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drawings/drawing3.xml" ContentType="application/vnd.openxmlformats-officedocument.drawing+xml"/>
  <Override PartName="/xl/printerSettings/printerSettings2.bin" ContentType="application/vnd.openxmlformats-officedocument.spreadsheetml.printerSettings"/>
  <Override PartName="/xl/drawings/drawing4.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printerSettings/printerSettings3.bin" ContentType="application/vnd.openxmlformats-officedocument.spreadsheetml.printerSettings"/>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SanjelDocuments\trunk\Requirements\Phase 63 - Product Haul clean up\Test Case\Transfer Blend\"/>
    </mc:Choice>
  </mc:AlternateContent>
  <xr:revisionPtr revIDLastSave="0" documentId="13_ncr:1_{34E5AC46-51E5-4804-B113-3AA8D9D26A1F}" xr6:coauthVersionLast="47" xr6:coauthVersionMax="47" xr10:uidLastSave="{00000000-0000-0000-0000-000000000000}"/>
  <bookViews>
    <workbookView xWindow="-120" yWindow="-120" windowWidth="29040" windowHeight="15840" tabRatio="959" activeTab="4" xr2:uid="{00000000-000D-0000-FFFF-FFFF00000000}"/>
  </bookViews>
  <sheets>
    <sheet name="Snapshot" sheetId="5" r:id="rId1"/>
    <sheet name="Trend" sheetId="32538" r:id="rId2"/>
    <sheet name="Use Cases" sheetId="32578" r:id="rId3"/>
    <sheet name="Transfer Blend on Column" sheetId="32615" r:id="rId4"/>
    <sheet name="UC006" sheetId="32620"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32615" l="1"/>
  <c r="E10" i="32615"/>
  <c r="G8" i="32615"/>
  <c r="E8" i="32615"/>
  <c r="G7" i="32615"/>
  <c r="E7" i="32615"/>
  <c r="G6" i="32615"/>
  <c r="E6" i="32615"/>
  <c r="G5" i="32615"/>
  <c r="E5" i="32615"/>
  <c r="G4" i="32615"/>
  <c r="E4" i="32615"/>
  <c r="E9" i="32615" s="1"/>
  <c r="A1" i="32615"/>
  <c r="L44" i="5"/>
  <c r="L40" i="5"/>
  <c r="L39" i="5"/>
  <c r="L38" i="5"/>
  <c r="L37" i="5"/>
  <c r="L36" i="5"/>
  <c r="L42" i="5" s="1"/>
  <c r="A34" i="32538"/>
  <c r="A35" i="32538" s="1"/>
  <c r="A36" i="32538" s="1"/>
  <c r="A37" i="32538" s="1"/>
  <c r="A38" i="32538" s="1"/>
  <c r="A39" i="32538" s="1"/>
  <c r="A40" i="32538" s="1"/>
  <c r="A41" i="32538" s="1"/>
  <c r="A42" i="32538" s="1"/>
  <c r="F3" i="32538"/>
  <c r="F2" i="32538"/>
  <c r="J44" i="5"/>
  <c r="J40" i="5"/>
  <c r="J39" i="5"/>
  <c r="E38" i="5"/>
  <c r="A38" i="5"/>
  <c r="J37" i="5"/>
  <c r="E37" i="5"/>
  <c r="D37" i="5"/>
  <c r="A37" i="5"/>
  <c r="J36" i="5"/>
  <c r="J42" i="5" s="1"/>
  <c r="K42" i="5" s="1"/>
  <c r="E36" i="5"/>
  <c r="D36" i="5"/>
  <c r="A36" i="5"/>
  <c r="E35" i="5"/>
  <c r="D35" i="5"/>
  <c r="A35" i="5"/>
  <c r="E34" i="5"/>
  <c r="D34" i="5"/>
  <c r="A34" i="5"/>
  <c r="E33" i="5"/>
  <c r="D33" i="5"/>
  <c r="A33" i="5"/>
  <c r="E32" i="5"/>
  <c r="D32" i="5"/>
  <c r="A32" i="5"/>
  <c r="E31" i="5"/>
  <c r="D31" i="5"/>
  <c r="A31" i="5"/>
  <c r="E30" i="5"/>
  <c r="D30" i="5"/>
  <c r="A30" i="5"/>
  <c r="E29" i="5"/>
  <c r="D29" i="5"/>
  <c r="A29" i="5"/>
  <c r="E28" i="5"/>
  <c r="D28" i="5"/>
  <c r="A28" i="5"/>
  <c r="E27" i="5"/>
  <c r="D27" i="5"/>
  <c r="A27" i="5"/>
  <c r="E26" i="5"/>
  <c r="D26" i="5"/>
  <c r="A26" i="5"/>
  <c r="E25" i="5"/>
  <c r="D25" i="5"/>
  <c r="A25" i="5"/>
  <c r="E24" i="5"/>
  <c r="D24" i="5"/>
  <c r="A24" i="5"/>
  <c r="E23" i="5"/>
  <c r="D23" i="5"/>
  <c r="A23" i="5"/>
  <c r="E22" i="5"/>
  <c r="D22" i="5"/>
  <c r="A22" i="5"/>
  <c r="A21" i="5"/>
  <c r="F3" i="5"/>
  <c r="F2" i="5"/>
  <c r="G9" i="32615" l="1"/>
  <c r="K37" i="5"/>
  <c r="K39" i="5"/>
  <c r="K40" i="5"/>
  <c r="K36" i="5"/>
  <c r="E21" i="5"/>
  <c r="E40" i="5" s="1"/>
  <c r="D21" i="5"/>
  <c r="D40" i="5" s="1"/>
  <c r="J38" i="5"/>
  <c r="K38" i="5" s="1"/>
  <c r="F6" i="32615"/>
  <c r="F7" i="32615"/>
  <c r="F8" i="32615"/>
  <c r="F4" i="32615"/>
  <c r="F9" i="32615"/>
  <c r="F5" i="32615"/>
  <c r="D38"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27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27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27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27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27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27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27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27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27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27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27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27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27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27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<sst xmlns="http://schemas.openxmlformats.org/spreadsheetml/2006/main" count="844" uniqueCount="281">
  <si>
    <t>当前Test周期</t>
  </si>
  <si>
    <t>公司信息</t>
  </si>
  <si>
    <t>Test周期信息</t>
  </si>
  <si>
    <t>属性</t>
  </si>
  <si>
    <t>值</t>
  </si>
  <si>
    <t>公司</t>
  </si>
  <si>
    <t>MetaShare Inc.</t>
  </si>
  <si>
    <t>周期名称</t>
  </si>
  <si>
    <t>Release 1.1</t>
  </si>
  <si>
    <t>部门</t>
  </si>
  <si>
    <t>开发部</t>
  </si>
  <si>
    <t>Test周期类型</t>
  </si>
  <si>
    <t>街道地址</t>
  </si>
  <si>
    <t>丈八一路汇鑫IBC</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</si>
  <si>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</si>
  <si>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</si>
  <si>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</si>
  <si>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</si>
  <si>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</si>
  <si>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</si>
  <si>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</si>
  <si>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</si>
  <si>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</si>
  <si>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</si>
  <si>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</si>
  <si>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</si>
  <si>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</si>
  <si>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</si>
  <si>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</si>
  <si>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</si>
  <si>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</si>
  <si>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</si>
  <si>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</si>
  <si>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</si>
  <si>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</si>
  <si>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</si>
  <si>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</si>
  <si>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</si>
  <si>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</si>
  <si>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</si>
  <si>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</si>
  <si>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</si>
  <si>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</si>
  <si>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</si>
  <si>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</si>
  <si>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</si>
  <si>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</si>
  <si>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</si>
  <si>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</si>
  <si>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</si>
  <si>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</si>
  <si>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</si>
  <si>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</si>
  <si>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</si>
  <si>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</si>
  <si>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</si>
  <si>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</si>
  <si>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</si>
  <si>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</si>
  <si>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</si>
  <si>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</si>
  <si>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</si>
  <si>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Use Case</t>
  </si>
  <si>
    <t>No.</t>
  </si>
  <si>
    <t>Name</t>
  </si>
  <si>
    <t>Comments</t>
  </si>
  <si>
    <t>Test Case Results</t>
  </si>
  <si>
    <t>U</t>
  </si>
  <si>
    <t>P</t>
  </si>
  <si>
    <t>F</t>
  </si>
  <si>
    <t>S</t>
  </si>
  <si>
    <t>B</t>
  </si>
  <si>
    <t>TC#</t>
  </si>
  <si>
    <t xml:space="preserve">
Expeced Result</t>
  </si>
  <si>
    <t>Test Result</t>
  </si>
  <si>
    <t>Test Date</t>
  </si>
  <si>
    <t>Test
Time</t>
  </si>
  <si>
    <t>n/a</t>
  </si>
  <si>
    <t>Copy test case rows and insert-paste here to shift down the gray lines and preserve the automatic calculations.</t>
  </si>
  <si>
    <t>Test Script Name:</t>
  </si>
  <si>
    <t>TC #:</t>
  </si>
  <si>
    <t>Scenario/Purpose</t>
  </si>
  <si>
    <t>Target Test Case:</t>
  </si>
  <si>
    <t>Testing Requirements:</t>
  </si>
  <si>
    <t>Prerequisite:</t>
  </si>
  <si>
    <t>Tester:</t>
  </si>
  <si>
    <t>Date:</t>
  </si>
  <si>
    <t xml:space="preserve">Version: </t>
  </si>
  <si>
    <t>1.0</t>
  </si>
  <si>
    <t>Time:</t>
  </si>
  <si>
    <t>Step</t>
  </si>
  <si>
    <t>Description</t>
  </si>
  <si>
    <t>Expected Results</t>
  </si>
  <si>
    <t>Defect/Comments</t>
  </si>
  <si>
    <t>End of Test Case</t>
  </si>
  <si>
    <t>Value</t>
  </si>
  <si>
    <t>Result</t>
  </si>
  <si>
    <t xml:space="preserve">
Test Script</t>
  </si>
  <si>
    <t>UC018-update direction for rig board of lsd</t>
  </si>
  <si>
    <t>UC006</t>
    <phoneticPr fontId="8" type="noConversion"/>
  </si>
  <si>
    <t>Alice</t>
    <phoneticPr fontId="8" type="noConversion"/>
  </si>
  <si>
    <t>Test if user is able to schedule blend request successfully and if the blend information can be displayed correctly on Product Haul section</t>
    <phoneticPr fontId="8" type="noConversion"/>
  </si>
  <si>
    <t>UC007-001</t>
    <phoneticPr fontId="8" type="noConversion"/>
  </si>
  <si>
    <t>UC007-002</t>
    <phoneticPr fontId="8" type="noConversion"/>
  </si>
  <si>
    <t>UC007-003</t>
    <phoneticPr fontId="8" type="noConversion"/>
  </si>
  <si>
    <t>UC007-004</t>
    <phoneticPr fontId="8" type="noConversion"/>
  </si>
  <si>
    <t xml:space="preserve">A rigjob needs a blend  to rig bin.  </t>
    <phoneticPr fontId="8" type="noConversion"/>
  </si>
  <si>
    <t/>
  </si>
  <si>
    <t>Blend in the bin is empty</t>
  </si>
  <si>
    <t xml:space="preserve"> </t>
  </si>
  <si>
    <t>Click on the BIN，Transfer Blend is disabled</t>
    <phoneticPr fontId="8" type="noConversion"/>
  </si>
  <si>
    <t xml:space="preserve">Value existed in Blend in the bin  </t>
    <phoneticPr fontId="8" type="noConversion"/>
  </si>
  <si>
    <t>Click on the BIN，Transfer Blend is enabled</t>
    <phoneticPr fontId="8" type="noConversion"/>
  </si>
  <si>
    <t>Click on Transfer Blend</t>
    <phoneticPr fontId="8" type="noConversion"/>
  </si>
  <si>
    <t>Check if From Bin is uneditable</t>
    <phoneticPr fontId="8" type="noConversion"/>
  </si>
  <si>
    <t>From Bin is uneditable</t>
    <phoneticPr fontId="8" type="noConversion"/>
  </si>
  <si>
    <t>Check if Remains Amount is uneditable</t>
    <phoneticPr fontId="8" type="noConversion"/>
  </si>
  <si>
    <t>Remains Amount is uneditable</t>
    <phoneticPr fontId="8" type="noConversion"/>
  </si>
  <si>
    <t>Click on YES</t>
    <phoneticPr fontId="8" type="noConversion"/>
  </si>
  <si>
    <t>Click on Yes</t>
    <phoneticPr fontId="8" type="noConversion"/>
  </si>
  <si>
    <t xml:space="preserve">Input Transfer Quantity </t>
    <phoneticPr fontId="8" type="noConversion"/>
  </si>
  <si>
    <t>Check BulkPlant</t>
    <phoneticPr fontId="8" type="noConversion"/>
  </si>
  <si>
    <t>5</t>
    <phoneticPr fontId="8" type="noConversion"/>
  </si>
  <si>
    <t>Click on targeted Blend in the BIN record</t>
    <phoneticPr fontId="8" type="noConversion"/>
  </si>
  <si>
    <t>System will display a list of Blend in the BIN information</t>
    <phoneticPr fontId="8" type="noConversion"/>
  </si>
  <si>
    <t>Click on ok</t>
    <phoneticPr fontId="8" type="noConversion"/>
  </si>
  <si>
    <t>Exit</t>
    <phoneticPr fontId="8" type="noConversion"/>
  </si>
  <si>
    <t>ContextMenu</t>
    <phoneticPr fontId="8" type="noConversion"/>
  </si>
  <si>
    <t>The Blend of the target BIN are different from the source BIN</t>
    <phoneticPr fontId="8" type="noConversion"/>
  </si>
  <si>
    <t>The target bin Blend is the same,The source BIn is automatically cleared</t>
    <phoneticPr fontId="8" type="noConversion"/>
  </si>
  <si>
    <t>The target bin is empty</t>
    <phoneticPr fontId="8" type="noConversion"/>
  </si>
  <si>
    <t>Test if context menu will behave as expected.</t>
    <phoneticPr fontId="8" type="noConversion"/>
  </si>
  <si>
    <t>Test if system will display correct information when target BIN stores material different from that of source BIN during Blend Transfer.</t>
    <phoneticPr fontId="8" type="noConversion"/>
  </si>
  <si>
    <t xml:space="preserve">Test if system could transfer blend successfully when the Source BIN </t>
    <phoneticPr fontId="8" type="noConversion"/>
  </si>
  <si>
    <t>The target bin Blend is the same,The source BIN is automatically cleared</t>
    <phoneticPr fontId="8" type="noConversion"/>
  </si>
  <si>
    <t>Transfer Blend on Bin Column of Bulk Plant</t>
    <phoneticPr fontId="8" type="noConversion"/>
  </si>
  <si>
    <t>Click on Silo4</t>
    <phoneticPr fontId="8" type="noConversion"/>
  </si>
  <si>
    <t>System will display many options including Transfer Blend
Schedule Blend Request
Reschedule Blend Request
Cancel Blend Request
Haul Blend
Reschedule Product Haul
Cancel Product Haul
On Location
Transfer Blend
Adjust Blend Amount
Empty Bin
Don't need bin
Assign a Bin
Release Bin</t>
    <phoneticPr fontId="8" type="noConversion"/>
  </si>
  <si>
    <t>System will display Transfer Blend section.
Bulk Plant: SC Bulk Plant
From Storage: Silo1
Remains Amount:19.770
To Storage: None
Blend to Load: EverCRETE* (DN#1) + 0.4% CFR + 0.25% CFL-4 + 3% EA-5 + 0.3% CDF-6P + 0.1% ASM-3 + 1kg/m3 LCF-7
Trans Quantity:0</t>
    <phoneticPr fontId="8" type="noConversion"/>
  </si>
  <si>
    <t xml:space="preserve">Select a bin from the storage list </t>
    <phoneticPr fontId="8" type="noConversion"/>
  </si>
  <si>
    <t>Silo4</t>
    <phoneticPr fontId="8" type="noConversion"/>
  </si>
  <si>
    <t>Check if Trans Quantity is editable</t>
    <phoneticPr fontId="8" type="noConversion"/>
  </si>
  <si>
    <t>Trans Quantity is editable</t>
    <phoneticPr fontId="8" type="noConversion"/>
  </si>
  <si>
    <t>EST BulkPlant 
Right click on Silo 1 
Right click on Transfer Blend</t>
    <phoneticPr fontId="8" type="noConversion"/>
  </si>
  <si>
    <t xml:space="preserve">Storage: select Silo8 from the dropdown list </t>
    <phoneticPr fontId="8" type="noConversion"/>
  </si>
  <si>
    <r>
      <t xml:space="preserve">System will display below information
</t>
    </r>
    <r>
      <rPr>
        <b/>
        <sz val="10"/>
        <rFont val="宋体"/>
        <family val="3"/>
        <charset val="134"/>
      </rPr>
      <t>Blend in Bin</t>
    </r>
    <r>
      <rPr>
        <sz val="10"/>
        <rFont val="宋体"/>
        <family val="3"/>
        <charset val="134"/>
      </rPr>
      <t xml:space="preserve"> ECOprime SK + 0.6% CFL-3 + 0.5% SCA-6 + 0.5% SCA-7 + 0.2% MCR-7 + 1% GSS-1 + 2% FWC-2 + 0.4% ASM-3 + 0.2% CDF-6P
</t>
    </r>
    <r>
      <rPr>
        <b/>
        <sz val="10"/>
        <rFont val="宋体"/>
        <family val="3"/>
        <charset val="134"/>
      </rPr>
      <t>Blend to Load</t>
    </r>
    <r>
      <rPr>
        <sz val="10"/>
        <rFont val="宋体"/>
        <family val="3"/>
        <charset val="134"/>
      </rPr>
      <t xml:space="preserve"> EverCRETE* (DN#1) + 0.4% CFR + 0.25% CFL-4 + 3% EA-5 + 0.3% CDF-6P + 0.1% ASM-3 + 1kg/m3 LCF-7
There is different blend in the bin,please empty the bin before you load a new blend.</t>
    </r>
    <phoneticPr fontId="8" type="noConversion"/>
  </si>
  <si>
    <t xml:space="preserve">System will display a reminder on the bottom.
</t>
    <phoneticPr fontId="8" type="noConversion"/>
  </si>
  <si>
    <t>THERE IS DIFFERENT BELND IN THE BIN ,PLEASE EMPTY THE BIN BEFORE YOU TRANSFER BLEND.</t>
    <phoneticPr fontId="8" type="noConversion"/>
  </si>
  <si>
    <t xml:space="preserve">BulkPlant
SC BulkPlant
Silo1    Blend in the BIN ( EverCRETE*(DN#1)), 19.77t
Silo6    Blend in the BIN (Empty)
</t>
    <phoneticPr fontId="8" type="noConversion"/>
  </si>
  <si>
    <t>SC BulkPlant 
Click on Silo 1 column，Click on Transfer Blend</t>
    <phoneticPr fontId="8" type="noConversion"/>
  </si>
  <si>
    <t>Select a bin from the dropdown list of To Storage</t>
    <phoneticPr fontId="8" type="noConversion"/>
  </si>
  <si>
    <t>Silo6</t>
    <phoneticPr fontId="8" type="noConversion"/>
  </si>
  <si>
    <t>System will display Transfer Blend section.
Bulk Plant: SC Bulk Plant
From Storage: Silo1
Remains Amount:19.770
To Storage: None
Blend to Load: EverCRETE* (DN#1) + 0.4% CFR + 0.25% CFL-4 + 3% EA-5 + 0.3% CDF-6P + 0.1% ASM-3 + 1kg/m3 LCF-7
Trans Quantity:0
Are you sure to load it?
Yes    NO</t>
    <phoneticPr fontId="8" type="noConversion"/>
  </si>
  <si>
    <t>System will display a pop up showing "Bin is required"</t>
    <phoneticPr fontId="8" type="noConversion"/>
  </si>
  <si>
    <t xml:space="preserve">Storage: select Silo6 </t>
    <phoneticPr fontId="8" type="noConversion"/>
  </si>
  <si>
    <t>System will display "Blend to LoadEverCRETE* (DN#1) + 0.4% CFR + 0.25% CFL-4 + 3% EA-5 + 0.3% CDF-6P + 0.1% ASM-3 + 1kg/m3 LCF-7</t>
    <phoneticPr fontId="8" type="noConversion"/>
  </si>
  <si>
    <t>System will display the textbox of "Transfer Quantity is required"</t>
    <phoneticPr fontId="8" type="noConversion"/>
  </si>
  <si>
    <t>Input Transfer Quantity larger than Silo1 Capacity</t>
    <phoneticPr fontId="8" type="noConversion"/>
  </si>
  <si>
    <t>20</t>
    <phoneticPr fontId="8" type="noConversion"/>
  </si>
  <si>
    <t>System will display a message "TransferQuantity cannot exceed Remains Amount " and Yes is not be able to click</t>
    <phoneticPr fontId="8" type="noConversion"/>
  </si>
  <si>
    <t>9</t>
    <phoneticPr fontId="8" type="noConversion"/>
  </si>
  <si>
    <t>Save Successfully
Silo 1 Quantity will be updated to 10.77
Silo 6 Quantity will be updated to 9</t>
    <phoneticPr fontId="8" type="noConversion"/>
  </si>
  <si>
    <t xml:space="preserve">Quantity of Silo1 = 10.77
Quantity of Silo6 = 9 </t>
    <phoneticPr fontId="8" type="noConversion"/>
  </si>
  <si>
    <t>System will display a list of menu:
Schedule Blend Request
Reschedule Blend Request
Cancel Blend Request
Haul Blend
Reschedule Product Haul
Cancel Prodcut Haul
On Location
Transfer Blend 
Adjust Blend Amount
Empty Bin
Don't need bin
Assign a Bin
Release Bin</t>
    <phoneticPr fontId="8" type="noConversion"/>
  </si>
  <si>
    <t>System will display a message "TransferQuantity cannot exceed Remains Amount".</t>
    <phoneticPr fontId="8" type="noConversion"/>
  </si>
  <si>
    <t>Click OK</t>
    <phoneticPr fontId="8" type="noConversion"/>
  </si>
  <si>
    <t>UC006-001</t>
    <phoneticPr fontId="8" type="noConversion"/>
  </si>
  <si>
    <t>UC006-002</t>
    <phoneticPr fontId="8" type="noConversion"/>
  </si>
  <si>
    <t>UC006-003</t>
    <phoneticPr fontId="8" type="noConversion"/>
  </si>
  <si>
    <t>UC006-004</t>
    <phoneticPr fontId="8" type="noConversion"/>
  </si>
  <si>
    <t>UC006-005</t>
    <phoneticPr fontId="8" type="noConversion"/>
  </si>
  <si>
    <t>UC006-006</t>
    <phoneticPr fontId="8" type="noConversion"/>
  </si>
  <si>
    <t>Rig Board
Company: Advantage  
1867   ECOlite  1325  20.8t
2167   EverCRETE*(DN#1) 10t</t>
    <phoneticPr fontId="8" type="noConversion"/>
  </si>
  <si>
    <t xml:space="preserve">Click on 1867 
</t>
    <phoneticPr fontId="8" type="noConversion"/>
  </si>
  <si>
    <t>System will display a list of Blend in the BIN information.
Schedule Product Haul
Reschedule Product Haul
Cancel Product Haul
On Location
Transfer Blend
Adjust Blend Amount
Empty Bin
Assign a Bin
Release Bin</t>
    <phoneticPr fontId="8" type="noConversion"/>
  </si>
  <si>
    <t>System will display Transfer Blend section.
From Bin: 1867
Remains Amount:20.800
TO Bin:2162
Blend in Bin:EverCRETE* (DN#1) + 0.4% CFR + 0.25% CFL-4 + 3% EA-5 + 0.3% CDF-6P + 0.1% ASM-3 + 0.05% LTR
Blend to Load:
ECOlite 1325 + 0.35% SCA-6 + 0.45% SCA-7 + 0.25% MCR-7 + 0.25% ASM-3 + 0.35% CDF-6P
Trans Quantity:0</t>
    <phoneticPr fontId="8" type="noConversion"/>
  </si>
  <si>
    <t xml:space="preserve">System will display a warning message and the transfer could not proceed
</t>
    <phoneticPr fontId="8" type="noConversion"/>
  </si>
  <si>
    <t>System will display below information.
There is different blend in the BIN,please empty the BIN before you transfer blend</t>
    <phoneticPr fontId="8" type="noConversion"/>
  </si>
  <si>
    <t xml:space="preserve">Click OK
</t>
    <phoneticPr fontId="8" type="noConversion"/>
  </si>
  <si>
    <t>Check Quantity of these two bins</t>
    <phoneticPr fontId="8" type="noConversion"/>
  </si>
  <si>
    <t>1867 = 20.800t
2162 = 10.000t</t>
    <phoneticPr fontId="8" type="noConversion"/>
  </si>
  <si>
    <t>UC006-007</t>
    <phoneticPr fontId="8" type="noConversion"/>
  </si>
  <si>
    <t>System will display a list of menu:
Schedule Product Haul
Reschedule Product Haul
Cancel Product Haul
On Location
Transfer Blend
Adjust Blend Amount
Empty Bin
Assign a Bin
Release Bin</t>
    <phoneticPr fontId="8" type="noConversion"/>
  </si>
  <si>
    <t>Click on 2125M</t>
    <phoneticPr fontId="8" type="noConversion"/>
  </si>
  <si>
    <r>
      <t>System will display Transfer Blend page:
Rig: Akita 25
From Bin</t>
    </r>
    <r>
      <rPr>
        <sz val="10"/>
        <rFont val="宋体"/>
        <family val="2"/>
        <charset val="134"/>
      </rPr>
      <t>：</t>
    </r>
    <r>
      <rPr>
        <sz val="10"/>
        <rFont val="Arial"/>
        <family val="2"/>
      </rPr>
      <t xml:space="preserve"> 2125M
RemainAmount= 23.000
To Bin :  A dropdown list with all bins displayed, default value is None.
Blend to Load:ECOproteus PRO + 0.1% CFR-2 + 0.5% CFL-3 + 1.5% CaCl2 + 2% FWC-2 + 0.15% CDF-6P + 5.5% LCC-9
TransferQuantity</t>
    </r>
    <r>
      <rPr>
        <sz val="10"/>
        <rFont val="宋体"/>
        <family val="2"/>
        <charset val="134"/>
      </rPr>
      <t>：</t>
    </r>
    <r>
      <rPr>
        <sz val="10"/>
        <rFont val="Arial"/>
        <family val="2"/>
      </rPr>
      <t xml:space="preserve">0
Are you sure to load it?
Yes  NO
</t>
    </r>
    <phoneticPr fontId="8" type="noConversion"/>
  </si>
  <si>
    <t>System will display a message "Bin is required".</t>
    <phoneticPr fontId="8" type="noConversion"/>
  </si>
  <si>
    <t>Expand the Bin dropdown list</t>
    <phoneticPr fontId="8" type="noConversion"/>
  </si>
  <si>
    <t>System will display below value.
None
1895
2039P
2120M</t>
    <phoneticPr fontId="8" type="noConversion"/>
  </si>
  <si>
    <t>Click on 2120M</t>
    <phoneticPr fontId="8" type="noConversion"/>
  </si>
  <si>
    <t>Blend in BinECOproteus PRO + 0.1% CFR-2 + 0.5% CFL-3 + 1.5% CaCl2 + 2% FWC-2 + 0.15% CDF-6P + 5.5% LCC-9
Blend to LoadECOproteus PRO + 0.1% CFR-2 + 0.5% CFL-3 + 1.5% CaCl2 + 2% FWC-2 + 0.15% CDF-6P + 5.5% LCC-9</t>
    <phoneticPr fontId="8" type="noConversion"/>
  </si>
  <si>
    <t>21</t>
    <phoneticPr fontId="8" type="noConversion"/>
  </si>
  <si>
    <t>Click on Yes to Load the Blend</t>
    <phoneticPr fontId="8" type="noConversion"/>
  </si>
  <si>
    <t>System will display a reminder "TransferQuantity cannot exceed Remains Amount"</t>
    <phoneticPr fontId="8" type="noConversion"/>
  </si>
  <si>
    <t>Revise Transfer Quantity</t>
    <phoneticPr fontId="8" type="noConversion"/>
  </si>
  <si>
    <t>16</t>
    <phoneticPr fontId="8" type="noConversion"/>
  </si>
  <si>
    <t>Transfer Blend Successfully</t>
    <phoneticPr fontId="8" type="noConversion"/>
  </si>
  <si>
    <t xml:space="preserve">Check Remains Amount on the screen
</t>
    <phoneticPr fontId="8" type="noConversion"/>
  </si>
  <si>
    <t>2125M: 3.000t ECOproteus PRO
2120M: 37.000t ECOproteus PRO</t>
    <phoneticPr fontId="8" type="noConversion"/>
  </si>
  <si>
    <t>Click on 2125M and Click on Transfer Blend</t>
    <phoneticPr fontId="8" type="noConversion"/>
  </si>
  <si>
    <t>System will display Transfer Blend page:
Rig: Akita 25
From Bin： 2125M
RemainAmount= 3.000
To Bin :  A dropdown list with all bins displayed, default value is None.
Blend to Load:ECOproteus PRO + 0.1% CFR-2 + 0.5% CFL-3 + 1.5% CaCl2 + 2% FWC-2 + 0.15% CDF-6P + 5.5% LCC-9
TransferQuantity：0
Are you sure to load it?
Yes  NO</t>
    <phoneticPr fontId="8" type="noConversion"/>
  </si>
  <si>
    <t>Select 2120M from the dropdown list of To Bin</t>
    <phoneticPr fontId="8" type="noConversion"/>
  </si>
  <si>
    <t>To Bin = 2120M</t>
    <phoneticPr fontId="8" type="noConversion"/>
  </si>
  <si>
    <t>Trans Quantity = 1</t>
    <phoneticPr fontId="8" type="noConversion"/>
  </si>
  <si>
    <t>Check Remains Amount of  2125M and 2120M</t>
    <phoneticPr fontId="8" type="noConversion"/>
  </si>
  <si>
    <t>2125M = 2.000t ECOproteus PRO
2120M = 38.000t ECOproteus PRO</t>
    <phoneticPr fontId="8" type="noConversion"/>
  </si>
  <si>
    <t>UC006-008</t>
    <phoneticPr fontId="8" type="noConversion"/>
  </si>
  <si>
    <t>UC006-009</t>
    <phoneticPr fontId="8" type="noConversion"/>
  </si>
  <si>
    <t>There is only one BIN of existing in a Rig.</t>
    <phoneticPr fontId="8" type="noConversion"/>
  </si>
  <si>
    <t xml:space="preserve">RigBoard
44 Peyto 
2079  23.000t 1:1:2 'G'
</t>
    <phoneticPr fontId="8" type="noConversion"/>
  </si>
  <si>
    <t>44 Peyto
Click on 2079 to Transfer Blend</t>
    <phoneticPr fontId="8" type="noConversion"/>
  </si>
  <si>
    <r>
      <t xml:space="preserve">System will display Transfer Blend section.
Rig:Savanna 636 
From Bin: 2079
Remains Amount:23.000
</t>
    </r>
    <r>
      <rPr>
        <sz val="10"/>
        <color rgb="FFFF0000"/>
        <rFont val="宋体"/>
        <family val="3"/>
        <charset val="134"/>
      </rPr>
      <t>There is only one bin, so transfer blend operation can not be performed.</t>
    </r>
    <phoneticPr fontId="8" type="noConversion"/>
  </si>
  <si>
    <t>Click on OK</t>
    <phoneticPr fontId="8" type="noConversion"/>
  </si>
  <si>
    <t>Check blend amount of 2079 on the screen</t>
    <phoneticPr fontId="8" type="noConversion"/>
  </si>
  <si>
    <t>2079:23.000t 1:1:2 'G'</t>
    <phoneticPr fontId="8" type="noConversion"/>
  </si>
  <si>
    <t xml:space="preserve">System will display a message "Transfer Quantity can not exceed Remains Amount "  </t>
    <phoneticPr fontId="8" type="noConversion"/>
  </si>
  <si>
    <t xml:space="preserve">Revise Transfer Quantity </t>
    <phoneticPr fontId="8" type="noConversion"/>
  </si>
  <si>
    <t>The Blend of the target BIN are different from the original BIN</t>
    <phoneticPr fontId="8" type="noConversion"/>
  </si>
  <si>
    <t xml:space="preserve">BulkPlant
SC BulkPlant
Silo1   Blend in the BIN ( EverCRETE*(DN#1)), 19.77t
Silo8   Blend in BIN (ECOPrime SK)， 15.81t
SELECTid,description,BlendName,ShippingLoadSheetName,Username,ShippingLoadSheetDescription,InQuantity,OutQuantity,[TimeStamp]  from BinLoadHistory  ORDER BY id DESC </t>
    <phoneticPr fontId="8" type="noConversion"/>
  </si>
  <si>
    <t>BulkPlant bin 
SC Bulk Plant Silo4: No value existed in Blend in the BIN
              Silo1: Value existed in Blend in the BIN</t>
    <phoneticPr fontId="8" type="noConversion"/>
  </si>
  <si>
    <t>Blend of targeted Bin is the same with source Bin. The source BIN is automatically cleared</t>
    <phoneticPr fontId="8" type="noConversion"/>
  </si>
  <si>
    <t>BulkPlant
LLD BulkPlant  ProgramID:PRG2300829.01 Job Type: Surface Casing Customer:Cenovus Energy Inc. Base Blend:Lead1-ECO proteus CORE Mix water = 0.461
Silo9   Blend in the BIN = 6.204t   ECO proteus CORE
Silo6   Blend in the BIN = 16.544t  ECO proteus CORE
Silo1   Blend in the BIN = 2t,     Visweep DM
Silo9   Blend in the BIN = 10.28t  PRODUCTIONmix LW   
use Sanjel Data database</t>
    <phoneticPr fontId="8" type="noConversion"/>
  </si>
  <si>
    <t>LLD  BulkPlant 
Click on Silo 9</t>
    <phoneticPr fontId="8" type="noConversion"/>
  </si>
  <si>
    <t>Click To Storage</t>
    <phoneticPr fontId="8" type="noConversion"/>
  </si>
  <si>
    <t>System will display a list of storage.
Silo1
Silo10
Silo2
Silo3
Silo4
Silo5
Silo6
Silo7
Silo8
Storage1
Storage2
Storage3</t>
    <phoneticPr fontId="8" type="noConversion"/>
  </si>
  <si>
    <r>
      <t>System will display Transfer Blend page:
BulkPlant :LLD  BulkPlant  
From Storage</t>
    </r>
    <r>
      <rPr>
        <sz val="10"/>
        <rFont val="宋体"/>
        <family val="2"/>
        <charset val="134"/>
      </rPr>
      <t>：</t>
    </r>
    <r>
      <rPr>
        <sz val="10"/>
        <rFont val="Arial"/>
        <family val="2"/>
      </rPr>
      <t xml:space="preserve"> Silo 9
RemainAmount= 6.204
To Storage: None
user is able to select one option.
TransferQuantity</t>
    </r>
    <r>
      <rPr>
        <sz val="10"/>
        <rFont val="宋体"/>
        <family val="2"/>
        <charset val="134"/>
      </rPr>
      <t>：</t>
    </r>
    <r>
      <rPr>
        <sz val="10"/>
        <rFont val="Arial"/>
        <family val="2"/>
      </rPr>
      <t>0
Are you sure to load it?
Yes  NO</t>
    </r>
    <phoneticPr fontId="8" type="noConversion"/>
  </si>
  <si>
    <t>Select Silo6 from the dropdown list</t>
    <phoneticPr fontId="8" type="noConversion"/>
  </si>
  <si>
    <t>System will display below information:
Blend in BinECOproteus CORE + 0.25% CFR-2 + 2% CaCl2 + 1% FWC-2 + 0.15% CDF-6P + 1kg/m3 LCF-7
Blend to LoadECOproteus CORE + 0.25% CFR-2 + 2% CaCl2 + 1% FWC-2 + 0.15% CDF-6P + 1kg/m3 LCF-7</t>
    <phoneticPr fontId="8" type="noConversion"/>
  </si>
  <si>
    <t>Transfer Blend from Silo9 to Silo6 Successfully</t>
    <phoneticPr fontId="8" type="noConversion"/>
  </si>
  <si>
    <t>Check Quantity value of Silo9</t>
    <phoneticPr fontId="8" type="noConversion"/>
  </si>
  <si>
    <t>Quantity = 1.024</t>
    <phoneticPr fontId="8" type="noConversion"/>
  </si>
  <si>
    <t>Check Quantity value of Silo6</t>
    <phoneticPr fontId="8" type="noConversion"/>
  </si>
  <si>
    <t>Quantity = 21.544</t>
    <phoneticPr fontId="8" type="noConversion"/>
  </si>
  <si>
    <t>select DestinationStorageName,Modified_user_name, * from BlendUnloadSheet order by modified_datetime DESC;
SELECT  description,BlendName,ShippingLoadSheetName,Username,ShippingLoadSheetDescription,InQuantity,OutQuantity,[TimeStamp],Binid,BinInformationid,BinInformationName,* from BinLoadHistory  ORDER BY id DESC;</t>
    <phoneticPr fontId="8" type="noConversion"/>
  </si>
  <si>
    <t xml:space="preserve">select DestinationStorageName,Modified_user_name, * from BlendUnloadSheet order by modified_datetime DESC;
SELECT  description,BlendName,ShippingLoadSheetName,Username,ShippingLoadSheetDescription,InQuantity,OutQuantity,[TimeStamp],Binid,BinInformationid,BinInformationName,* from BinLoadHistory  ORDER BY id DESC;
</t>
    <phoneticPr fontId="8" type="noConversion"/>
  </si>
  <si>
    <t>select description,Name,OnLocationTime, Modified_user_name, * from ShippingLoadSheet order by modified_datetime DESC;</t>
    <phoneticPr fontId="8" type="noConversion"/>
  </si>
  <si>
    <t xml:space="preserve">
BlendUnloadSheet.description = Haul 5.000t ECOproteus CORE on 11月 21,2023;Offload 5.000t to Bin Silo 6.
BlendUnloadSheet.Modified_user_name = awang
 BinLoadHistory.Description = Transfer Blend
 BinLoadHistory.Blendname = ECOproteus CORE + Additives
 BinLoadHistory.ShippingLoadSheetName = ECOproteus CORE + Additives
 BinLoadHistory.Username = awang
 BinLoadHistory.InQuantity = 5
 BinLoadHistory.OutQuantity = 0
 BinLoadHistory.TimeStamp = 2023-11-21 11:22:54.650
 BinLoadHistory.BinInformationName = Silo 6
</t>
    <phoneticPr fontId="8" type="noConversion"/>
  </si>
  <si>
    <t xml:space="preserve">
 Shippingloadsheet.OnLocationTime = 2023-11-21 11:22:54.650
 Shippingloadsheet.Modified_user_name = awang
 Shippingloadsheet.Name = ECOproteus CORE + Additives
 Shippingloadsheet.Description = Haul 5.000t ECOproteus CORE on 11月 21,2023;Offload 5.000t to Bin Silo 6.</t>
    <phoneticPr fontId="8" type="noConversion"/>
  </si>
  <si>
    <t>Check below information in Shippingloadsheet
Shippingloadsheet.OnLocationTime
Shippingloadsheet.Modified_user_name
Shippingloadsheet.Name
Shippingloadsheet.Description</t>
    <phoneticPr fontId="8" type="noConversion"/>
  </si>
  <si>
    <t xml:space="preserve">Check below items of Silo6
BlendUnloadSheet.Modified_user_name
BinLoadHistory.Description
BinLoadHistory.InQuantity
BinLoadHistory.OutQuantity
BinLoadHistory.TimeStamp
BinLoadHistory.Modified_user_name
</t>
    <phoneticPr fontId="8" type="noConversion"/>
  </si>
  <si>
    <t>Check below items of Silo9
BlendUnloadSheet.DestinationStorageName
BlendUnloadSheet.Description
BinLoadHistory.Description
BinLoadHistory.InQuantity
BinLoadHistory.OutQuantity
BinLoadHistory.TimeStamp
BinLoadHistory.Modified_user_name
BinLoadHistory.BinInformationName</t>
    <phoneticPr fontId="8" type="noConversion"/>
  </si>
  <si>
    <t xml:space="preserve"> BlendUnloadSheet.DestinationStorageName = Silo 6 
 BlendUnloadSheet.description = Haul 5.000t ECOproteus CORE on 11月 21,2023;Offload 5.000t to Bin Silo 6. 
 BlendUnloadSheet.Modified_user_name = awang
 BinLoadHistory.Description = Transfer Blend
 BinLoadHistory.InQuantity =0 
 BinLoadHistory.OutQuantity = 5
 BinLoadHistory.TimeStamp=2023-11-21 11:22:54.650
 BinLoadHistory.Modified_user_name = awang
 BinLoadHistory.BinInformationName = Silo9
</t>
    <phoneticPr fontId="8" type="noConversion"/>
  </si>
  <si>
    <t>Prerequisite:</t>
    <phoneticPr fontId="8" type="noConversion"/>
  </si>
  <si>
    <t xml:space="preserve">
RigBoard
COMPANY:Birchcliff
RIG:Ensign557
BIN:
1929: 84.000t SURFACEmix LW PRO
2034:0.000t Unknown
</t>
    <phoneticPr fontId="8" type="noConversion"/>
  </si>
  <si>
    <t>Click on 1929 to Transfer Blend</t>
    <phoneticPr fontId="8" type="noConversion"/>
  </si>
  <si>
    <t>RigBoard
26 Cenovus Energy
2120M   ECOproteus = 21.000t   
2125M   ECOproteus = 19.000t
2039P
1895</t>
    <phoneticPr fontId="8" type="noConversion"/>
  </si>
  <si>
    <t>System will display Transfer Blend section.
Rig:Ensign557
From Bin: 1929
Remains Amount:84.000
To BIN: 2034
Blend to Load: SURFACEmix LW PRO + 0.75% SCA-6 + 0.75% SCA-7 + 0.2% CDF-6P
Trans Quantity:0
Are you sure to transfer it?
Yes    NO</t>
    <phoneticPr fontId="8" type="noConversion"/>
  </si>
  <si>
    <t>90</t>
    <phoneticPr fontId="8" type="noConversion"/>
  </si>
  <si>
    <t>Check Quantity of 1929 and 2034</t>
    <phoneticPr fontId="8" type="noConversion"/>
  </si>
  <si>
    <t xml:space="preserve">Save Successfully
</t>
    <phoneticPr fontId="8" type="noConversion"/>
  </si>
  <si>
    <t>Bin 1929 Quantity will be updated to 75.000t
Bin 2034 Quantity will be updated to 9.000t</t>
    <phoneticPr fontId="8" type="noConversion"/>
  </si>
  <si>
    <t>Transfer Blend to Bin</t>
    <phoneticPr fontId="8" type="noConversion"/>
  </si>
  <si>
    <t xml:space="preserve">Check below items of Bin1929
BlendUnloadSheet.Modified_user_name
BinLoadHistory.Description
BinLoadHistory.InQuantity
BinLoadHistory.OutQuantity
BinLoadHistory.TimeStamp
BinLoadHistory.Modified_user_name
</t>
    <phoneticPr fontId="8" type="noConversion"/>
  </si>
  <si>
    <t>Check below items of Bin2034
BlendUnloadSheet.DestinationStorageName
BlendUnloadSheet.Description
BinLoadHistory.Description
BinLoadHistory.InQuantity
BinLoadHistory.OutQuantity
BinLoadHistory.TimeStamp
BinLoadHistory.Modified_user_name
BinLoadHistory.BinInformationName</t>
    <phoneticPr fontId="8" type="noConversion"/>
  </si>
  <si>
    <t xml:space="preserve">
 Shippingloadsheet.OnLocationTime = 2023-11-21 12:37:47.363
 Shippingloadsheet.Modified_user_name = awang
 Shippingloadsheet.Name = SURFACEmix LW PRO + Additives
 Shippingloadsheet.Description = Haul 9.000t SURFACEmix LW PRO on 11月 21,2023;Offload 9.000t to Bin 2034.</t>
    <phoneticPr fontId="8" type="noConversion"/>
  </si>
  <si>
    <t xml:space="preserve">
 BlendUnloadSheet.description = Haul 9.000t SURFACEmix LW PRO + 0.75% SCA-6 + 0.75% SCA-7 + 0.2% CDF-6P to Ensign 557 Bin 2034 on 11月 21,2023
 BlendUnloadSheet.Modified_user_name = awang
 BinLoadHistory.Description = Transfer Blend
 BinLoadHistory.InQuantity = 9 
 BinLoadHistory.OutQuantity= 0
 BinLoadHistory.TimeStamp=2023-11-21 12:37:47.363
 BinLoadHistory.Modified_user_name = awang
 BinLoadHistory.BinInformationName = 2034
</t>
    <phoneticPr fontId="8" type="noConversion"/>
  </si>
  <si>
    <t xml:space="preserve">
 BlendUnloadSheet.DestinationStorageName = 2034
BlendUnloadSheet.description = Haul 9.000t SURFACEmix LW PRO + 0.75% SCA-6 + 0.75% SCA-7 + 0.2% CDF-6P to Ensign 557 Bin 2034 on 11月 21,2023
BlendUnloadSheet.Modified_user_name = awang
 BinLoadHistory.Description = Transfer Blend
 BinLoadHistory.Blendname = SURFACEmix LW PRO + Additives
 BinLoadHistory.ShippingLoadSheetName =SURFACEmix LW PRO + Additives
 BinLoadHistory.Username = awang
 BinLoadHistory.InQuantity = 0
 BinLoadHistory.OutQuantity = 9
 BinLoadHistory.TimeStamp = 2023-11-21 12:37:47.363
 BinLoadHistory.BinInformationName = 1929
</t>
    <phoneticPr fontId="8" type="noConversion"/>
  </si>
  <si>
    <t>Right Click on Silo9 and Click on Transfer Blend</t>
    <phoneticPr fontId="8" type="noConversion"/>
  </si>
  <si>
    <t>System will display Transfer Blend page:
BulkPlant :LLD Bulk Plant
From Storage： Silo 9
RemainAmount= 1.204
To Storage:user is able to select one option.
Blend to LoadECOproteus CORE + 0.25% CFR-2 + 2% CaCl2 + 1% FWC-2 + 0.15% CDF-6P + 1kg/m3 LCF-7
TransferQuantity：0
Are you sure to load it?
Yes  NO</t>
    <phoneticPr fontId="8" type="noConversion"/>
  </si>
  <si>
    <t>Click Yes</t>
    <phoneticPr fontId="8" type="noConversion"/>
  </si>
  <si>
    <t>System will display a reminder "Bin is required"</t>
    <phoneticPr fontId="8" type="noConversion"/>
  </si>
  <si>
    <t>Silo6 is displayed in To Storage
Blend in BinECOproteus CORE + 0.25% CFR-2 + 2% CaCl2 + 1% FWC-2 + 0.15% CDF-6P + 1kg/m3 LCF-7 
Blend to LoadECOproteus CORE + 0.25% CFR-2 + 2% CaCl2 + 1% FWC-2 + 0.15% CDF-6P + 1kg/m3 LCF-7</t>
    <phoneticPr fontId="8" type="noConversion"/>
  </si>
  <si>
    <t>Transfer Quantity = 1.203</t>
    <phoneticPr fontId="8" type="noConversion"/>
  </si>
  <si>
    <t xml:space="preserve">Click Save
</t>
    <phoneticPr fontId="8" type="noConversion"/>
  </si>
  <si>
    <t>Transfer Blend successfully</t>
    <phoneticPr fontId="8" type="noConversion"/>
  </si>
  <si>
    <t>Check Quantity value of Silo9 and Silo6</t>
    <phoneticPr fontId="8" type="noConversion"/>
  </si>
  <si>
    <t>Silo 9 Quantity = 0.001
Silo 6 Quantity = 22.747</t>
    <phoneticPr fontId="8" type="noConversion"/>
  </si>
  <si>
    <t>System will display Transfer Blend page:
BulkPlant :LLD Bulk Plant
From Storage： Silo 9
RemainAmount= 0.001
To Storage:user is able to select one option.
Blend to LoadECOproteus CORE + 0.25% CFR-2 + 2% CaCl2 + 1% FWC-2 + 0.15% CDF-6P + 1kg/m3 LCF-7
TransferQuantity：0
Are you sure to load it?
Yes  NO</t>
    <phoneticPr fontId="8" type="noConversion"/>
  </si>
  <si>
    <t>Select Silo6 from the dropdown list of To Storage and input 0.0009 to Transfer Quantity</t>
    <phoneticPr fontId="8" type="noConversion"/>
  </si>
  <si>
    <t xml:space="preserve"> Done</t>
    <phoneticPr fontId="8" type="noConversion"/>
  </si>
  <si>
    <t>Check Quantity of Silo9</t>
    <phoneticPr fontId="8" type="noConversion"/>
  </si>
  <si>
    <t>Quantity = 0.000</t>
    <phoneticPr fontId="8" type="noConversion"/>
  </si>
  <si>
    <t>Check Quantity of Silo6</t>
    <phoneticPr fontId="8" type="noConversion"/>
  </si>
  <si>
    <t>Quantity = 22.748</t>
    <phoneticPr fontId="8" type="noConversion"/>
  </si>
  <si>
    <t>UC007-005</t>
    <phoneticPr fontId="8" type="noConversion"/>
  </si>
  <si>
    <t>UC007-006</t>
    <phoneticPr fontId="8" type="noConversion"/>
  </si>
  <si>
    <t>UC007-007</t>
    <phoneticPr fontId="8" type="noConversion"/>
  </si>
  <si>
    <t>UC007-008</t>
    <phoneticPr fontId="8" type="noConversion"/>
  </si>
  <si>
    <t>UC007-009</t>
    <phoneticPr fontId="8" type="noConversion"/>
  </si>
  <si>
    <t>User is unable to perform TRANSFER BLEND action if there is only one BIN in a RIG.</t>
    <phoneticPr fontId="8" type="noConversion"/>
  </si>
  <si>
    <t>User can Transfer Blend successfully if target bin is empty.</t>
    <phoneticPr fontId="8" type="noConversion"/>
  </si>
  <si>
    <t>Rig Board BIN 
         : No value existed in Blend in the BIN
    Silo1: Value existed in Blend in the BIN</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</si>
</sst>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 "/>
    <numFmt numFmtId="177" formatCode="0.0\ \h"/>
    <numFmt numFmtId="178" formatCode="0\ \m"/>
    <numFmt numFmtId="179" formatCode="d\-mmm\-yyyy"/>
    <numFmt numFmtId="180" formatCode="mmmm\ d\,\ yyyy"/>
    <numFmt numFmtId="181" formatCode="#,##0.0\ \h"/>
  </numFmts>
  <fonts count="48" x14ac:knownFonts="1">
    <font>
      <sz val="10"/>
      <name val="Arial"/>
      <charset val="134"/>
    </font>
    <font>
      <sz val="11"/>
      <color theme="1"/>
      <name val="宋体"/>
      <family val="2"/>
      <scheme val="minor"/>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i/>
      <sz val="10"/>
      <name val="Arial"/>
      <family val="2"/>
    </font>
    <font>
      <b/>
      <i/>
      <sz val="10"/>
      <color indexed="12"/>
      <name val="Arial"/>
      <family val="2"/>
    </font>
    <font>
      <b/>
      <sz val="12"/>
      <name val="Calibri"/>
      <family val="2"/>
    </font>
    <font>
      <sz val="10"/>
      <name val="Calibri"/>
      <family val="2"/>
    </font>
    <font>
      <b/>
      <sz val="10"/>
      <name val="Calibri"/>
      <family val="2"/>
    </font>
    <font>
      <sz val="10"/>
      <name val="宋体"/>
      <family val="3"/>
      <charset val="134"/>
    </font>
    <font>
      <b/>
      <sz val="10"/>
      <color rgb="FFFFFFFF"/>
      <name val="Arial"/>
      <family val="2"/>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b/>
      <u/>
      <sz val="9"/>
      <name val="Tahoma"/>
      <family val="2"/>
    </font>
    <font>
      <b/>
      <sz val="9"/>
      <name val="Tahoma"/>
      <family val="2"/>
    </font>
    <font>
      <sz val="9"/>
      <name val="Tahoma"/>
      <family val="2"/>
    </font>
    <font>
      <u/>
      <sz val="9"/>
      <name val="Tahoma"/>
      <family val="2"/>
    </font>
    <font>
      <sz val="10"/>
      <name val="Tahoma"/>
      <family val="2"/>
    </font>
    <font>
      <b/>
      <u/>
      <sz val="10"/>
      <name val="Tahoma"/>
      <family val="2"/>
    </font>
    <font>
      <sz val="10"/>
      <name val="Arial"/>
      <family val="2"/>
    </font>
    <font>
      <sz val="11"/>
      <color indexed="8"/>
      <name val="宋体"/>
      <family val="2"/>
      <scheme val="minor"/>
    </font>
    <font>
      <b/>
      <sz val="10"/>
      <name val="宋体"/>
      <family val="3"/>
      <charset val="134"/>
    </font>
    <font>
      <u/>
      <sz val="9"/>
      <color theme="10"/>
      <name val="Arial"/>
      <family val="2"/>
    </font>
    <font>
      <sz val="9"/>
      <color theme="1"/>
      <name val="Arial"/>
      <family val="2"/>
    </font>
    <font>
      <sz val="10"/>
      <name val="宋体"/>
      <family val="2"/>
      <charset val="134"/>
    </font>
    <font>
      <sz val="10"/>
      <color rgb="FFFF0000"/>
      <name val="宋体"/>
      <family val="3"/>
      <charset val="134"/>
    </font>
  </fonts>
  <fills count="9">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s>
  <borders count="57">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right style="medium">
        <color indexed="12"/>
      </right>
      <top/>
      <bottom style="medium">
        <color indexed="12"/>
      </bottom>
      <diagonal/>
    </border>
    <border>
      <left/>
      <right/>
      <top/>
      <bottom style="double">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bottom style="medium">
        <color auto="1"/>
      </bottom>
      <diagonal/>
    </border>
    <border>
      <left/>
      <right/>
      <top style="thin">
        <color auto="1"/>
      </top>
      <bottom style="medium">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style="medium">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right/>
      <top/>
      <bottom style="thin">
        <color auto="1"/>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style="medium">
        <color auto="1"/>
      </left>
      <right/>
      <top style="double">
        <color auto="1"/>
      </top>
      <bottom style="thin">
        <color auto="1"/>
      </bottom>
      <diagonal/>
    </border>
    <border>
      <left/>
      <right style="thin">
        <color auto="1"/>
      </right>
      <top style="double">
        <color auto="1"/>
      </top>
      <bottom/>
      <diagonal/>
    </border>
    <border>
      <left style="thin">
        <color auto="1"/>
      </left>
      <right style="thin">
        <color auto="1"/>
      </right>
      <top style="medium">
        <color auto="1"/>
      </top>
      <bottom style="thin">
        <color auto="1"/>
      </bottom>
      <diagonal/>
    </border>
    <border>
      <left style="thin">
        <color indexed="64"/>
      </left>
      <right style="thin">
        <color indexed="64"/>
      </right>
      <top style="thin">
        <color indexed="64"/>
      </top>
      <bottom style="thin">
        <color indexed="64"/>
      </bottom>
      <diagonal/>
    </border>
    <border>
      <left style="medium">
        <color auto="1"/>
      </left>
      <right style="thin">
        <color auto="1"/>
      </right>
      <top/>
      <bottom/>
      <diagonal/>
    </border>
  </borders>
  <cellStyleXfs count="7">
    <xf numFmtId="0" fontId="0" fillId="0" borderId="0"/>
    <xf numFmtId="0" fontId="2" fillId="0" borderId="0" applyNumberFormat="0" applyFill="0" applyBorder="0" applyAlignment="0" applyProtection="0">
      <alignment vertical="top"/>
      <protection locked="0"/>
    </xf>
    <xf numFmtId="9" fontId="41" fillId="0" borderId="0" applyFont="0" applyFill="0" applyBorder="0" applyAlignment="0" applyProtection="0"/>
    <xf numFmtId="0" fontId="2" fillId="0" borderId="0" applyNumberFormat="0" applyFill="0" applyBorder="0" applyAlignment="0" applyProtection="0">
      <alignment vertical="top"/>
      <protection locked="0"/>
    </xf>
    <xf numFmtId="0" fontId="41" fillId="0" borderId="0"/>
    <xf numFmtId="9" fontId="41" fillId="0" borderId="0" applyFont="0" applyFill="0" applyBorder="0" applyAlignment="0" applyProtection="0"/>
    <xf numFmtId="0" fontId="42" fillId="0" borderId="0">
      <alignment vertical="center"/>
    </xf>
  </cellStyleXfs>
  <cellXfs count="300">
    <xf numFmtId="0" fontId="0" fillId="0" borderId="0" xfId="0"/>
    <xf numFmtId="0" fontId="3" fillId="2" borderId="0" xfId="0" applyFont="1" applyFill="1"/>
    <xf numFmtId="0" fontId="0" fillId="2" borderId="0" xfId="0" applyFill="1"/>
    <xf numFmtId="0" fontId="0" fillId="2" borderId="0" xfId="0" applyFill="1" applyAlignment="1">
      <alignment horizontal="center"/>
    </xf>
    <xf numFmtId="0" fontId="4" fillId="4" borderId="0" xfId="0" applyFont="1" applyFill="1" applyAlignment="1">
      <alignment horizontal="left"/>
    </xf>
    <xf numFmtId="0" fontId="5" fillId="4" borderId="0" xfId="0" applyFont="1" applyFill="1" applyAlignment="1">
      <alignment horizontal="left"/>
    </xf>
    <xf numFmtId="0" fontId="6" fillId="3" borderId="9" xfId="0" applyFont="1" applyFill="1" applyBorder="1" applyAlignment="1">
      <alignment vertical="top"/>
    </xf>
    <xf numFmtId="0" fontId="6" fillId="3" borderId="10" xfId="0" applyFont="1" applyFill="1" applyBorder="1" applyAlignment="1">
      <alignment vertical="top"/>
    </xf>
    <xf numFmtId="0" fontId="6" fillId="3" borderId="11" xfId="0" applyFont="1" applyFill="1" applyBorder="1" applyAlignment="1">
      <alignment vertical="top"/>
    </xf>
    <xf numFmtId="0" fontId="7" fillId="2" borderId="9" xfId="0" applyFont="1" applyFill="1" applyBorder="1" applyAlignment="1">
      <alignment horizontal="center" vertical="center" wrapText="1"/>
    </xf>
    <xf numFmtId="0" fontId="7" fillId="2" borderId="9" xfId="0" applyNumberFormat="1" applyFont="1" applyFill="1" applyBorder="1" applyAlignment="1">
      <alignment horizontal="center" vertical="center" wrapText="1"/>
    </xf>
    <xf numFmtId="9" fontId="7" fillId="2" borderId="12" xfId="2" applyFont="1" applyFill="1" applyBorder="1" applyAlignment="1">
      <alignment horizontal="center" vertical="center" wrapText="1"/>
    </xf>
    <xf numFmtId="177" fontId="8" fillId="2" borderId="11" xfId="0" applyNumberFormat="1" applyFont="1" applyFill="1" applyBorder="1" applyAlignment="1">
      <alignment horizontal="center" vertical="center" wrapText="1"/>
    </xf>
    <xf numFmtId="177" fontId="8" fillId="2" borderId="13" xfId="0" applyNumberFormat="1" applyFont="1" applyFill="1" applyBorder="1" applyAlignment="1">
      <alignment horizontal="center" vertical="center" wrapText="1"/>
    </xf>
    <xf numFmtId="0" fontId="3" fillId="4" borderId="0" xfId="0" applyFont="1" applyFill="1" applyBorder="1"/>
    <xf numFmtId="0" fontId="3" fillId="4" borderId="0" xfId="0" applyFont="1" applyFill="1"/>
    <xf numFmtId="9" fontId="7" fillId="2" borderId="14" xfId="2" applyFont="1" applyFill="1" applyBorder="1" applyAlignment="1">
      <alignment horizontal="center" vertical="center" wrapText="1"/>
    </xf>
    <xf numFmtId="0" fontId="7" fillId="5" borderId="15" xfId="0" applyFont="1" applyFill="1" applyBorder="1" applyAlignment="1">
      <alignment horizontal="left" vertical="center" wrapText="1"/>
    </xf>
    <xf numFmtId="0" fontId="7" fillId="5" borderId="16" xfId="0" applyNumberFormat="1" applyFont="1" applyFill="1" applyBorder="1" applyAlignment="1">
      <alignment horizontal="center" vertical="center" wrapText="1"/>
    </xf>
    <xf numFmtId="9" fontId="7" fillId="5" borderId="15" xfId="2" applyNumberFormat="1" applyFont="1" applyFill="1" applyBorder="1" applyAlignment="1">
      <alignment horizontal="center" vertical="center" wrapText="1"/>
    </xf>
    <xf numFmtId="177" fontId="7" fillId="5" borderId="16" xfId="0" applyNumberFormat="1" applyFont="1" applyFill="1" applyBorder="1" applyAlignment="1">
      <alignment horizontal="center" vertical="center" wrapText="1"/>
    </xf>
    <xf numFmtId="0" fontId="7" fillId="2" borderId="9" xfId="0" applyFont="1" applyFill="1" applyBorder="1" applyAlignment="1">
      <alignment horizontal="left" vertical="center" wrapText="1"/>
    </xf>
    <xf numFmtId="0" fontId="7" fillId="2" borderId="17" xfId="0" applyNumberFormat="1" applyFont="1" applyFill="1" applyBorder="1" applyAlignment="1">
      <alignment horizontal="center" vertical="center" wrapText="1"/>
    </xf>
    <xf numFmtId="9" fontId="7" fillId="2" borderId="9" xfId="2" applyNumberFormat="1" applyFont="1" applyFill="1" applyBorder="1" applyAlignment="1">
      <alignment horizontal="right" vertical="center" wrapText="1"/>
    </xf>
    <xf numFmtId="177" fontId="7" fillId="2" borderId="16" xfId="0" applyNumberFormat="1" applyFont="1" applyFill="1" applyBorder="1" applyAlignment="1">
      <alignment horizontal="center" vertical="center" wrapText="1"/>
    </xf>
    <xf numFmtId="0" fontId="0" fillId="4" borderId="0" xfId="0" applyFill="1" applyBorder="1"/>
    <xf numFmtId="0" fontId="6" fillId="6" borderId="3" xfId="0" applyFont="1" applyFill="1" applyBorder="1" applyAlignment="1">
      <alignment horizontal="center" wrapText="1"/>
    </xf>
    <xf numFmtId="0" fontId="6" fillId="6" borderId="9" xfId="0" applyFont="1" applyFill="1" applyBorder="1" applyAlignment="1">
      <alignment horizontal="center" wrapText="1"/>
    </xf>
    <xf numFmtId="0" fontId="9" fillId="4" borderId="11" xfId="0" applyNumberFormat="1" applyFont="1" applyFill="1" applyBorder="1" applyAlignment="1">
      <alignment horizontal="center" vertical="top" wrapText="1"/>
    </xf>
    <xf numFmtId="178" fontId="0" fillId="4" borderId="7" xfId="0" applyNumberFormat="1" applyFont="1" applyFill="1" applyBorder="1" applyAlignment="1">
      <alignment horizontal="center" vertical="top" wrapText="1"/>
    </xf>
    <xf numFmtId="14" fontId="0" fillId="4" borderId="3" xfId="0" applyNumberFormat="1" applyFont="1" applyFill="1" applyBorder="1" applyAlignment="1">
      <alignment horizontal="center" vertical="top" wrapText="1"/>
    </xf>
    <xf numFmtId="0" fontId="0" fillId="4" borderId="3" xfId="0" applyFont="1" applyFill="1" applyBorder="1" applyAlignment="1">
      <alignment horizontal="center" vertical="top" wrapText="1"/>
    </xf>
    <xf numFmtId="178" fontId="0" fillId="4" borderId="9" xfId="0" applyNumberFormat="1" applyFont="1" applyFill="1" applyBorder="1" applyAlignment="1">
      <alignment horizontal="left" vertical="top" wrapText="1"/>
    </xf>
    <xf numFmtId="0" fontId="3" fillId="4" borderId="0" xfId="0" applyFont="1" applyFill="1" applyBorder="1" applyAlignment="1">
      <alignment horizontal="center"/>
    </xf>
    <xf numFmtId="0" fontId="0" fillId="4" borderId="0" xfId="0" applyFill="1" applyBorder="1" applyAlignment="1">
      <alignment horizontal="center"/>
    </xf>
    <xf numFmtId="0" fontId="6" fillId="5" borderId="3" xfId="0" applyFont="1" applyFill="1" applyBorder="1" applyAlignment="1">
      <alignment horizontal="center" wrapText="1"/>
    </xf>
    <xf numFmtId="0" fontId="15" fillId="0" borderId="7" xfId="0" applyFont="1" applyBorder="1" applyAlignment="1">
      <alignment vertical="top" wrapText="1"/>
    </xf>
    <xf numFmtId="0" fontId="15" fillId="4" borderId="3" xfId="0" applyFont="1" applyFill="1" applyBorder="1" applyAlignment="1">
      <alignment horizontal="left" vertical="top" wrapText="1"/>
    </xf>
    <xf numFmtId="0" fontId="2" fillId="4" borderId="3" xfId="1" applyFill="1" applyBorder="1" applyAlignment="1" applyProtection="1">
      <alignment vertical="top" wrapText="1"/>
    </xf>
    <xf numFmtId="0" fontId="17" fillId="3" borderId="9" xfId="0" applyFont="1" applyFill="1" applyBorder="1" applyAlignment="1" applyProtection="1">
      <alignment vertical="center"/>
    </xf>
    <xf numFmtId="0" fontId="18" fillId="3" borderId="11" xfId="0" applyFont="1" applyFill="1" applyBorder="1" applyAlignment="1" applyProtection="1">
      <alignment vertical="center"/>
    </xf>
    <xf numFmtId="0" fontId="6" fillId="8" borderId="3" xfId="0" applyFont="1" applyFill="1" applyBorder="1" applyAlignment="1" applyProtection="1">
      <alignment vertical="center"/>
    </xf>
    <xf numFmtId="0" fontId="19" fillId="2" borderId="0" xfId="0" applyFont="1" applyFill="1" applyAlignment="1">
      <alignment horizontal="center"/>
    </xf>
    <xf numFmtId="0" fontId="9" fillId="2" borderId="0" xfId="0" applyFont="1" applyFill="1" applyAlignment="1">
      <alignment horizontal="center"/>
    </xf>
    <xf numFmtId="0" fontId="20" fillId="3" borderId="35" xfId="0" applyFont="1" applyFill="1" applyBorder="1" applyAlignment="1" applyProtection="1">
      <alignment vertical="center"/>
    </xf>
    <xf numFmtId="0" fontId="18" fillId="3" borderId="35" xfId="0" applyFont="1" applyFill="1" applyBorder="1" applyAlignment="1" applyProtection="1">
      <alignment vertical="center"/>
    </xf>
    <xf numFmtId="0" fontId="0" fillId="4" borderId="0" xfId="0" applyFill="1"/>
    <xf numFmtId="0" fontId="0" fillId="4" borderId="9" xfId="0" applyFill="1" applyBorder="1"/>
    <xf numFmtId="0" fontId="0" fillId="4" borderId="10" xfId="0" applyFill="1" applyBorder="1"/>
    <xf numFmtId="0" fontId="0" fillId="4" borderId="11" xfId="0" applyFill="1" applyBorder="1"/>
    <xf numFmtId="0" fontId="21" fillId="4" borderId="9" xfId="0" applyFont="1" applyFill="1" applyBorder="1"/>
    <xf numFmtId="0" fontId="21" fillId="4" borderId="10" xfId="0" applyFont="1" applyFill="1" applyBorder="1"/>
    <xf numFmtId="0" fontId="21" fillId="4" borderId="11" xfId="0" applyFont="1" applyFill="1" applyBorder="1"/>
    <xf numFmtId="0" fontId="21" fillId="4" borderId="0" xfId="0" applyFont="1" applyFill="1"/>
    <xf numFmtId="0" fontId="17" fillId="3" borderId="9" xfId="0" applyFont="1" applyFill="1" applyBorder="1" applyAlignment="1" applyProtection="1">
      <alignment horizontal="left" vertical="center"/>
    </xf>
    <xf numFmtId="0" fontId="17" fillId="3" borderId="10" xfId="0" applyFont="1" applyFill="1" applyBorder="1" applyAlignment="1" applyProtection="1">
      <alignment horizontal="left" vertical="center"/>
    </xf>
    <xf numFmtId="0" fontId="17" fillId="3" borderId="11"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6" fillId="4" borderId="0" xfId="0" applyFont="1" applyFill="1" applyBorder="1" applyAlignment="1" applyProtection="1">
      <alignment horizontal="center" vertical="center"/>
    </xf>
    <xf numFmtId="0" fontId="22" fillId="8" borderId="3" xfId="0" applyFont="1" applyFill="1" applyBorder="1" applyAlignment="1" applyProtection="1">
      <alignment horizontal="center" vertical="center"/>
    </xf>
    <xf numFmtId="0" fontId="22" fillId="4" borderId="0" xfId="0" applyFont="1" applyFill="1" applyBorder="1" applyAlignment="1" applyProtection="1">
      <alignment horizontal="center" vertical="center"/>
    </xf>
    <xf numFmtId="0" fontId="23" fillId="2" borderId="34" xfId="0" applyFont="1" applyFill="1" applyBorder="1" applyAlignment="1" applyProtection="1">
      <alignment horizontal="center" vertical="center"/>
    </xf>
    <xf numFmtId="0" fontId="24" fillId="4" borderId="34" xfId="0" applyFont="1" applyFill="1" applyBorder="1" applyAlignment="1" applyProtection="1">
      <alignment vertical="center"/>
    </xf>
    <xf numFmtId="176" fontId="9" fillId="4" borderId="34" xfId="0" applyNumberFormat="1" applyFont="1" applyFill="1" applyBorder="1" applyAlignment="1" applyProtection="1">
      <alignment horizontal="right" vertical="center"/>
      <protection locked="0"/>
    </xf>
    <xf numFmtId="176" fontId="9" fillId="4" borderId="6" xfId="0" applyNumberFormat="1" applyFont="1" applyFill="1" applyBorder="1" applyAlignment="1" applyProtection="1">
      <alignment horizontal="right" vertical="center"/>
      <protection locked="0"/>
    </xf>
    <xf numFmtId="177" fontId="9" fillId="4" borderId="6" xfId="0" applyNumberFormat="1" applyFont="1" applyFill="1" applyBorder="1" applyAlignment="1" applyProtection="1">
      <alignment horizontal="right" vertical="center"/>
      <protection locked="0"/>
    </xf>
    <xf numFmtId="176" fontId="9" fillId="4" borderId="0" xfId="0" applyNumberFormat="1" applyFont="1" applyFill="1" applyBorder="1" applyAlignment="1" applyProtection="1">
      <alignment horizontal="right" vertical="center"/>
      <protection locked="0"/>
    </xf>
    <xf numFmtId="0" fontId="23" fillId="2" borderId="32" xfId="0" applyFont="1" applyFill="1" applyBorder="1" applyAlignment="1" applyProtection="1">
      <alignment horizontal="center" vertical="center"/>
    </xf>
    <xf numFmtId="0" fontId="24" fillId="4" borderId="32" xfId="0" applyFont="1" applyFill="1" applyBorder="1" applyAlignment="1" applyProtection="1">
      <alignment vertical="center"/>
    </xf>
    <xf numFmtId="176" fontId="9" fillId="4" borderId="32" xfId="0" applyNumberFormat="1" applyFont="1" applyFill="1" applyBorder="1" applyAlignment="1" applyProtection="1">
      <alignment horizontal="right" vertical="center"/>
      <protection locked="0"/>
    </xf>
    <xf numFmtId="176" fontId="9" fillId="4" borderId="5" xfId="0" applyNumberFormat="1" applyFont="1" applyFill="1" applyBorder="1" applyAlignment="1" applyProtection="1">
      <alignment horizontal="right" vertical="center"/>
      <protection locked="0"/>
    </xf>
    <xf numFmtId="177" fontId="9" fillId="4" borderId="5" xfId="0" applyNumberFormat="1" applyFont="1" applyFill="1" applyBorder="1" applyAlignment="1" applyProtection="1">
      <alignment horizontal="right" vertical="center"/>
      <protection locked="0"/>
    </xf>
    <xf numFmtId="176" fontId="9" fillId="4" borderId="15" xfId="0" applyNumberFormat="1" applyFont="1" applyFill="1" applyBorder="1" applyAlignment="1" applyProtection="1">
      <alignment horizontal="right" vertical="center"/>
      <protection locked="0"/>
    </xf>
    <xf numFmtId="176" fontId="9" fillId="4" borderId="7" xfId="0" applyNumberFormat="1" applyFont="1" applyFill="1" applyBorder="1" applyAlignment="1" applyProtection="1">
      <alignment horizontal="right" vertical="center"/>
      <protection locked="0"/>
    </xf>
    <xf numFmtId="177" fontId="9" fillId="4" borderId="7" xfId="0" applyNumberFormat="1" applyFont="1" applyFill="1" applyBorder="1" applyAlignment="1" applyProtection="1">
      <alignment horizontal="right" vertical="center"/>
      <protection locked="0"/>
    </xf>
    <xf numFmtId="0" fontId="25" fillId="2" borderId="34" xfId="0" applyFont="1" applyFill="1" applyBorder="1" applyAlignment="1" applyProtection="1">
      <alignment horizontal="left" vertical="center"/>
    </xf>
    <xf numFmtId="0" fontId="23" fillId="2" borderId="40" xfId="0" applyFont="1" applyFill="1" applyBorder="1" applyAlignment="1" applyProtection="1">
      <alignment horizontal="left" vertical="center"/>
    </xf>
    <xf numFmtId="0" fontId="23" fillId="2" borderId="31" xfId="0" applyFont="1" applyFill="1" applyBorder="1" applyAlignment="1" applyProtection="1">
      <alignment horizontal="left" vertical="center"/>
    </xf>
    <xf numFmtId="0" fontId="25" fillId="2" borderId="32" xfId="0" applyFont="1" applyFill="1" applyBorder="1" applyAlignment="1" applyProtection="1">
      <alignment horizontal="left" vertical="center"/>
    </xf>
    <xf numFmtId="0" fontId="23" fillId="2" borderId="0" xfId="0" applyFont="1" applyFill="1" applyBorder="1" applyAlignment="1" applyProtection="1">
      <alignment horizontal="left" vertical="center"/>
    </xf>
    <xf numFmtId="0" fontId="23" fillId="2" borderId="33" xfId="0" applyFont="1" applyFill="1" applyBorder="1" applyAlignment="1" applyProtection="1">
      <alignment horizontal="left" vertical="center"/>
    </xf>
    <xf numFmtId="0" fontId="23" fillId="2" borderId="32" xfId="0" applyFont="1" applyFill="1" applyBorder="1" applyAlignment="1" applyProtection="1">
      <alignment horizontal="left" vertical="center"/>
    </xf>
    <xf numFmtId="0" fontId="23" fillId="2" borderId="15" xfId="0" applyFont="1" applyFill="1" applyBorder="1" applyAlignment="1" applyProtection="1">
      <alignment horizontal="left" vertical="center"/>
    </xf>
    <xf numFmtId="0" fontId="23" fillId="2" borderId="45" xfId="0" applyFont="1" applyFill="1" applyBorder="1" applyAlignment="1" applyProtection="1">
      <alignment horizontal="left" vertical="center"/>
    </xf>
    <xf numFmtId="0" fontId="23" fillId="2" borderId="13" xfId="0" applyFont="1" applyFill="1" applyBorder="1" applyAlignment="1" applyProtection="1">
      <alignment horizontal="left" vertical="center"/>
    </xf>
    <xf numFmtId="177" fontId="9" fillId="4" borderId="0" xfId="0" applyNumberFormat="1" applyFont="1" applyFill="1" applyBorder="1" applyAlignment="1" applyProtection="1">
      <alignment horizontal="right" vertical="center"/>
      <protection locked="0"/>
    </xf>
    <xf numFmtId="0" fontId="26" fillId="4" borderId="0" xfId="0" applyFont="1" applyFill="1" applyAlignment="1">
      <alignment horizontal="right"/>
    </xf>
    <xf numFmtId="0" fontId="0" fillId="4" borderId="0" xfId="0" applyFont="1" applyFill="1" applyAlignment="1" applyProtection="1">
      <alignment vertical="center"/>
    </xf>
    <xf numFmtId="0" fontId="17" fillId="3" borderId="10" xfId="0" applyFont="1" applyFill="1" applyBorder="1" applyAlignment="1" applyProtection="1">
      <alignment vertical="center"/>
    </xf>
    <xf numFmtId="0" fontId="23" fillId="2" borderId="34" xfId="0" applyFont="1" applyFill="1" applyBorder="1" applyAlignment="1" applyProtection="1">
      <alignment vertical="center"/>
    </xf>
    <xf numFmtId="0" fontId="23" fillId="2" borderId="32" xfId="0" applyFont="1" applyFill="1" applyBorder="1" applyAlignment="1" applyProtection="1">
      <alignment vertical="center"/>
    </xf>
    <xf numFmtId="0" fontId="23" fillId="2" borderId="15" xfId="0" applyFont="1" applyFill="1" applyBorder="1" applyAlignment="1" applyProtection="1">
      <alignment vertical="center"/>
    </xf>
    <xf numFmtId="0" fontId="27" fillId="4" borderId="0" xfId="0" applyFont="1" applyFill="1" applyAlignment="1" applyProtection="1">
      <alignment vertical="center"/>
    </xf>
    <xf numFmtId="0" fontId="0" fillId="0" borderId="0" xfId="0" applyFont="1" applyAlignment="1" applyProtection="1">
      <alignment vertical="center"/>
    </xf>
    <xf numFmtId="180" fontId="0" fillId="4" borderId="0" xfId="0" applyNumberFormat="1" applyFont="1" applyFill="1" applyBorder="1" applyAlignment="1" applyProtection="1">
      <alignment horizontal="left" vertical="center"/>
    </xf>
    <xf numFmtId="0" fontId="23" fillId="2" borderId="6" xfId="0" applyFont="1" applyFill="1" applyBorder="1" applyAlignment="1" applyProtection="1">
      <alignment vertical="center"/>
    </xf>
    <xf numFmtId="0" fontId="23" fillId="2" borderId="7" xfId="0" applyFont="1" applyFill="1" applyBorder="1" applyAlignment="1" applyProtection="1">
      <alignment vertical="center"/>
    </xf>
    <xf numFmtId="0" fontId="17" fillId="3" borderId="34" xfId="0" applyFont="1" applyFill="1" applyBorder="1" applyAlignment="1" applyProtection="1">
      <alignment vertical="center"/>
    </xf>
    <xf numFmtId="0" fontId="18" fillId="3" borderId="31" xfId="0" applyFont="1" applyFill="1" applyBorder="1" applyAlignment="1" applyProtection="1">
      <alignment vertical="center"/>
    </xf>
    <xf numFmtId="0" fontId="6" fillId="8" borderId="3" xfId="0" applyFont="1" applyFill="1" applyBorder="1" applyAlignment="1" applyProtection="1">
      <alignment horizontal="center"/>
    </xf>
    <xf numFmtId="0" fontId="6" fillId="8" borderId="3" xfId="0" applyFont="1" applyFill="1" applyBorder="1" applyAlignment="1" applyProtection="1">
      <alignment horizontal="center" wrapText="1"/>
    </xf>
    <xf numFmtId="0" fontId="0" fillId="4" borderId="0" xfId="0" applyFont="1" applyFill="1" applyProtection="1"/>
    <xf numFmtId="0" fontId="0" fillId="4" borderId="5" xfId="0" applyFont="1" applyFill="1" applyBorder="1" applyAlignment="1" applyProtection="1">
      <alignment horizontal="center" vertical="center"/>
    </xf>
    <xf numFmtId="0" fontId="0" fillId="2" borderId="5" xfId="0" applyFill="1" applyBorder="1" applyAlignment="1">
      <alignment horizontal="right" vertical="center"/>
    </xf>
    <xf numFmtId="177" fontId="8" fillId="2" borderId="5" xfId="0" applyNumberFormat="1" applyFont="1" applyFill="1" applyBorder="1" applyAlignment="1">
      <alignment horizontal="right" vertical="center"/>
    </xf>
    <xf numFmtId="0" fontId="0" fillId="4" borderId="5" xfId="0" applyFill="1" applyBorder="1" applyAlignment="1">
      <alignment horizontal="center" vertical="center"/>
    </xf>
    <xf numFmtId="0" fontId="0" fillId="4" borderId="5" xfId="0" applyFont="1" applyFill="1" applyBorder="1" applyAlignment="1">
      <alignment horizontal="center" vertical="center"/>
    </xf>
    <xf numFmtId="0" fontId="17" fillId="3" borderId="9" xfId="0" applyFont="1" applyFill="1" applyBorder="1" applyProtection="1"/>
    <xf numFmtId="0" fontId="17" fillId="3" borderId="10" xfId="0" applyFont="1" applyFill="1" applyBorder="1" applyProtection="1"/>
    <xf numFmtId="0" fontId="0" fillId="4" borderId="7" xfId="0" applyFont="1" applyFill="1" applyBorder="1" applyAlignment="1">
      <alignment horizontal="center" vertical="center"/>
    </xf>
    <xf numFmtId="0" fontId="0" fillId="2" borderId="7" xfId="0" applyFill="1" applyBorder="1" applyAlignment="1">
      <alignment horizontal="right" vertical="center"/>
    </xf>
    <xf numFmtId="177" fontId="8" fillId="2" borderId="7" xfId="0" applyNumberFormat="1" applyFont="1" applyFill="1" applyBorder="1" applyAlignment="1">
      <alignment horizontal="right" vertical="center"/>
    </xf>
    <xf numFmtId="0" fontId="8" fillId="4" borderId="0" xfId="0" applyFont="1" applyFill="1"/>
    <xf numFmtId="0" fontId="9" fillId="2" borderId="9" xfId="0" applyFont="1" applyFill="1" applyBorder="1" applyAlignment="1" applyProtection="1">
      <alignment horizontal="left" vertical="center"/>
    </xf>
    <xf numFmtId="0" fontId="9" fillId="2" borderId="10" xfId="0" applyFont="1" applyFill="1" applyBorder="1" applyAlignment="1" applyProtection="1">
      <alignment horizontal="left" vertical="center"/>
    </xf>
    <xf numFmtId="0" fontId="9" fillId="2" borderId="11" xfId="0" applyFont="1" applyFill="1" applyBorder="1" applyAlignment="1" applyProtection="1">
      <alignment horizontal="left" vertical="center"/>
    </xf>
    <xf numFmtId="0" fontId="9" fillId="2" borderId="3" xfId="0" applyFont="1" applyFill="1" applyBorder="1" applyAlignment="1">
      <alignment vertical="center"/>
    </xf>
    <xf numFmtId="181" fontId="7" fillId="2" borderId="3" xfId="0" applyNumberFormat="1" applyFont="1" applyFill="1" applyBorder="1" applyAlignment="1">
      <alignment vertical="center"/>
    </xf>
    <xf numFmtId="0" fontId="29" fillId="4" borderId="0" xfId="0" applyFont="1" applyFill="1" applyAlignment="1">
      <alignment horizontal="center"/>
    </xf>
    <xf numFmtId="0" fontId="30" fillId="2" borderId="0" xfId="0" applyFont="1" applyFill="1" applyAlignment="1" applyProtection="1">
      <alignment horizontal="right"/>
    </xf>
    <xf numFmtId="0" fontId="31" fillId="2" borderId="0" xfId="0" applyFont="1" applyFill="1" applyAlignment="1">
      <alignment horizontal="right" vertical="center"/>
    </xf>
    <xf numFmtId="0" fontId="32" fillId="2" borderId="0" xfId="1" applyFont="1" applyFill="1" applyAlignment="1" applyProtection="1">
      <alignment horizontal="right" vertical="top"/>
    </xf>
    <xf numFmtId="0" fontId="19" fillId="2" borderId="0" xfId="0" applyFont="1" applyFill="1" applyAlignment="1">
      <alignment horizontal="right"/>
    </xf>
    <xf numFmtId="0" fontId="29" fillId="2" borderId="0" xfId="0" applyFont="1" applyFill="1" applyAlignment="1">
      <alignment horizontal="center" vertical="top"/>
    </xf>
    <xf numFmtId="0" fontId="9" fillId="4" borderId="0" xfId="0" applyFont="1" applyFill="1"/>
    <xf numFmtId="0" fontId="18" fillId="3" borderId="11" xfId="0" applyFont="1" applyFill="1" applyBorder="1" applyProtection="1"/>
    <xf numFmtId="3" fontId="9" fillId="2" borderId="34" xfId="0" applyNumberFormat="1" applyFont="1" applyFill="1" applyBorder="1" applyAlignment="1">
      <alignment vertical="center"/>
    </xf>
    <xf numFmtId="9" fontId="9" fillId="2" borderId="12" xfId="2" applyFont="1" applyFill="1" applyBorder="1" applyAlignment="1">
      <alignment vertical="center"/>
    </xf>
    <xf numFmtId="181" fontId="7" fillId="2" borderId="6" xfId="0" applyNumberFormat="1" applyFont="1" applyFill="1" applyBorder="1" applyAlignment="1">
      <alignment vertical="center"/>
    </xf>
    <xf numFmtId="3" fontId="9" fillId="2" borderId="32" xfId="0" applyNumberFormat="1" applyFont="1" applyFill="1" applyBorder="1" applyAlignment="1">
      <alignment vertical="center"/>
    </xf>
    <xf numFmtId="9" fontId="9" fillId="2" borderId="50" xfId="2" applyFont="1" applyFill="1" applyBorder="1" applyAlignment="1">
      <alignment vertical="center"/>
    </xf>
    <xf numFmtId="181" fontId="7" fillId="2" borderId="5" xfId="0" applyNumberFormat="1" applyFont="1" applyFill="1" applyBorder="1" applyAlignment="1">
      <alignment vertical="center"/>
    </xf>
    <xf numFmtId="3" fontId="28" fillId="2" borderId="32" xfId="0" applyNumberFormat="1" applyFont="1" applyFill="1" applyBorder="1" applyAlignment="1">
      <alignment vertical="center"/>
    </xf>
    <xf numFmtId="9" fontId="28" fillId="2" borderId="50" xfId="2" applyFont="1" applyFill="1" applyBorder="1" applyAlignment="1">
      <alignment vertical="center"/>
    </xf>
    <xf numFmtId="181" fontId="33" fillId="2" borderId="5" xfId="0" applyNumberFormat="1" applyFont="1" applyFill="1" applyBorder="1" applyAlignment="1">
      <alignment vertical="center"/>
    </xf>
    <xf numFmtId="3" fontId="9" fillId="2" borderId="15" xfId="0" applyNumberFormat="1" applyFont="1" applyFill="1" applyBorder="1" applyAlignment="1">
      <alignment vertical="center"/>
    </xf>
    <xf numFmtId="9" fontId="9" fillId="2" borderId="51" xfId="2" applyFont="1" applyFill="1" applyBorder="1" applyAlignment="1">
      <alignment vertical="center"/>
    </xf>
    <xf numFmtId="181" fontId="7" fillId="2" borderId="7" xfId="0" applyNumberFormat="1" applyFont="1" applyFill="1" applyBorder="1" applyAlignment="1">
      <alignment vertical="center"/>
    </xf>
    <xf numFmtId="3" fontId="9" fillId="2" borderId="9" xfId="0" applyNumberFormat="1" applyFont="1" applyFill="1" applyBorder="1" applyAlignment="1">
      <alignment vertical="center"/>
    </xf>
    <xf numFmtId="9" fontId="9" fillId="2" borderId="14" xfId="2" applyFont="1" applyFill="1" applyBorder="1" applyAlignment="1">
      <alignment vertical="center"/>
    </xf>
    <xf numFmtId="3" fontId="23" fillId="2" borderId="9" xfId="0" applyNumberFormat="1" applyFont="1" applyFill="1" applyBorder="1" applyAlignment="1">
      <alignment vertical="center"/>
    </xf>
    <xf numFmtId="0" fontId="23" fillId="2" borderId="14" xfId="0" applyFont="1" applyFill="1" applyBorder="1" applyAlignment="1">
      <alignment vertical="center"/>
    </xf>
    <xf numFmtId="181" fontId="34" fillId="2" borderId="3" xfId="0" applyNumberFormat="1" applyFont="1" applyFill="1" applyBorder="1" applyAlignment="1">
      <alignment vertical="center"/>
    </xf>
    <xf numFmtId="0" fontId="41" fillId="4" borderId="3" xfId="0" applyFont="1" applyFill="1" applyBorder="1" applyAlignment="1">
      <alignment horizontal="center" vertical="top" wrapText="1"/>
    </xf>
    <xf numFmtId="0" fontId="13" fillId="2" borderId="22" xfId="0" applyFont="1" applyFill="1" applyBorder="1" applyAlignment="1">
      <alignment horizontal="center"/>
    </xf>
    <xf numFmtId="0" fontId="14" fillId="2" borderId="11" xfId="0" applyFont="1" applyFill="1" applyBorder="1" applyAlignment="1">
      <alignment horizontal="right" vertical="center" wrapText="1"/>
    </xf>
    <xf numFmtId="0" fontId="13" fillId="2" borderId="23" xfId="0" applyFont="1" applyFill="1" applyBorder="1" applyAlignment="1">
      <alignment horizontal="center"/>
    </xf>
    <xf numFmtId="0" fontId="13" fillId="2" borderId="24" xfId="0" applyFont="1" applyFill="1" applyBorder="1" applyAlignment="1">
      <alignment horizontal="center"/>
    </xf>
    <xf numFmtId="0" fontId="14" fillId="2" borderId="25" xfId="0" applyFont="1" applyFill="1" applyBorder="1" applyAlignment="1">
      <alignment horizontal="right" vertical="center" wrapText="1"/>
    </xf>
    <xf numFmtId="0" fontId="14" fillId="2" borderId="26" xfId="0" applyFont="1" applyFill="1" applyBorder="1" applyAlignment="1">
      <alignment horizontal="center"/>
    </xf>
    <xf numFmtId="0" fontId="14" fillId="2" borderId="27" xfId="0" applyFont="1" applyFill="1" applyBorder="1" applyAlignment="1">
      <alignment horizontal="right"/>
    </xf>
    <xf numFmtId="0" fontId="14" fillId="2" borderId="28" xfId="0" applyFont="1" applyFill="1" applyBorder="1" applyAlignment="1">
      <alignment horizontal="center"/>
    </xf>
    <xf numFmtId="0" fontId="14" fillId="2" borderId="24" xfId="0" applyFont="1" applyFill="1" applyBorder="1" applyAlignment="1">
      <alignment horizontal="center"/>
    </xf>
    <xf numFmtId="0" fontId="14" fillId="2" borderId="29" xfId="0" applyFont="1" applyFill="1" applyBorder="1" applyAlignment="1">
      <alignment horizontal="right"/>
    </xf>
    <xf numFmtId="0" fontId="14" fillId="2" borderId="30" xfId="0" applyFont="1" applyFill="1" applyBorder="1" applyAlignment="1">
      <alignment horizontal="center"/>
    </xf>
    <xf numFmtId="0" fontId="14" fillId="2" borderId="1" xfId="0" applyFont="1" applyFill="1" applyBorder="1" applyAlignment="1">
      <alignment horizontal="center" vertical="center" textRotation="180"/>
    </xf>
    <xf numFmtId="0" fontId="14" fillId="2" borderId="2" xfId="0" applyFont="1" applyFill="1" applyBorder="1" applyAlignment="1">
      <alignment vertical="center" wrapText="1"/>
    </xf>
    <xf numFmtId="0" fontId="14" fillId="2" borderId="2" xfId="0" applyFont="1" applyFill="1" applyBorder="1" applyAlignment="1">
      <alignment horizontal="center" vertical="center" wrapText="1"/>
    </xf>
    <xf numFmtId="0" fontId="13" fillId="0" borderId="8" xfId="0" applyFont="1" applyBorder="1" applyAlignment="1">
      <alignment horizontal="center" vertical="top" wrapText="1"/>
    </xf>
    <xf numFmtId="0" fontId="14" fillId="2" borderId="4" xfId="0" applyFont="1" applyFill="1" applyBorder="1" applyAlignment="1">
      <alignment wrapText="1"/>
    </xf>
    <xf numFmtId="0" fontId="13" fillId="2" borderId="4" xfId="0" applyFont="1" applyFill="1" applyBorder="1" applyAlignment="1">
      <alignment wrapText="1"/>
    </xf>
    <xf numFmtId="0" fontId="41" fillId="0" borderId="3" xfId="0" applyFont="1" applyBorder="1"/>
    <xf numFmtId="0" fontId="0" fillId="0" borderId="3" xfId="0" applyBorder="1"/>
    <xf numFmtId="0" fontId="41" fillId="2" borderId="9" xfId="0" applyFont="1" applyFill="1" applyBorder="1" applyAlignment="1">
      <alignment horizontal="left" vertical="top" wrapText="1"/>
    </xf>
    <xf numFmtId="0" fontId="41" fillId="4" borderId="3" xfId="0" applyFont="1" applyFill="1" applyBorder="1" applyAlignment="1">
      <alignment horizontal="left" vertical="top" wrapText="1"/>
    </xf>
    <xf numFmtId="0" fontId="13" fillId="2" borderId="52" xfId="0" applyFont="1" applyFill="1" applyBorder="1" applyAlignment="1">
      <alignment horizontal="center"/>
    </xf>
    <xf numFmtId="0" fontId="14" fillId="2" borderId="39" xfId="0" applyFont="1" applyFill="1" applyBorder="1" applyAlignment="1">
      <alignment horizontal="right" vertical="center" wrapText="1"/>
    </xf>
    <xf numFmtId="0" fontId="14" fillId="2" borderId="37" xfId="0" applyFont="1" applyFill="1" applyBorder="1" applyAlignment="1">
      <alignment horizontal="right" vertical="center" wrapText="1"/>
    </xf>
    <xf numFmtId="0" fontId="44" fillId="0" borderId="53" xfId="0" quotePrefix="1" applyFont="1" applyBorder="1"/>
    <xf numFmtId="179" fontId="13" fillId="0" borderId="54" xfId="0" applyNumberFormat="1" applyFont="1" applyBorder="1" applyAlignment="1">
      <alignment horizontal="center" wrapText="1"/>
    </xf>
    <xf numFmtId="14" fontId="13" fillId="0" borderId="4" xfId="0" applyNumberFormat="1" applyFont="1" applyBorder="1" applyAlignment="1">
      <alignment horizontal="center" wrapText="1"/>
    </xf>
    <xf numFmtId="0" fontId="14" fillId="2" borderId="2" xfId="0" applyFont="1" applyFill="1" applyBorder="1"/>
    <xf numFmtId="0" fontId="9" fillId="4"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0" fillId="0" borderId="0" xfId="0" applyAlignment="1">
      <alignment vertical="center"/>
    </xf>
    <xf numFmtId="0" fontId="1" fillId="0" borderId="0" xfId="0" applyFont="1"/>
    <xf numFmtId="0" fontId="15" fillId="4" borderId="55" xfId="0" applyFont="1" applyFill="1" applyBorder="1" applyAlignment="1">
      <alignment horizontal="left" vertical="top" wrapText="1"/>
    </xf>
    <xf numFmtId="0" fontId="9" fillId="4" borderId="55" xfId="0" applyFont="1" applyFill="1" applyBorder="1" applyAlignment="1">
      <alignment horizontal="center" vertical="center" wrapText="1"/>
    </xf>
    <xf numFmtId="0" fontId="15" fillId="4" borderId="3" xfId="0" quotePrefix="1" applyFont="1" applyFill="1" applyBorder="1" applyAlignment="1">
      <alignment horizontal="left" vertical="top" wrapText="1"/>
    </xf>
    <xf numFmtId="0" fontId="41" fillId="0" borderId="0" xfId="0" applyFont="1" applyAlignment="1">
      <alignment wrapText="1"/>
    </xf>
    <xf numFmtId="0" fontId="13" fillId="0" borderId="33" xfId="0" applyFont="1" applyBorder="1" applyAlignment="1">
      <alignment horizontal="center" vertical="top" wrapText="1"/>
    </xf>
    <xf numFmtId="0" fontId="15" fillId="0" borderId="5" xfId="0" applyFont="1" applyBorder="1" applyAlignment="1">
      <alignment vertical="top" wrapText="1"/>
    </xf>
    <xf numFmtId="0" fontId="15" fillId="4" borderId="6" xfId="0" applyFont="1" applyFill="1" applyBorder="1" applyAlignment="1">
      <alignment horizontal="left" vertical="top" wrapText="1"/>
    </xf>
    <xf numFmtId="0" fontId="9" fillId="4" borderId="6" xfId="0" applyFont="1" applyFill="1" applyBorder="1" applyAlignment="1">
      <alignment horizontal="center" vertical="center" wrapText="1"/>
    </xf>
    <xf numFmtId="0" fontId="41" fillId="4" borderId="55" xfId="0" applyFont="1" applyFill="1" applyBorder="1" applyAlignment="1">
      <alignment horizontal="left" vertical="top" wrapText="1"/>
    </xf>
    <xf numFmtId="0" fontId="15" fillId="4" borderId="55" xfId="0" quotePrefix="1" applyFont="1" applyFill="1" applyBorder="1" applyAlignment="1">
      <alignment horizontal="left" vertical="top" wrapText="1"/>
    </xf>
    <xf numFmtId="0" fontId="13" fillId="0" borderId="56" xfId="0" applyFont="1" applyBorder="1" applyAlignment="1">
      <alignment horizontal="center" vertical="top" wrapText="1"/>
    </xf>
    <xf numFmtId="0" fontId="15" fillId="4" borderId="6" xfId="0" quotePrefix="1" applyFont="1" applyFill="1" applyBorder="1" applyAlignment="1">
      <alignment horizontal="left" vertical="top" wrapText="1"/>
    </xf>
    <xf numFmtId="0" fontId="13" fillId="0" borderId="55" xfId="0" applyFont="1" applyBorder="1" applyAlignment="1">
      <alignment horizontal="center" vertical="top" wrapText="1"/>
    </xf>
    <xf numFmtId="0" fontId="15" fillId="0" borderId="55" xfId="0" applyFont="1" applyBorder="1" applyAlignment="1">
      <alignment vertical="top" wrapText="1"/>
    </xf>
    <xf numFmtId="0" fontId="0" fillId="0" borderId="55" xfId="0" applyBorder="1"/>
    <xf numFmtId="0" fontId="41" fillId="4" borderId="3" xfId="0" applyFont="1" applyFill="1" applyBorder="1" applyAlignment="1">
      <alignment vertical="top" wrapText="1"/>
    </xf>
    <xf numFmtId="0" fontId="2" fillId="4" borderId="3" xfId="1" applyFill="1" applyBorder="1" applyAlignment="1" applyProtection="1">
      <alignment horizontal="left" vertical="top" wrapText="1"/>
    </xf>
    <xf numFmtId="0" fontId="6" fillId="8" borderId="6" xfId="0" applyFont="1" applyFill="1" applyBorder="1" applyAlignment="1">
      <alignment horizontal="center" wrapText="1"/>
    </xf>
    <xf numFmtId="0" fontId="6" fillId="8" borderId="7" xfId="0" applyFont="1" applyFill="1" applyBorder="1" applyAlignment="1">
      <alignment horizontal="center"/>
    </xf>
    <xf numFmtId="0" fontId="6" fillId="8" borderId="34" xfId="0" applyFont="1" applyFill="1" applyBorder="1" applyAlignment="1" applyProtection="1">
      <alignment horizontal="left"/>
    </xf>
    <xf numFmtId="0" fontId="6" fillId="8" borderId="40" xfId="0" applyFont="1" applyFill="1" applyBorder="1" applyAlignment="1" applyProtection="1">
      <alignment horizontal="left"/>
    </xf>
    <xf numFmtId="0" fontId="6" fillId="8" borderId="31" xfId="0" applyFont="1" applyFill="1" applyBorder="1" applyAlignment="1" applyProtection="1">
      <alignment horizontal="left"/>
    </xf>
    <xf numFmtId="0" fontId="6" fillId="8" borderId="15" xfId="0" applyFont="1" applyFill="1" applyBorder="1" applyAlignment="1" applyProtection="1">
      <alignment horizontal="left"/>
    </xf>
    <xf numFmtId="0" fontId="6" fillId="8" borderId="45" xfId="0" applyFont="1" applyFill="1" applyBorder="1" applyAlignment="1" applyProtection="1">
      <alignment horizontal="left"/>
    </xf>
    <xf numFmtId="0" fontId="6" fillId="8" borderId="13" xfId="0" applyFont="1" applyFill="1" applyBorder="1" applyAlignment="1" applyProtection="1">
      <alignment horizontal="left"/>
    </xf>
    <xf numFmtId="0" fontId="9" fillId="2" borderId="15" xfId="0" applyFont="1" applyFill="1" applyBorder="1" applyAlignment="1" applyProtection="1">
      <alignment horizontal="left" vertical="center"/>
    </xf>
    <xf numFmtId="0" fontId="9" fillId="2" borderId="45" xfId="0" applyFont="1" applyFill="1" applyBorder="1" applyAlignment="1" applyProtection="1">
      <alignment horizontal="left" vertical="center"/>
    </xf>
    <xf numFmtId="0" fontId="9" fillId="2" borderId="13" xfId="0" applyFont="1" applyFill="1" applyBorder="1" applyAlignment="1" applyProtection="1">
      <alignment horizontal="left" vertical="center"/>
    </xf>
    <xf numFmtId="0" fontId="9" fillId="2" borderId="9" xfId="0" applyFont="1" applyFill="1" applyBorder="1" applyAlignment="1" applyProtection="1">
      <alignment horizontal="left" vertical="center"/>
    </xf>
    <xf numFmtId="0" fontId="9" fillId="2" borderId="10" xfId="0" applyFont="1" applyFill="1" applyBorder="1" applyAlignment="1" applyProtection="1">
      <alignment horizontal="left" vertical="center"/>
    </xf>
    <xf numFmtId="0" fontId="9" fillId="2" borderId="11" xfId="0" applyFont="1" applyFill="1" applyBorder="1" applyAlignment="1" applyProtection="1">
      <alignment horizontal="left" vertical="center"/>
    </xf>
    <xf numFmtId="0" fontId="23" fillId="2" borderId="9" xfId="0" applyFont="1" applyFill="1" applyBorder="1" applyAlignment="1" applyProtection="1">
      <alignment horizontal="left" vertical="center"/>
    </xf>
    <xf numFmtId="0" fontId="23" fillId="2" borderId="10" xfId="0" applyFont="1" applyFill="1" applyBorder="1" applyAlignment="1" applyProtection="1">
      <alignment horizontal="left" vertical="center"/>
    </xf>
    <xf numFmtId="0" fontId="23" fillId="2" borderId="11" xfId="0" applyFont="1" applyFill="1" applyBorder="1" applyAlignment="1" applyProtection="1">
      <alignment horizontal="left" vertical="center"/>
    </xf>
    <xf numFmtId="0" fontId="6" fillId="8" borderId="34" xfId="0" applyFont="1" applyFill="1" applyBorder="1" applyAlignment="1" applyProtection="1">
      <alignment horizontal="center" wrapText="1"/>
    </xf>
    <xf numFmtId="0" fontId="6" fillId="8" borderId="15" xfId="0" applyFont="1" applyFill="1" applyBorder="1" applyAlignment="1" applyProtection="1">
      <alignment horizontal="center"/>
    </xf>
    <xf numFmtId="0" fontId="6" fillId="8" borderId="48" xfId="0" applyFont="1" applyFill="1" applyBorder="1" applyAlignment="1" applyProtection="1">
      <alignment horizontal="center" wrapText="1"/>
    </xf>
    <xf numFmtId="0" fontId="6" fillId="8" borderId="49" xfId="0" applyFont="1" applyFill="1" applyBorder="1" applyAlignment="1" applyProtection="1">
      <alignment horizontal="center"/>
    </xf>
    <xf numFmtId="0" fontId="0" fillId="2" borderId="32" xfId="0" applyFont="1" applyFill="1" applyBorder="1" applyAlignment="1" applyProtection="1">
      <alignment horizontal="left" vertical="center"/>
    </xf>
    <xf numFmtId="0" fontId="0" fillId="2" borderId="33" xfId="0" applyFont="1" applyFill="1" applyBorder="1" applyAlignment="1" applyProtection="1">
      <alignment horizontal="left" vertical="center"/>
    </xf>
    <xf numFmtId="0" fontId="9" fillId="2" borderId="32" xfId="0" applyFont="1" applyFill="1" applyBorder="1" applyAlignment="1" applyProtection="1">
      <alignment horizontal="left" vertical="center"/>
    </xf>
    <xf numFmtId="0" fontId="9" fillId="2" borderId="0" xfId="0" applyFont="1" applyFill="1" applyBorder="1" applyAlignment="1" applyProtection="1">
      <alignment horizontal="left" vertical="center"/>
    </xf>
    <xf numFmtId="0" fontId="9" fillId="2" borderId="33" xfId="0" applyFont="1" applyFill="1" applyBorder="1" applyAlignment="1" applyProtection="1">
      <alignment horizontal="left" vertical="center"/>
    </xf>
    <xf numFmtId="0" fontId="0" fillId="2" borderId="15" xfId="0" applyFont="1" applyFill="1" applyBorder="1" applyAlignment="1" applyProtection="1">
      <alignment horizontal="left" vertical="center"/>
    </xf>
    <xf numFmtId="0" fontId="0" fillId="2" borderId="13" xfId="0" applyFont="1" applyFill="1" applyBorder="1" applyAlignment="1" applyProtection="1">
      <alignment horizontal="left" vertical="center"/>
    </xf>
    <xf numFmtId="0" fontId="28" fillId="2" borderId="32" xfId="0" applyFont="1" applyFill="1" applyBorder="1" applyAlignment="1" applyProtection="1">
      <alignment horizontal="left" vertical="center"/>
    </xf>
    <xf numFmtId="0" fontId="28" fillId="2" borderId="0" xfId="0" applyFont="1" applyFill="1" applyBorder="1" applyAlignment="1" applyProtection="1">
      <alignment horizontal="left" vertical="center"/>
    </xf>
    <xf numFmtId="0" fontId="28" fillId="2" borderId="33" xfId="0" applyFont="1" applyFill="1" applyBorder="1" applyAlignment="1" applyProtection="1">
      <alignment horizontal="left" vertical="center"/>
    </xf>
    <xf numFmtId="0" fontId="9" fillId="2" borderId="34" xfId="0" applyFont="1" applyFill="1" applyBorder="1" applyAlignment="1" applyProtection="1">
      <alignment horizontal="left" vertical="center"/>
    </xf>
    <xf numFmtId="0" fontId="9" fillId="2" borderId="40" xfId="0" applyFont="1" applyFill="1" applyBorder="1" applyAlignment="1" applyProtection="1">
      <alignment horizontal="left" vertical="center"/>
    </xf>
    <xf numFmtId="0" fontId="9" fillId="2" borderId="31" xfId="0" applyFont="1" applyFill="1" applyBorder="1" applyAlignment="1" applyProtection="1">
      <alignment horizontal="left" vertical="center"/>
    </xf>
    <xf numFmtId="0" fontId="6" fillId="8" borderId="3" xfId="0" applyFont="1" applyFill="1" applyBorder="1" applyAlignment="1" applyProtection="1">
      <alignment horizontal="left"/>
    </xf>
    <xf numFmtId="0" fontId="6" fillId="8" borderId="9" xfId="0" applyFont="1" applyFill="1" applyBorder="1" applyAlignment="1" applyProtection="1">
      <alignment horizontal="center"/>
    </xf>
    <xf numFmtId="0" fontId="6" fillId="8" borderId="11" xfId="0" applyFont="1" applyFill="1" applyBorder="1" applyAlignment="1" applyProtection="1">
      <alignment horizontal="center"/>
    </xf>
    <xf numFmtId="0" fontId="6" fillId="8" borderId="9" xfId="0" applyFont="1" applyFill="1" applyBorder="1" applyAlignment="1">
      <alignment horizontal="center"/>
    </xf>
    <xf numFmtId="0" fontId="6" fillId="8" borderId="10" xfId="0" applyFont="1" applyFill="1" applyBorder="1" applyAlignment="1">
      <alignment horizontal="center"/>
    </xf>
    <xf numFmtId="0" fontId="6" fillId="8" borderId="11" xfId="0" applyFont="1" applyFill="1" applyBorder="1" applyAlignment="1">
      <alignment horizontal="center"/>
    </xf>
    <xf numFmtId="0" fontId="9" fillId="4" borderId="34" xfId="0" applyFont="1" applyFill="1" applyBorder="1" applyAlignment="1" applyProtection="1">
      <alignment horizontal="left" vertical="center"/>
      <protection locked="0"/>
    </xf>
    <xf numFmtId="0" fontId="9" fillId="4" borderId="40" xfId="0" applyFont="1" applyFill="1" applyBorder="1" applyAlignment="1" applyProtection="1">
      <alignment horizontal="left" vertical="center"/>
      <protection locked="0"/>
    </xf>
    <xf numFmtId="0" fontId="9" fillId="4" borderId="31" xfId="0" applyFont="1" applyFill="1" applyBorder="1" applyAlignment="1" applyProtection="1">
      <alignment horizontal="left" vertical="center"/>
      <protection locked="0"/>
    </xf>
    <xf numFmtId="0" fontId="23" fillId="4" borderId="32" xfId="0" applyFont="1" applyFill="1" applyBorder="1" applyAlignment="1" applyProtection="1">
      <alignment horizontal="left" vertical="center"/>
    </xf>
    <xf numFmtId="0" fontId="23" fillId="4" borderId="33" xfId="0" applyFont="1" applyFill="1" applyBorder="1" applyAlignment="1" applyProtection="1">
      <alignment horizontal="left" vertical="center"/>
    </xf>
    <xf numFmtId="0" fontId="9" fillId="4" borderId="32" xfId="0" applyFont="1" applyFill="1" applyBorder="1" applyAlignment="1" applyProtection="1">
      <alignment horizontal="left" vertical="center"/>
    </xf>
    <xf numFmtId="0" fontId="9" fillId="4" borderId="0" xfId="0" applyFont="1" applyFill="1" applyBorder="1" applyAlignment="1" applyProtection="1">
      <alignment horizontal="left" vertical="center"/>
    </xf>
    <xf numFmtId="0" fontId="9" fillId="4" borderId="33" xfId="0" applyFont="1" applyFill="1" applyBorder="1" applyAlignment="1" applyProtection="1">
      <alignment horizontal="left" vertical="center"/>
    </xf>
    <xf numFmtId="0" fontId="9" fillId="4" borderId="15" xfId="0" applyFont="1" applyFill="1" applyBorder="1" applyAlignment="1" applyProtection="1">
      <alignment horizontal="left" vertical="center"/>
      <protection locked="0"/>
    </xf>
    <xf numFmtId="0" fontId="9" fillId="4" borderId="45" xfId="0" applyFont="1" applyFill="1" applyBorder="1" applyAlignment="1" applyProtection="1">
      <alignment horizontal="left" vertical="center"/>
      <protection locked="0"/>
    </xf>
    <xf numFmtId="0" fontId="9" fillId="4" borderId="13" xfId="0" applyFont="1" applyFill="1" applyBorder="1" applyAlignment="1" applyProtection="1">
      <alignment horizontal="left" vertical="center"/>
      <protection locked="0"/>
    </xf>
    <xf numFmtId="0" fontId="23" fillId="4" borderId="15" xfId="0" applyFont="1" applyFill="1" applyBorder="1" applyAlignment="1" applyProtection="1">
      <alignment horizontal="left" vertical="center"/>
    </xf>
    <xf numFmtId="0" fontId="23" fillId="4" borderId="13" xfId="0" applyFont="1" applyFill="1" applyBorder="1" applyAlignment="1" applyProtection="1">
      <alignment horizontal="left" vertical="center"/>
    </xf>
    <xf numFmtId="0" fontId="9" fillId="4" borderId="15" xfId="0" applyFont="1" applyFill="1" applyBorder="1" applyAlignment="1" applyProtection="1">
      <alignment horizontal="left" vertical="center"/>
    </xf>
    <xf numFmtId="0" fontId="9" fillId="4" borderId="45" xfId="0" applyFont="1" applyFill="1" applyBorder="1" applyAlignment="1" applyProtection="1">
      <alignment horizontal="left" vertical="center"/>
    </xf>
    <xf numFmtId="0" fontId="9" fillId="4" borderId="13" xfId="0" applyFont="1" applyFill="1" applyBorder="1" applyAlignment="1" applyProtection="1">
      <alignment horizontal="left" vertical="center"/>
    </xf>
    <xf numFmtId="0" fontId="6" fillId="8" borderId="3" xfId="0" applyFont="1" applyFill="1" applyBorder="1" applyAlignment="1" applyProtection="1">
      <alignment horizontal="left" vertical="center"/>
    </xf>
    <xf numFmtId="0" fontId="9" fillId="4" borderId="32" xfId="0" applyFont="1" applyFill="1" applyBorder="1" applyAlignment="1" applyProtection="1">
      <alignment horizontal="left" vertical="center"/>
      <protection locked="0"/>
    </xf>
    <xf numFmtId="0" fontId="9" fillId="4" borderId="0" xfId="0" applyFont="1" applyFill="1" applyBorder="1" applyAlignment="1" applyProtection="1">
      <alignment horizontal="left" vertical="center"/>
      <protection locked="0"/>
    </xf>
    <xf numFmtId="0" fontId="9" fillId="4" borderId="33" xfId="0" applyFont="1" applyFill="1" applyBorder="1" applyAlignment="1" applyProtection="1">
      <alignment horizontal="left" vertical="center"/>
      <protection locked="0"/>
    </xf>
    <xf numFmtId="0" fontId="23" fillId="2" borderId="32" xfId="0" applyFont="1" applyFill="1" applyBorder="1" applyAlignment="1" applyProtection="1">
      <alignment horizontal="left" vertical="center"/>
    </xf>
    <xf numFmtId="0" fontId="23" fillId="2" borderId="33" xfId="0" applyFont="1" applyFill="1" applyBorder="1" applyAlignment="1" applyProtection="1">
      <alignment horizontal="left" vertical="center"/>
    </xf>
    <xf numFmtId="180" fontId="9" fillId="4" borderId="32" xfId="0" applyNumberFormat="1" applyFont="1" applyFill="1" applyBorder="1" applyAlignment="1" applyProtection="1">
      <alignment horizontal="left" vertical="center"/>
    </xf>
    <xf numFmtId="180" fontId="9" fillId="4" borderId="0" xfId="0" applyNumberFormat="1" applyFont="1" applyFill="1" applyBorder="1" applyAlignment="1" applyProtection="1">
      <alignment horizontal="left" vertical="center"/>
    </xf>
    <xf numFmtId="180" fontId="9" fillId="4" borderId="33" xfId="0" applyNumberFormat="1" applyFont="1" applyFill="1" applyBorder="1" applyAlignment="1" applyProtection="1">
      <alignment horizontal="left" vertical="center"/>
    </xf>
    <xf numFmtId="0" fontId="23" fillId="2" borderId="46" xfId="0" applyFont="1" applyFill="1" applyBorder="1" applyAlignment="1" applyProtection="1">
      <alignment horizontal="left" vertical="center"/>
    </xf>
    <xf numFmtId="0" fontId="23" fillId="2" borderId="47" xfId="0" applyFont="1" applyFill="1" applyBorder="1" applyAlignment="1" applyProtection="1">
      <alignment horizontal="left" vertical="center"/>
    </xf>
    <xf numFmtId="0" fontId="6" fillId="8" borderId="9" xfId="0" applyFont="1" applyFill="1" applyBorder="1" applyAlignment="1" applyProtection="1">
      <alignment horizontal="center" vertical="center"/>
    </xf>
    <xf numFmtId="0" fontId="6" fillId="8" borderId="11" xfId="0" applyFont="1" applyFill="1" applyBorder="1" applyAlignment="1" applyProtection="1">
      <alignment horizontal="center" vertical="center"/>
    </xf>
    <xf numFmtId="0" fontId="23" fillId="2" borderId="34" xfId="0" applyFont="1" applyFill="1" applyBorder="1" applyAlignment="1" applyProtection="1">
      <alignment horizontal="left" vertical="center"/>
    </xf>
    <xf numFmtId="0" fontId="23" fillId="2" borderId="31" xfId="0" applyFont="1" applyFill="1" applyBorder="1" applyAlignment="1" applyProtection="1">
      <alignment horizontal="left" vertical="center"/>
    </xf>
    <xf numFmtId="0" fontId="9" fillId="4" borderId="34" xfId="0" applyFont="1" applyFill="1" applyBorder="1" applyAlignment="1" applyProtection="1">
      <alignment horizontal="left" vertical="center"/>
    </xf>
    <xf numFmtId="0" fontId="9" fillId="4" borderId="40" xfId="0" applyFont="1" applyFill="1" applyBorder="1" applyAlignment="1" applyProtection="1">
      <alignment horizontal="left" vertical="center"/>
    </xf>
    <xf numFmtId="0" fontId="9" fillId="4" borderId="31" xfId="0" applyFont="1" applyFill="1" applyBorder="1" applyAlignment="1" applyProtection="1">
      <alignment horizontal="left" vertical="center"/>
    </xf>
    <xf numFmtId="0" fontId="6" fillId="8" borderId="9" xfId="0" applyFont="1" applyFill="1" applyBorder="1" applyAlignment="1" applyProtection="1">
      <alignment horizontal="center" vertical="center" wrapText="1"/>
    </xf>
    <xf numFmtId="0" fontId="6" fillId="8" borderId="11" xfId="0" applyFont="1" applyFill="1" applyBorder="1" applyAlignment="1" applyProtection="1">
      <alignment horizontal="center" vertical="center" wrapText="1"/>
    </xf>
    <xf numFmtId="0" fontId="6" fillId="4" borderId="0" xfId="0" applyFont="1" applyFill="1" applyBorder="1" applyAlignment="1" applyProtection="1">
      <alignment horizontal="center" vertical="center"/>
    </xf>
    <xf numFmtId="0" fontId="6" fillId="8" borderId="43" xfId="0" applyFont="1" applyFill="1" applyBorder="1" applyAlignment="1" applyProtection="1">
      <alignment horizontal="center" wrapText="1"/>
    </xf>
    <xf numFmtId="0" fontId="0" fillId="0" borderId="44" xfId="0" applyBorder="1" applyAlignment="1">
      <alignment horizontal="center"/>
    </xf>
    <xf numFmtId="0" fontId="0" fillId="0" borderId="15" xfId="0" applyBorder="1" applyAlignment="1">
      <alignment horizontal="center"/>
    </xf>
    <xf numFmtId="0" fontId="6" fillId="8" borderId="6" xfId="0" applyFont="1" applyFill="1" applyBorder="1" applyAlignment="1" applyProtection="1">
      <alignment horizontal="center" vertical="center" wrapText="1"/>
    </xf>
    <xf numFmtId="0" fontId="6" fillId="8" borderId="7" xfId="0" applyFont="1" applyFill="1" applyBorder="1" applyAlignment="1" applyProtection="1">
      <alignment horizontal="center" vertical="center" wrapText="1"/>
    </xf>
    <xf numFmtId="0" fontId="4" fillId="3" borderId="0" xfId="0" applyFont="1" applyFill="1" applyAlignment="1">
      <alignment horizontal="left"/>
    </xf>
    <xf numFmtId="0" fontId="16" fillId="7" borderId="18" xfId="0" applyFont="1" applyFill="1" applyBorder="1" applyAlignment="1">
      <alignment horizontal="left"/>
    </xf>
    <xf numFmtId="0" fontId="6" fillId="7" borderId="19" xfId="0" applyFont="1" applyFill="1" applyBorder="1" applyAlignment="1">
      <alignment horizontal="left"/>
    </xf>
    <xf numFmtId="0" fontId="6" fillId="7" borderId="20" xfId="0" applyFont="1" applyFill="1" applyBorder="1" applyAlignment="1">
      <alignment horizontal="left"/>
    </xf>
    <xf numFmtId="0" fontId="10" fillId="2" borderId="0" xfId="0" applyFont="1" applyFill="1" applyAlignment="1">
      <alignment horizontal="center"/>
    </xf>
    <xf numFmtId="0" fontId="11" fillId="2" borderId="0" xfId="0" applyFont="1" applyFill="1" applyAlignment="1">
      <alignment horizontal="center"/>
    </xf>
    <xf numFmtId="49" fontId="13" fillId="0" borderId="30" xfId="0" applyNumberFormat="1" applyFont="1" applyBorder="1" applyAlignment="1">
      <alignment horizontal="left" wrapText="1"/>
    </xf>
    <xf numFmtId="49" fontId="13" fillId="0" borderId="36" xfId="0" applyNumberFormat="1" applyFont="1" applyBorder="1" applyAlignment="1">
      <alignment horizontal="left" wrapText="1"/>
    </xf>
    <xf numFmtId="49" fontId="13" fillId="0" borderId="29" xfId="0" applyNumberFormat="1" applyFont="1" applyBorder="1" applyAlignment="1">
      <alignment horizontal="left" wrapText="1"/>
    </xf>
    <xf numFmtId="0" fontId="15" fillId="0" borderId="9" xfId="0" applyFont="1" applyBorder="1" applyAlignment="1">
      <alignment horizontal="left" vertical="center" wrapText="1"/>
    </xf>
    <xf numFmtId="0" fontId="15" fillId="0" borderId="10" xfId="0" applyFont="1" applyBorder="1" applyAlignment="1">
      <alignment horizontal="left" vertical="center" wrapText="1"/>
    </xf>
    <xf numFmtId="0" fontId="15" fillId="0" borderId="11" xfId="0" applyFont="1" applyBorder="1" applyAlignment="1">
      <alignment horizontal="left" vertical="center" wrapText="1"/>
    </xf>
    <xf numFmtId="0" fontId="44" fillId="0" borderId="3" xfId="0" applyFont="1" applyBorder="1"/>
    <xf numFmtId="0" fontId="45" fillId="0" borderId="3" xfId="0" applyFont="1" applyBorder="1"/>
    <xf numFmtId="0" fontId="15" fillId="0" borderId="41" xfId="0" applyFont="1" applyBorder="1" applyAlignment="1">
      <alignment horizontal="left" vertical="center" wrapText="1"/>
    </xf>
    <xf numFmtId="0" fontId="15" fillId="0" borderId="35" xfId="0" applyFont="1" applyBorder="1" applyAlignment="1">
      <alignment horizontal="left" vertical="center" wrapText="1"/>
    </xf>
    <xf numFmtId="0" fontId="15" fillId="0" borderId="25" xfId="0" applyFont="1" applyBorder="1" applyAlignment="1">
      <alignment horizontal="left" vertical="center" wrapText="1"/>
    </xf>
    <xf numFmtId="0" fontId="14" fillId="0" borderId="28" xfId="0" applyFont="1" applyBorder="1" applyAlignment="1">
      <alignment horizontal="center"/>
    </xf>
    <xf numFmtId="0" fontId="14" fillId="0" borderId="42" xfId="0" applyFont="1" applyBorder="1" applyAlignment="1">
      <alignment horizontal="center"/>
    </xf>
    <xf numFmtId="0" fontId="14" fillId="0" borderId="27" xfId="0" applyFont="1" applyBorder="1" applyAlignment="1">
      <alignment horizontal="center"/>
    </xf>
    <xf numFmtId="0" fontId="12" fillId="0" borderId="21" xfId="0" quotePrefix="1" applyFont="1" applyBorder="1" applyAlignment="1">
      <alignment horizontal="left" vertical="center" wrapText="1"/>
    </xf>
    <xf numFmtId="0" fontId="12" fillId="0" borderId="21" xfId="0" applyFont="1" applyBorder="1" applyAlignment="1">
      <alignment horizontal="left" vertical="center" wrapText="1"/>
    </xf>
    <xf numFmtId="0" fontId="43" fillId="0" borderId="37" xfId="0" applyFont="1" applyBorder="1" applyAlignment="1">
      <alignment horizontal="left" vertical="center" wrapText="1"/>
    </xf>
    <xf numFmtId="0" fontId="15" fillId="0" borderId="38" xfId="0" applyFont="1" applyBorder="1" applyAlignment="1">
      <alignment horizontal="left" vertical="center" wrapText="1"/>
    </xf>
    <xf numFmtId="0" fontId="15" fillId="0" borderId="39" xfId="0" applyFont="1" applyBorder="1" applyAlignment="1">
      <alignment horizontal="left" vertical="center" wrapText="1"/>
    </xf>
  </cellXfs>
  <cellStyles count="7">
    <cellStyle name="Hyperlink 2" xfId="3" xr:uid="{00000000-0005-0000-0000-000027000000}"/>
    <cellStyle name="Normal 2" xfId="4" xr:uid="{00000000-0005-0000-0000-00002B000000}"/>
    <cellStyle name="Percent 2" xfId="5" xr:uid="{00000000-0005-0000-0000-000033000000}"/>
    <cellStyle name="常规" xfId="0" builtinId="0"/>
    <cellStyle name="常规 2" xfId="6" xr:uid="{1B149E69-44CC-41A9-8C82-519AA168036C}"/>
    <cellStyle name="百分比" xfId="2" builtinId="5"/>
    <cellStyle name="超链接" xfId="1" builtinId="8"/>
  </cellStyles>
  <dxfs count="21">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B22F-42D3-9682-63CD5BA37249}"/>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B22F-42D3-9682-63CD5BA37249}"/>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B22F-42D3-9682-63CD5BA37249}"/>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B22F-42D3-9682-63CD5BA37249}"/>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B22F-42D3-9682-63CD5BA37249}"/>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CBA4-4EB9-80EE-BFA698AF4986}"/>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CBA4-4EB9-80EE-BFA698AF4986}"/>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CBA4-4EB9-80EE-BFA698AF4986}"/>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CBA4-4EB9-80EE-BFA698AF4986}"/>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CBA4-4EB9-80EE-BFA698AF4986}"/>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DF3D-4E51-A0D7-CF19B7E33561}"/>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430-4CC0-BA91-2465B6842605}"/>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75F5-4C1D-94D0-D07A67D93AEE}"/>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688D-4FEB-8BCE-89B156BA9222}"/>
            </c:ext>
          </c:extLst>
        </c:ser>
        <c:ser>
          <c:idx val="2"/>
          <c:order val="1"/>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688D-4FEB-8BCE-89B156BA9222}"/>
            </c:ext>
          </c:extLst>
        </c:ser>
        <c:ser>
          <c:idx val="4"/>
          <c:order val="2"/>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688D-4FEB-8BCE-89B156BA9222}"/>
            </c:ext>
          </c:extLst>
        </c:ser>
        <c:ser>
          <c:idx val="0"/>
          <c:order val="3"/>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3-688D-4FEB-8BCE-89B156BA9222}"/>
            </c:ext>
          </c:extLst>
        </c:ser>
        <c:ser>
          <c:idx val="3"/>
          <c:order val="4"/>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4-688D-4FEB-8BCE-89B156BA9222}"/>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19050</xdr:colOff>
          <xdr:row>1</xdr:row>
          <xdr:rowOff>0</xdr:rowOff>
        </xdr:from>
        <xdr:to>
          <xdr:col>8</xdr:col>
          <xdr:colOff>180975</xdr:colOff>
          <xdr:row>1</xdr:row>
          <xdr:rowOff>152400</xdr:rowOff>
        </xdr:to>
        <xdr:sp macro="" textlink="">
          <xdr:nvSpPr>
            <xdr:cNvPr id="179201" name="Object 1" hidden="1">
              <a:extLst>
                <a:ext uri="{63B3BB69-23CF-44E3-9099-C40C66FF867C}">
                  <a14:compatExt spid="_x0000_s179201"/>
                </a:ext>
                <a:ext uri="{FF2B5EF4-FFF2-40B4-BE49-F238E27FC236}">
                  <a16:creationId xmlns:a16="http://schemas.microsoft.com/office/drawing/2014/main" id="{00000000-0008-0000-0200-000001B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76129" name="Object 1" hidden="1">
              <a:extLst>
                <a:ext uri="{63B3BB69-23CF-44E3-9099-C40C66FF867C}">
                  <a14:compatExt spid="_x0000_s176129"/>
                </a:ext>
                <a:ext uri="{FF2B5EF4-FFF2-40B4-BE49-F238E27FC236}">
                  <a16:creationId xmlns:a16="http://schemas.microsoft.com/office/drawing/2014/main" id="{00000000-0008-0000-0300-000001B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22</xdr:row>
      <xdr:rowOff>69850</xdr:rowOff>
    </xdr:from>
    <xdr:to>
      <xdr:col>1</xdr:col>
      <xdr:colOff>704850</xdr:colOff>
      <xdr:row>23</xdr:row>
      <xdr:rowOff>76200</xdr:rowOff>
    </xdr:to>
    <xdr:sp macro="" textlink="">
      <xdr:nvSpPr>
        <xdr:cNvPr id="4" name="Line 17">
          <a:extLst>
            <a:ext uri="{FF2B5EF4-FFF2-40B4-BE49-F238E27FC236}">
              <a16:creationId xmlns:a16="http://schemas.microsoft.com/office/drawing/2014/main" id="{00000000-0008-0000-0300-000004000000}"/>
            </a:ext>
          </a:extLst>
        </xdr:cNvPr>
        <xdr:cNvSpPr>
          <a:spLocks noChangeShapeType="1"/>
        </xdr:cNvSpPr>
      </xdr:nvSpPr>
      <xdr:spPr>
        <a:xfrm flipH="1" flipV="1">
          <a:off x="19050" y="963295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6" Type="http://schemas.openxmlformats.org/officeDocument/2006/relationships/comments" Target="../comments3.xml"/><Relationship Id="rId5" Type="http://schemas.openxmlformats.org/officeDocument/2006/relationships/image" Target="../media/image4.emf"/><Relationship Id="rId4" Type="http://schemas.openxmlformats.org/officeDocument/2006/relationships/oleObject" Target="../embeddings/oleObject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workbookViewId="0"/>
  </sheetViews>
  <sheetFormatPr defaultColWidth="9.140625" defaultRowHeight="12.75" x14ac:dyDescent="0.2"/>
  <cols>
    <col min="1" max="1" width="15.7109375" style="2" customWidth="1"/>
    <col min="2" max="2" width="10.7109375" style="2" customWidth="1"/>
    <col min="3" max="3" width="8.7109375" style="2" customWidth="1"/>
    <col min="4" max="5" width="6.7109375" style="2" customWidth="1"/>
    <col min="6" max="6" width="1.7109375" style="2" customWidth="1"/>
    <col min="7" max="7" width="15.7109375" style="2" customWidth="1"/>
    <col min="8" max="8" width="7" style="2" customWidth="1"/>
    <col min="9" max="9" width="4" style="2" customWidth="1"/>
    <col min="10" max="12" width="6.7109375" style="2" customWidth="1"/>
    <col min="13" max="16384" width="9.140625" style="2"/>
  </cols>
  <sheetData>
    <row r="1" spans="1:12" ht="15.75" x14ac:dyDescent="0.25">
      <c r="I1" s="119"/>
      <c r="J1" s="120"/>
      <c r="K1" s="120"/>
      <c r="L1" s="120"/>
    </row>
    <row r="2" spans="1:12" ht="20.25" x14ac:dyDescent="0.3">
      <c r="F2" s="42" t="str">
        <f>$I$9</f>
        <v>Release 1.1</v>
      </c>
      <c r="I2" s="121"/>
      <c r="L2" s="122"/>
    </row>
    <row r="3" spans="1:12" x14ac:dyDescent="0.2">
      <c r="F3" s="43" t="str">
        <f>"Project: "&amp;$B$16&amp;"  "&amp;$B$17</f>
        <v>Project: P18  教育平台</v>
      </c>
      <c r="I3" s="121"/>
      <c r="J3" s="123"/>
      <c r="K3" s="123"/>
      <c r="L3" s="120"/>
    </row>
    <row r="4" spans="1:12" ht="4.5" customHeight="1" x14ac:dyDescent="0.2"/>
    <row r="5" spans="1:12" ht="23.25" x14ac:dyDescent="0.2">
      <c r="A5" s="44" t="s">
        <v>0</v>
      </c>
      <c r="B5" s="45"/>
      <c r="C5" s="45"/>
      <c r="D5" s="45"/>
      <c r="E5" s="45"/>
      <c r="F5" s="45"/>
      <c r="G5" s="45"/>
      <c r="H5" s="45"/>
      <c r="I5" s="45"/>
      <c r="J5" s="45"/>
      <c r="K5" s="45"/>
      <c r="L5" s="45"/>
    </row>
    <row r="6" spans="1:12" ht="9" customHeight="1" x14ac:dyDescent="0.2">
      <c r="A6" s="46"/>
      <c r="B6" s="46"/>
      <c r="C6" s="46"/>
      <c r="D6" s="46"/>
      <c r="E6" s="46"/>
      <c r="F6" s="46"/>
      <c r="G6" s="46"/>
      <c r="H6" s="46"/>
      <c r="I6" s="46"/>
      <c r="J6" s="46"/>
      <c r="K6" s="46"/>
      <c r="L6" s="46"/>
    </row>
    <row r="7" spans="1:12" ht="16.5" customHeight="1" x14ac:dyDescent="0.2">
      <c r="A7" s="39" t="s">
        <v>1</v>
      </c>
      <c r="B7" s="40"/>
      <c r="C7" s="40"/>
      <c r="D7" s="40"/>
      <c r="E7" s="40"/>
      <c r="F7" s="87"/>
      <c r="G7" s="39" t="s">
        <v>2</v>
      </c>
      <c r="H7" s="88"/>
      <c r="I7" s="40"/>
      <c r="J7" s="40"/>
      <c r="K7" s="40"/>
      <c r="L7" s="40"/>
    </row>
    <row r="8" spans="1:12" ht="16.5" customHeight="1" x14ac:dyDescent="0.2">
      <c r="A8" s="41" t="s">
        <v>3</v>
      </c>
      <c r="B8" s="249" t="s">
        <v>4</v>
      </c>
      <c r="C8" s="249"/>
      <c r="D8" s="249"/>
      <c r="E8" s="249"/>
      <c r="F8" s="87"/>
      <c r="G8" s="260" t="s">
        <v>3</v>
      </c>
      <c r="H8" s="261"/>
      <c r="I8" s="249" t="s">
        <v>4</v>
      </c>
      <c r="J8" s="249"/>
      <c r="K8" s="249"/>
      <c r="L8" s="249"/>
    </row>
    <row r="9" spans="1:12" ht="16.5" customHeight="1" x14ac:dyDescent="0.2">
      <c r="A9" s="89" t="s">
        <v>5</v>
      </c>
      <c r="B9" s="233" t="s">
        <v>6</v>
      </c>
      <c r="C9" s="234"/>
      <c r="D9" s="234"/>
      <c r="E9" s="235"/>
      <c r="F9" s="87"/>
      <c r="G9" s="262" t="s">
        <v>7</v>
      </c>
      <c r="H9" s="263"/>
      <c r="I9" s="264" t="s">
        <v>8</v>
      </c>
      <c r="J9" s="265"/>
      <c r="K9" s="265"/>
      <c r="L9" s="266"/>
    </row>
    <row r="10" spans="1:12" ht="16.5" customHeight="1" x14ac:dyDescent="0.2">
      <c r="A10" s="90" t="s">
        <v>9</v>
      </c>
      <c r="B10" s="250" t="s">
        <v>10</v>
      </c>
      <c r="C10" s="251"/>
      <c r="D10" s="251"/>
      <c r="E10" s="252"/>
      <c r="F10" s="87"/>
      <c r="G10" s="253" t="s">
        <v>11</v>
      </c>
      <c r="H10" s="254"/>
      <c r="I10" s="255"/>
      <c r="J10" s="256"/>
      <c r="K10" s="256"/>
      <c r="L10" s="257"/>
    </row>
    <row r="11" spans="1:12" ht="16.5" customHeight="1" x14ac:dyDescent="0.2">
      <c r="A11" s="90" t="s">
        <v>12</v>
      </c>
      <c r="B11" s="250" t="s">
        <v>13</v>
      </c>
      <c r="C11" s="251"/>
      <c r="D11" s="251"/>
      <c r="E11" s="252"/>
      <c r="F11" s="87"/>
      <c r="G11" s="258" t="s">
        <v>14</v>
      </c>
      <c r="H11" s="259"/>
      <c r="I11" s="255"/>
      <c r="J11" s="256"/>
      <c r="K11" s="256"/>
      <c r="L11" s="257"/>
    </row>
    <row r="12" spans="1:12" ht="16.5" customHeight="1" x14ac:dyDescent="0.2">
      <c r="A12" s="91" t="s">
        <v>15</v>
      </c>
      <c r="B12" s="241" t="s">
        <v>16</v>
      </c>
      <c r="C12" s="242"/>
      <c r="D12" s="242"/>
      <c r="E12" s="243"/>
      <c r="F12" s="87"/>
      <c r="G12" s="236" t="s">
        <v>17</v>
      </c>
      <c r="H12" s="237"/>
      <c r="I12" s="238"/>
      <c r="J12" s="239"/>
      <c r="K12" s="239"/>
      <c r="L12" s="240"/>
    </row>
    <row r="13" spans="1:12" ht="16.5" customHeight="1" x14ac:dyDescent="0.2">
      <c r="A13" s="92"/>
      <c r="B13" s="87"/>
      <c r="C13" s="87"/>
      <c r="D13" s="87"/>
      <c r="E13" s="87"/>
      <c r="F13" s="93"/>
      <c r="G13" s="236" t="s">
        <v>18</v>
      </c>
      <c r="H13" s="237"/>
      <c r="I13" s="238"/>
      <c r="J13" s="239"/>
      <c r="K13" s="239"/>
      <c r="L13" s="240"/>
    </row>
    <row r="14" spans="1:12" ht="16.5" customHeight="1" x14ac:dyDescent="0.2">
      <c r="A14" s="39" t="s">
        <v>19</v>
      </c>
      <c r="B14" s="40"/>
      <c r="C14" s="40"/>
      <c r="D14" s="40"/>
      <c r="E14" s="40"/>
      <c r="F14" s="87"/>
      <c r="G14" s="236" t="s">
        <v>20</v>
      </c>
      <c r="H14" s="237"/>
      <c r="I14" s="238"/>
      <c r="J14" s="239"/>
      <c r="K14" s="239"/>
      <c r="L14" s="240"/>
    </row>
    <row r="15" spans="1:12" ht="16.5" customHeight="1" x14ac:dyDescent="0.2">
      <c r="A15" s="41" t="s">
        <v>3</v>
      </c>
      <c r="B15" s="249" t="s">
        <v>4</v>
      </c>
      <c r="C15" s="249"/>
      <c r="D15" s="249"/>
      <c r="E15" s="249"/>
      <c r="F15" s="94"/>
      <c r="G15" s="236" t="s">
        <v>21</v>
      </c>
      <c r="H15" s="237"/>
      <c r="I15" s="238"/>
      <c r="J15" s="239"/>
      <c r="K15" s="239"/>
      <c r="L15" s="240"/>
    </row>
    <row r="16" spans="1:12" ht="16.5" customHeight="1" x14ac:dyDescent="0.2">
      <c r="A16" s="95" t="s">
        <v>22</v>
      </c>
      <c r="B16" s="233" t="s">
        <v>23</v>
      </c>
      <c r="C16" s="234"/>
      <c r="D16" s="234"/>
      <c r="E16" s="235"/>
      <c r="F16" s="87"/>
      <c r="G16" s="236" t="s">
        <v>24</v>
      </c>
      <c r="H16" s="237"/>
      <c r="I16" s="238"/>
      <c r="J16" s="239"/>
      <c r="K16" s="239"/>
      <c r="L16" s="240"/>
    </row>
    <row r="17" spans="1:12" ht="16.5" customHeight="1" x14ac:dyDescent="0.2">
      <c r="A17" s="96" t="s">
        <v>25</v>
      </c>
      <c r="B17" s="241" t="s">
        <v>26</v>
      </c>
      <c r="C17" s="242"/>
      <c r="D17" s="242"/>
      <c r="E17" s="243"/>
      <c r="F17" s="87"/>
      <c r="G17" s="244" t="s">
        <v>27</v>
      </c>
      <c r="H17" s="245"/>
      <c r="I17" s="246"/>
      <c r="J17" s="247"/>
      <c r="K17" s="247"/>
      <c r="L17" s="248"/>
    </row>
    <row r="18" spans="1:12" ht="9" customHeight="1" x14ac:dyDescent="0.2">
      <c r="A18" s="46"/>
      <c r="B18" s="46"/>
      <c r="C18" s="46"/>
      <c r="D18" s="46"/>
      <c r="E18" s="46"/>
      <c r="F18" s="46"/>
      <c r="G18" s="46"/>
      <c r="H18" s="46"/>
      <c r="I18" s="46"/>
      <c r="J18" s="46"/>
      <c r="K18" s="46"/>
      <c r="L18" s="46"/>
    </row>
    <row r="19" spans="1:12" ht="16.5" customHeight="1" x14ac:dyDescent="0.2">
      <c r="A19" s="97" t="s">
        <v>28</v>
      </c>
      <c r="B19" s="98"/>
      <c r="C19" s="98"/>
      <c r="D19" s="98"/>
      <c r="E19" s="98"/>
      <c r="F19" s="87"/>
      <c r="G19" s="39" t="s">
        <v>29</v>
      </c>
      <c r="H19" s="88"/>
      <c r="I19" s="40"/>
      <c r="J19" s="40"/>
      <c r="K19" s="40"/>
      <c r="L19" s="40"/>
    </row>
    <row r="20" spans="1:12" ht="30" customHeight="1" x14ac:dyDescent="0.2">
      <c r="A20" s="227" t="s">
        <v>30</v>
      </c>
      <c r="B20" s="227"/>
      <c r="C20" s="99" t="s">
        <v>31</v>
      </c>
      <c r="D20" s="100" t="s">
        <v>32</v>
      </c>
      <c r="E20" s="100" t="s">
        <v>33</v>
      </c>
      <c r="F20" s="101"/>
      <c r="G20" s="228" t="s">
        <v>34</v>
      </c>
      <c r="H20" s="229"/>
      <c r="I20" s="230" t="s">
        <v>33</v>
      </c>
      <c r="J20" s="231"/>
      <c r="K20" s="231"/>
      <c r="L20" s="232"/>
    </row>
    <row r="21" spans="1:12" ht="16.5" customHeight="1" x14ac:dyDescent="0.2">
      <c r="A21" s="214" t="e">
        <f ca="1">MID(CELL("filename",#REF!),FIND("]",CELL("filename"),1)+1,255)</f>
        <v>#REF!</v>
      </c>
      <c r="B21" s="215"/>
      <c r="C21" s="102"/>
      <c r="D21" s="103" t="e">
        <f>IF(#REF!=0,"",#REF!)</f>
        <v>#REF!</v>
      </c>
      <c r="E21" s="104" t="e">
        <f>IF(#REF!=0,"",#REF!)</f>
        <v>#REF!</v>
      </c>
      <c r="F21" s="101"/>
      <c r="G21" s="46"/>
      <c r="H21" s="46"/>
      <c r="I21" s="124"/>
      <c r="J21" s="46"/>
      <c r="K21" s="46"/>
      <c r="L21" s="46"/>
    </row>
    <row r="22" spans="1:12" ht="16.5" customHeight="1" x14ac:dyDescent="0.2">
      <c r="A22" s="214" t="e">
        <f ca="1">MID(CELL("filename",#REF!),FIND("]",CELL("filename"),1)+1,255)</f>
        <v>#REF!</v>
      </c>
      <c r="B22" s="215"/>
      <c r="C22" s="105"/>
      <c r="D22" s="103" t="e">
        <f>IF(#REF!=0,"",#REF!)</f>
        <v>#REF!</v>
      </c>
      <c r="E22" s="104" t="e">
        <f>IF(#REF!=0,"",#REF!)</f>
        <v>#REF!</v>
      </c>
      <c r="F22" s="101"/>
      <c r="G22" s="46"/>
      <c r="H22" s="46"/>
      <c r="I22" s="124"/>
      <c r="J22" s="46"/>
      <c r="K22" s="46"/>
      <c r="L22" s="46"/>
    </row>
    <row r="23" spans="1:12" ht="16.5" customHeight="1" x14ac:dyDescent="0.2">
      <c r="A23" s="214" t="e">
        <f ca="1">MID(CELL("filename",#REF!),FIND("]",CELL("filename"),1)+1,255)</f>
        <v>#REF!</v>
      </c>
      <c r="B23" s="215"/>
      <c r="C23" s="106"/>
      <c r="D23" s="103" t="e">
        <f>IF(#REF!=0,"",#REF!)</f>
        <v>#REF!</v>
      </c>
      <c r="E23" s="104" t="e">
        <f>IF(#REF!=0,"",#REF!)</f>
        <v>#REF!</v>
      </c>
      <c r="F23" s="46"/>
      <c r="G23" s="46"/>
      <c r="H23" s="46"/>
      <c r="I23" s="124"/>
      <c r="J23" s="46"/>
      <c r="K23" s="46"/>
      <c r="L23" s="46"/>
    </row>
    <row r="24" spans="1:12" ht="16.5" customHeight="1" x14ac:dyDescent="0.2">
      <c r="A24" s="214" t="e">
        <f ca="1">MID(CELL("filename",#REF!),FIND("]",CELL("filename"),1)+1,255)</f>
        <v>#REF!</v>
      </c>
      <c r="B24" s="215"/>
      <c r="C24" s="106"/>
      <c r="D24" s="103" t="e">
        <f>IF(#REF!=0,"",#REF!)</f>
        <v>#REF!</v>
      </c>
      <c r="E24" s="104" t="e">
        <f>IF(#REF!=0,"",#REF!)</f>
        <v>#REF!</v>
      </c>
      <c r="F24" s="46"/>
      <c r="G24" s="46"/>
      <c r="H24" s="46"/>
      <c r="I24" s="124"/>
      <c r="J24" s="46"/>
      <c r="K24" s="46"/>
      <c r="L24" s="46"/>
    </row>
    <row r="25" spans="1:12" ht="16.5" customHeight="1" x14ac:dyDescent="0.2">
      <c r="A25" s="214" t="e">
        <f ca="1">MID(CELL("filename",#REF!),FIND("]",CELL("filename"),1)+1,255)</f>
        <v>#REF!</v>
      </c>
      <c r="B25" s="215"/>
      <c r="C25" s="106"/>
      <c r="D25" s="103" t="e">
        <f>IF(#REF!=0,"",#REF!)</f>
        <v>#REF!</v>
      </c>
      <c r="E25" s="104" t="e">
        <f>IF(#REF!=0,"",#REF!)</f>
        <v>#REF!</v>
      </c>
      <c r="F25" s="46"/>
      <c r="G25" s="46"/>
      <c r="H25" s="46"/>
      <c r="I25" s="124"/>
      <c r="J25" s="46"/>
      <c r="K25" s="46"/>
      <c r="L25" s="46"/>
    </row>
    <row r="26" spans="1:12" ht="16.5" customHeight="1" x14ac:dyDescent="0.2">
      <c r="A26" s="214" t="e">
        <f ca="1">MID(CELL("filename",#REF!),FIND("]",CELL("filename"),1)+1,255)</f>
        <v>#REF!</v>
      </c>
      <c r="B26" s="215"/>
      <c r="C26" s="106"/>
      <c r="D26" s="103" t="e">
        <f>IF(#REF!=0,"",#REF!)</f>
        <v>#REF!</v>
      </c>
      <c r="E26" s="104" t="e">
        <f>IF(#REF!=0,"",#REF!)</f>
        <v>#REF!</v>
      </c>
      <c r="F26" s="46"/>
      <c r="G26" s="46"/>
      <c r="H26" s="46"/>
      <c r="I26" s="124"/>
      <c r="J26" s="46"/>
      <c r="K26" s="46"/>
      <c r="L26" s="46"/>
    </row>
    <row r="27" spans="1:12" ht="16.5" customHeight="1" x14ac:dyDescent="0.2">
      <c r="A27" s="214" t="e">
        <f ca="1">MID(CELL("filename",#REF!),FIND("]",CELL("filename"),1)+1,255)</f>
        <v>#REF!</v>
      </c>
      <c r="B27" s="215"/>
      <c r="C27" s="106"/>
      <c r="D27" s="103" t="e">
        <f>IF(#REF!=0,"",#REF!)</f>
        <v>#REF!</v>
      </c>
      <c r="E27" s="104" t="e">
        <f>IF(#REF!=0,"",#REF!)</f>
        <v>#REF!</v>
      </c>
      <c r="F27" s="46"/>
      <c r="G27" s="46"/>
      <c r="H27" s="46"/>
      <c r="I27" s="124"/>
      <c r="J27" s="46"/>
      <c r="K27" s="46"/>
      <c r="L27" s="46"/>
    </row>
    <row r="28" spans="1:12" ht="16.5" customHeight="1" x14ac:dyDescent="0.2">
      <c r="A28" s="214" t="e">
        <f ca="1">MID(CELL("filename",#REF!),FIND("]",CELL("filename"),1)+1,255)</f>
        <v>#REF!</v>
      </c>
      <c r="B28" s="215"/>
      <c r="C28" s="106"/>
      <c r="D28" s="103" t="e">
        <f>IF(#REF!=0,"",#REF!)</f>
        <v>#REF!</v>
      </c>
      <c r="E28" s="104" t="e">
        <f>IF(#REF!=0,"",#REF!)</f>
        <v>#REF!</v>
      </c>
      <c r="F28" s="46"/>
      <c r="G28" s="46"/>
      <c r="H28" s="46"/>
      <c r="I28" s="124"/>
      <c r="J28" s="46"/>
      <c r="K28" s="46"/>
      <c r="L28" s="46"/>
    </row>
    <row r="29" spans="1:12" ht="16.5" customHeight="1" x14ac:dyDescent="0.2">
      <c r="A29" s="214" t="e">
        <f ca="1">MID(CELL("filename",#REF!),FIND("]",CELL("filename"),1)+1,255)</f>
        <v>#REF!</v>
      </c>
      <c r="B29" s="215"/>
      <c r="C29" s="106"/>
      <c r="D29" s="103" t="e">
        <f>IF(#REF!=0,"",#REF!)</f>
        <v>#REF!</v>
      </c>
      <c r="E29" s="104" t="e">
        <f>IF(#REF!=0,"",#REF!)</f>
        <v>#REF!</v>
      </c>
      <c r="F29" s="46"/>
      <c r="G29" s="46"/>
      <c r="H29" s="46"/>
      <c r="I29" s="124"/>
      <c r="J29" s="46"/>
      <c r="K29" s="46"/>
      <c r="L29" s="46"/>
    </row>
    <row r="30" spans="1:12" ht="16.5" customHeight="1" x14ac:dyDescent="0.2">
      <c r="A30" s="214" t="e">
        <f ca="1">MID(CELL("filename",#REF!),FIND("]",CELL("filename"),1)+1,255)</f>
        <v>#REF!</v>
      </c>
      <c r="B30" s="215"/>
      <c r="C30" s="106"/>
      <c r="D30" s="103" t="e">
        <f>IF(#REF!=0,"",#REF!)</f>
        <v>#REF!</v>
      </c>
      <c r="E30" s="104" t="e">
        <f>IF(#REF!=0,"",#REF!)</f>
        <v>#REF!</v>
      </c>
      <c r="F30" s="46"/>
      <c r="G30" s="46"/>
      <c r="H30" s="46"/>
      <c r="I30" s="124"/>
      <c r="J30" s="46"/>
      <c r="K30" s="46"/>
      <c r="L30" s="46"/>
    </row>
    <row r="31" spans="1:12" ht="16.5" customHeight="1" x14ac:dyDescent="0.2">
      <c r="A31" s="214" t="e">
        <f ca="1">MID(CELL("filename",#REF!),FIND("]",CELL("filename"),1)+1,255)</f>
        <v>#REF!</v>
      </c>
      <c r="B31" s="215"/>
      <c r="C31" s="106"/>
      <c r="D31" s="103" t="e">
        <f>IF(#REF!=0,"",#REF!)</f>
        <v>#REF!</v>
      </c>
      <c r="E31" s="104" t="e">
        <f>IF(#REF!=0,"",#REF!)</f>
        <v>#REF!</v>
      </c>
      <c r="F31" s="46"/>
      <c r="G31" s="46"/>
      <c r="H31" s="46"/>
      <c r="I31" s="124"/>
      <c r="J31" s="46"/>
      <c r="K31" s="46"/>
      <c r="L31" s="46"/>
    </row>
    <row r="32" spans="1:12" ht="16.5" customHeight="1" x14ac:dyDescent="0.2">
      <c r="A32" s="214" t="e">
        <f ca="1">MID(CELL("filename",#REF!),FIND("]",CELL("filename"),1)+1,255)</f>
        <v>#REF!</v>
      </c>
      <c r="B32" s="215"/>
      <c r="C32" s="106"/>
      <c r="D32" s="103" t="e">
        <f>IF(#REF!=0,"",#REF!)</f>
        <v>#REF!</v>
      </c>
      <c r="E32" s="104" t="e">
        <f>IF(#REF!=0,"",#REF!)</f>
        <v>#REF!</v>
      </c>
      <c r="F32" s="46"/>
      <c r="G32" s="46"/>
      <c r="H32" s="46"/>
      <c r="I32" s="124"/>
      <c r="J32" s="46"/>
      <c r="K32" s="46"/>
      <c r="L32" s="46"/>
    </row>
    <row r="33" spans="1:12" ht="16.5" customHeight="1" x14ac:dyDescent="0.25">
      <c r="A33" s="214" t="e">
        <f ca="1">MID(CELL("filename",#REF!),FIND("]",CELL("filename"),1)+1,255)</f>
        <v>#REF!</v>
      </c>
      <c r="B33" s="215"/>
      <c r="C33" s="106"/>
      <c r="D33" s="103" t="e">
        <f>IF(#REF!=0,"",#REF!)</f>
        <v>#REF!</v>
      </c>
      <c r="E33" s="104" t="e">
        <f>IF(#REF!=0,"",#REF!)</f>
        <v>#REF!</v>
      </c>
      <c r="F33" s="46"/>
      <c r="G33" s="107" t="s">
        <v>35</v>
      </c>
      <c r="H33" s="108"/>
      <c r="I33" s="125"/>
      <c r="J33" s="125"/>
      <c r="K33" s="125"/>
      <c r="L33" s="125"/>
    </row>
    <row r="34" spans="1:12" ht="16.5" customHeight="1" x14ac:dyDescent="0.2">
      <c r="A34" s="214" t="e">
        <f ca="1">MID(CELL("filename",#REF!),FIND("]",CELL("filename"),1)+1,255)</f>
        <v>#REF!</v>
      </c>
      <c r="B34" s="215"/>
      <c r="C34" s="106"/>
      <c r="D34" s="103" t="e">
        <f>IF(#REF!=0,"",#REF!)</f>
        <v>#REF!</v>
      </c>
      <c r="E34" s="104" t="e">
        <f>IF(#REF!=0,"",#REF!)</f>
        <v>#REF!</v>
      </c>
      <c r="F34" s="46"/>
      <c r="G34" s="195" t="s">
        <v>36</v>
      </c>
      <c r="H34" s="196"/>
      <c r="I34" s="197"/>
      <c r="J34" s="210" t="s">
        <v>34</v>
      </c>
      <c r="K34" s="212" t="s">
        <v>37</v>
      </c>
      <c r="L34" s="193" t="s">
        <v>33</v>
      </c>
    </row>
    <row r="35" spans="1:12" ht="16.5" customHeight="1" x14ac:dyDescent="0.2">
      <c r="A35" s="214" t="e">
        <f ca="1">MID(CELL("filename",#REF!),FIND("]",CELL("filename"),1)+1,255)</f>
        <v>#REF!</v>
      </c>
      <c r="B35" s="215"/>
      <c r="C35" s="106"/>
      <c r="D35" s="103" t="e">
        <f>IF(#REF!=0,"",#REF!)</f>
        <v>#REF!</v>
      </c>
      <c r="E35" s="104" t="e">
        <f>IF(#REF!=0,"",#REF!)</f>
        <v>#REF!</v>
      </c>
      <c r="F35" s="46"/>
      <c r="G35" s="198"/>
      <c r="H35" s="199"/>
      <c r="I35" s="200"/>
      <c r="J35" s="211"/>
      <c r="K35" s="213"/>
      <c r="L35" s="194"/>
    </row>
    <row r="36" spans="1:12" ht="16.5" customHeight="1" x14ac:dyDescent="0.2">
      <c r="A36" s="214" t="e">
        <f ca="1">MID(CELL("filename",#REF!),FIND("]",CELL("filename"),1)+1,255)</f>
        <v>#REF!</v>
      </c>
      <c r="B36" s="215"/>
      <c r="C36" s="106"/>
      <c r="D36" s="103" t="e">
        <f>IF(#REF!=0,"",#REF!)</f>
        <v>#REF!</v>
      </c>
      <c r="E36" s="104" t="e">
        <f>IF(#REF!=0,"",#REF!)</f>
        <v>#REF!</v>
      </c>
      <c r="F36" s="46"/>
      <c r="G36" s="224" t="s">
        <v>38</v>
      </c>
      <c r="H36" s="225"/>
      <c r="I36" s="226"/>
      <c r="J36" s="126" t="e">
        <f>#REF!+#REF!+#REF!+#REF!+#REF!+#REF!+#REF!+#REF!+#REF!+#REF!+#REF!+#REF!+#REF!+#REF!+#REF!+#REF!+#REF!+#REF!+#REF!+#REF!</f>
        <v>#REF!</v>
      </c>
      <c r="K36" s="127" t="e">
        <f>J36/$J$42</f>
        <v>#REF!</v>
      </c>
      <c r="L36" s="128" t="e">
        <f>#REF!+#REF!+#REF!+#REF!+#REF!+#REF!+#REF!+#REF!+#REF!+#REF!+#REF!+#REF!+#REF!+#REF!+#REF!+#REF!+#REF!+#REF!+#REF!+#REF!</f>
        <v>#REF!</v>
      </c>
    </row>
    <row r="37" spans="1:12" ht="16.5" customHeight="1" x14ac:dyDescent="0.2">
      <c r="A37" s="214" t="e">
        <f ca="1">MID(CELL("filename",#REF!),FIND("]",CELL("filename"),1)+1,255)</f>
        <v>#REF!</v>
      </c>
      <c r="B37" s="215"/>
      <c r="C37" s="106"/>
      <c r="D37" s="103" t="e">
        <f>IF(#REF!=0,"",#REF!)</f>
        <v>#REF!</v>
      </c>
      <c r="E37" s="104" t="e">
        <f>IF(#REF!=0,"",#REF!)</f>
        <v>#REF!</v>
      </c>
      <c r="F37" s="46"/>
      <c r="G37" s="216" t="s">
        <v>39</v>
      </c>
      <c r="H37" s="217"/>
      <c r="I37" s="218"/>
      <c r="J37" s="129" t="e">
        <f>#REF!+#REF!+#REF!+#REF!+#REF!+#REF!+#REF!+#REF!+#REF!+#REF!+#REF!+#REF!+#REF!+#REF!+#REF!+#REF!+#REF!+#REF!+#REF!+#REF!</f>
        <v>#REF!</v>
      </c>
      <c r="K37" s="130" t="e">
        <f>J37/$J$42</f>
        <v>#REF!</v>
      </c>
      <c r="L37" s="131" t="e">
        <f>#REF!+#REF!+#REF!+#REF!+#REF!+#REF!+#REF!+#REF!+#REF!+#REF!+#REF!+#REF!+#REF!+#REF!+#REF!+#REF!+#REF!+#REF!+#REF!+#REF!</f>
        <v>#REF!</v>
      </c>
    </row>
    <row r="38" spans="1:12" ht="16.5" customHeight="1" x14ac:dyDescent="0.2">
      <c r="A38" s="219" t="e">
        <f ca="1">MID(CELL("filename",#REF!),FIND("]",CELL("filename"),1)+1,255)</f>
        <v>#REF!</v>
      </c>
      <c r="B38" s="220"/>
      <c r="C38" s="109"/>
      <c r="D38" s="110" t="e">
        <f>IF(#REF!=0,"",#REF!)</f>
        <v>#REF!</v>
      </c>
      <c r="E38" s="111" t="e">
        <f>IF(#REF!=0,"",#REF!)</f>
        <v>#REF!</v>
      </c>
      <c r="F38" s="46"/>
      <c r="G38" s="221" t="s">
        <v>40</v>
      </c>
      <c r="H38" s="222"/>
      <c r="I38" s="223"/>
      <c r="J38" s="132" t="e">
        <f>#REF!+#REF!+#REF!+#REF!+#REF!+#REF!+#REF!+#REF!+#REF!+#REF!+#REF!+#REF!+#REF!+#REF!+#REF!+#REF!+#REF!+#REF!+#REF!+#REF!</f>
        <v>#REF!</v>
      </c>
      <c r="K38" s="133" t="e">
        <f>J38/$J$42</f>
        <v>#REF!</v>
      </c>
      <c r="L38" s="134" t="e">
        <f>#REF!+#REF!+#REF!+#REF!+#REF!+#REF!+#REF!+#REF!+#REF!+#REF!+#REF!+#REF!+#REF!+#REF!+#REF!+#REF!+#REF!+#REF!+#REF!+#REF!</f>
        <v>#REF!</v>
      </c>
    </row>
    <row r="39" spans="1:12" ht="16.5" customHeight="1" x14ac:dyDescent="0.2">
      <c r="A39" s="46"/>
      <c r="B39" s="46"/>
      <c r="C39" s="46"/>
      <c r="D39" s="46"/>
      <c r="E39" s="112"/>
      <c r="F39" s="46"/>
      <c r="G39" s="216" t="s">
        <v>41</v>
      </c>
      <c r="H39" s="217"/>
      <c r="I39" s="218"/>
      <c r="J39" s="129" t="e">
        <f>#REF!+#REF!+#REF!+#REF!+#REF!+#REF!+#REF!+#REF!+#REF!+#REF!+#REF!+#REF!+#REF!+#REF!+#REF!+#REF!+#REF!+#REF!+#REF!+#REF!</f>
        <v>#REF!</v>
      </c>
      <c r="K39" s="130" t="e">
        <f>J39/$J$42</f>
        <v>#REF!</v>
      </c>
      <c r="L39" s="131" t="e">
        <f>#REF!+#REF!+#REF!+#REF!+#REF!+#REF!+#REF!+#REF!+#REF!+#REF!+#REF!+#REF!+#REF!+#REF!+#REF!+#REF!+#REF!+#REF!+#REF!+#REF!</f>
        <v>#REF!</v>
      </c>
    </row>
    <row r="40" spans="1:12" ht="16.5" customHeight="1" x14ac:dyDescent="0.2">
      <c r="A40" s="113" t="s">
        <v>42</v>
      </c>
      <c r="B40" s="114"/>
      <c r="C40" s="115"/>
      <c r="D40" s="116" t="e">
        <f>SUM(D21:D38)</f>
        <v>#REF!</v>
      </c>
      <c r="E40" s="117" t="e">
        <f>SUM(E21:E38)</f>
        <v>#REF!</v>
      </c>
      <c r="F40" s="46"/>
      <c r="G40" s="201" t="s">
        <v>43</v>
      </c>
      <c r="H40" s="202"/>
      <c r="I40" s="203"/>
      <c r="J40" s="135" t="e">
        <f>#REF!+#REF!+#REF!+#REF!+#REF!+#REF!+#REF!+#REF!+#REF!+#REF!+#REF!+#REF!+#REF!+#REF!+#REF!+#REF!+#REF!+#REF!+#REF!+#REF!</f>
        <v>#REF!</v>
      </c>
      <c r="K40" s="136" t="e">
        <f>J40/$J$42</f>
        <v>#REF!</v>
      </c>
      <c r="L40" s="137" t="e">
        <f>#REF!+#REF!+#REF!+#REF!+#REF!+#REF!+#REF!+#REF!+#REF!+#REF!+#REF!+#REF!+#REF!+#REF!+#REF!+#REF!+#REF!+#REF!+#REF!+#REF!</f>
        <v>#REF!</v>
      </c>
    </row>
    <row r="41" spans="1:12" ht="4.5" customHeight="1" x14ac:dyDescent="0.2">
      <c r="A41" s="46"/>
      <c r="B41" s="46"/>
      <c r="C41" s="46"/>
      <c r="D41" s="46"/>
      <c r="E41" s="112"/>
      <c r="F41" s="46"/>
      <c r="G41" s="46"/>
      <c r="H41" s="46"/>
      <c r="I41" s="46"/>
      <c r="J41" s="46"/>
      <c r="K41" s="46"/>
      <c r="L41" s="46"/>
    </row>
    <row r="42" spans="1:12" x14ac:dyDescent="0.2">
      <c r="A42" s="46"/>
      <c r="B42" s="46"/>
      <c r="C42" s="46"/>
      <c r="D42" s="46"/>
      <c r="E42" s="46"/>
      <c r="F42" s="46"/>
      <c r="G42" s="204" t="s">
        <v>42</v>
      </c>
      <c r="H42" s="205"/>
      <c r="I42" s="206"/>
      <c r="J42" s="138" t="e">
        <f>SUM(J36:J40)</f>
        <v>#REF!</v>
      </c>
      <c r="K42" s="139" t="e">
        <f>J42/$J$42</f>
        <v>#REF!</v>
      </c>
      <c r="L42" s="117" t="e">
        <f>SUM(L36:L40)</f>
        <v>#REF!</v>
      </c>
    </row>
    <row r="43" spans="1:12" ht="4.5" customHeight="1" x14ac:dyDescent="0.2">
      <c r="A43" s="46"/>
      <c r="B43" s="46"/>
      <c r="C43" s="46"/>
      <c r="D43" s="46"/>
      <c r="E43" s="112"/>
      <c r="F43" s="46"/>
      <c r="G43" s="46"/>
      <c r="H43" s="46"/>
      <c r="I43" s="46"/>
      <c r="J43" s="46"/>
      <c r="K43" s="46"/>
      <c r="L43" s="46"/>
    </row>
    <row r="44" spans="1:12" x14ac:dyDescent="0.2">
      <c r="A44" s="118"/>
      <c r="B44" s="46"/>
      <c r="C44" s="46"/>
      <c r="D44" s="46"/>
      <c r="E44" s="46"/>
      <c r="F44" s="46"/>
      <c r="G44" s="207" t="s">
        <v>44</v>
      </c>
      <c r="H44" s="208"/>
      <c r="I44" s="209"/>
      <c r="J44" s="140" t="e">
        <f>#REF!+#REF!+#REF!+#REF!+#REF!+#REF!+#REF!+#REF!+#REF!+#REF!+#REF!+#REF!+#REF!+#REF!+#REF!+#REF!+#REF!+#REF!+#REF!+#REF!</f>
        <v>#REF!</v>
      </c>
      <c r="K44" s="141"/>
      <c r="L44" s="142" t="e">
        <f>#REF!+#REF!+#REF!+#REF!+#REF!+#REF!+#REF!+#REF!+#REF!+#REF!+#REF!+#REF!+#REF!+#REF!+#REF!+#REF!+#REF!+#REF!+#REF!+#REF!</f>
        <v>#REF!</v>
      </c>
    </row>
    <row r="45" spans="1:12" ht="9" customHeight="1" x14ac:dyDescent="0.2">
      <c r="A45" s="46"/>
      <c r="B45" s="46"/>
      <c r="C45" s="46"/>
      <c r="D45" s="46"/>
      <c r="E45" s="46"/>
      <c r="F45" s="46"/>
      <c r="G45" s="46"/>
      <c r="H45" s="46"/>
      <c r="I45" s="46"/>
      <c r="J45" s="46"/>
      <c r="K45" s="46"/>
      <c r="L45" s="46"/>
    </row>
    <row r="46" spans="1:12" x14ac:dyDescent="0.2">
      <c r="A46" s="46"/>
      <c r="B46" s="46"/>
      <c r="C46" s="46"/>
      <c r="D46" s="46"/>
      <c r="E46" s="46"/>
      <c r="F46" s="46"/>
      <c r="G46" s="46"/>
      <c r="H46" s="46"/>
      <c r="I46" s="46"/>
      <c r="J46" s="46"/>
      <c r="K46" s="46"/>
      <c r="L46" s="86" t="s">
        <v>45</v>
      </c>
    </row>
    <row r="47" spans="1:12" x14ac:dyDescent="0.2">
      <c r="F47" s="46"/>
      <c r="G47" s="46"/>
      <c r="H47" s="46"/>
      <c r="I47" s="46"/>
      <c r="J47" s="46"/>
      <c r="K47" s="46"/>
      <c r="L47" s="46"/>
    </row>
    <row r="48" spans="1:12" x14ac:dyDescent="0.2">
      <c r="F48" s="46"/>
      <c r="G48" s="46"/>
      <c r="H48" s="46"/>
      <c r="I48" s="46"/>
      <c r="J48" s="46"/>
      <c r="K48" s="46"/>
      <c r="L48" s="46"/>
    </row>
  </sheetData>
  <mergeCells count="60">
    <mergeCell ref="B8:E8"/>
    <mergeCell ref="G8:H8"/>
    <mergeCell ref="I8:L8"/>
    <mergeCell ref="B9:E9"/>
    <mergeCell ref="G9:H9"/>
    <mergeCell ref="I9:L9"/>
    <mergeCell ref="B10:E10"/>
    <mergeCell ref="G10:H10"/>
    <mergeCell ref="I10:L10"/>
    <mergeCell ref="B11:E11"/>
    <mergeCell ref="G11:H11"/>
    <mergeCell ref="I11:L11"/>
    <mergeCell ref="B12:E12"/>
    <mergeCell ref="G12:H12"/>
    <mergeCell ref="I12:L12"/>
    <mergeCell ref="G13:H13"/>
    <mergeCell ref="I13:L13"/>
    <mergeCell ref="G14:H14"/>
    <mergeCell ref="I14:L14"/>
    <mergeCell ref="B15:E15"/>
    <mergeCell ref="G15:H15"/>
    <mergeCell ref="I15:L15"/>
    <mergeCell ref="B16:E16"/>
    <mergeCell ref="G16:H16"/>
    <mergeCell ref="I16:L16"/>
    <mergeCell ref="B17:E17"/>
    <mergeCell ref="G17:H17"/>
    <mergeCell ref="I17:L17"/>
    <mergeCell ref="A20:B20"/>
    <mergeCell ref="G20:H20"/>
    <mergeCell ref="I20:L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G36:I36"/>
    <mergeCell ref="A37:B37"/>
    <mergeCell ref="G37:I37"/>
    <mergeCell ref="A38:B38"/>
    <mergeCell ref="G38:I38"/>
    <mergeCell ref="G39:I39"/>
    <mergeCell ref="L34:L35"/>
    <mergeCell ref="G34:I35"/>
    <mergeCell ref="G40:I40"/>
    <mergeCell ref="G42:I42"/>
    <mergeCell ref="G44:I44"/>
    <mergeCell ref="J34:J35"/>
    <mergeCell ref="K34:K35"/>
  </mergeCells>
  <phoneticPr fontId="8" type="noConversion"/>
  <conditionalFormatting sqref="A21:B21">
    <cfRule type="cellIs" dxfId="20" priority="19" stopIfTrue="1" operator="equal">
      <formula>"2 - X"</formula>
    </cfRule>
  </conditionalFormatting>
  <conditionalFormatting sqref="A22:B22">
    <cfRule type="cellIs" dxfId="19" priority="18" stopIfTrue="1" operator="equal">
      <formula>"3 - X"</formula>
    </cfRule>
  </conditionalFormatting>
  <conditionalFormatting sqref="A23:B23">
    <cfRule type="cellIs" dxfId="18" priority="1" stopIfTrue="1" operator="equal">
      <formula>"4 - X"</formula>
    </cfRule>
  </conditionalFormatting>
  <conditionalFormatting sqref="A24:B24">
    <cfRule type="cellIs" dxfId="17" priority="2" stopIfTrue="1" operator="equal">
      <formula>"5 - X"</formula>
    </cfRule>
  </conditionalFormatting>
  <conditionalFormatting sqref="A25:B25">
    <cfRule type="cellIs" dxfId="16" priority="3" stopIfTrue="1" operator="equal">
      <formula>"6 - X"</formula>
    </cfRule>
  </conditionalFormatting>
  <conditionalFormatting sqref="A26:B26">
    <cfRule type="cellIs" dxfId="15" priority="5" stopIfTrue="1" operator="equal">
      <formula>"8 - X"</formula>
    </cfRule>
  </conditionalFormatting>
  <conditionalFormatting sqref="A27:B27">
    <cfRule type="cellIs" dxfId="14" priority="6" stopIfTrue="1" operator="equal">
      <formula>"9 - X"</formula>
    </cfRule>
  </conditionalFormatting>
  <conditionalFormatting sqref="A28:B28">
    <cfRule type="cellIs" dxfId="13" priority="7" stopIfTrue="1" operator="equal">
      <formula>"10 - X"</formula>
    </cfRule>
  </conditionalFormatting>
  <conditionalFormatting sqref="A29:B29">
    <cfRule type="cellIs" dxfId="12" priority="8" stopIfTrue="1" operator="equal">
      <formula>"11 - X"</formula>
    </cfRule>
  </conditionalFormatting>
  <conditionalFormatting sqref="A30:B30">
    <cfRule type="cellIs" dxfId="11" priority="9" stopIfTrue="1" operator="equal">
      <formula>"12 - X"</formula>
    </cfRule>
  </conditionalFormatting>
  <conditionalFormatting sqref="A31:B31">
    <cfRule type="cellIs" dxfId="10" priority="10" stopIfTrue="1" operator="equal">
      <formula>"13 - X"</formula>
    </cfRule>
  </conditionalFormatting>
  <conditionalFormatting sqref="A32:B32">
    <cfRule type="cellIs" dxfId="9" priority="11" stopIfTrue="1" operator="equal">
      <formula>"14 - X"</formula>
    </cfRule>
  </conditionalFormatting>
  <conditionalFormatting sqref="A33:B33">
    <cfRule type="cellIs" dxfId="8" priority="12" stopIfTrue="1" operator="equal">
      <formula>"15 - X"</formula>
    </cfRule>
  </conditionalFormatting>
  <conditionalFormatting sqref="A34:B34">
    <cfRule type="cellIs" dxfId="7" priority="13" stopIfTrue="1" operator="equal">
      <formula>"16 - X"</formula>
    </cfRule>
  </conditionalFormatting>
  <conditionalFormatting sqref="A35:B35">
    <cfRule type="cellIs" dxfId="6" priority="14" stopIfTrue="1" operator="equal">
      <formula>"17 - X"</formula>
    </cfRule>
  </conditionalFormatting>
  <conditionalFormatting sqref="A36:B36">
    <cfRule type="cellIs" dxfId="5" priority="15" stopIfTrue="1" operator="equal">
      <formula>"18 - X"</formula>
    </cfRule>
  </conditionalFormatting>
  <conditionalFormatting sqref="A37:B37">
    <cfRule type="cellIs" dxfId="4" priority="16" stopIfTrue="1" operator="equal">
      <formula>"19 - X"</formula>
    </cfRule>
  </conditionalFormatting>
  <conditionalFormatting sqref="A38:B38">
    <cfRule type="cellIs" dxfId="3"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utoPict="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topLeftCell="A4" workbookViewId="0"/>
  </sheetViews>
  <sheetFormatPr defaultColWidth="9.140625" defaultRowHeight="12.75" x14ac:dyDescent="0.2"/>
  <cols>
    <col min="1" max="1" width="4.28515625" style="2" customWidth="1"/>
    <col min="2" max="2" width="22.42578125" style="2" customWidth="1"/>
    <col min="3" max="4" width="7.28515625" style="2" customWidth="1"/>
    <col min="5" max="5" width="8.28515625" style="2" customWidth="1"/>
    <col min="6" max="6" width="1.42578125" style="2" customWidth="1"/>
    <col min="7" max="11" width="7.7109375" style="2" customWidth="1"/>
    <col min="12" max="12" width="7.28515625" style="2" customWidth="1"/>
    <col min="13" max="13" width="6.85546875" style="2" customWidth="1"/>
    <col min="14" max="17" width="7.140625" style="2" customWidth="1"/>
    <col min="18" max="16384" width="9.140625" style="2"/>
  </cols>
  <sheetData>
    <row r="1" spans="1:12" ht="15.75" customHeight="1" x14ac:dyDescent="0.2"/>
    <row r="2" spans="1:12" ht="20.25" x14ac:dyDescent="0.3">
      <c r="F2" s="42" t="str">
        <f>Snapshot!$I$9</f>
        <v>Release 1.1</v>
      </c>
      <c r="G2" s="42"/>
      <c r="H2" s="42"/>
      <c r="I2" s="42"/>
    </row>
    <row r="3" spans="1:12" x14ac:dyDescent="0.2">
      <c r="F3" s="43" t="str">
        <f>"Project: "&amp;Snapshot!$B$16&amp;"  "&amp;Snapshot!$B$17</f>
        <v>Project: P18  教育平台</v>
      </c>
      <c r="G3" s="43"/>
      <c r="H3" s="43"/>
    </row>
    <row r="4" spans="1:12" ht="4.5" customHeight="1" x14ac:dyDescent="0.2"/>
    <row r="5" spans="1:12" ht="23.25" x14ac:dyDescent="0.2">
      <c r="A5" s="44" t="s">
        <v>46</v>
      </c>
      <c r="B5" s="44"/>
      <c r="C5" s="45"/>
      <c r="D5" s="45"/>
      <c r="E5" s="45"/>
      <c r="F5" s="45"/>
      <c r="G5" s="45"/>
      <c r="H5" s="45"/>
      <c r="I5" s="45"/>
      <c r="J5" s="45"/>
      <c r="K5" s="45"/>
      <c r="L5" s="45"/>
    </row>
    <row r="6" spans="1:12" x14ac:dyDescent="0.2">
      <c r="A6" s="46"/>
      <c r="B6" s="46"/>
      <c r="C6" s="46"/>
      <c r="D6" s="46"/>
      <c r="E6" s="46"/>
      <c r="F6" s="46"/>
      <c r="G6" s="46"/>
      <c r="H6" s="46"/>
      <c r="I6" s="46"/>
      <c r="J6" s="46"/>
      <c r="K6" s="46"/>
      <c r="L6" s="46"/>
    </row>
    <row r="7" spans="1:12" ht="16.5" customHeight="1" x14ac:dyDescent="0.2">
      <c r="A7" s="46"/>
      <c r="B7" s="47"/>
      <c r="C7" s="48"/>
      <c r="D7" s="48"/>
      <c r="E7" s="49"/>
      <c r="F7" s="46"/>
      <c r="G7" s="46"/>
      <c r="H7" s="46"/>
      <c r="I7" s="46"/>
      <c r="J7" s="46"/>
      <c r="K7" s="46"/>
      <c r="L7" s="46"/>
    </row>
    <row r="8" spans="1:12" x14ac:dyDescent="0.2">
      <c r="A8" s="46"/>
      <c r="B8" s="46"/>
      <c r="C8" s="46"/>
      <c r="D8" s="46"/>
      <c r="E8" s="46"/>
      <c r="F8" s="46"/>
      <c r="G8" s="46"/>
      <c r="H8" s="46"/>
      <c r="I8" s="46"/>
      <c r="J8" s="46"/>
      <c r="K8" s="46"/>
      <c r="L8" s="46"/>
    </row>
    <row r="9" spans="1:12" x14ac:dyDescent="0.2">
      <c r="A9" s="46"/>
      <c r="B9" s="46"/>
      <c r="C9" s="46"/>
      <c r="D9" s="46"/>
      <c r="E9" s="46"/>
      <c r="F9" s="46"/>
      <c r="G9" s="46"/>
      <c r="H9" s="46"/>
      <c r="I9" s="46"/>
      <c r="J9" s="46"/>
      <c r="K9" s="46"/>
      <c r="L9" s="46"/>
    </row>
    <row r="10" spans="1:12" x14ac:dyDescent="0.2">
      <c r="A10" s="46"/>
      <c r="B10" s="46"/>
      <c r="C10" s="46"/>
      <c r="D10" s="46"/>
      <c r="E10" s="46"/>
      <c r="F10" s="46"/>
      <c r="G10" s="46"/>
      <c r="H10" s="46"/>
      <c r="I10" s="46"/>
      <c r="J10" s="46"/>
      <c r="K10" s="46"/>
      <c r="L10" s="46"/>
    </row>
    <row r="11" spans="1:12" x14ac:dyDescent="0.2">
      <c r="A11" s="46"/>
      <c r="B11" s="46"/>
      <c r="C11" s="46"/>
      <c r="D11" s="46"/>
      <c r="E11" s="46"/>
      <c r="F11" s="46"/>
      <c r="G11" s="46"/>
      <c r="H11" s="46"/>
      <c r="I11" s="46"/>
      <c r="J11" s="46"/>
      <c r="K11" s="46"/>
      <c r="L11" s="46"/>
    </row>
    <row r="12" spans="1:12" x14ac:dyDescent="0.2">
      <c r="A12" s="46"/>
      <c r="B12" s="46"/>
      <c r="C12" s="46"/>
      <c r="D12" s="46"/>
      <c r="E12" s="46"/>
      <c r="F12" s="46"/>
      <c r="G12" s="46"/>
      <c r="H12" s="46"/>
      <c r="I12" s="46"/>
      <c r="J12" s="46"/>
      <c r="K12" s="46"/>
      <c r="L12" s="46"/>
    </row>
    <row r="13" spans="1:12" x14ac:dyDescent="0.2">
      <c r="A13" s="46"/>
      <c r="B13" s="46"/>
      <c r="C13" s="46"/>
      <c r="D13" s="46"/>
      <c r="E13" s="46"/>
      <c r="F13" s="46"/>
      <c r="G13" s="46"/>
      <c r="H13" s="46"/>
      <c r="I13" s="46"/>
      <c r="J13" s="46"/>
      <c r="K13" s="46"/>
      <c r="L13" s="46"/>
    </row>
    <row r="14" spans="1:12" x14ac:dyDescent="0.2">
      <c r="A14" s="46"/>
      <c r="B14" s="46"/>
      <c r="C14" s="46"/>
      <c r="D14" s="46"/>
      <c r="E14" s="46"/>
      <c r="F14" s="46"/>
      <c r="G14" s="46"/>
      <c r="H14" s="46"/>
      <c r="I14" s="46"/>
      <c r="J14" s="46"/>
      <c r="K14" s="46"/>
      <c r="L14" s="46"/>
    </row>
    <row r="15" spans="1:12" x14ac:dyDescent="0.2">
      <c r="A15" s="46"/>
      <c r="B15" s="46"/>
      <c r="C15" s="46"/>
      <c r="D15" s="46"/>
      <c r="E15" s="46"/>
      <c r="F15" s="46"/>
      <c r="G15" s="46"/>
      <c r="H15" s="46"/>
      <c r="I15" s="46"/>
      <c r="J15" s="46"/>
      <c r="K15" s="46"/>
      <c r="L15" s="46"/>
    </row>
    <row r="16" spans="1:12" x14ac:dyDescent="0.2">
      <c r="A16" s="46"/>
      <c r="B16" s="46"/>
      <c r="C16" s="46"/>
      <c r="D16" s="46"/>
      <c r="E16" s="46"/>
      <c r="F16" s="46"/>
      <c r="G16" s="46"/>
      <c r="H16" s="46"/>
      <c r="I16" s="46"/>
      <c r="J16" s="46"/>
      <c r="K16" s="46"/>
      <c r="L16" s="46"/>
    </row>
    <row r="17" spans="1:12" ht="5.25" customHeight="1" x14ac:dyDescent="0.2">
      <c r="A17" s="46"/>
      <c r="B17" s="46"/>
      <c r="C17" s="46"/>
      <c r="D17" s="46"/>
      <c r="E17" s="46"/>
      <c r="F17" s="46"/>
      <c r="G17" s="46"/>
      <c r="H17" s="46"/>
      <c r="I17" s="46"/>
      <c r="J17" s="46"/>
      <c r="K17" s="46"/>
      <c r="L17" s="46"/>
    </row>
    <row r="18" spans="1:12" ht="15" x14ac:dyDescent="0.2">
      <c r="A18" s="50"/>
      <c r="B18" s="51"/>
      <c r="C18" s="51"/>
      <c r="D18" s="51"/>
      <c r="E18" s="52"/>
      <c r="F18" s="53"/>
      <c r="G18" s="46"/>
      <c r="H18" s="46"/>
      <c r="I18" s="46"/>
      <c r="J18" s="46"/>
      <c r="K18" s="46"/>
      <c r="L18" s="46"/>
    </row>
    <row r="19" spans="1:12" x14ac:dyDescent="0.2">
      <c r="A19" s="46"/>
      <c r="B19" s="46"/>
      <c r="C19" s="46"/>
      <c r="D19" s="46"/>
      <c r="E19" s="46"/>
      <c r="F19" s="46"/>
      <c r="G19" s="46"/>
      <c r="H19" s="46"/>
      <c r="I19" s="46"/>
      <c r="J19" s="46"/>
      <c r="K19" s="46"/>
      <c r="L19" s="46"/>
    </row>
    <row r="20" spans="1:12" x14ac:dyDescent="0.2">
      <c r="A20" s="46"/>
      <c r="B20" s="46"/>
      <c r="C20" s="46"/>
      <c r="D20" s="46"/>
      <c r="E20" s="46"/>
      <c r="F20" s="46"/>
      <c r="G20" s="46"/>
      <c r="H20" s="46"/>
      <c r="I20" s="46"/>
      <c r="J20" s="46"/>
      <c r="K20" s="46"/>
      <c r="L20" s="46"/>
    </row>
    <row r="21" spans="1:12" x14ac:dyDescent="0.2">
      <c r="A21" s="46"/>
      <c r="B21" s="46"/>
      <c r="C21" s="46"/>
      <c r="D21" s="46"/>
      <c r="E21" s="46"/>
      <c r="F21" s="46"/>
      <c r="G21" s="46"/>
      <c r="H21" s="46"/>
      <c r="I21" s="46"/>
      <c r="J21" s="46"/>
      <c r="K21" s="46"/>
      <c r="L21" s="46"/>
    </row>
    <row r="22" spans="1:12" x14ac:dyDescent="0.2">
      <c r="A22" s="46"/>
      <c r="B22" s="46"/>
      <c r="C22" s="46"/>
      <c r="D22" s="46"/>
      <c r="E22" s="46"/>
      <c r="F22" s="46"/>
      <c r="G22" s="46"/>
      <c r="H22" s="46"/>
      <c r="I22" s="46"/>
      <c r="J22" s="46"/>
      <c r="K22" s="46"/>
      <c r="L22" s="46"/>
    </row>
    <row r="23" spans="1:12" x14ac:dyDescent="0.2">
      <c r="A23" s="46"/>
      <c r="B23" s="46"/>
      <c r="C23" s="46"/>
      <c r="D23" s="46"/>
      <c r="E23" s="46"/>
      <c r="F23" s="46"/>
      <c r="G23" s="46"/>
      <c r="H23" s="46"/>
      <c r="I23" s="46"/>
      <c r="J23" s="46"/>
      <c r="K23" s="46"/>
      <c r="L23" s="46"/>
    </row>
    <row r="24" spans="1:12" x14ac:dyDescent="0.2">
      <c r="A24" s="46"/>
      <c r="B24" s="46"/>
      <c r="C24" s="46"/>
      <c r="D24" s="46"/>
      <c r="E24" s="46"/>
      <c r="F24" s="46"/>
      <c r="G24" s="46"/>
      <c r="H24" s="46"/>
      <c r="I24" s="46"/>
      <c r="J24" s="46"/>
      <c r="K24" s="46"/>
      <c r="L24" s="46"/>
    </row>
    <row r="25" spans="1:12" x14ac:dyDescent="0.2">
      <c r="A25" s="46"/>
      <c r="B25" s="46"/>
      <c r="C25" s="46"/>
      <c r="D25" s="46"/>
      <c r="E25" s="46"/>
      <c r="F25" s="46"/>
      <c r="G25" s="46"/>
      <c r="H25" s="46"/>
      <c r="I25" s="46"/>
      <c r="J25" s="46"/>
      <c r="K25" s="46"/>
      <c r="L25" s="46"/>
    </row>
    <row r="26" spans="1:12" x14ac:dyDescent="0.2">
      <c r="A26" s="46"/>
      <c r="B26" s="46"/>
      <c r="C26" s="46"/>
      <c r="D26" s="46"/>
      <c r="E26" s="46"/>
      <c r="F26" s="46"/>
      <c r="G26" s="46"/>
      <c r="H26" s="46"/>
      <c r="I26" s="46"/>
      <c r="J26" s="46"/>
      <c r="K26" s="46"/>
      <c r="L26" s="46"/>
    </row>
    <row r="27" spans="1:12" x14ac:dyDescent="0.2">
      <c r="A27" s="46"/>
      <c r="B27" s="46"/>
      <c r="C27" s="46"/>
      <c r="D27" s="46"/>
      <c r="E27" s="46"/>
      <c r="F27" s="46"/>
      <c r="G27" s="46"/>
      <c r="H27" s="46"/>
      <c r="I27" s="46"/>
      <c r="J27" s="46"/>
      <c r="K27" s="46"/>
      <c r="L27" s="46"/>
    </row>
    <row r="28" spans="1:12" ht="3" customHeight="1" x14ac:dyDescent="0.2">
      <c r="A28" s="46"/>
      <c r="B28" s="46"/>
      <c r="C28" s="46"/>
      <c r="D28" s="46"/>
      <c r="E28" s="46"/>
      <c r="F28" s="46"/>
      <c r="G28" s="46"/>
      <c r="H28" s="46"/>
      <c r="I28" s="46"/>
      <c r="J28" s="46"/>
      <c r="K28" s="46"/>
      <c r="L28" s="46"/>
    </row>
    <row r="29" spans="1:12" ht="6" customHeight="1" x14ac:dyDescent="0.2">
      <c r="A29" s="46"/>
      <c r="B29" s="46"/>
      <c r="C29" s="46"/>
      <c r="D29" s="46"/>
      <c r="E29" s="46"/>
      <c r="F29" s="46"/>
      <c r="G29" s="46"/>
      <c r="H29" s="46"/>
      <c r="I29" s="46"/>
      <c r="J29" s="46"/>
      <c r="K29" s="46"/>
      <c r="L29" s="46"/>
    </row>
    <row r="30" spans="1:12" ht="16.5" customHeight="1" x14ac:dyDescent="0.2">
      <c r="A30" s="54" t="s">
        <v>47</v>
      </c>
      <c r="B30" s="55"/>
      <c r="C30" s="55"/>
      <c r="D30" s="55"/>
      <c r="E30" s="56"/>
      <c r="F30" s="57"/>
      <c r="G30" s="57"/>
      <c r="H30" s="57"/>
      <c r="I30" s="57"/>
      <c r="J30" s="57"/>
      <c r="K30" s="57"/>
      <c r="L30" s="57"/>
    </row>
    <row r="31" spans="1:12" ht="28.5" customHeight="1" x14ac:dyDescent="0.2">
      <c r="A31" s="270" t="s">
        <v>48</v>
      </c>
      <c r="B31" s="210" t="s">
        <v>49</v>
      </c>
      <c r="C31" s="267" t="s">
        <v>50</v>
      </c>
      <c r="D31" s="268"/>
      <c r="E31" s="273" t="s">
        <v>51</v>
      </c>
      <c r="F31" s="58"/>
      <c r="G31" s="58"/>
      <c r="H31" s="58"/>
      <c r="I31" s="269"/>
      <c r="J31" s="269"/>
      <c r="K31" s="269"/>
      <c r="L31" s="269"/>
    </row>
    <row r="32" spans="1:12" x14ac:dyDescent="0.2">
      <c r="A32" s="271"/>
      <c r="B32" s="272"/>
      <c r="C32" s="59" t="s">
        <v>42</v>
      </c>
      <c r="D32" s="59" t="s">
        <v>40</v>
      </c>
      <c r="E32" s="274"/>
      <c r="F32" s="60"/>
      <c r="G32" s="60"/>
      <c r="H32" s="60"/>
      <c r="I32" s="60"/>
      <c r="J32" s="60"/>
      <c r="K32" s="60"/>
      <c r="L32" s="60"/>
    </row>
    <row r="33" spans="1:12" ht="16.5" customHeight="1" x14ac:dyDescent="0.2">
      <c r="A33" s="61">
        <v>1</v>
      </c>
      <c r="B33" s="62" t="s">
        <v>52</v>
      </c>
      <c r="C33" s="63">
        <v>109</v>
      </c>
      <c r="D33" s="64">
        <v>15</v>
      </c>
      <c r="E33" s="65">
        <v>40.4</v>
      </c>
      <c r="F33" s="66"/>
      <c r="G33" s="66"/>
      <c r="H33" s="66"/>
      <c r="I33" s="85"/>
      <c r="J33" s="85"/>
      <c r="K33" s="85"/>
      <c r="L33" s="85"/>
    </row>
    <row r="34" spans="1:12" ht="16.5" customHeight="1" x14ac:dyDescent="0.2">
      <c r="A34" s="67">
        <f t="shared" ref="A34:A42" si="0">A33+1</f>
        <v>2</v>
      </c>
      <c r="B34" s="68" t="s">
        <v>53</v>
      </c>
      <c r="C34" s="69">
        <v>356</v>
      </c>
      <c r="D34" s="70">
        <v>24</v>
      </c>
      <c r="E34" s="71">
        <v>111.3</v>
      </c>
      <c r="F34" s="66"/>
      <c r="G34" s="66"/>
      <c r="H34" s="66"/>
      <c r="I34" s="85"/>
      <c r="J34" s="85"/>
      <c r="K34" s="85"/>
      <c r="L34" s="85"/>
    </row>
    <row r="35" spans="1:12" ht="16.5" customHeight="1" x14ac:dyDescent="0.2">
      <c r="A35" s="67">
        <f t="shared" si="0"/>
        <v>3</v>
      </c>
      <c r="B35" s="68" t="s">
        <v>54</v>
      </c>
      <c r="C35" s="69">
        <v>379</v>
      </c>
      <c r="D35" s="70">
        <v>16</v>
      </c>
      <c r="E35" s="71">
        <v>90.8</v>
      </c>
      <c r="F35" s="66"/>
      <c r="G35" s="66"/>
      <c r="H35" s="66"/>
      <c r="I35" s="85"/>
      <c r="J35" s="85"/>
      <c r="K35" s="85"/>
      <c r="L35" s="85"/>
    </row>
    <row r="36" spans="1:12" ht="16.5" customHeight="1" x14ac:dyDescent="0.2">
      <c r="A36" s="67">
        <f t="shared" si="0"/>
        <v>4</v>
      </c>
      <c r="B36" s="68" t="s">
        <v>55</v>
      </c>
      <c r="C36" s="69">
        <v>412</v>
      </c>
      <c r="D36" s="70">
        <v>14</v>
      </c>
      <c r="E36" s="71">
        <v>92.3</v>
      </c>
      <c r="F36" s="66"/>
      <c r="G36" s="66"/>
      <c r="H36" s="66"/>
      <c r="I36" s="85"/>
      <c r="J36" s="85"/>
      <c r="K36" s="85"/>
      <c r="L36" s="85"/>
    </row>
    <row r="37" spans="1:12" ht="16.5" customHeight="1" x14ac:dyDescent="0.2">
      <c r="A37" s="67">
        <f t="shared" si="0"/>
        <v>5</v>
      </c>
      <c r="B37" s="68" t="s">
        <v>56</v>
      </c>
      <c r="C37" s="69">
        <v>439</v>
      </c>
      <c r="D37" s="70">
        <v>13</v>
      </c>
      <c r="E37" s="71">
        <v>75.8</v>
      </c>
      <c r="F37" s="66"/>
      <c r="G37" s="66"/>
      <c r="H37" s="66"/>
      <c r="I37" s="85"/>
      <c r="J37" s="85"/>
      <c r="K37" s="85"/>
      <c r="L37" s="85"/>
    </row>
    <row r="38" spans="1:12" ht="16.5" customHeight="1" x14ac:dyDescent="0.2">
      <c r="A38" s="67">
        <f t="shared" si="0"/>
        <v>6</v>
      </c>
      <c r="B38" s="68" t="s">
        <v>57</v>
      </c>
      <c r="C38" s="69">
        <v>504</v>
      </c>
      <c r="D38" s="70">
        <v>12</v>
      </c>
      <c r="E38" s="71">
        <v>85.4</v>
      </c>
      <c r="F38" s="66"/>
      <c r="G38" s="66"/>
      <c r="H38" s="66"/>
      <c r="I38" s="85"/>
      <c r="J38" s="85"/>
      <c r="K38" s="85"/>
      <c r="L38" s="85"/>
    </row>
    <row r="39" spans="1:12" ht="16.5" customHeight="1" x14ac:dyDescent="0.2">
      <c r="A39" s="67">
        <f t="shared" si="0"/>
        <v>7</v>
      </c>
      <c r="B39" s="68" t="s">
        <v>58</v>
      </c>
      <c r="C39" s="69">
        <v>514</v>
      </c>
      <c r="D39" s="70">
        <v>4</v>
      </c>
      <c r="E39" s="71">
        <v>76.400000000000006</v>
      </c>
      <c r="F39" s="66"/>
      <c r="G39" s="66"/>
      <c r="H39" s="66"/>
      <c r="I39" s="85"/>
      <c r="J39" s="85"/>
      <c r="K39" s="85"/>
      <c r="L39" s="85"/>
    </row>
    <row r="40" spans="1:12" ht="16.5" customHeight="1" x14ac:dyDescent="0.2">
      <c r="A40" s="67">
        <f t="shared" si="0"/>
        <v>8</v>
      </c>
      <c r="B40" s="68" t="s">
        <v>59</v>
      </c>
      <c r="C40" s="69">
        <v>519</v>
      </c>
      <c r="D40" s="70">
        <v>4</v>
      </c>
      <c r="E40" s="71">
        <v>65.2</v>
      </c>
      <c r="F40" s="66"/>
      <c r="G40" s="66"/>
      <c r="H40" s="66"/>
      <c r="I40" s="85"/>
      <c r="J40" s="85"/>
      <c r="K40" s="85"/>
      <c r="L40" s="85"/>
    </row>
    <row r="41" spans="1:12" ht="16.5" customHeight="1" x14ac:dyDescent="0.2">
      <c r="A41" s="67">
        <f t="shared" si="0"/>
        <v>9</v>
      </c>
      <c r="B41" s="68" t="s">
        <v>60</v>
      </c>
      <c r="C41" s="69">
        <v>543</v>
      </c>
      <c r="D41" s="70">
        <v>3</v>
      </c>
      <c r="E41" s="71">
        <v>66.400000000000006</v>
      </c>
      <c r="F41" s="66"/>
      <c r="G41" s="66"/>
      <c r="H41" s="66"/>
      <c r="I41" s="85"/>
      <c r="J41" s="85"/>
      <c r="K41" s="85"/>
      <c r="L41" s="85"/>
    </row>
    <row r="42" spans="1:12" ht="16.5" customHeight="1" x14ac:dyDescent="0.2">
      <c r="A42" s="67">
        <f t="shared" si="0"/>
        <v>10</v>
      </c>
      <c r="B42" s="68" t="s">
        <v>61</v>
      </c>
      <c r="C42" s="72">
        <v>552</v>
      </c>
      <c r="D42" s="73">
        <v>2</v>
      </c>
      <c r="E42" s="74">
        <v>61.8</v>
      </c>
      <c r="F42" s="66"/>
      <c r="G42" s="66"/>
      <c r="H42" s="66"/>
      <c r="I42" s="85"/>
      <c r="J42" s="85"/>
      <c r="K42" s="85"/>
      <c r="L42" s="85"/>
    </row>
    <row r="43" spans="1:12" x14ac:dyDescent="0.2">
      <c r="A43" s="75"/>
      <c r="B43" s="76"/>
      <c r="C43" s="76"/>
      <c r="D43" s="76"/>
      <c r="E43" s="77"/>
      <c r="F43" s="66"/>
      <c r="G43" s="66"/>
      <c r="H43" s="66"/>
      <c r="I43" s="85"/>
      <c r="J43" s="85"/>
      <c r="K43" s="85"/>
      <c r="L43" s="85"/>
    </row>
    <row r="44" spans="1:12" x14ac:dyDescent="0.2">
      <c r="A44" s="78"/>
      <c r="B44" s="79"/>
      <c r="C44" s="79"/>
      <c r="D44" s="79"/>
      <c r="E44" s="80"/>
      <c r="F44" s="66"/>
      <c r="G44" s="66"/>
      <c r="H44" s="66"/>
      <c r="I44" s="85"/>
      <c r="J44" s="85"/>
      <c r="K44" s="46"/>
      <c r="L44" s="86" t="s">
        <v>45</v>
      </c>
    </row>
    <row r="45" spans="1:12" x14ac:dyDescent="0.2">
      <c r="A45" s="81"/>
      <c r="B45" s="79"/>
      <c r="C45" s="79"/>
      <c r="D45" s="79"/>
      <c r="E45" s="80"/>
      <c r="F45" s="66"/>
      <c r="G45" s="66"/>
      <c r="H45" s="66"/>
      <c r="I45" s="85"/>
      <c r="J45" s="85"/>
      <c r="K45" s="46"/>
      <c r="L45" s="46"/>
    </row>
    <row r="46" spans="1:12" ht="15" customHeight="1" x14ac:dyDescent="0.2">
      <c r="A46" s="82"/>
      <c r="B46" s="83"/>
      <c r="C46" s="83"/>
      <c r="D46" s="83"/>
      <c r="E46" s="84"/>
      <c r="F46" s="66"/>
      <c r="G46" s="66"/>
      <c r="H46" s="66"/>
      <c r="I46" s="85"/>
      <c r="J46" s="85"/>
      <c r="K46" s="46"/>
      <c r="L46" s="46"/>
    </row>
    <row r="47" spans="1:12" ht="6" customHeight="1" x14ac:dyDescent="0.2">
      <c r="A47" s="46"/>
      <c r="B47" s="46"/>
      <c r="C47" s="46"/>
      <c r="D47" s="46"/>
      <c r="E47" s="46"/>
      <c r="F47" s="46"/>
      <c r="G47" s="46"/>
      <c r="H47" s="46"/>
      <c r="I47" s="46"/>
      <c r="J47" s="46"/>
      <c r="K47" s="46"/>
      <c r="L47" s="46"/>
    </row>
  </sheetData>
  <mergeCells count="5">
    <mergeCell ref="C31:D31"/>
    <mergeCell ref="I31:L31"/>
    <mergeCell ref="A31:A32"/>
    <mergeCell ref="B31:B32"/>
    <mergeCell ref="E31:E32"/>
  </mergeCells>
  <phoneticPr fontId="8"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utoPict="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4"/>
  <sheetViews>
    <sheetView workbookViewId="0">
      <selection activeCell="B18" sqref="B18"/>
    </sheetView>
  </sheetViews>
  <sheetFormatPr defaultColWidth="9" defaultRowHeight="12.75" x14ac:dyDescent="0.2"/>
  <cols>
    <col min="1" max="1" width="12.5703125" customWidth="1"/>
    <col min="2" max="2" width="59.5703125" bestFit="1" customWidth="1"/>
    <col min="3" max="3" width="50.140625" bestFit="1" customWidth="1"/>
    <col min="4" max="4" width="8.7109375" hidden="1" customWidth="1"/>
  </cols>
  <sheetData>
    <row r="2" spans="1:4" ht="15.75" x14ac:dyDescent="0.2">
      <c r="A2" s="39" t="s">
        <v>62</v>
      </c>
      <c r="B2" s="40"/>
      <c r="C2" s="40"/>
      <c r="D2" s="40"/>
    </row>
    <row r="3" spans="1:4" x14ac:dyDescent="0.2">
      <c r="A3" s="41" t="s">
        <v>63</v>
      </c>
      <c r="B3" s="41" t="s">
        <v>64</v>
      </c>
      <c r="C3" s="41" t="s">
        <v>65</v>
      </c>
      <c r="D3" s="41"/>
    </row>
    <row r="4" spans="1:4" x14ac:dyDescent="0.2">
      <c r="A4" s="161" t="s">
        <v>99</v>
      </c>
      <c r="B4" s="161" t="s">
        <v>135</v>
      </c>
      <c r="C4" s="162"/>
    </row>
  </sheetData>
  <phoneticPr fontId="8" type="noConversion"/>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Paint.Picture" shapeId="179201" r:id="rId4">
          <objectPr defaultSize="0" altText="" r:id="rId5">
            <anchor moveWithCells="1">
              <from>
                <xdr:col>8</xdr:col>
                <xdr:colOff>19050</xdr:colOff>
                <xdr:row>1</xdr:row>
                <xdr:rowOff>0</xdr:rowOff>
              </from>
              <to>
                <xdr:col>8</xdr:col>
                <xdr:colOff>180975</xdr:colOff>
                <xdr:row>1</xdr:row>
                <xdr:rowOff>152400</xdr:rowOff>
              </to>
            </anchor>
          </objectPr>
        </oleObject>
      </mc:Choice>
      <mc:Fallback>
        <oleObject progId="Paint.Picture" shapeId="179201"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I24"/>
  <sheetViews>
    <sheetView workbookViewId="0">
      <selection activeCell="C18" sqref="C18"/>
    </sheetView>
  </sheetViews>
  <sheetFormatPr defaultColWidth="9.140625" defaultRowHeight="12.75" x14ac:dyDescent="0.2"/>
  <cols>
    <col min="1" max="1" width="15" style="2" customWidth="1"/>
    <col min="2" max="2" width="54" style="2" customWidth="1"/>
    <col min="3" max="3" width="62.28515625" style="2" customWidth="1"/>
    <col min="4" max="4" width="6.5703125" style="2" customWidth="1"/>
    <col min="5" max="5" width="17" style="2" customWidth="1"/>
    <col min="6" max="6" width="17.140625" style="2" customWidth="1"/>
    <col min="7" max="7" width="7.5703125" style="2" customWidth="1"/>
    <col min="8" max="8" width="30.5703125" style="2" customWidth="1"/>
    <col min="9" max="9" width="2.7109375" style="3" customWidth="1"/>
    <col min="10" max="16384" width="9.140625" style="2"/>
  </cols>
  <sheetData>
    <row r="1" spans="1:9" ht="20.25" x14ac:dyDescent="0.3">
      <c r="A1" s="275" t="str">
        <f ca="1">MID(CELL("filename",A7),FIND("]",CELL("filename"),1)+1,255)</f>
        <v>aul clean up\Test Case\Transfer Blend\[TestCase_Transfer Blend.xlsx]Transfer Blend on Column</v>
      </c>
      <c r="B1" s="275"/>
      <c r="C1" s="275"/>
      <c r="D1" s="275"/>
      <c r="E1" s="275"/>
      <c r="F1" s="275"/>
      <c r="G1" s="275"/>
      <c r="H1" s="275"/>
      <c r="I1" s="275"/>
    </row>
    <row r="2" spans="1:9" ht="3.75" customHeight="1" x14ac:dyDescent="0.3">
      <c r="A2" s="4"/>
      <c r="B2" s="4"/>
      <c r="C2" s="4"/>
      <c r="D2" s="4"/>
      <c r="E2" s="4"/>
      <c r="F2" s="4"/>
      <c r="G2" s="4"/>
      <c r="H2" s="4"/>
      <c r="I2" s="4"/>
    </row>
    <row r="3" spans="1:9" s="1" customFormat="1" x14ac:dyDescent="0.2">
      <c r="A3" s="5"/>
      <c r="B3" s="5"/>
      <c r="C3" s="5"/>
      <c r="D3" s="6"/>
      <c r="E3" s="6" t="s">
        <v>66</v>
      </c>
      <c r="F3" s="7"/>
      <c r="G3" s="8"/>
      <c r="H3" s="5"/>
      <c r="I3" s="5"/>
    </row>
    <row r="4" spans="1:9" s="1" customFormat="1" ht="12" x14ac:dyDescent="0.2">
      <c r="A4" s="5"/>
      <c r="B4" s="5"/>
      <c r="C4" s="5"/>
      <c r="D4" s="9" t="s">
        <v>67</v>
      </c>
      <c r="E4" s="10">
        <f>COUNTIF($D$12:$D$13,"U")</f>
        <v>0</v>
      </c>
      <c r="F4" s="11" t="str">
        <f t="shared" ref="F4:F8" si="0">IF($E$9=0,"-",$E4/$E$9)</f>
        <v>-</v>
      </c>
      <c r="G4" s="12">
        <f>SUMIF($D$12:$D$13,"U",$G$12:$G$13)/60</f>
        <v>0</v>
      </c>
      <c r="H4" s="5"/>
      <c r="I4" s="5"/>
    </row>
    <row r="5" spans="1:9" s="1" customFormat="1" ht="12" x14ac:dyDescent="0.2">
      <c r="A5" s="5"/>
      <c r="B5" s="5"/>
      <c r="C5" s="5"/>
      <c r="D5" s="9" t="s">
        <v>68</v>
      </c>
      <c r="E5" s="10">
        <f>COUNTIF($D$12:$D$13,"P")</f>
        <v>0</v>
      </c>
      <c r="F5" s="11" t="str">
        <f t="shared" si="0"/>
        <v>-</v>
      </c>
      <c r="G5" s="13">
        <f>SUMIF($D$12:$D$13,"P",$G$12:$G$13)/60</f>
        <v>0</v>
      </c>
      <c r="H5" s="5"/>
      <c r="I5" s="5"/>
    </row>
    <row r="6" spans="1:9" s="1" customFormat="1" ht="12" x14ac:dyDescent="0.2">
      <c r="A6" s="5"/>
      <c r="B6" s="5"/>
      <c r="C6" s="5"/>
      <c r="D6" s="9" t="s">
        <v>69</v>
      </c>
      <c r="E6" s="10">
        <f>COUNTIF($D$12:$D$13,"F")</f>
        <v>0</v>
      </c>
      <c r="F6" s="11" t="str">
        <f t="shared" si="0"/>
        <v>-</v>
      </c>
      <c r="G6" s="13">
        <f>SUMIF($D$12:$D$13,"F",$G$12:$G$13)/60</f>
        <v>0</v>
      </c>
      <c r="H6" s="5"/>
      <c r="I6" s="5"/>
    </row>
    <row r="7" spans="1:9" s="1" customFormat="1" ht="12" x14ac:dyDescent="0.2">
      <c r="A7" s="14"/>
      <c r="B7" s="14"/>
      <c r="C7" s="15"/>
      <c r="D7" s="9" t="s">
        <v>70</v>
      </c>
      <c r="E7" s="10">
        <f>COUNTIF($D$12:$D$13,"S")</f>
        <v>0</v>
      </c>
      <c r="F7" s="11" t="str">
        <f t="shared" si="0"/>
        <v>-</v>
      </c>
      <c r="G7" s="13">
        <f>SUMIF($D$12:$D$13,"S",$G$12:$G$13)/60</f>
        <v>0</v>
      </c>
      <c r="H7" s="5"/>
      <c r="I7" s="5"/>
    </row>
    <row r="8" spans="1:9" s="1" customFormat="1" ht="12" x14ac:dyDescent="0.2">
      <c r="A8" s="14"/>
      <c r="B8" s="14"/>
      <c r="C8" s="15"/>
      <c r="D8" s="9" t="s">
        <v>71</v>
      </c>
      <c r="E8" s="10">
        <f>COUNTIF($D$12:$D$13,"B")</f>
        <v>0</v>
      </c>
      <c r="F8" s="16" t="str">
        <f t="shared" si="0"/>
        <v>-</v>
      </c>
      <c r="G8" s="13">
        <f>SUMIF($D$12:$D$13,"B",$G$12:$G$13)/60</f>
        <v>0</v>
      </c>
      <c r="H8" s="5"/>
      <c r="I8" s="5"/>
    </row>
    <row r="9" spans="1:9" s="1" customFormat="1" ht="12" hidden="1" x14ac:dyDescent="0.2">
      <c r="A9" s="14"/>
      <c r="B9" s="14"/>
      <c r="C9" s="14"/>
      <c r="D9" s="17" t="s">
        <v>42</v>
      </c>
      <c r="E9" s="18">
        <f>SUM(E4:E8)</f>
        <v>0</v>
      </c>
      <c r="F9" s="19" t="str">
        <f>IF($E$9=0,"-",$E$9/$E$9)</f>
        <v>-</v>
      </c>
      <c r="G9" s="20">
        <f>SUM(G4:G8)</f>
        <v>0</v>
      </c>
      <c r="I9" s="33"/>
    </row>
    <row r="10" spans="1:9" s="1" customFormat="1" ht="12" hidden="1" x14ac:dyDescent="0.2">
      <c r="A10" s="14"/>
      <c r="B10" s="14"/>
      <c r="C10" s="14"/>
      <c r="D10" s="21" t="s">
        <v>44</v>
      </c>
      <c r="E10" s="22">
        <f>COUNTIF($D$12:$D$13,"N/A")</f>
        <v>0</v>
      </c>
      <c r="F10" s="23"/>
      <c r="G10" s="24">
        <f>SUMIF($D$12:$D$13,"n/a",$G$12:$G$13)/60</f>
        <v>0</v>
      </c>
      <c r="I10" s="33"/>
    </row>
    <row r="11" spans="1:9" ht="4.5" customHeight="1" x14ac:dyDescent="0.2">
      <c r="A11" s="25"/>
      <c r="B11" s="25"/>
      <c r="C11" s="25"/>
      <c r="D11" s="25"/>
      <c r="E11" s="25"/>
      <c r="F11" s="25"/>
      <c r="G11" s="25"/>
      <c r="H11" s="25"/>
      <c r="I11" s="34"/>
    </row>
    <row r="12" spans="1:9" ht="29.25" customHeight="1" x14ac:dyDescent="0.2">
      <c r="A12" s="26" t="s">
        <v>72</v>
      </c>
      <c r="B12" s="26" t="s">
        <v>97</v>
      </c>
      <c r="C12" s="26" t="s">
        <v>73</v>
      </c>
      <c r="D12" s="26" t="s">
        <v>74</v>
      </c>
      <c r="E12" s="26" t="s">
        <v>75</v>
      </c>
      <c r="F12" s="26" t="s">
        <v>31</v>
      </c>
      <c r="G12" s="26" t="s">
        <v>76</v>
      </c>
      <c r="H12" s="27" t="s">
        <v>65</v>
      </c>
      <c r="I12" s="35"/>
    </row>
    <row r="13" spans="1:9" x14ac:dyDescent="0.2">
      <c r="A13" s="276" t="s">
        <v>98</v>
      </c>
      <c r="B13" s="277"/>
      <c r="C13" s="277"/>
      <c r="D13" s="277"/>
      <c r="E13" s="277"/>
      <c r="F13" s="277"/>
      <c r="G13" s="277"/>
      <c r="H13" s="277"/>
      <c r="I13" s="278"/>
    </row>
    <row r="14" spans="1:9" ht="24" customHeight="1" x14ac:dyDescent="0.2">
      <c r="A14" s="163" t="s">
        <v>102</v>
      </c>
      <c r="B14" s="38" t="s">
        <v>127</v>
      </c>
      <c r="C14" s="164" t="s">
        <v>131</v>
      </c>
      <c r="D14" s="28" t="s">
        <v>77</v>
      </c>
      <c r="E14" s="30">
        <v>45257</v>
      </c>
      <c r="F14" s="143" t="s">
        <v>100</v>
      </c>
      <c r="G14" s="29"/>
      <c r="H14" s="32"/>
      <c r="I14" s="31"/>
    </row>
    <row r="15" spans="1:9" ht="31.5" customHeight="1" x14ac:dyDescent="0.2">
      <c r="A15" s="163" t="s">
        <v>103</v>
      </c>
      <c r="B15" s="38" t="s">
        <v>128</v>
      </c>
      <c r="C15" s="164" t="s">
        <v>132</v>
      </c>
      <c r="D15" s="28" t="s">
        <v>77</v>
      </c>
      <c r="E15" s="30">
        <v>45257</v>
      </c>
      <c r="F15" s="143" t="s">
        <v>100</v>
      </c>
      <c r="G15" s="29"/>
      <c r="H15" s="32"/>
      <c r="I15" s="31"/>
    </row>
    <row r="16" spans="1:9" ht="27" customHeight="1" x14ac:dyDescent="0.2">
      <c r="A16" s="163" t="s">
        <v>104</v>
      </c>
      <c r="B16" s="38" t="s">
        <v>129</v>
      </c>
      <c r="C16" s="164" t="s">
        <v>101</v>
      </c>
      <c r="D16" s="28" t="s">
        <v>77</v>
      </c>
      <c r="E16" s="30">
        <v>45257</v>
      </c>
      <c r="F16" s="143" t="s">
        <v>100</v>
      </c>
      <c r="G16" s="29"/>
      <c r="H16" s="32"/>
      <c r="I16" s="31"/>
    </row>
    <row r="17" spans="1:9" ht="18.75" customHeight="1" x14ac:dyDescent="0.2">
      <c r="A17" s="163" t="s">
        <v>105</v>
      </c>
      <c r="B17" s="38" t="s">
        <v>130</v>
      </c>
      <c r="C17" s="164" t="s">
        <v>106</v>
      </c>
      <c r="D17" s="28" t="s">
        <v>77</v>
      </c>
      <c r="E17" s="30">
        <v>45257</v>
      </c>
      <c r="F17" s="143" t="s">
        <v>100</v>
      </c>
      <c r="G17" s="29"/>
      <c r="H17" s="32"/>
      <c r="I17" s="31"/>
    </row>
    <row r="18" spans="1:9" ht="15" customHeight="1" x14ac:dyDescent="0.2">
      <c r="A18" s="163" t="s">
        <v>273</v>
      </c>
      <c r="B18" s="192" t="s">
        <v>127</v>
      </c>
      <c r="C18" s="191" t="s">
        <v>131</v>
      </c>
      <c r="D18" s="28" t="s">
        <v>77</v>
      </c>
      <c r="E18" s="30">
        <v>45257</v>
      </c>
      <c r="F18" s="143" t="s">
        <v>100</v>
      </c>
      <c r="G18" s="29"/>
      <c r="H18" s="32"/>
      <c r="I18" s="31"/>
    </row>
    <row r="19" spans="1:9" ht="27" customHeight="1" x14ac:dyDescent="0.2">
      <c r="A19" s="163" t="s">
        <v>274</v>
      </c>
      <c r="B19" s="192" t="s">
        <v>128</v>
      </c>
      <c r="C19" s="191" t="s">
        <v>132</v>
      </c>
      <c r="D19" s="28" t="s">
        <v>77</v>
      </c>
      <c r="E19" s="30">
        <v>45257</v>
      </c>
      <c r="F19" s="143" t="s">
        <v>100</v>
      </c>
      <c r="G19" s="29"/>
      <c r="H19" s="32"/>
      <c r="I19" s="31"/>
    </row>
    <row r="20" spans="1:9" ht="27.75" customHeight="1" x14ac:dyDescent="0.2">
      <c r="A20" s="163" t="s">
        <v>275</v>
      </c>
      <c r="B20" s="38" t="s">
        <v>134</v>
      </c>
      <c r="C20" s="191" t="s">
        <v>133</v>
      </c>
      <c r="D20" s="28" t="s">
        <v>77</v>
      </c>
      <c r="E20" s="30">
        <v>45257</v>
      </c>
      <c r="F20" s="143" t="s">
        <v>100</v>
      </c>
      <c r="G20" s="29"/>
      <c r="H20" s="32"/>
      <c r="I20" s="31"/>
    </row>
    <row r="21" spans="1:9" ht="27" customHeight="1" x14ac:dyDescent="0.2">
      <c r="A21" s="163" t="s">
        <v>276</v>
      </c>
      <c r="B21" s="192" t="s">
        <v>130</v>
      </c>
      <c r="C21" s="191" t="s">
        <v>279</v>
      </c>
      <c r="D21" s="28" t="s">
        <v>77</v>
      </c>
      <c r="E21" s="30">
        <v>45257</v>
      </c>
      <c r="F21" s="143" t="s">
        <v>100</v>
      </c>
      <c r="G21" s="29"/>
      <c r="H21" s="32"/>
      <c r="I21" s="31"/>
    </row>
    <row r="22" spans="1:9" ht="25.5" x14ac:dyDescent="0.2">
      <c r="A22" s="163" t="s">
        <v>277</v>
      </c>
      <c r="B22" s="192" t="s">
        <v>207</v>
      </c>
      <c r="C22" s="191" t="s">
        <v>278</v>
      </c>
      <c r="D22" s="28" t="s">
        <v>77</v>
      </c>
      <c r="E22" s="30">
        <v>45257</v>
      </c>
      <c r="F22" s="143" t="s">
        <v>100</v>
      </c>
      <c r="G22" s="29"/>
      <c r="H22" s="32"/>
      <c r="I22" s="31"/>
    </row>
    <row r="23" spans="1:9" x14ac:dyDescent="0.2">
      <c r="A23" s="279"/>
      <c r="B23" s="279"/>
      <c r="C23" s="279"/>
      <c r="D23" s="279"/>
      <c r="E23" s="279"/>
      <c r="F23" s="279"/>
      <c r="G23" s="279"/>
      <c r="H23" s="279"/>
      <c r="I23" s="279"/>
    </row>
    <row r="24" spans="1:9" x14ac:dyDescent="0.2">
      <c r="A24" s="280" t="s">
        <v>78</v>
      </c>
      <c r="B24" s="280"/>
      <c r="C24" s="280"/>
      <c r="D24" s="280"/>
      <c r="E24" s="280"/>
      <c r="F24" s="280"/>
      <c r="G24" s="280"/>
      <c r="H24" s="280"/>
      <c r="I24" s="280"/>
    </row>
  </sheetData>
  <mergeCells count="4">
    <mergeCell ref="A1:I1"/>
    <mergeCell ref="A13:I13"/>
    <mergeCell ref="A23:I23"/>
    <mergeCell ref="A24:I24"/>
  </mergeCells>
  <phoneticPr fontId="8" type="noConversion"/>
  <conditionalFormatting sqref="D14:D22">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3">
    <dataValidation allowBlank="1" showErrorMessage="1" sqref="A12:B12" xr:uid="{00000000-0002-0000-2700-000000000000}"/>
    <dataValidation allowBlank="1" showErrorMessage="1" promptTitle="Valid values include:" sqref="D12" xr:uid="{00000000-0002-0000-2700-000001000000}"/>
    <dataValidation type="list" showInputMessage="1" showErrorMessage="1" promptTitle="Valid values include:" prompt="U - Untested_x000a_P - Pass_x000a_F - Fail_x000a_B - Blocked_x000a_S - Skipped_x000a_n/a - Not applicable_x000a_" sqref="D14:D22" xr:uid="{00000000-0002-0000-2700-000002000000}">
      <formula1>"U,P,F,B,S,n/a"</formula1>
    </dataValidation>
  </dataValidations>
  <hyperlinks>
    <hyperlink ref="B14" location="'UC006'!D2" display="ContextMenu" xr:uid="{BA204AC0-E140-4C87-A767-E1D8B444B1B8}"/>
    <hyperlink ref="B15" location="'UC006'!D21" display="The Blend of the target BIN are different from the source BIN" xr:uid="{07A16484-43D5-4C2C-94DA-AFDE8587C847}"/>
    <hyperlink ref="B16" location="'UC006'!D36" display="The target bin Blend is the same,The source BIn is automatically cleared" xr:uid="{EB94FFF2-4D6E-4326-B0F3-1F62C1CD4AA6}"/>
    <hyperlink ref="B17" location="'UC006'!D62" display="The target bin is empty" xr:uid="{61CD0C5D-D73E-41F6-AE29-1DF497647887}"/>
    <hyperlink ref="B18" location="'UC006'!C96" display="ContextMenu" xr:uid="{04E1DA83-8B2D-4903-860F-4D5D95EB8DDE}"/>
    <hyperlink ref="B19" location="'UC006'!C115" display="The Blend of the target BIN are different from the source BIN" xr:uid="{B05C3E83-4355-4C41-B4D5-D593774EDF60}"/>
    <hyperlink ref="B20" location="'UC006'!C132" display="The target bin Blend is the same,The source BIN is automatically cleared" xr:uid="{35DEE3C2-7161-47D2-ADF9-D0599C010AC2}"/>
    <hyperlink ref="B22" location="'UC006'!C181" display="There is only one BIN of existing in a Rig." xr:uid="{BB6135C8-31FB-4F30-A26D-4E8065B1499F}"/>
    <hyperlink ref="B21" location="'UC006'!C160" display="The target bin is empty" xr:uid="{7385E568-0B1E-4FC0-913D-5D4907A63EF7}"/>
  </hyperlinks>
  <pageMargins left="0.75" right="0.75" top="1" bottom="1" header="0.5" footer="0.5"/>
  <pageSetup paperSize="9" orientation="portrait" horizontalDpi="0" verticalDpi="0" r:id="rId1"/>
  <drawing r:id="rId2"/>
  <legacyDrawing r:id="rId3"/>
  <oleObjects>
    <mc:AlternateContent xmlns:mc="http://schemas.openxmlformats.org/markup-compatibility/2006">
      <mc:Choice Requires="x14">
        <oleObject progId="Paint.Picture" shapeId="176129" r:id="rId4">
          <objectPr defaultSize="0" altText=""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7612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33BA3-6857-47EE-B488-C226B7643CEF}">
  <dimension ref="A1:G192"/>
  <sheetViews>
    <sheetView tabSelected="1" topLeftCell="A34" zoomScale="115" zoomScaleNormal="115" workbookViewId="0">
      <selection activeCell="B41" sqref="B41"/>
    </sheetView>
  </sheetViews>
  <sheetFormatPr defaultRowHeight="12.75" x14ac:dyDescent="0.2"/>
  <cols>
    <col min="1" max="1" width="12" customWidth="1"/>
    <col min="2" max="2" width="46.28515625" customWidth="1"/>
    <col min="3" max="3" width="20" customWidth="1"/>
    <col min="4" max="4" width="62.28515625" customWidth="1"/>
    <col min="5" max="5" width="36.42578125" customWidth="1"/>
    <col min="6" max="6" width="14.140625" customWidth="1"/>
    <col min="7" max="7" width="15.42578125" customWidth="1"/>
  </cols>
  <sheetData>
    <row r="1" spans="1:7" ht="16.5" thickBot="1" x14ac:dyDescent="0.25">
      <c r="A1" s="295" t="s">
        <v>166</v>
      </c>
      <c r="B1" s="296"/>
      <c r="C1" s="296"/>
      <c r="D1" s="296"/>
      <c r="E1" s="296"/>
      <c r="F1" s="296"/>
      <c r="G1" s="296"/>
    </row>
    <row r="2" spans="1:7" ht="13.5" thickTop="1" x14ac:dyDescent="0.2">
      <c r="A2" s="165"/>
      <c r="B2" s="166" t="s">
        <v>79</v>
      </c>
      <c r="C2" s="297" t="s">
        <v>127</v>
      </c>
      <c r="D2" s="298"/>
      <c r="E2" s="299"/>
      <c r="F2" s="167" t="s">
        <v>80</v>
      </c>
      <c r="G2" s="168" t="s">
        <v>166</v>
      </c>
    </row>
    <row r="3" spans="1:7" ht="18.75" customHeight="1" x14ac:dyDescent="0.2">
      <c r="A3" s="144"/>
      <c r="B3" s="145" t="s">
        <v>81</v>
      </c>
      <c r="C3" s="284" t="s">
        <v>131</v>
      </c>
      <c r="D3" s="285"/>
      <c r="E3" s="285"/>
      <c r="F3" s="285"/>
      <c r="G3" s="286"/>
    </row>
    <row r="4" spans="1:7" ht="18.75" customHeight="1" x14ac:dyDescent="0.2">
      <c r="A4" s="146"/>
      <c r="B4" s="145" t="s">
        <v>82</v>
      </c>
      <c r="C4" s="284"/>
      <c r="D4" s="285"/>
      <c r="E4" s="285"/>
      <c r="F4" s="285"/>
      <c r="G4" s="286"/>
    </row>
    <row r="5" spans="1:7" ht="18.75" customHeight="1" x14ac:dyDescent="0.2">
      <c r="A5" s="146"/>
      <c r="B5" s="145" t="s">
        <v>83</v>
      </c>
      <c r="C5" s="287"/>
      <c r="D5" s="288"/>
      <c r="E5" s="288"/>
      <c r="F5" s="288"/>
      <c r="G5" s="288"/>
    </row>
    <row r="6" spans="1:7" ht="42" customHeight="1" thickBot="1" x14ac:dyDescent="0.25">
      <c r="A6" s="147"/>
      <c r="B6" s="148" t="s">
        <v>84</v>
      </c>
      <c r="C6" s="289" t="s">
        <v>218</v>
      </c>
      <c r="D6" s="290"/>
      <c r="E6" s="290"/>
      <c r="F6" s="290"/>
      <c r="G6" s="291"/>
    </row>
    <row r="7" spans="1:7" x14ac:dyDescent="0.2">
      <c r="A7" s="149"/>
      <c r="B7" s="150" t="s">
        <v>85</v>
      </c>
      <c r="C7" s="292" t="s">
        <v>107</v>
      </c>
      <c r="D7" s="293"/>
      <c r="E7" s="294"/>
      <c r="F7" s="151" t="s">
        <v>86</v>
      </c>
      <c r="G7" s="169">
        <v>45245</v>
      </c>
    </row>
    <row r="8" spans="1:7" ht="13.5" thickBot="1" x14ac:dyDescent="0.25">
      <c r="A8" s="152"/>
      <c r="B8" s="153" t="s">
        <v>87</v>
      </c>
      <c r="C8" s="281" t="s">
        <v>88</v>
      </c>
      <c r="D8" s="282"/>
      <c r="E8" s="283"/>
      <c r="F8" s="154" t="s">
        <v>89</v>
      </c>
      <c r="G8" s="170" t="s">
        <v>107</v>
      </c>
    </row>
    <row r="9" spans="1:7" ht="23.25" thickBot="1" x14ac:dyDescent="0.25">
      <c r="A9" s="155" t="s">
        <v>90</v>
      </c>
      <c r="B9" s="156" t="s">
        <v>91</v>
      </c>
      <c r="C9" s="156" t="s">
        <v>95</v>
      </c>
      <c r="D9" s="156" t="s">
        <v>92</v>
      </c>
      <c r="E9" s="156" t="s">
        <v>96</v>
      </c>
      <c r="F9" s="157" t="s">
        <v>74</v>
      </c>
      <c r="G9" s="171" t="s">
        <v>93</v>
      </c>
    </row>
    <row r="10" spans="1:7" ht="22.5" customHeight="1" x14ac:dyDescent="0.2">
      <c r="A10" s="158">
        <v>1</v>
      </c>
      <c r="B10" s="36" t="s">
        <v>108</v>
      </c>
      <c r="C10" s="36" t="s">
        <v>109</v>
      </c>
      <c r="D10" s="37" t="s">
        <v>110</v>
      </c>
      <c r="E10" s="37" t="s">
        <v>107</v>
      </c>
      <c r="F10" s="172" t="s">
        <v>68</v>
      </c>
      <c r="G10" s="37" t="s">
        <v>107</v>
      </c>
    </row>
    <row r="11" spans="1:7" ht="21" customHeight="1" x14ac:dyDescent="0.2">
      <c r="A11" s="158">
        <v>2</v>
      </c>
      <c r="B11" s="36" t="s">
        <v>111</v>
      </c>
      <c r="C11" s="36" t="s">
        <v>109</v>
      </c>
      <c r="D11" s="37" t="s">
        <v>112</v>
      </c>
      <c r="E11" s="37" t="s">
        <v>107</v>
      </c>
      <c r="F11" s="172" t="s">
        <v>68</v>
      </c>
      <c r="G11" s="37" t="s">
        <v>107</v>
      </c>
    </row>
    <row r="12" spans="1:7" ht="165" customHeight="1" x14ac:dyDescent="0.2">
      <c r="A12" s="158">
        <v>3</v>
      </c>
      <c r="B12" s="36" t="s">
        <v>136</v>
      </c>
      <c r="C12" s="36" t="s">
        <v>109</v>
      </c>
      <c r="D12" s="37" t="s">
        <v>137</v>
      </c>
      <c r="E12" s="37" t="s">
        <v>107</v>
      </c>
      <c r="F12" s="172" t="s">
        <v>68</v>
      </c>
      <c r="G12" s="37" t="s">
        <v>107</v>
      </c>
    </row>
    <row r="13" spans="1:7" ht="99.75" customHeight="1" x14ac:dyDescent="0.2">
      <c r="A13" s="158">
        <v>4</v>
      </c>
      <c r="B13" s="36" t="s">
        <v>113</v>
      </c>
      <c r="C13" s="36"/>
      <c r="D13" s="37" t="s">
        <v>138</v>
      </c>
      <c r="E13" s="37"/>
      <c r="F13" s="172" t="s">
        <v>68</v>
      </c>
      <c r="G13" s="37"/>
    </row>
    <row r="14" spans="1:7" ht="21" customHeight="1" x14ac:dyDescent="0.2">
      <c r="A14" s="158">
        <v>5</v>
      </c>
      <c r="B14" s="36" t="s">
        <v>139</v>
      </c>
      <c r="C14" s="36" t="s">
        <v>109</v>
      </c>
      <c r="D14" s="37" t="s">
        <v>140</v>
      </c>
      <c r="E14" s="37" t="s">
        <v>140</v>
      </c>
      <c r="F14" s="172" t="s">
        <v>68</v>
      </c>
      <c r="G14" s="37" t="s">
        <v>107</v>
      </c>
    </row>
    <row r="15" spans="1:7" ht="18.75" customHeight="1" x14ac:dyDescent="0.2">
      <c r="A15" s="158">
        <v>6</v>
      </c>
      <c r="B15" s="36" t="s">
        <v>114</v>
      </c>
      <c r="C15" s="36" t="s">
        <v>109</v>
      </c>
      <c r="D15" s="37" t="s">
        <v>115</v>
      </c>
      <c r="E15" s="37" t="s">
        <v>107</v>
      </c>
      <c r="F15" s="172" t="s">
        <v>68</v>
      </c>
      <c r="G15" s="37" t="s">
        <v>107</v>
      </c>
    </row>
    <row r="16" spans="1:7" ht="26.25" customHeight="1" x14ac:dyDescent="0.2">
      <c r="A16" s="158">
        <v>7</v>
      </c>
      <c r="B16" s="36" t="s">
        <v>116</v>
      </c>
      <c r="C16" s="36" t="s">
        <v>109</v>
      </c>
      <c r="D16" s="37" t="s">
        <v>117</v>
      </c>
      <c r="E16" s="37" t="s">
        <v>107</v>
      </c>
      <c r="F16" s="172" t="s">
        <v>68</v>
      </c>
      <c r="G16" s="37" t="s">
        <v>107</v>
      </c>
    </row>
    <row r="17" spans="1:7" ht="25.5" customHeight="1" x14ac:dyDescent="0.2">
      <c r="A17" s="158">
        <v>8</v>
      </c>
      <c r="B17" s="36" t="s">
        <v>141</v>
      </c>
      <c r="C17" s="36" t="s">
        <v>109</v>
      </c>
      <c r="D17" s="37" t="s">
        <v>142</v>
      </c>
      <c r="E17" s="37" t="s">
        <v>107</v>
      </c>
      <c r="F17" s="172" t="s">
        <v>68</v>
      </c>
      <c r="G17" s="37" t="s">
        <v>107</v>
      </c>
    </row>
    <row r="18" spans="1:7" ht="21.75" customHeight="1" thickBot="1" x14ac:dyDescent="0.25">
      <c r="A18" s="173">
        <v>9</v>
      </c>
      <c r="B18" s="159" t="s">
        <v>94</v>
      </c>
      <c r="C18" s="159"/>
      <c r="D18" s="160"/>
      <c r="E18" s="160"/>
      <c r="F18" s="172" t="s">
        <v>68</v>
      </c>
      <c r="G18" s="160"/>
    </row>
    <row r="19" spans="1:7" ht="14.25" x14ac:dyDescent="0.2">
      <c r="A19" s="174"/>
      <c r="B19" s="174"/>
      <c r="C19" s="174"/>
      <c r="D19" s="174"/>
      <c r="E19" s="174"/>
      <c r="F19" s="174"/>
      <c r="G19" s="175" t="s">
        <v>109</v>
      </c>
    </row>
    <row r="20" spans="1:7" ht="16.5" thickBot="1" x14ac:dyDescent="0.25">
      <c r="A20" s="295" t="s">
        <v>167</v>
      </c>
      <c r="B20" s="296"/>
      <c r="C20" s="296"/>
      <c r="D20" s="296"/>
      <c r="E20" s="296"/>
      <c r="F20" s="296"/>
      <c r="G20" s="296"/>
    </row>
    <row r="21" spans="1:7" ht="17.25" customHeight="1" thickTop="1" x14ac:dyDescent="0.2">
      <c r="A21" s="165"/>
      <c r="B21" s="166" t="s">
        <v>79</v>
      </c>
      <c r="C21" s="297" t="s">
        <v>216</v>
      </c>
      <c r="D21" s="298"/>
      <c r="E21" s="299"/>
      <c r="F21" s="167" t="s">
        <v>80</v>
      </c>
      <c r="G21" s="168" t="s">
        <v>167</v>
      </c>
    </row>
    <row r="22" spans="1:7" ht="25.5" customHeight="1" x14ac:dyDescent="0.2">
      <c r="A22" s="144"/>
      <c r="B22" s="145" t="s">
        <v>81</v>
      </c>
      <c r="C22" s="284" t="s">
        <v>132</v>
      </c>
      <c r="D22" s="285"/>
      <c r="E22" s="285"/>
      <c r="F22" s="285"/>
      <c r="G22" s="286"/>
    </row>
    <row r="23" spans="1:7" ht="15.75" customHeight="1" x14ac:dyDescent="0.2">
      <c r="A23" s="146"/>
      <c r="B23" s="145" t="s">
        <v>82</v>
      </c>
      <c r="C23" s="284"/>
      <c r="D23" s="285"/>
      <c r="E23" s="285"/>
      <c r="F23" s="285"/>
      <c r="G23" s="286"/>
    </row>
    <row r="24" spans="1:7" ht="15.75" customHeight="1" x14ac:dyDescent="0.2">
      <c r="A24" s="146"/>
      <c r="B24" s="145" t="s">
        <v>83</v>
      </c>
      <c r="C24" s="287"/>
      <c r="D24" s="288"/>
      <c r="E24" s="288"/>
      <c r="F24" s="288"/>
      <c r="G24" s="288"/>
    </row>
    <row r="25" spans="1:7" ht="79.5" customHeight="1" thickBot="1" x14ac:dyDescent="0.25">
      <c r="A25" s="147"/>
      <c r="B25" s="148" t="s">
        <v>84</v>
      </c>
      <c r="C25" s="289" t="s">
        <v>217</v>
      </c>
      <c r="D25" s="290"/>
      <c r="E25" s="290"/>
      <c r="F25" s="290"/>
      <c r="G25" s="291"/>
    </row>
    <row r="26" spans="1:7" ht="24.75" customHeight="1" x14ac:dyDescent="0.2">
      <c r="A26" s="149"/>
      <c r="B26" s="150" t="s">
        <v>85</v>
      </c>
      <c r="C26" s="292" t="s">
        <v>100</v>
      </c>
      <c r="D26" s="293"/>
      <c r="E26" s="294"/>
      <c r="F26" s="151" t="s">
        <v>86</v>
      </c>
      <c r="G26" s="169">
        <v>45245</v>
      </c>
    </row>
    <row r="27" spans="1:7" ht="19.5" customHeight="1" thickBot="1" x14ac:dyDescent="0.25">
      <c r="A27" s="152"/>
      <c r="B27" s="153" t="s">
        <v>87</v>
      </c>
      <c r="C27" s="281" t="s">
        <v>88</v>
      </c>
      <c r="D27" s="282"/>
      <c r="E27" s="283"/>
      <c r="F27" s="154" t="s">
        <v>89</v>
      </c>
      <c r="G27" s="170" t="s">
        <v>107</v>
      </c>
    </row>
    <row r="28" spans="1:7" ht="23.25" thickBot="1" x14ac:dyDescent="0.25">
      <c r="A28" s="155" t="s">
        <v>90</v>
      </c>
      <c r="B28" s="156" t="s">
        <v>91</v>
      </c>
      <c r="C28" s="156" t="s">
        <v>95</v>
      </c>
      <c r="D28" s="156" t="s">
        <v>92</v>
      </c>
      <c r="E28" s="156" t="s">
        <v>96</v>
      </c>
      <c r="F28" s="157" t="s">
        <v>74</v>
      </c>
      <c r="G28" s="171" t="s">
        <v>93</v>
      </c>
    </row>
    <row r="29" spans="1:7" ht="40.5" customHeight="1" x14ac:dyDescent="0.2">
      <c r="A29" s="158">
        <v>1</v>
      </c>
      <c r="B29" s="36" t="s">
        <v>143</v>
      </c>
      <c r="C29" s="36" t="s">
        <v>109</v>
      </c>
      <c r="D29" s="37" t="s">
        <v>124</v>
      </c>
      <c r="E29" s="37" t="s">
        <v>107</v>
      </c>
      <c r="F29" s="172" t="s">
        <v>68</v>
      </c>
      <c r="G29" s="37" t="s">
        <v>107</v>
      </c>
    </row>
    <row r="30" spans="1:7" ht="106.5" customHeight="1" x14ac:dyDescent="0.2">
      <c r="A30" s="158">
        <v>2</v>
      </c>
      <c r="B30" s="36" t="s">
        <v>123</v>
      </c>
      <c r="C30" s="36" t="s">
        <v>109</v>
      </c>
      <c r="D30" s="37" t="s">
        <v>138</v>
      </c>
      <c r="E30" s="37" t="s">
        <v>107</v>
      </c>
      <c r="F30" s="172" t="s">
        <v>68</v>
      </c>
      <c r="G30" s="37" t="s">
        <v>107</v>
      </c>
    </row>
    <row r="31" spans="1:7" ht="113.25" customHeight="1" x14ac:dyDescent="0.2">
      <c r="A31" s="158">
        <v>3</v>
      </c>
      <c r="B31" s="36" t="s">
        <v>144</v>
      </c>
      <c r="C31" s="36" t="s">
        <v>109</v>
      </c>
      <c r="D31" s="37" t="s">
        <v>145</v>
      </c>
      <c r="E31" s="37" t="s">
        <v>107</v>
      </c>
      <c r="F31" s="172" t="s">
        <v>68</v>
      </c>
      <c r="G31" s="37" t="s">
        <v>107</v>
      </c>
    </row>
    <row r="32" spans="1:7" ht="36.75" customHeight="1" x14ac:dyDescent="0.2">
      <c r="A32" s="158">
        <v>4</v>
      </c>
      <c r="B32" s="36" t="s">
        <v>146</v>
      </c>
      <c r="C32" s="36"/>
      <c r="D32" s="176" t="s">
        <v>147</v>
      </c>
      <c r="E32" s="176"/>
      <c r="F32" s="172" t="s">
        <v>68</v>
      </c>
      <c r="G32" s="176"/>
    </row>
    <row r="33" spans="1:7" x14ac:dyDescent="0.2">
      <c r="A33" s="158">
        <v>5</v>
      </c>
      <c r="B33" s="36" t="s">
        <v>125</v>
      </c>
      <c r="C33" s="36" t="s">
        <v>109</v>
      </c>
      <c r="D33" s="37" t="s">
        <v>126</v>
      </c>
      <c r="E33" s="37" t="s">
        <v>107</v>
      </c>
      <c r="F33" s="172" t="s">
        <v>68</v>
      </c>
      <c r="G33" s="37" t="s">
        <v>107</v>
      </c>
    </row>
    <row r="34" spans="1:7" ht="13.5" thickBot="1" x14ac:dyDescent="0.25">
      <c r="A34" s="173">
        <v>6</v>
      </c>
      <c r="B34" s="159" t="s">
        <v>94</v>
      </c>
      <c r="C34" s="159"/>
      <c r="D34" s="160"/>
      <c r="E34" s="160"/>
      <c r="F34" s="160"/>
      <c r="G34" s="160"/>
    </row>
    <row r="35" spans="1:7" ht="14.25" x14ac:dyDescent="0.2">
      <c r="A35" s="174"/>
      <c r="B35" s="174"/>
      <c r="C35" s="174"/>
      <c r="D35" s="174"/>
      <c r="E35" s="174"/>
      <c r="F35" s="174"/>
      <c r="G35" s="175" t="s">
        <v>109</v>
      </c>
    </row>
    <row r="36" spans="1:7" ht="16.5" thickBot="1" x14ac:dyDescent="0.25">
      <c r="A36" s="296" t="s">
        <v>168</v>
      </c>
      <c r="B36" s="296"/>
      <c r="C36" s="296"/>
      <c r="D36" s="296"/>
      <c r="E36" s="296"/>
      <c r="F36" s="296"/>
      <c r="G36" s="296"/>
    </row>
    <row r="37" spans="1:7" ht="23.25" customHeight="1" thickTop="1" x14ac:dyDescent="0.2">
      <c r="A37" s="165"/>
      <c r="B37" s="166" t="s">
        <v>79</v>
      </c>
      <c r="C37" s="297" t="s">
        <v>219</v>
      </c>
      <c r="D37" s="298"/>
      <c r="E37" s="299"/>
      <c r="F37" s="167" t="s">
        <v>80</v>
      </c>
      <c r="G37" s="168" t="s">
        <v>168</v>
      </c>
    </row>
    <row r="38" spans="1:7" ht="20.25" customHeight="1" x14ac:dyDescent="0.2">
      <c r="A38" s="144"/>
      <c r="B38" s="145" t="s">
        <v>81</v>
      </c>
      <c r="C38" s="284" t="s">
        <v>133</v>
      </c>
      <c r="D38" s="285"/>
      <c r="E38" s="285"/>
      <c r="F38" s="285"/>
      <c r="G38" s="286"/>
    </row>
    <row r="39" spans="1:7" ht="13.5" customHeight="1" x14ac:dyDescent="0.2">
      <c r="A39" s="146"/>
      <c r="B39" s="145" t="s">
        <v>82</v>
      </c>
    </row>
    <row r="40" spans="1:7" ht="15.75" customHeight="1" x14ac:dyDescent="0.2">
      <c r="A40" s="146"/>
      <c r="B40" s="145" t="s">
        <v>83</v>
      </c>
      <c r="C40" s="284"/>
      <c r="D40" s="285"/>
      <c r="E40" s="285"/>
      <c r="F40" s="285"/>
      <c r="G40" s="286"/>
    </row>
    <row r="41" spans="1:7" ht="108" customHeight="1" thickBot="1" x14ac:dyDescent="0.25">
      <c r="A41" s="147"/>
      <c r="B41" s="148" t="s">
        <v>84</v>
      </c>
      <c r="C41" s="289" t="s">
        <v>220</v>
      </c>
      <c r="D41" s="290"/>
      <c r="E41" s="290"/>
      <c r="F41" s="290"/>
      <c r="G41" s="291"/>
    </row>
    <row r="42" spans="1:7" x14ac:dyDescent="0.2">
      <c r="A42" s="149"/>
      <c r="B42" s="150" t="s">
        <v>85</v>
      </c>
      <c r="C42" s="292" t="s">
        <v>100</v>
      </c>
      <c r="D42" s="293"/>
      <c r="E42" s="294"/>
      <c r="F42" s="151" t="s">
        <v>86</v>
      </c>
      <c r="G42" s="169">
        <v>45251</v>
      </c>
    </row>
    <row r="43" spans="1:7" ht="13.5" thickBot="1" x14ac:dyDescent="0.25">
      <c r="A43" s="152"/>
      <c r="B43" s="153" t="s">
        <v>87</v>
      </c>
      <c r="C43" s="281" t="s">
        <v>88</v>
      </c>
      <c r="D43" s="282"/>
      <c r="E43" s="283"/>
      <c r="F43" s="154" t="s">
        <v>89</v>
      </c>
      <c r="G43" s="170" t="s">
        <v>107</v>
      </c>
    </row>
    <row r="44" spans="1:7" ht="23.25" thickBot="1" x14ac:dyDescent="0.25">
      <c r="A44" s="155" t="s">
        <v>90</v>
      </c>
      <c r="B44" s="156" t="s">
        <v>91</v>
      </c>
      <c r="C44" s="156" t="s">
        <v>95</v>
      </c>
      <c r="D44" s="156" t="s">
        <v>92</v>
      </c>
      <c r="E44" s="156" t="s">
        <v>96</v>
      </c>
      <c r="F44" s="157" t="s">
        <v>74</v>
      </c>
      <c r="G44" s="171" t="s">
        <v>93</v>
      </c>
    </row>
    <row r="45" spans="1:7" ht="182.25" customHeight="1" x14ac:dyDescent="0.2">
      <c r="A45" s="158">
        <v>1</v>
      </c>
      <c r="B45" s="164" t="s">
        <v>221</v>
      </c>
      <c r="C45" s="36" t="s">
        <v>109</v>
      </c>
      <c r="D45" s="164" t="s">
        <v>163</v>
      </c>
      <c r="E45" s="37" t="s">
        <v>107</v>
      </c>
      <c r="F45" s="172" t="s">
        <v>68</v>
      </c>
      <c r="G45" s="37" t="s">
        <v>107</v>
      </c>
    </row>
    <row r="46" spans="1:7" ht="121.5" customHeight="1" x14ac:dyDescent="0.2">
      <c r="A46" s="158">
        <v>2</v>
      </c>
      <c r="B46" s="164" t="s">
        <v>113</v>
      </c>
      <c r="C46" s="36" t="s">
        <v>109</v>
      </c>
      <c r="D46" s="164" t="s">
        <v>224</v>
      </c>
      <c r="E46" s="37" t="s">
        <v>107</v>
      </c>
      <c r="F46" s="172" t="s">
        <v>68</v>
      </c>
      <c r="G46" s="37" t="s">
        <v>107</v>
      </c>
    </row>
    <row r="47" spans="1:7" ht="18.75" customHeight="1" x14ac:dyDescent="0.2">
      <c r="A47" s="158">
        <v>3</v>
      </c>
      <c r="B47" s="164" t="s">
        <v>120</v>
      </c>
      <c r="C47" s="36" t="s">
        <v>109</v>
      </c>
      <c r="D47" s="178" t="s">
        <v>160</v>
      </c>
      <c r="E47" s="176"/>
      <c r="F47" s="172" t="s">
        <v>68</v>
      </c>
      <c r="G47" s="176"/>
    </row>
    <row r="48" spans="1:7" ht="74.25" customHeight="1" x14ac:dyDescent="0.2">
      <c r="A48" s="158">
        <v>4</v>
      </c>
      <c r="B48" s="164" t="s">
        <v>222</v>
      </c>
      <c r="C48" s="36" t="s">
        <v>109</v>
      </c>
      <c r="D48" s="164" t="s">
        <v>223</v>
      </c>
      <c r="E48" s="37" t="s">
        <v>107</v>
      </c>
      <c r="F48" s="172" t="s">
        <v>68</v>
      </c>
      <c r="G48" s="37" t="s">
        <v>107</v>
      </c>
    </row>
    <row r="49" spans="1:7" ht="66" customHeight="1" x14ac:dyDescent="0.2">
      <c r="A49" s="158">
        <v>5</v>
      </c>
      <c r="B49" s="184" t="s">
        <v>225</v>
      </c>
      <c r="C49" s="36"/>
      <c r="D49" s="184" t="s">
        <v>226</v>
      </c>
      <c r="E49" s="176"/>
      <c r="F49" s="177"/>
      <c r="G49" s="176"/>
    </row>
    <row r="50" spans="1:7" ht="27" customHeight="1" x14ac:dyDescent="0.2">
      <c r="A50" s="158">
        <v>6</v>
      </c>
      <c r="B50" s="164" t="s">
        <v>118</v>
      </c>
      <c r="C50" s="36" t="s">
        <v>109</v>
      </c>
      <c r="D50" s="184" t="s">
        <v>164</v>
      </c>
      <c r="E50" s="37" t="s">
        <v>107</v>
      </c>
      <c r="F50" s="172" t="s">
        <v>68</v>
      </c>
      <c r="G50" s="37" t="s">
        <v>107</v>
      </c>
    </row>
    <row r="51" spans="1:7" ht="24.75" customHeight="1" x14ac:dyDescent="0.2">
      <c r="A51" s="158">
        <v>7</v>
      </c>
      <c r="B51" s="184" t="s">
        <v>120</v>
      </c>
      <c r="C51" s="36" t="s">
        <v>109</v>
      </c>
      <c r="D51" s="178" t="s">
        <v>122</v>
      </c>
      <c r="E51" s="37" t="s">
        <v>107</v>
      </c>
      <c r="F51" s="172" t="s">
        <v>68</v>
      </c>
      <c r="G51" s="37" t="s">
        <v>107</v>
      </c>
    </row>
    <row r="52" spans="1:7" ht="20.25" customHeight="1" x14ac:dyDescent="0.2">
      <c r="A52" s="158">
        <v>8</v>
      </c>
      <c r="B52" s="184" t="s">
        <v>118</v>
      </c>
      <c r="C52" s="36" t="s">
        <v>109</v>
      </c>
      <c r="D52" s="178" t="s">
        <v>227</v>
      </c>
      <c r="E52" s="37"/>
      <c r="F52" s="172" t="s">
        <v>68</v>
      </c>
      <c r="G52" s="37" t="s">
        <v>107</v>
      </c>
    </row>
    <row r="53" spans="1:7" ht="22.5" customHeight="1" x14ac:dyDescent="0.2">
      <c r="A53" s="158">
        <v>9</v>
      </c>
      <c r="B53" s="36" t="s">
        <v>230</v>
      </c>
      <c r="C53" s="36"/>
      <c r="D53" s="185" t="s">
        <v>229</v>
      </c>
      <c r="E53" s="185" t="s">
        <v>229</v>
      </c>
      <c r="F53" s="172" t="s">
        <v>68</v>
      </c>
      <c r="G53" s="176"/>
    </row>
    <row r="54" spans="1:7" ht="21.75" customHeight="1" x14ac:dyDescent="0.2">
      <c r="A54" s="158">
        <v>10</v>
      </c>
      <c r="B54" s="36" t="s">
        <v>228</v>
      </c>
      <c r="C54" s="36"/>
      <c r="D54" s="185" t="s">
        <v>231</v>
      </c>
      <c r="E54" s="185" t="s">
        <v>231</v>
      </c>
      <c r="F54" s="172" t="s">
        <v>68</v>
      </c>
      <c r="G54" s="176"/>
    </row>
    <row r="55" spans="1:7" ht="77.25" customHeight="1" x14ac:dyDescent="0.2">
      <c r="A55" s="158">
        <v>11</v>
      </c>
      <c r="B55" s="36" t="s">
        <v>237</v>
      </c>
      <c r="C55" s="36" t="s">
        <v>234</v>
      </c>
      <c r="D55" s="176" t="s">
        <v>236</v>
      </c>
      <c r="E55" s="176"/>
      <c r="F55" s="172" t="s">
        <v>68</v>
      </c>
      <c r="G55" s="176"/>
    </row>
    <row r="56" spans="1:7" ht="165" customHeight="1" x14ac:dyDescent="0.2">
      <c r="A56" s="158">
        <v>12</v>
      </c>
      <c r="B56" s="36" t="s">
        <v>238</v>
      </c>
      <c r="C56" s="36" t="s">
        <v>233</v>
      </c>
      <c r="D56" s="185" t="s">
        <v>235</v>
      </c>
      <c r="E56" s="176"/>
      <c r="F56" s="172" t="s">
        <v>68</v>
      </c>
      <c r="G56" s="176"/>
    </row>
    <row r="57" spans="1:7" ht="131.25" customHeight="1" x14ac:dyDescent="0.2">
      <c r="A57" s="158">
        <v>13</v>
      </c>
      <c r="B57" s="36" t="s">
        <v>239</v>
      </c>
      <c r="C57" s="36" t="s">
        <v>232</v>
      </c>
      <c r="D57" s="185" t="s">
        <v>240</v>
      </c>
      <c r="E57" s="176"/>
      <c r="F57" s="172" t="s">
        <v>68</v>
      </c>
      <c r="G57" s="176"/>
    </row>
    <row r="58" spans="1:7" ht="119.25" customHeight="1" x14ac:dyDescent="0.2">
      <c r="A58" s="158">
        <v>13</v>
      </c>
      <c r="B58" s="36" t="s">
        <v>256</v>
      </c>
      <c r="C58" s="36" t="s">
        <v>109</v>
      </c>
      <c r="D58" s="37" t="s">
        <v>257</v>
      </c>
      <c r="E58" s="37" t="s">
        <v>107</v>
      </c>
      <c r="F58" s="172" t="s">
        <v>68</v>
      </c>
      <c r="G58" s="37" t="s">
        <v>107</v>
      </c>
    </row>
    <row r="59" spans="1:7" ht="25.5" customHeight="1" x14ac:dyDescent="0.2">
      <c r="A59" s="158">
        <v>14</v>
      </c>
      <c r="B59" s="36" t="s">
        <v>258</v>
      </c>
      <c r="C59" s="36"/>
      <c r="D59" s="176" t="s">
        <v>259</v>
      </c>
      <c r="E59" s="176"/>
      <c r="F59" s="172" t="s">
        <v>68</v>
      </c>
      <c r="G59" s="176"/>
    </row>
    <row r="60" spans="1:7" ht="63" customHeight="1" x14ac:dyDescent="0.2">
      <c r="A60" s="158">
        <v>15</v>
      </c>
      <c r="B60" s="36" t="s">
        <v>225</v>
      </c>
      <c r="C60" s="36"/>
      <c r="D60" s="176" t="s">
        <v>260</v>
      </c>
      <c r="E60" s="176"/>
      <c r="F60" s="172" t="s">
        <v>68</v>
      </c>
      <c r="G60" s="176"/>
    </row>
    <row r="61" spans="1:7" ht="21.75" customHeight="1" x14ac:dyDescent="0.2">
      <c r="A61" s="158">
        <v>16</v>
      </c>
      <c r="B61" s="36" t="s">
        <v>120</v>
      </c>
      <c r="C61" s="36"/>
      <c r="D61" s="176" t="s">
        <v>261</v>
      </c>
      <c r="E61" s="176"/>
      <c r="F61" s="172" t="s">
        <v>68</v>
      </c>
      <c r="G61" s="176"/>
    </row>
    <row r="62" spans="1:7" ht="22.5" customHeight="1" x14ac:dyDescent="0.2">
      <c r="A62" s="158">
        <v>17</v>
      </c>
      <c r="B62" s="36" t="s">
        <v>262</v>
      </c>
      <c r="C62" s="36" t="s">
        <v>109</v>
      </c>
      <c r="D62" s="37" t="s">
        <v>263</v>
      </c>
      <c r="E62" s="37" t="s">
        <v>107</v>
      </c>
      <c r="F62" s="172" t="s">
        <v>68</v>
      </c>
      <c r="G62" s="37" t="s">
        <v>107</v>
      </c>
    </row>
    <row r="63" spans="1:7" ht="27" customHeight="1" x14ac:dyDescent="0.2">
      <c r="A63" s="158">
        <v>18</v>
      </c>
      <c r="B63" s="36" t="s">
        <v>264</v>
      </c>
      <c r="C63" s="36" t="s">
        <v>109</v>
      </c>
      <c r="D63" s="37" t="s">
        <v>265</v>
      </c>
      <c r="E63" s="37" t="s">
        <v>265</v>
      </c>
      <c r="F63" s="172" t="s">
        <v>68</v>
      </c>
      <c r="G63" s="37" t="s">
        <v>107</v>
      </c>
    </row>
    <row r="64" spans="1:7" ht="117.75" customHeight="1" x14ac:dyDescent="0.2">
      <c r="A64" s="158">
        <v>19</v>
      </c>
      <c r="B64" s="36" t="s">
        <v>256</v>
      </c>
      <c r="C64" s="36"/>
      <c r="D64" s="176" t="s">
        <v>266</v>
      </c>
      <c r="E64" s="176"/>
      <c r="F64" s="172" t="s">
        <v>68</v>
      </c>
      <c r="G64" s="176"/>
    </row>
    <row r="65" spans="1:7" ht="28.5" customHeight="1" x14ac:dyDescent="0.2">
      <c r="A65" s="158">
        <v>20</v>
      </c>
      <c r="B65" s="36" t="s">
        <v>267</v>
      </c>
      <c r="C65" s="36" t="s">
        <v>109</v>
      </c>
      <c r="D65" s="37" t="s">
        <v>268</v>
      </c>
      <c r="E65" s="37" t="s">
        <v>107</v>
      </c>
      <c r="F65" s="172" t="s">
        <v>68</v>
      </c>
      <c r="G65" s="37" t="s">
        <v>107</v>
      </c>
    </row>
    <row r="66" spans="1:7" ht="21.75" customHeight="1" x14ac:dyDescent="0.2">
      <c r="A66" s="188">
        <v>21</v>
      </c>
      <c r="B66" s="189" t="s">
        <v>258</v>
      </c>
      <c r="C66" s="189"/>
      <c r="D66" s="176" t="s">
        <v>227</v>
      </c>
      <c r="E66" s="176"/>
      <c r="F66" s="172" t="s">
        <v>68</v>
      </c>
      <c r="G66" s="182"/>
    </row>
    <row r="67" spans="1:7" ht="21" customHeight="1" x14ac:dyDescent="0.2">
      <c r="A67" s="188">
        <v>22</v>
      </c>
      <c r="B67" s="189" t="s">
        <v>269</v>
      </c>
      <c r="C67" s="189"/>
      <c r="D67" s="176" t="s">
        <v>270</v>
      </c>
      <c r="E67" s="176" t="s">
        <v>270</v>
      </c>
      <c r="F67" s="172" t="s">
        <v>68</v>
      </c>
      <c r="G67" s="182"/>
    </row>
    <row r="68" spans="1:7" ht="21" customHeight="1" x14ac:dyDescent="0.2">
      <c r="A68" s="188">
        <v>23</v>
      </c>
      <c r="B68" s="189" t="s">
        <v>271</v>
      </c>
      <c r="C68" s="189"/>
      <c r="D68" s="176" t="s">
        <v>272</v>
      </c>
      <c r="E68" s="176" t="s">
        <v>272</v>
      </c>
      <c r="F68" s="172" t="s">
        <v>68</v>
      </c>
      <c r="G68" s="182"/>
    </row>
    <row r="69" spans="1:7" ht="20.25" customHeight="1" x14ac:dyDescent="0.2">
      <c r="A69" s="188">
        <v>24</v>
      </c>
      <c r="B69" s="189"/>
      <c r="C69" s="189"/>
      <c r="D69" s="176"/>
      <c r="E69" s="176"/>
      <c r="F69" s="172" t="s">
        <v>68</v>
      </c>
      <c r="G69" s="182"/>
    </row>
    <row r="70" spans="1:7" ht="13.5" thickBot="1" x14ac:dyDescent="0.25">
      <c r="A70" s="173">
        <v>25</v>
      </c>
      <c r="B70" s="159" t="s">
        <v>94</v>
      </c>
      <c r="C70" s="159"/>
      <c r="D70" s="160"/>
      <c r="E70" s="160"/>
      <c r="F70" s="160"/>
      <c r="G70" s="160"/>
    </row>
    <row r="71" spans="1:7" ht="14.25" x14ac:dyDescent="0.2">
      <c r="A71" s="174"/>
      <c r="B71" s="174"/>
      <c r="C71" s="174"/>
      <c r="D71" s="174"/>
      <c r="E71" s="174"/>
      <c r="F71" s="174"/>
      <c r="G71" s="175" t="s">
        <v>109</v>
      </c>
    </row>
    <row r="72" spans="1:7" ht="14.25" x14ac:dyDescent="0.2">
      <c r="A72" s="174"/>
      <c r="B72" s="174"/>
      <c r="C72" s="174"/>
      <c r="D72" s="174"/>
      <c r="E72" s="174"/>
      <c r="F72" s="174"/>
      <c r="G72" s="175"/>
    </row>
    <row r="73" spans="1:7" ht="16.5" thickBot="1" x14ac:dyDescent="0.25">
      <c r="A73" s="295" t="s">
        <v>169</v>
      </c>
      <c r="B73" s="296"/>
      <c r="C73" s="296"/>
      <c r="D73" s="296"/>
      <c r="E73" s="296"/>
      <c r="F73" s="296"/>
      <c r="G73" s="296"/>
    </row>
    <row r="74" spans="1:7" ht="15.75" customHeight="1" thickTop="1" x14ac:dyDescent="0.2">
      <c r="A74" s="165"/>
      <c r="B74" s="166" t="s">
        <v>79</v>
      </c>
      <c r="C74" s="297" t="s">
        <v>130</v>
      </c>
      <c r="D74" s="298"/>
      <c r="E74" s="299"/>
      <c r="F74" s="167" t="s">
        <v>80</v>
      </c>
      <c r="G74" s="168" t="s">
        <v>169</v>
      </c>
    </row>
    <row r="75" spans="1:7" x14ac:dyDescent="0.2">
      <c r="A75" s="144"/>
      <c r="B75" s="145" t="s">
        <v>81</v>
      </c>
      <c r="C75" s="284" t="s">
        <v>107</v>
      </c>
      <c r="D75" s="285"/>
      <c r="E75" s="285"/>
      <c r="F75" s="285"/>
      <c r="G75" s="286"/>
    </row>
    <row r="76" spans="1:7" x14ac:dyDescent="0.2">
      <c r="A76" s="146"/>
      <c r="B76" s="145" t="s">
        <v>82</v>
      </c>
      <c r="C76" s="284"/>
      <c r="D76" s="285"/>
      <c r="E76" s="285"/>
      <c r="F76" s="285"/>
      <c r="G76" s="286"/>
    </row>
    <row r="77" spans="1:7" x14ac:dyDescent="0.2">
      <c r="A77" s="146"/>
      <c r="B77" s="145" t="s">
        <v>83</v>
      </c>
      <c r="C77" s="287"/>
      <c r="D77" s="288"/>
      <c r="E77" s="288"/>
      <c r="F77" s="288"/>
      <c r="G77" s="288"/>
    </row>
    <row r="78" spans="1:7" ht="58.5" customHeight="1" thickBot="1" x14ac:dyDescent="0.25">
      <c r="A78" s="147"/>
      <c r="B78" s="148" t="s">
        <v>84</v>
      </c>
      <c r="C78" s="289" t="s">
        <v>148</v>
      </c>
      <c r="D78" s="290"/>
      <c r="E78" s="290"/>
      <c r="F78" s="290"/>
      <c r="G78" s="291"/>
    </row>
    <row r="79" spans="1:7" x14ac:dyDescent="0.2">
      <c r="A79" s="149"/>
      <c r="B79" s="150" t="s">
        <v>85</v>
      </c>
      <c r="C79" s="292" t="s">
        <v>107</v>
      </c>
      <c r="D79" s="293"/>
      <c r="E79" s="294"/>
      <c r="F79" s="151" t="s">
        <v>86</v>
      </c>
      <c r="G79" s="169">
        <v>45245</v>
      </c>
    </row>
    <row r="80" spans="1:7" ht="13.5" thickBot="1" x14ac:dyDescent="0.25">
      <c r="A80" s="152"/>
      <c r="B80" s="153" t="s">
        <v>87</v>
      </c>
      <c r="C80" s="281" t="s">
        <v>88</v>
      </c>
      <c r="D80" s="282"/>
      <c r="E80" s="283"/>
      <c r="F80" s="154" t="s">
        <v>89</v>
      </c>
      <c r="G80" s="170" t="s">
        <v>107</v>
      </c>
    </row>
    <row r="81" spans="1:7" ht="23.25" thickBot="1" x14ac:dyDescent="0.25">
      <c r="A81" s="155" t="s">
        <v>90</v>
      </c>
      <c r="B81" s="156" t="s">
        <v>91</v>
      </c>
      <c r="C81" s="156" t="s">
        <v>95</v>
      </c>
      <c r="D81" s="156" t="s">
        <v>92</v>
      </c>
      <c r="E81" s="156" t="s">
        <v>96</v>
      </c>
      <c r="F81" s="157" t="s">
        <v>74</v>
      </c>
      <c r="G81" s="171" t="s">
        <v>93</v>
      </c>
    </row>
    <row r="82" spans="1:7" ht="132.75" customHeight="1" x14ac:dyDescent="0.2">
      <c r="A82" s="158">
        <v>1</v>
      </c>
      <c r="B82" s="36" t="s">
        <v>149</v>
      </c>
      <c r="C82" s="36" t="s">
        <v>109</v>
      </c>
      <c r="D82" s="37" t="s">
        <v>152</v>
      </c>
      <c r="E82" s="37" t="s">
        <v>107</v>
      </c>
      <c r="F82" s="172" t="s">
        <v>68</v>
      </c>
      <c r="G82" s="37" t="s">
        <v>107</v>
      </c>
    </row>
    <row r="83" spans="1:7" ht="28.5" customHeight="1" x14ac:dyDescent="0.2">
      <c r="A83" s="158">
        <v>2</v>
      </c>
      <c r="B83" s="36" t="s">
        <v>150</v>
      </c>
      <c r="C83" s="36" t="s">
        <v>109</v>
      </c>
      <c r="D83" s="37" t="s">
        <v>151</v>
      </c>
      <c r="E83" s="37" t="s">
        <v>151</v>
      </c>
      <c r="F83" s="172" t="s">
        <v>68</v>
      </c>
      <c r="G83" s="37" t="s">
        <v>107</v>
      </c>
    </row>
    <row r="84" spans="1:7" ht="25.5" customHeight="1" x14ac:dyDescent="0.2">
      <c r="A84" s="158">
        <v>3</v>
      </c>
      <c r="B84" s="36" t="s">
        <v>118</v>
      </c>
      <c r="C84" s="36" t="s">
        <v>109</v>
      </c>
      <c r="D84" s="37" t="s">
        <v>153</v>
      </c>
      <c r="E84" s="37" t="s">
        <v>107</v>
      </c>
      <c r="F84" s="172" t="s">
        <v>68</v>
      </c>
      <c r="G84" s="37" t="s">
        <v>107</v>
      </c>
    </row>
    <row r="85" spans="1:7" ht="39.75" customHeight="1" x14ac:dyDescent="0.2">
      <c r="A85" s="158">
        <v>4</v>
      </c>
      <c r="B85" s="36" t="s">
        <v>154</v>
      </c>
      <c r="C85" s="36" t="s">
        <v>109</v>
      </c>
      <c r="D85" s="37" t="s">
        <v>155</v>
      </c>
      <c r="E85" s="37" t="s">
        <v>107</v>
      </c>
      <c r="F85" s="172" t="s">
        <v>68</v>
      </c>
      <c r="G85" s="37" t="s">
        <v>107</v>
      </c>
    </row>
    <row r="86" spans="1:7" ht="29.25" customHeight="1" x14ac:dyDescent="0.2">
      <c r="A86" s="158">
        <v>6</v>
      </c>
      <c r="B86" s="36" t="s">
        <v>118</v>
      </c>
      <c r="C86" s="36" t="s">
        <v>109</v>
      </c>
      <c r="D86" s="37" t="s">
        <v>156</v>
      </c>
      <c r="E86" s="37" t="s">
        <v>107</v>
      </c>
      <c r="F86" s="172" t="s">
        <v>68</v>
      </c>
      <c r="G86" s="37" t="s">
        <v>107</v>
      </c>
    </row>
    <row r="87" spans="1:7" ht="24" customHeight="1" x14ac:dyDescent="0.2">
      <c r="A87" s="158">
        <v>7</v>
      </c>
      <c r="B87" s="36" t="s">
        <v>157</v>
      </c>
      <c r="C87" s="36" t="s">
        <v>109</v>
      </c>
      <c r="D87" s="178" t="s">
        <v>158</v>
      </c>
      <c r="E87" s="37">
        <v>20</v>
      </c>
      <c r="F87" s="172" t="s">
        <v>68</v>
      </c>
      <c r="G87" s="37" t="s">
        <v>107</v>
      </c>
    </row>
    <row r="88" spans="1:7" ht="23.25" customHeight="1" x14ac:dyDescent="0.2">
      <c r="A88" s="158">
        <v>8</v>
      </c>
      <c r="B88" s="36" t="s">
        <v>119</v>
      </c>
      <c r="C88" s="36" t="s">
        <v>109</v>
      </c>
      <c r="D88" s="37" t="s">
        <v>159</v>
      </c>
      <c r="E88" s="37" t="s">
        <v>107</v>
      </c>
      <c r="F88" s="172" t="s">
        <v>68</v>
      </c>
      <c r="G88" s="37" t="s">
        <v>107</v>
      </c>
    </row>
    <row r="89" spans="1:7" ht="17.25" customHeight="1" x14ac:dyDescent="0.2">
      <c r="A89" s="158">
        <v>9</v>
      </c>
      <c r="B89" s="36" t="s">
        <v>120</v>
      </c>
      <c r="C89" s="36" t="s">
        <v>109</v>
      </c>
      <c r="D89" s="178" t="s">
        <v>160</v>
      </c>
      <c r="E89" s="37" t="s">
        <v>107</v>
      </c>
      <c r="F89" s="172" t="s">
        <v>68</v>
      </c>
      <c r="G89" s="37" t="s">
        <v>107</v>
      </c>
    </row>
    <row r="90" spans="1:7" ht="39.75" customHeight="1" x14ac:dyDescent="0.2">
      <c r="A90" s="158">
        <v>10</v>
      </c>
      <c r="B90" s="36" t="s">
        <v>118</v>
      </c>
      <c r="C90" s="36" t="s">
        <v>109</v>
      </c>
      <c r="D90" s="37" t="s">
        <v>161</v>
      </c>
      <c r="E90" s="37"/>
      <c r="F90" s="172" t="s">
        <v>68</v>
      </c>
      <c r="G90" s="37" t="s">
        <v>107</v>
      </c>
    </row>
    <row r="91" spans="1:7" ht="30.75" customHeight="1" x14ac:dyDescent="0.2">
      <c r="A91" s="158">
        <v>11</v>
      </c>
      <c r="B91" s="36" t="s">
        <v>121</v>
      </c>
      <c r="C91" s="36" t="s">
        <v>109</v>
      </c>
      <c r="D91" s="37" t="s">
        <v>162</v>
      </c>
      <c r="E91" s="37" t="s">
        <v>162</v>
      </c>
      <c r="F91" s="172" t="s">
        <v>68</v>
      </c>
      <c r="G91" s="37" t="s">
        <v>107</v>
      </c>
    </row>
    <row r="92" spans="1:7" ht="13.5" thickBot="1" x14ac:dyDescent="0.25">
      <c r="A92" s="173">
        <v>12</v>
      </c>
      <c r="B92" s="159" t="s">
        <v>94</v>
      </c>
      <c r="C92" s="159"/>
      <c r="D92" s="160"/>
      <c r="E92" s="160"/>
      <c r="F92" s="172" t="s">
        <v>68</v>
      </c>
      <c r="G92" s="160"/>
    </row>
    <row r="95" spans="1:7" ht="16.5" thickBot="1" x14ac:dyDescent="0.25">
      <c r="A95" s="295" t="s">
        <v>170</v>
      </c>
      <c r="B95" s="296"/>
      <c r="C95" s="296"/>
      <c r="D95" s="296"/>
      <c r="E95" s="296"/>
      <c r="F95" s="296"/>
      <c r="G95" s="296"/>
    </row>
    <row r="96" spans="1:7" ht="24.75" customHeight="1" thickTop="1" x14ac:dyDescent="0.2">
      <c r="A96" s="165"/>
      <c r="B96" s="166" t="s">
        <v>79</v>
      </c>
      <c r="C96" s="297" t="s">
        <v>127</v>
      </c>
      <c r="D96" s="298"/>
      <c r="E96" s="299"/>
      <c r="F96" s="167" t="s">
        <v>80</v>
      </c>
      <c r="G96" s="168" t="s">
        <v>170</v>
      </c>
    </row>
    <row r="97" spans="1:7" ht="19.5" customHeight="1" x14ac:dyDescent="0.2">
      <c r="A97" s="144"/>
      <c r="B97" s="145" t="s">
        <v>81</v>
      </c>
      <c r="C97" s="284" t="s">
        <v>131</v>
      </c>
      <c r="D97" s="285"/>
      <c r="E97" s="285"/>
      <c r="F97" s="285"/>
      <c r="G97" s="286"/>
    </row>
    <row r="98" spans="1:7" ht="15.75" customHeight="1" x14ac:dyDescent="0.2">
      <c r="A98" s="146"/>
      <c r="B98" s="145" t="s">
        <v>82</v>
      </c>
      <c r="C98" s="284"/>
      <c r="D98" s="285"/>
      <c r="E98" s="285"/>
      <c r="F98" s="285"/>
      <c r="G98" s="286"/>
    </row>
    <row r="99" spans="1:7" ht="18.75" customHeight="1" x14ac:dyDescent="0.2">
      <c r="A99" s="146"/>
      <c r="B99" s="145" t="s">
        <v>83</v>
      </c>
      <c r="C99" s="287"/>
      <c r="D99" s="288"/>
      <c r="E99" s="288"/>
      <c r="F99" s="288"/>
      <c r="G99" s="288"/>
    </row>
    <row r="100" spans="1:7" ht="42" customHeight="1" thickBot="1" x14ac:dyDescent="0.25">
      <c r="A100" s="147"/>
      <c r="B100" s="148" t="s">
        <v>84</v>
      </c>
      <c r="C100" s="289" t="s">
        <v>280</v>
      </c>
      <c r="D100" s="290"/>
      <c r="E100" s="290"/>
      <c r="F100" s="290"/>
      <c r="G100" s="291"/>
    </row>
    <row r="101" spans="1:7" x14ac:dyDescent="0.2">
      <c r="A101" s="149"/>
      <c r="B101" s="150" t="s">
        <v>85</v>
      </c>
      <c r="C101" s="292" t="s">
        <v>107</v>
      </c>
      <c r="D101" s="293"/>
      <c r="E101" s="294"/>
      <c r="F101" s="151" t="s">
        <v>86</v>
      </c>
      <c r="G101" s="169">
        <v>45245</v>
      </c>
    </row>
    <row r="102" spans="1:7" ht="13.5" thickBot="1" x14ac:dyDescent="0.25">
      <c r="A102" s="152"/>
      <c r="B102" s="153" t="s">
        <v>87</v>
      </c>
      <c r="C102" s="281" t="s">
        <v>88</v>
      </c>
      <c r="D102" s="282"/>
      <c r="E102" s="283"/>
      <c r="F102" s="154" t="s">
        <v>89</v>
      </c>
      <c r="G102" s="170" t="s">
        <v>107</v>
      </c>
    </row>
    <row r="103" spans="1:7" ht="23.25" thickBot="1" x14ac:dyDescent="0.25">
      <c r="A103" s="155" t="s">
        <v>90</v>
      </c>
      <c r="B103" s="156" t="s">
        <v>91</v>
      </c>
      <c r="C103" s="156" t="s">
        <v>95</v>
      </c>
      <c r="D103" s="156" t="s">
        <v>92</v>
      </c>
      <c r="E103" s="156" t="s">
        <v>96</v>
      </c>
      <c r="F103" s="157" t="s">
        <v>74</v>
      </c>
      <c r="G103" s="171" t="s">
        <v>93</v>
      </c>
    </row>
    <row r="104" spans="1:7" ht="18.75" customHeight="1" x14ac:dyDescent="0.2">
      <c r="A104" s="158">
        <v>1</v>
      </c>
      <c r="B104" s="36" t="s">
        <v>108</v>
      </c>
      <c r="C104" s="36" t="s">
        <v>109</v>
      </c>
      <c r="D104" s="37" t="s">
        <v>110</v>
      </c>
      <c r="E104" s="37" t="s">
        <v>107</v>
      </c>
      <c r="F104" s="172" t="s">
        <v>68</v>
      </c>
      <c r="G104" s="37" t="s">
        <v>107</v>
      </c>
    </row>
    <row r="105" spans="1:7" x14ac:dyDescent="0.2">
      <c r="A105" s="158">
        <v>2</v>
      </c>
      <c r="B105" s="36" t="s">
        <v>111</v>
      </c>
      <c r="C105" s="36" t="s">
        <v>109</v>
      </c>
      <c r="D105" s="37" t="s">
        <v>112</v>
      </c>
      <c r="E105" s="37" t="s">
        <v>107</v>
      </c>
      <c r="F105" s="172" t="s">
        <v>68</v>
      </c>
      <c r="G105" s="37" t="s">
        <v>107</v>
      </c>
    </row>
    <row r="106" spans="1:7" ht="168" x14ac:dyDescent="0.2">
      <c r="A106" s="158">
        <v>3</v>
      </c>
      <c r="B106" s="36" t="s">
        <v>136</v>
      </c>
      <c r="C106" s="36" t="s">
        <v>109</v>
      </c>
      <c r="D106" s="37" t="s">
        <v>137</v>
      </c>
      <c r="E106" s="37" t="s">
        <v>107</v>
      </c>
      <c r="F106" s="172" t="s">
        <v>68</v>
      </c>
      <c r="G106" s="37" t="s">
        <v>107</v>
      </c>
    </row>
    <row r="107" spans="1:7" ht="96" x14ac:dyDescent="0.2">
      <c r="A107" s="158">
        <v>4</v>
      </c>
      <c r="B107" s="36" t="s">
        <v>113</v>
      </c>
      <c r="C107" s="36"/>
      <c r="D107" s="37" t="s">
        <v>138</v>
      </c>
      <c r="E107" s="37"/>
      <c r="F107" s="172" t="s">
        <v>68</v>
      </c>
      <c r="G107" s="37"/>
    </row>
    <row r="108" spans="1:7" x14ac:dyDescent="0.2">
      <c r="A108" s="158">
        <v>5</v>
      </c>
      <c r="B108" s="36" t="s">
        <v>139</v>
      </c>
      <c r="C108" s="36" t="s">
        <v>109</v>
      </c>
      <c r="D108" s="37" t="s">
        <v>140</v>
      </c>
      <c r="E108" s="37" t="s">
        <v>140</v>
      </c>
      <c r="F108" s="172" t="s">
        <v>68</v>
      </c>
      <c r="G108" s="37" t="s">
        <v>107</v>
      </c>
    </row>
    <row r="109" spans="1:7" x14ac:dyDescent="0.2">
      <c r="A109" s="158">
        <v>6</v>
      </c>
      <c r="B109" s="36" t="s">
        <v>114</v>
      </c>
      <c r="C109" s="36" t="s">
        <v>109</v>
      </c>
      <c r="D109" s="37" t="s">
        <v>115</v>
      </c>
      <c r="E109" s="37" t="s">
        <v>107</v>
      </c>
      <c r="F109" s="172" t="s">
        <v>68</v>
      </c>
      <c r="G109" s="37" t="s">
        <v>107</v>
      </c>
    </row>
    <row r="110" spans="1:7" x14ac:dyDescent="0.2">
      <c r="A110" s="158">
        <v>7</v>
      </c>
      <c r="B110" s="36" t="s">
        <v>116</v>
      </c>
      <c r="C110" s="36" t="s">
        <v>109</v>
      </c>
      <c r="D110" s="37" t="s">
        <v>117</v>
      </c>
      <c r="E110" s="37" t="s">
        <v>107</v>
      </c>
      <c r="F110" s="172" t="s">
        <v>68</v>
      </c>
      <c r="G110" s="37" t="s">
        <v>107</v>
      </c>
    </row>
    <row r="111" spans="1:7" x14ac:dyDescent="0.2">
      <c r="A111" s="158">
        <v>8</v>
      </c>
      <c r="B111" s="36" t="s">
        <v>141</v>
      </c>
      <c r="C111" s="36" t="s">
        <v>109</v>
      </c>
      <c r="D111" s="37" t="s">
        <v>142</v>
      </c>
      <c r="E111" s="37" t="s">
        <v>107</v>
      </c>
      <c r="F111" s="172" t="s">
        <v>68</v>
      </c>
      <c r="G111" s="37" t="s">
        <v>107</v>
      </c>
    </row>
    <row r="112" spans="1:7" ht="13.5" thickBot="1" x14ac:dyDescent="0.25">
      <c r="A112" s="173">
        <v>9</v>
      </c>
      <c r="B112" s="159" t="s">
        <v>94</v>
      </c>
      <c r="C112" s="159"/>
      <c r="D112" s="160"/>
      <c r="E112" s="160"/>
      <c r="F112" s="172" t="s">
        <v>68</v>
      </c>
      <c r="G112" s="160"/>
    </row>
    <row r="114" spans="1:7" ht="16.5" thickBot="1" x14ac:dyDescent="0.25">
      <c r="A114" s="295" t="s">
        <v>171</v>
      </c>
      <c r="B114" s="296"/>
      <c r="C114" s="296"/>
      <c r="D114" s="296"/>
      <c r="E114" s="296"/>
      <c r="F114" s="296"/>
      <c r="G114" s="296"/>
    </row>
    <row r="115" spans="1:7" ht="13.5" thickTop="1" x14ac:dyDescent="0.2">
      <c r="A115" s="165"/>
      <c r="B115" s="166" t="s">
        <v>79</v>
      </c>
      <c r="C115" s="297" t="s">
        <v>128</v>
      </c>
      <c r="D115" s="298"/>
      <c r="E115" s="299"/>
      <c r="F115" s="167" t="s">
        <v>80</v>
      </c>
      <c r="G115" s="168" t="s">
        <v>171</v>
      </c>
    </row>
    <row r="116" spans="1:7" ht="29.25" customHeight="1" x14ac:dyDescent="0.2">
      <c r="A116" s="144"/>
      <c r="B116" s="145" t="s">
        <v>81</v>
      </c>
      <c r="C116" s="284" t="s">
        <v>132</v>
      </c>
      <c r="D116" s="285"/>
      <c r="E116" s="285"/>
      <c r="F116" s="285"/>
      <c r="G116" s="286"/>
    </row>
    <row r="117" spans="1:7" ht="18" customHeight="1" x14ac:dyDescent="0.2">
      <c r="A117" s="146"/>
      <c r="B117" s="145" t="s">
        <v>82</v>
      </c>
      <c r="C117" s="284"/>
      <c r="D117" s="285"/>
      <c r="E117" s="285"/>
      <c r="F117" s="285"/>
      <c r="G117" s="286"/>
    </row>
    <row r="118" spans="1:7" ht="17.25" customHeight="1" x14ac:dyDescent="0.2">
      <c r="A118" s="146"/>
      <c r="B118" s="145" t="s">
        <v>83</v>
      </c>
      <c r="C118" s="287"/>
      <c r="D118" s="288"/>
      <c r="E118" s="288"/>
      <c r="F118" s="288"/>
      <c r="G118" s="288"/>
    </row>
    <row r="119" spans="1:7" ht="53.25" customHeight="1" thickBot="1" x14ac:dyDescent="0.25">
      <c r="A119" s="147"/>
      <c r="B119" s="148" t="s">
        <v>84</v>
      </c>
      <c r="C119" s="289" t="s">
        <v>172</v>
      </c>
      <c r="D119" s="290"/>
      <c r="E119" s="290"/>
      <c r="F119" s="290"/>
      <c r="G119" s="291"/>
    </row>
    <row r="120" spans="1:7" ht="20.25" customHeight="1" x14ac:dyDescent="0.2">
      <c r="A120" s="149"/>
      <c r="B120" s="150" t="s">
        <v>85</v>
      </c>
      <c r="C120" s="292" t="s">
        <v>100</v>
      </c>
      <c r="D120" s="293"/>
      <c r="E120" s="294"/>
      <c r="F120" s="151" t="s">
        <v>86</v>
      </c>
      <c r="G120" s="169">
        <v>45245</v>
      </c>
    </row>
    <row r="121" spans="1:7" ht="21" customHeight="1" thickBot="1" x14ac:dyDescent="0.25">
      <c r="A121" s="152"/>
      <c r="B121" s="153" t="s">
        <v>87</v>
      </c>
      <c r="C121" s="281" t="s">
        <v>88</v>
      </c>
      <c r="D121" s="282"/>
      <c r="E121" s="283"/>
      <c r="F121" s="154" t="s">
        <v>89</v>
      </c>
      <c r="G121" s="170" t="s">
        <v>107</v>
      </c>
    </row>
    <row r="122" spans="1:7" ht="23.25" thickBot="1" x14ac:dyDescent="0.25">
      <c r="A122" s="155" t="s">
        <v>90</v>
      </c>
      <c r="B122" s="156" t="s">
        <v>91</v>
      </c>
      <c r="C122" s="156" t="s">
        <v>95</v>
      </c>
      <c r="D122" s="156" t="s">
        <v>92</v>
      </c>
      <c r="E122" s="156" t="s">
        <v>96</v>
      </c>
      <c r="F122" s="157" t="s">
        <v>74</v>
      </c>
      <c r="G122" s="171" t="s">
        <v>93</v>
      </c>
    </row>
    <row r="123" spans="1:7" ht="120.75" customHeight="1" x14ac:dyDescent="0.2">
      <c r="A123" s="158">
        <v>1</v>
      </c>
      <c r="B123" s="36" t="s">
        <v>173</v>
      </c>
      <c r="C123" s="36" t="s">
        <v>109</v>
      </c>
      <c r="D123" s="37" t="s">
        <v>174</v>
      </c>
      <c r="E123" s="37" t="s">
        <v>107</v>
      </c>
      <c r="F123" s="172" t="s">
        <v>68</v>
      </c>
      <c r="G123" s="37" t="s">
        <v>107</v>
      </c>
    </row>
    <row r="124" spans="1:7" ht="121.5" customHeight="1" x14ac:dyDescent="0.2">
      <c r="A124" s="158">
        <v>2</v>
      </c>
      <c r="B124" s="36" t="s">
        <v>113</v>
      </c>
      <c r="C124" s="36" t="s">
        <v>109</v>
      </c>
      <c r="D124" s="37" t="s">
        <v>175</v>
      </c>
      <c r="E124" s="37" t="s">
        <v>107</v>
      </c>
      <c r="F124" s="172" t="s">
        <v>68</v>
      </c>
      <c r="G124" s="37" t="s">
        <v>107</v>
      </c>
    </row>
    <row r="125" spans="1:7" ht="38.25" customHeight="1" x14ac:dyDescent="0.2">
      <c r="A125" s="158">
        <v>3</v>
      </c>
      <c r="B125" s="36" t="s">
        <v>176</v>
      </c>
      <c r="C125" s="36" t="s">
        <v>109</v>
      </c>
      <c r="D125" s="37" t="s">
        <v>177</v>
      </c>
      <c r="E125" s="37" t="s">
        <v>107</v>
      </c>
      <c r="F125" s="172" t="s">
        <v>68</v>
      </c>
      <c r="G125" s="37" t="s">
        <v>107</v>
      </c>
    </row>
    <row r="126" spans="1:7" ht="15.75" customHeight="1" x14ac:dyDescent="0.2">
      <c r="A126" s="158">
        <v>4</v>
      </c>
      <c r="B126" s="36" t="s">
        <v>178</v>
      </c>
      <c r="C126" s="36"/>
      <c r="D126" s="176" t="s">
        <v>126</v>
      </c>
      <c r="E126" s="176"/>
      <c r="F126" s="172" t="s">
        <v>68</v>
      </c>
      <c r="G126" s="176"/>
    </row>
    <row r="127" spans="1:7" ht="31.5" customHeight="1" x14ac:dyDescent="0.2">
      <c r="A127" s="158">
        <v>5</v>
      </c>
      <c r="B127" s="36" t="s">
        <v>179</v>
      </c>
      <c r="C127" s="36" t="s">
        <v>109</v>
      </c>
      <c r="D127" s="37" t="s">
        <v>180</v>
      </c>
      <c r="E127" s="37" t="s">
        <v>107</v>
      </c>
      <c r="F127" s="172" t="s">
        <v>68</v>
      </c>
      <c r="G127" s="37" t="s">
        <v>107</v>
      </c>
    </row>
    <row r="128" spans="1:7" ht="13.5" thickBot="1" x14ac:dyDescent="0.25">
      <c r="A128" s="173">
        <v>6</v>
      </c>
      <c r="B128" s="159" t="s">
        <v>94</v>
      </c>
      <c r="C128" s="159"/>
      <c r="D128" s="160"/>
      <c r="E128" s="160"/>
      <c r="F128" s="160"/>
      <c r="G128" s="160"/>
    </row>
    <row r="131" spans="1:7" ht="16.5" thickBot="1" x14ac:dyDescent="0.25">
      <c r="A131" s="296" t="s">
        <v>181</v>
      </c>
      <c r="B131" s="296"/>
      <c r="C131" s="296"/>
      <c r="D131" s="296"/>
      <c r="E131" s="296"/>
      <c r="F131" s="296"/>
      <c r="G131" s="296"/>
    </row>
    <row r="132" spans="1:7" ht="13.5" thickTop="1" x14ac:dyDescent="0.2">
      <c r="A132" s="165"/>
      <c r="B132" s="166" t="s">
        <v>79</v>
      </c>
      <c r="C132" s="297" t="s">
        <v>134</v>
      </c>
      <c r="D132" s="298"/>
      <c r="E132" s="299"/>
      <c r="F132" s="167" t="s">
        <v>80</v>
      </c>
      <c r="G132" s="168" t="s">
        <v>181</v>
      </c>
    </row>
    <row r="133" spans="1:7" x14ac:dyDescent="0.2">
      <c r="A133" s="144"/>
      <c r="B133" s="145" t="s">
        <v>81</v>
      </c>
      <c r="C133" s="284" t="s">
        <v>133</v>
      </c>
      <c r="D133" s="285"/>
      <c r="E133" s="285"/>
      <c r="F133" s="285"/>
      <c r="G133" s="286"/>
    </row>
    <row r="134" spans="1:7" x14ac:dyDescent="0.2">
      <c r="A134" s="146"/>
      <c r="B134" s="145" t="s">
        <v>82</v>
      </c>
      <c r="C134" s="284"/>
      <c r="D134" s="285"/>
      <c r="E134" s="285"/>
      <c r="F134" s="285"/>
      <c r="G134" s="286"/>
    </row>
    <row r="135" spans="1:7" ht="16.5" customHeight="1" x14ac:dyDescent="0.2">
      <c r="A135" s="146"/>
      <c r="B135" s="145" t="s">
        <v>83</v>
      </c>
      <c r="C135" s="287"/>
      <c r="D135" s="288"/>
      <c r="E135" s="288"/>
      <c r="F135" s="288"/>
      <c r="G135" s="288"/>
    </row>
    <row r="136" spans="1:7" ht="78.75" customHeight="1" thickBot="1" x14ac:dyDescent="0.25">
      <c r="A136" s="147"/>
      <c r="B136" s="148" t="s">
        <v>84</v>
      </c>
      <c r="C136" s="289" t="s">
        <v>244</v>
      </c>
      <c r="D136" s="290"/>
      <c r="E136" s="290"/>
      <c r="F136" s="290"/>
      <c r="G136" s="291"/>
    </row>
    <row r="137" spans="1:7" x14ac:dyDescent="0.2">
      <c r="A137" s="149"/>
      <c r="B137" s="150" t="s">
        <v>85</v>
      </c>
      <c r="C137" s="292" t="s">
        <v>100</v>
      </c>
      <c r="D137" s="293"/>
      <c r="E137" s="294"/>
      <c r="F137" s="151" t="s">
        <v>86</v>
      </c>
      <c r="G137" s="169">
        <v>45245</v>
      </c>
    </row>
    <row r="138" spans="1:7" ht="13.5" thickBot="1" x14ac:dyDescent="0.25">
      <c r="A138" s="152"/>
      <c r="B138" s="153" t="s">
        <v>87</v>
      </c>
      <c r="C138" s="281" t="s">
        <v>88</v>
      </c>
      <c r="D138" s="282"/>
      <c r="E138" s="283"/>
      <c r="F138" s="154" t="s">
        <v>89</v>
      </c>
      <c r="G138" s="170" t="s">
        <v>107</v>
      </c>
    </row>
    <row r="139" spans="1:7" ht="23.25" thickBot="1" x14ac:dyDescent="0.25">
      <c r="A139" s="155" t="s">
        <v>90</v>
      </c>
      <c r="B139" s="156" t="s">
        <v>91</v>
      </c>
      <c r="C139" s="156" t="s">
        <v>95</v>
      </c>
      <c r="D139" s="156" t="s">
        <v>92</v>
      </c>
      <c r="E139" s="156" t="s">
        <v>96</v>
      </c>
      <c r="F139" s="157" t="s">
        <v>74</v>
      </c>
      <c r="G139" s="171" t="s">
        <v>93</v>
      </c>
    </row>
    <row r="140" spans="1:7" ht="122.25" customHeight="1" x14ac:dyDescent="0.2">
      <c r="A140" s="158">
        <v>1</v>
      </c>
      <c r="B140" s="36" t="s">
        <v>183</v>
      </c>
      <c r="C140" s="36" t="s">
        <v>109</v>
      </c>
      <c r="D140" s="37" t="s">
        <v>182</v>
      </c>
      <c r="E140" s="37" t="s">
        <v>107</v>
      </c>
      <c r="F140" s="172" t="s">
        <v>68</v>
      </c>
      <c r="G140" s="37" t="s">
        <v>107</v>
      </c>
    </row>
    <row r="141" spans="1:7" ht="177" customHeight="1" x14ac:dyDescent="0.2">
      <c r="A141" s="158">
        <v>2</v>
      </c>
      <c r="B141" s="36" t="s">
        <v>113</v>
      </c>
      <c r="C141" s="36" t="s">
        <v>109</v>
      </c>
      <c r="D141" s="179" t="s">
        <v>184</v>
      </c>
      <c r="E141" s="37" t="s">
        <v>107</v>
      </c>
      <c r="F141" s="172" t="s">
        <v>68</v>
      </c>
      <c r="G141" s="37" t="s">
        <v>107</v>
      </c>
    </row>
    <row r="142" spans="1:7" ht="22.5" customHeight="1" x14ac:dyDescent="0.2">
      <c r="A142" s="158">
        <v>3</v>
      </c>
      <c r="B142" s="36" t="s">
        <v>119</v>
      </c>
      <c r="C142" s="36" t="s">
        <v>109</v>
      </c>
      <c r="D142" s="178" t="s">
        <v>185</v>
      </c>
      <c r="E142" s="176"/>
      <c r="F142" s="172" t="s">
        <v>68</v>
      </c>
      <c r="G142" s="176"/>
    </row>
    <row r="143" spans="1:7" ht="62.25" customHeight="1" x14ac:dyDescent="0.2">
      <c r="A143" s="158">
        <v>4</v>
      </c>
      <c r="B143" s="36" t="s">
        <v>186</v>
      </c>
      <c r="C143" s="36" t="s">
        <v>109</v>
      </c>
      <c r="D143" s="37" t="s">
        <v>187</v>
      </c>
      <c r="E143" s="37" t="s">
        <v>107</v>
      </c>
      <c r="F143" s="172" t="s">
        <v>68</v>
      </c>
      <c r="G143" s="37" t="s">
        <v>107</v>
      </c>
    </row>
    <row r="144" spans="1:7" ht="73.5" customHeight="1" x14ac:dyDescent="0.2">
      <c r="A144" s="158">
        <v>5</v>
      </c>
      <c r="B144" s="36" t="s">
        <v>188</v>
      </c>
      <c r="C144" s="36" t="s">
        <v>109</v>
      </c>
      <c r="D144" s="37" t="s">
        <v>189</v>
      </c>
      <c r="E144" s="37" t="s">
        <v>107</v>
      </c>
      <c r="F144" s="172" t="s">
        <v>68</v>
      </c>
      <c r="G144" s="37" t="s">
        <v>107</v>
      </c>
    </row>
    <row r="145" spans="1:7" ht="26.25" customHeight="1" x14ac:dyDescent="0.2">
      <c r="A145" s="158">
        <v>6</v>
      </c>
      <c r="B145" s="36" t="s">
        <v>120</v>
      </c>
      <c r="C145" s="36" t="s">
        <v>109</v>
      </c>
      <c r="D145" s="178" t="s">
        <v>190</v>
      </c>
      <c r="E145" s="37" t="s">
        <v>107</v>
      </c>
      <c r="F145" s="172" t="s">
        <v>68</v>
      </c>
      <c r="G145" s="37" t="s">
        <v>107</v>
      </c>
    </row>
    <row r="146" spans="1:7" ht="30" customHeight="1" x14ac:dyDescent="0.2">
      <c r="A146" s="158">
        <v>7</v>
      </c>
      <c r="B146" s="36" t="s">
        <v>191</v>
      </c>
      <c r="C146" s="36" t="s">
        <v>109</v>
      </c>
      <c r="D146" s="178" t="s">
        <v>192</v>
      </c>
      <c r="E146" s="37"/>
      <c r="F146" s="172" t="s">
        <v>68</v>
      </c>
      <c r="G146" s="37" t="s">
        <v>107</v>
      </c>
    </row>
    <row r="147" spans="1:7" ht="20.25" customHeight="1" x14ac:dyDescent="0.2">
      <c r="A147" s="158">
        <v>8</v>
      </c>
      <c r="B147" s="36" t="s">
        <v>193</v>
      </c>
      <c r="C147" s="36" t="s">
        <v>109</v>
      </c>
      <c r="D147" s="178" t="s">
        <v>194</v>
      </c>
      <c r="E147" s="37" t="s">
        <v>107</v>
      </c>
      <c r="F147" s="172" t="s">
        <v>68</v>
      </c>
      <c r="G147" s="37" t="s">
        <v>107</v>
      </c>
    </row>
    <row r="148" spans="1:7" ht="25.5" customHeight="1" x14ac:dyDescent="0.2">
      <c r="A148" s="158">
        <v>10</v>
      </c>
      <c r="B148" s="36" t="s">
        <v>119</v>
      </c>
      <c r="C148" s="36" t="s">
        <v>109</v>
      </c>
      <c r="D148" s="37" t="s">
        <v>195</v>
      </c>
      <c r="E148" s="37" t="s">
        <v>107</v>
      </c>
      <c r="F148" s="172" t="s">
        <v>68</v>
      </c>
      <c r="G148" s="37" t="s">
        <v>107</v>
      </c>
    </row>
    <row r="149" spans="1:7" ht="34.5" customHeight="1" x14ac:dyDescent="0.2">
      <c r="A149" s="158">
        <v>11</v>
      </c>
      <c r="B149" s="36" t="s">
        <v>196</v>
      </c>
      <c r="C149" s="36" t="s">
        <v>109</v>
      </c>
      <c r="D149" s="37" t="s">
        <v>197</v>
      </c>
      <c r="E149" s="37" t="s">
        <v>197</v>
      </c>
      <c r="F149" s="172" t="s">
        <v>68</v>
      </c>
      <c r="G149" s="37" t="s">
        <v>107</v>
      </c>
    </row>
    <row r="150" spans="1:7" ht="24.75" customHeight="1" x14ac:dyDescent="0.2">
      <c r="A150" s="158">
        <v>12</v>
      </c>
      <c r="B150" s="36" t="s">
        <v>165</v>
      </c>
      <c r="C150" s="36" t="s">
        <v>109</v>
      </c>
      <c r="D150" s="37" t="s">
        <v>126</v>
      </c>
      <c r="E150" s="37" t="s">
        <v>107</v>
      </c>
      <c r="F150" s="172" t="s">
        <v>68</v>
      </c>
      <c r="G150" s="37" t="s">
        <v>107</v>
      </c>
    </row>
    <row r="151" spans="1:7" ht="120.75" customHeight="1" x14ac:dyDescent="0.2">
      <c r="A151" s="158">
        <v>13</v>
      </c>
      <c r="B151" s="36" t="s">
        <v>198</v>
      </c>
      <c r="C151" s="36"/>
      <c r="D151" s="176" t="s">
        <v>199</v>
      </c>
      <c r="E151" s="176"/>
      <c r="F151" s="172" t="s">
        <v>68</v>
      </c>
      <c r="G151" s="176"/>
    </row>
    <row r="152" spans="1:7" ht="32.25" customHeight="1" x14ac:dyDescent="0.2">
      <c r="A152" s="158">
        <v>14</v>
      </c>
      <c r="B152" s="36" t="s">
        <v>200</v>
      </c>
      <c r="C152" s="36"/>
      <c r="D152" s="176" t="s">
        <v>201</v>
      </c>
      <c r="E152" s="176"/>
      <c r="F152" s="172" t="s">
        <v>68</v>
      </c>
      <c r="G152" s="176"/>
    </row>
    <row r="153" spans="1:7" ht="26.25" customHeight="1" x14ac:dyDescent="0.2">
      <c r="A153" s="158">
        <v>15</v>
      </c>
      <c r="B153" s="36" t="s">
        <v>120</v>
      </c>
      <c r="C153" s="36"/>
      <c r="D153" s="176" t="s">
        <v>202</v>
      </c>
      <c r="E153" s="176"/>
      <c r="F153" s="172" t="s">
        <v>68</v>
      </c>
      <c r="G153" s="176"/>
    </row>
    <row r="154" spans="1:7" ht="21.75" customHeight="1" x14ac:dyDescent="0.2">
      <c r="A154" s="158">
        <v>16</v>
      </c>
      <c r="B154" s="36" t="s">
        <v>119</v>
      </c>
      <c r="C154" s="36"/>
      <c r="D154" s="176" t="s">
        <v>195</v>
      </c>
      <c r="E154" s="176"/>
      <c r="F154" s="172" t="s">
        <v>68</v>
      </c>
      <c r="G154" s="176"/>
    </row>
    <row r="155" spans="1:7" ht="24" x14ac:dyDescent="0.2">
      <c r="A155" s="158">
        <v>17</v>
      </c>
      <c r="B155" s="36" t="s">
        <v>203</v>
      </c>
      <c r="C155" s="36" t="s">
        <v>109</v>
      </c>
      <c r="D155" s="37" t="s">
        <v>204</v>
      </c>
      <c r="E155" s="37" t="s">
        <v>107</v>
      </c>
      <c r="F155" s="172" t="s">
        <v>68</v>
      </c>
      <c r="G155" s="37" t="s">
        <v>107</v>
      </c>
    </row>
    <row r="156" spans="1:7" x14ac:dyDescent="0.2">
      <c r="A156" s="180">
        <v>18</v>
      </c>
      <c r="B156" s="181"/>
      <c r="C156" s="181"/>
      <c r="D156" s="182"/>
      <c r="E156" s="182"/>
      <c r="F156" s="172" t="s">
        <v>68</v>
      </c>
      <c r="G156" s="182"/>
    </row>
    <row r="157" spans="1:7" ht="13.5" thickBot="1" x14ac:dyDescent="0.25">
      <c r="A157" s="173">
        <v>16</v>
      </c>
      <c r="B157" s="159" t="s">
        <v>94</v>
      </c>
      <c r="C157" s="159"/>
      <c r="D157" s="160"/>
      <c r="E157" s="160"/>
      <c r="F157" s="160"/>
      <c r="G157" s="160"/>
    </row>
    <row r="159" spans="1:7" ht="16.5" thickBot="1" x14ac:dyDescent="0.25">
      <c r="A159" s="295" t="s">
        <v>205</v>
      </c>
      <c r="B159" s="296"/>
      <c r="C159" s="296"/>
      <c r="D159" s="296"/>
      <c r="E159" s="296"/>
      <c r="F159" s="296"/>
      <c r="G159" s="296"/>
    </row>
    <row r="160" spans="1:7" ht="13.5" thickTop="1" x14ac:dyDescent="0.2">
      <c r="A160" s="165"/>
      <c r="B160" s="166" t="s">
        <v>79</v>
      </c>
      <c r="C160" s="297" t="s">
        <v>130</v>
      </c>
      <c r="D160" s="298"/>
      <c r="E160" s="299"/>
      <c r="F160" s="167" t="s">
        <v>80</v>
      </c>
      <c r="G160" s="168" t="s">
        <v>205</v>
      </c>
    </row>
    <row r="161" spans="1:7" x14ac:dyDescent="0.2">
      <c r="A161" s="144"/>
      <c r="B161" s="145" t="s">
        <v>81</v>
      </c>
      <c r="C161" s="284" t="s">
        <v>279</v>
      </c>
      <c r="D161" s="285"/>
      <c r="E161" s="285"/>
      <c r="F161" s="285"/>
      <c r="G161" s="286"/>
    </row>
    <row r="162" spans="1:7" x14ac:dyDescent="0.2">
      <c r="A162" s="146"/>
      <c r="B162" s="145" t="s">
        <v>82</v>
      </c>
      <c r="C162" s="284"/>
      <c r="D162" s="285"/>
      <c r="E162" s="285"/>
      <c r="F162" s="285"/>
      <c r="G162" s="286"/>
    </row>
    <row r="163" spans="1:7" x14ac:dyDescent="0.2">
      <c r="A163" s="146"/>
      <c r="B163" s="145" t="s">
        <v>83</v>
      </c>
      <c r="C163" s="287" t="s">
        <v>250</v>
      </c>
      <c r="D163" s="288"/>
      <c r="E163" s="288"/>
      <c r="F163" s="288"/>
      <c r="G163" s="288"/>
    </row>
    <row r="164" spans="1:7" ht="83.25" customHeight="1" thickBot="1" x14ac:dyDescent="0.25">
      <c r="A164" s="147"/>
      <c r="B164" s="148" t="s">
        <v>241</v>
      </c>
      <c r="C164" s="289" t="s">
        <v>242</v>
      </c>
      <c r="D164" s="290"/>
      <c r="E164" s="290"/>
      <c r="F164" s="290"/>
      <c r="G164" s="291"/>
    </row>
    <row r="165" spans="1:7" ht="19.5" customHeight="1" x14ac:dyDescent="0.2">
      <c r="A165" s="149"/>
      <c r="B165" s="150" t="s">
        <v>85</v>
      </c>
      <c r="C165" s="292" t="s">
        <v>100</v>
      </c>
      <c r="D165" s="293"/>
      <c r="E165" s="294"/>
      <c r="F165" s="151" t="s">
        <v>86</v>
      </c>
      <c r="G165" s="169">
        <v>45245</v>
      </c>
    </row>
    <row r="166" spans="1:7" ht="18" customHeight="1" thickBot="1" x14ac:dyDescent="0.25">
      <c r="A166" s="152"/>
      <c r="B166" s="153" t="s">
        <v>87</v>
      </c>
      <c r="C166" s="281" t="s">
        <v>88</v>
      </c>
      <c r="D166" s="282"/>
      <c r="E166" s="283"/>
      <c r="F166" s="154" t="s">
        <v>89</v>
      </c>
      <c r="G166" s="170" t="s">
        <v>107</v>
      </c>
    </row>
    <row r="167" spans="1:7" ht="23.25" thickBot="1" x14ac:dyDescent="0.25">
      <c r="A167" s="155" t="s">
        <v>90</v>
      </c>
      <c r="B167" s="156" t="s">
        <v>91</v>
      </c>
      <c r="C167" s="156" t="s">
        <v>95</v>
      </c>
      <c r="D167" s="156" t="s">
        <v>92</v>
      </c>
      <c r="E167" s="156" t="s">
        <v>96</v>
      </c>
      <c r="F167" s="157" t="s">
        <v>74</v>
      </c>
      <c r="G167" s="171" t="s">
        <v>93</v>
      </c>
    </row>
    <row r="168" spans="1:7" ht="120" customHeight="1" x14ac:dyDescent="0.2">
      <c r="A168" s="158">
        <v>1</v>
      </c>
      <c r="B168" s="36" t="s">
        <v>243</v>
      </c>
      <c r="C168" s="36" t="s">
        <v>109</v>
      </c>
      <c r="D168" s="37" t="s">
        <v>245</v>
      </c>
      <c r="E168" s="37" t="s">
        <v>107</v>
      </c>
      <c r="F168" s="172" t="s">
        <v>68</v>
      </c>
      <c r="G168" s="37" t="s">
        <v>107</v>
      </c>
    </row>
    <row r="169" spans="1:7" ht="27.75" customHeight="1" x14ac:dyDescent="0.2">
      <c r="A169" s="158">
        <v>5</v>
      </c>
      <c r="B169" s="36" t="s">
        <v>118</v>
      </c>
      <c r="C169" s="36" t="s">
        <v>109</v>
      </c>
      <c r="D169" s="37" t="s">
        <v>156</v>
      </c>
      <c r="E169" s="37" t="s">
        <v>107</v>
      </c>
      <c r="F169" s="172" t="s">
        <v>68</v>
      </c>
      <c r="G169" s="37" t="s">
        <v>107</v>
      </c>
    </row>
    <row r="170" spans="1:7" ht="26.25" customHeight="1" x14ac:dyDescent="0.2">
      <c r="A170" s="158">
        <v>6</v>
      </c>
      <c r="B170" s="36" t="s">
        <v>157</v>
      </c>
      <c r="C170" s="36" t="s">
        <v>109</v>
      </c>
      <c r="D170" s="178" t="s">
        <v>246</v>
      </c>
      <c r="E170" s="37"/>
      <c r="F170" s="172" t="s">
        <v>68</v>
      </c>
      <c r="G170" s="37" t="s">
        <v>107</v>
      </c>
    </row>
    <row r="171" spans="1:7" ht="27" customHeight="1" x14ac:dyDescent="0.2">
      <c r="A171" s="158">
        <v>7</v>
      </c>
      <c r="B171" s="36" t="s">
        <v>119</v>
      </c>
      <c r="C171" s="36" t="s">
        <v>109</v>
      </c>
      <c r="D171" s="37" t="s">
        <v>214</v>
      </c>
      <c r="E171" s="37" t="s">
        <v>107</v>
      </c>
      <c r="F171" s="172" t="s">
        <v>68</v>
      </c>
      <c r="G171" s="37" t="s">
        <v>107</v>
      </c>
    </row>
    <row r="172" spans="1:7" ht="27" customHeight="1" x14ac:dyDescent="0.2">
      <c r="A172" s="158">
        <v>8</v>
      </c>
      <c r="B172" s="36" t="s">
        <v>215</v>
      </c>
      <c r="C172" s="36" t="s">
        <v>109</v>
      </c>
      <c r="D172" s="178" t="s">
        <v>160</v>
      </c>
      <c r="E172" s="37" t="s">
        <v>107</v>
      </c>
      <c r="F172" s="172" t="s">
        <v>68</v>
      </c>
      <c r="G172" s="37" t="s">
        <v>107</v>
      </c>
    </row>
    <row r="173" spans="1:7" ht="32.25" customHeight="1" x14ac:dyDescent="0.2">
      <c r="A173" s="158">
        <v>9</v>
      </c>
      <c r="B173" s="36" t="s">
        <v>118</v>
      </c>
      <c r="C173" s="36" t="s">
        <v>109</v>
      </c>
      <c r="D173" s="37" t="s">
        <v>248</v>
      </c>
      <c r="E173" s="37"/>
      <c r="F173" s="172" t="s">
        <v>68</v>
      </c>
      <c r="G173" s="37" t="s">
        <v>107</v>
      </c>
    </row>
    <row r="174" spans="1:7" ht="49.5" customHeight="1" x14ac:dyDescent="0.2">
      <c r="A174" s="158">
        <v>10</v>
      </c>
      <c r="B174" s="36" t="s">
        <v>247</v>
      </c>
      <c r="C174" s="36" t="s">
        <v>109</v>
      </c>
      <c r="D174" s="37" t="s">
        <v>249</v>
      </c>
      <c r="E174" s="37"/>
      <c r="F174" s="172" t="s">
        <v>68</v>
      </c>
      <c r="G174" s="37" t="s">
        <v>107</v>
      </c>
    </row>
    <row r="175" spans="1:7" ht="76.5" customHeight="1" x14ac:dyDescent="0.2">
      <c r="A175" s="158">
        <v>11</v>
      </c>
      <c r="B175" s="36" t="s">
        <v>237</v>
      </c>
      <c r="C175" s="36" t="s">
        <v>234</v>
      </c>
      <c r="D175" s="176" t="s">
        <v>253</v>
      </c>
      <c r="E175" s="176"/>
      <c r="F175" s="172" t="s">
        <v>68</v>
      </c>
      <c r="G175" s="182"/>
    </row>
    <row r="176" spans="1:7" ht="192.75" customHeight="1" thickBot="1" x14ac:dyDescent="0.25">
      <c r="A176" s="158">
        <v>12</v>
      </c>
      <c r="B176" s="36" t="s">
        <v>251</v>
      </c>
      <c r="C176" s="36" t="s">
        <v>233</v>
      </c>
      <c r="D176" s="185" t="s">
        <v>255</v>
      </c>
      <c r="E176" s="176"/>
      <c r="F176" s="172" t="s">
        <v>68</v>
      </c>
      <c r="G176" s="160"/>
    </row>
    <row r="177" spans="1:7" ht="157.5" customHeight="1" x14ac:dyDescent="0.2">
      <c r="A177" s="186">
        <v>13</v>
      </c>
      <c r="B177" s="181" t="s">
        <v>252</v>
      </c>
      <c r="C177" s="181" t="s">
        <v>232</v>
      </c>
      <c r="D177" s="187" t="s">
        <v>254</v>
      </c>
      <c r="E177" s="182"/>
      <c r="F177" s="183" t="s">
        <v>68</v>
      </c>
    </row>
    <row r="178" spans="1:7" ht="32.25" customHeight="1" x14ac:dyDescent="0.2">
      <c r="A178" s="188">
        <v>14</v>
      </c>
      <c r="B178" s="189"/>
      <c r="C178" s="189"/>
      <c r="D178" s="185"/>
      <c r="E178" s="176"/>
      <c r="F178" s="177"/>
      <c r="G178" s="190"/>
    </row>
    <row r="179" spans="1:7" ht="26.25" customHeight="1" x14ac:dyDescent="0.2">
      <c r="A179" s="188"/>
      <c r="B179" s="189"/>
      <c r="C179" s="189"/>
      <c r="D179" s="185"/>
      <c r="E179" s="176"/>
      <c r="F179" s="177"/>
      <c r="G179" s="190"/>
    </row>
    <row r="180" spans="1:7" ht="16.5" thickBot="1" x14ac:dyDescent="0.25">
      <c r="A180" s="295" t="s">
        <v>206</v>
      </c>
      <c r="B180" s="296"/>
      <c r="C180" s="296"/>
      <c r="D180" s="296"/>
      <c r="E180" s="296"/>
      <c r="F180" s="296"/>
      <c r="G180" s="296"/>
    </row>
    <row r="181" spans="1:7" ht="13.5" thickTop="1" x14ac:dyDescent="0.2">
      <c r="A181" s="165"/>
      <c r="B181" s="166" t="s">
        <v>79</v>
      </c>
      <c r="C181" s="297" t="s">
        <v>207</v>
      </c>
      <c r="D181" s="298"/>
      <c r="E181" s="299"/>
      <c r="F181" s="167" t="s">
        <v>80</v>
      </c>
      <c r="G181" s="168" t="s">
        <v>169</v>
      </c>
    </row>
    <row r="182" spans="1:7" x14ac:dyDescent="0.2">
      <c r="A182" s="144"/>
      <c r="B182" s="145" t="s">
        <v>81</v>
      </c>
      <c r="C182" s="284" t="s">
        <v>278</v>
      </c>
      <c r="D182" s="285"/>
      <c r="E182" s="285"/>
      <c r="F182" s="285"/>
      <c r="G182" s="286"/>
    </row>
    <row r="183" spans="1:7" x14ac:dyDescent="0.2">
      <c r="A183" s="146"/>
      <c r="B183" s="145" t="s">
        <v>82</v>
      </c>
      <c r="C183" s="284"/>
      <c r="D183" s="285"/>
      <c r="E183" s="285"/>
      <c r="F183" s="285"/>
      <c r="G183" s="286"/>
    </row>
    <row r="184" spans="1:7" ht="17.25" customHeight="1" x14ac:dyDescent="0.2">
      <c r="A184" s="146"/>
      <c r="B184" s="145" t="s">
        <v>83</v>
      </c>
      <c r="C184" s="287"/>
      <c r="D184" s="288"/>
      <c r="E184" s="288"/>
      <c r="F184" s="288"/>
      <c r="G184" s="288"/>
    </row>
    <row r="185" spans="1:7" ht="45.75" customHeight="1" thickBot="1" x14ac:dyDescent="0.25">
      <c r="A185" s="147"/>
      <c r="B185" s="148" t="s">
        <v>84</v>
      </c>
      <c r="C185" s="289" t="s">
        <v>208</v>
      </c>
      <c r="D185" s="290"/>
      <c r="E185" s="290"/>
      <c r="F185" s="290"/>
      <c r="G185" s="291"/>
    </row>
    <row r="186" spans="1:7" x14ac:dyDescent="0.2">
      <c r="A186" s="149"/>
      <c r="B186" s="150" t="s">
        <v>85</v>
      </c>
      <c r="C186" s="292" t="s">
        <v>107</v>
      </c>
      <c r="D186" s="293"/>
      <c r="E186" s="294"/>
      <c r="F186" s="151" t="s">
        <v>86</v>
      </c>
      <c r="G186" s="169">
        <v>45245</v>
      </c>
    </row>
    <row r="187" spans="1:7" ht="13.5" thickBot="1" x14ac:dyDescent="0.25">
      <c r="A187" s="152"/>
      <c r="B187" s="153" t="s">
        <v>87</v>
      </c>
      <c r="C187" s="281" t="s">
        <v>88</v>
      </c>
      <c r="D187" s="282"/>
      <c r="E187" s="283"/>
      <c r="F187" s="154" t="s">
        <v>89</v>
      </c>
      <c r="G187" s="170" t="s">
        <v>107</v>
      </c>
    </row>
    <row r="188" spans="1:7" ht="23.25" thickBot="1" x14ac:dyDescent="0.25">
      <c r="A188" s="155" t="s">
        <v>90</v>
      </c>
      <c r="B188" s="156" t="s">
        <v>91</v>
      </c>
      <c r="C188" s="156" t="s">
        <v>95</v>
      </c>
      <c r="D188" s="156" t="s">
        <v>92</v>
      </c>
      <c r="E188" s="156" t="s">
        <v>96</v>
      </c>
      <c r="F188" s="157" t="s">
        <v>74</v>
      </c>
      <c r="G188" s="171" t="s">
        <v>93</v>
      </c>
    </row>
    <row r="189" spans="1:7" ht="88.5" customHeight="1" x14ac:dyDescent="0.2">
      <c r="A189" s="158">
        <v>1</v>
      </c>
      <c r="B189" s="36" t="s">
        <v>209</v>
      </c>
      <c r="C189" s="36" t="s">
        <v>109</v>
      </c>
      <c r="D189" s="37" t="s">
        <v>210</v>
      </c>
      <c r="E189" s="37" t="s">
        <v>107</v>
      </c>
      <c r="F189" s="172" t="s">
        <v>68</v>
      </c>
      <c r="G189" s="37" t="s">
        <v>107</v>
      </c>
    </row>
    <row r="190" spans="1:7" ht="29.25" customHeight="1" x14ac:dyDescent="0.2">
      <c r="A190" s="158">
        <v>2</v>
      </c>
      <c r="B190" s="36" t="s">
        <v>211</v>
      </c>
      <c r="C190" s="36" t="s">
        <v>109</v>
      </c>
      <c r="D190" s="37" t="s">
        <v>126</v>
      </c>
      <c r="E190" s="37"/>
      <c r="F190" s="172" t="s">
        <v>68</v>
      </c>
      <c r="G190" s="37" t="s">
        <v>107</v>
      </c>
    </row>
    <row r="191" spans="1:7" ht="30" customHeight="1" x14ac:dyDescent="0.2">
      <c r="A191" s="158">
        <v>3</v>
      </c>
      <c r="B191" s="36" t="s">
        <v>212</v>
      </c>
      <c r="C191" s="36" t="s">
        <v>109</v>
      </c>
      <c r="D191" s="37" t="s">
        <v>213</v>
      </c>
      <c r="E191" s="37" t="s">
        <v>107</v>
      </c>
      <c r="F191" s="172" t="s">
        <v>68</v>
      </c>
      <c r="G191" s="37" t="s">
        <v>107</v>
      </c>
    </row>
    <row r="192" spans="1:7" ht="13.5" thickBot="1" x14ac:dyDescent="0.25">
      <c r="A192" s="173">
        <v>4</v>
      </c>
      <c r="B192" s="159" t="s">
        <v>94</v>
      </c>
      <c r="C192" s="159"/>
      <c r="D192" s="160"/>
      <c r="E192" s="160"/>
      <c r="F192" s="172" t="s">
        <v>68</v>
      </c>
      <c r="G192" s="160"/>
    </row>
  </sheetData>
  <mergeCells count="71">
    <mergeCell ref="C79:E79"/>
    <mergeCell ref="C80:E80"/>
    <mergeCell ref="A73:G73"/>
    <mergeCell ref="C74:E74"/>
    <mergeCell ref="C75:G75"/>
    <mergeCell ref="C76:G76"/>
    <mergeCell ref="C77:G77"/>
    <mergeCell ref="C78:G78"/>
    <mergeCell ref="C43:E43"/>
    <mergeCell ref="C24:G24"/>
    <mergeCell ref="C25:G25"/>
    <mergeCell ref="C26:E26"/>
    <mergeCell ref="C27:E27"/>
    <mergeCell ref="A36:G36"/>
    <mergeCell ref="C37:E37"/>
    <mergeCell ref="C38:G38"/>
    <mergeCell ref="C40:G40"/>
    <mergeCell ref="C41:G41"/>
    <mergeCell ref="C42:E42"/>
    <mergeCell ref="C23:G23"/>
    <mergeCell ref="A1:G1"/>
    <mergeCell ref="C2:E2"/>
    <mergeCell ref="C3:G3"/>
    <mergeCell ref="C4:G4"/>
    <mergeCell ref="C5:G5"/>
    <mergeCell ref="C6:G6"/>
    <mergeCell ref="C7:E7"/>
    <mergeCell ref="C8:E8"/>
    <mergeCell ref="A20:G20"/>
    <mergeCell ref="C21:E21"/>
    <mergeCell ref="C22:G22"/>
    <mergeCell ref="C100:G100"/>
    <mergeCell ref="C101:E101"/>
    <mergeCell ref="C102:E102"/>
    <mergeCell ref="A114:G114"/>
    <mergeCell ref="A95:G95"/>
    <mergeCell ref="C96:E96"/>
    <mergeCell ref="C97:G97"/>
    <mergeCell ref="C98:G98"/>
    <mergeCell ref="C99:G99"/>
    <mergeCell ref="C115:E115"/>
    <mergeCell ref="C116:G116"/>
    <mergeCell ref="C117:G117"/>
    <mergeCell ref="C118:G118"/>
    <mergeCell ref="C119:G119"/>
    <mergeCell ref="C120:E120"/>
    <mergeCell ref="C121:E121"/>
    <mergeCell ref="A131:G131"/>
    <mergeCell ref="C132:E132"/>
    <mergeCell ref="C133:G133"/>
    <mergeCell ref="C134:G134"/>
    <mergeCell ref="C135:G135"/>
    <mergeCell ref="C136:G136"/>
    <mergeCell ref="C137:E137"/>
    <mergeCell ref="C138:E138"/>
    <mergeCell ref="A159:G159"/>
    <mergeCell ref="C160:E160"/>
    <mergeCell ref="C161:G161"/>
    <mergeCell ref="C162:G162"/>
    <mergeCell ref="C163:G163"/>
    <mergeCell ref="C164:G164"/>
    <mergeCell ref="C165:E165"/>
    <mergeCell ref="C166:E166"/>
    <mergeCell ref="A180:G180"/>
    <mergeCell ref="C181:E181"/>
    <mergeCell ref="C187:E187"/>
    <mergeCell ref="C182:G182"/>
    <mergeCell ref="C183:G183"/>
    <mergeCell ref="C184:G184"/>
    <mergeCell ref="C185:G185"/>
    <mergeCell ref="C186:E186"/>
  </mergeCells>
  <phoneticPr fontId="8" type="noConversion"/>
  <dataValidations count="1">
    <dataValidation type="list" allowBlank="1" showInputMessage="1" promptTitle="Valid values include:" prompt="U - Untested_x000a_P - Pass_x000a_F - Fail_x000a_B - Blocked_x000a_S - Skipped_x000a_n/a - Not applicable_x000a_" sqref="F29:F33 F82:F92 F10:F18 F189:F192 F104:F112 F123:F127 F140:F156 F168:F179 F45:F69" xr:uid="{45B70E79-255C-40F7-9C5C-436275BB5CDD}">
      <formula1>"U,P,F,B,S,n/a"</formula1>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8">
    <comment s:ref="A1" rgbClr="CFC42C"/>
    <comment s:ref="D4" rgbClr="CFC42C"/>
    <comment s:ref="E4" rgbClr="CFC42C"/>
    <comment s:ref="F4" rgbClr="CFC42C"/>
    <comment s:ref="G4" rgbClr="CFC42C"/>
    <comment s:ref="A12" rgbClr="CFC42C"/>
    <comment s:ref="B12" rgbClr="CFC42C"/>
    <comment s:ref="C12" rgbClr="CFC42C"/>
    <comment s:ref="D12" rgbClr="CFC42C"/>
    <comment s:ref="E12" rgbClr="CFC42C"/>
    <comment s:ref="F12" rgbClr="CFC42C"/>
    <comment s:ref="G12" rgbClr="CFC42C"/>
    <comment s:ref="H12" rgbClr="CFC42C"/>
    <comment s:ref="I12" rgbClr="CFC42C"/>
  </commentList>
  <commentList sheetStid="3258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8">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7">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9">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1">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3">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Snapshot</vt:lpstr>
      <vt:lpstr>Trend</vt:lpstr>
      <vt:lpstr>Use Cases</vt:lpstr>
      <vt:lpstr>Transfer Blend on Column</vt:lpstr>
      <vt:lpstr>UC006</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孙婷</cp:lastModifiedBy>
  <cp:lastPrinted>2010-01-30T03:11:00Z</cp:lastPrinted>
  <dcterms:created xsi:type="dcterms:W3CDTF">1996-10-14T23:33:00Z</dcterms:created>
  <dcterms:modified xsi:type="dcterms:W3CDTF">2023-11-29T11:28:15Z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7FA7CA2AE56B4BC99779EBCBC8F1811E</vt:lpwstr>
  </property>
  <property fmtid="{D5CDD505-2E9C-101B-9397-08002B2CF9AE}" pid="5" name="KSOProductBuildVer">
    <vt:lpwstr>2052-11.1.0.11365</vt:lpwstr>
  </property>
</Properties>
</file>