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Update Notes column on Rig Board\"/>
    </mc:Choice>
  </mc:AlternateContent>
  <xr:revisionPtr revIDLastSave="0" documentId="13_ncr:1_{1DAA0C8B-AE6F-445C-9B27-E5B60DAFC735}"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 Cases" sheetId="32578" r:id="rId3"/>
    <sheet name="Update Notes column on Rig Boar" sheetId="32615" r:id="rId4"/>
    <sheet name="UC007" sheetId="3262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E9" i="32615" l="1"/>
  <c r="K37" i="5"/>
  <c r="K39" i="5"/>
  <c r="K40" i="5"/>
  <c r="K36" i="5"/>
  <c r="E21" i="5"/>
  <c r="E40" i="5" s="1"/>
  <c r="D21" i="5"/>
  <c r="D40" i="5" s="1"/>
  <c r="J38" i="5"/>
  <c r="K38" i="5" s="1"/>
  <c r="F6" i="32615"/>
  <c r="F7" i="32615"/>
  <c r="F8" i="32615"/>
  <c r="F4" i="32615"/>
  <c r="F9" i="32615"/>
  <c r="F5" i="32615"/>
  <c r="D38" i="5" l="1"/>
  <c r="A19" i="32615" l="1"/>
  <c r="A20" i="32615" s="1"/>
  <c r="A21" i="32615" s="1"/>
  <c r="A22" i="32615" s="1"/>
  <c r="A23" i="32615" s="1"/>
  <c r="A24" i="32615" s="1"/>
  <c r="A25"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<sst xmlns="http://schemas.openxmlformats.org/spreadsheetml/2006/main" count="441" uniqueCount="167">
  <si>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</si>
  <si>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</si>
  <si>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</si>
  <si>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</si>
  <si>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</si>
  <si>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</si>
  <si>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</si>
  <si>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</si>
  <si>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</si>
  <si>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</si>
  <si>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</si>
  <si>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</si>
  <si>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</si>
  <si>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</si>
  <si>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</si>
  <si>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</si>
  <si>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</si>
  <si>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</si>
  <si>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</si>
  <si>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</si>
  <si>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</si>
  <si>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</si>
  <si>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</si>
  <si>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</si>
  <si>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</si>
  <si>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</si>
  <si>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</si>
  <si>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</si>
  <si>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</si>
  <si>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</si>
  <si>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</si>
  <si>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</si>
  <si>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</si>
  <si>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</si>
  <si>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</si>
  <si>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</si>
  <si>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</si>
  <si>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</si>
  <si>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</si>
  <si>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</si>
  <si>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</si>
  <si>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</si>
  <si>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</si>
  <si>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</si>
  <si>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</si>
  <si>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</si>
  <si>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</si>
  <si>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</si>
  <si>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</si>
  <si>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</si>
  <si>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</si>
  <si>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</si>
  <si>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</si>
  <si>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</si>
  <si>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</si>
  <si>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</si>
  <si>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</si>
  <si>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</si>
  <si>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</si>
  <si>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</si>
  <si>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</si>
  <si>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</si>
  <si>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</si>
  <si>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</si>
  <si>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</si>
  <si>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</si>
  <si>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</si>
  <si>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</si>
  <si>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</si>
  <si>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</si>
  <si>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</si>
  <si>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</si>
  <si>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</si>
  <si>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</si>
  <si>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</si>
  <si>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</si>
  <si>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</si>
  <si>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</si>
  <si>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</si>
  <si>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</si>
  <si>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</si>
  <si>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</si>
  <si>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</si>
  <si>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</si>
  <si>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</si>
  <si>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</si>
  <si>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</si>
  <si>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</si>
  <si>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</si>
  <si>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</si>
  <si>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</si>
  <si>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</si>
  <si>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</si>
  <si>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</si>
  <si>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</si>
  <si>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</si>
  <si>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</si>
  <si>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</si>
  <si>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</si>
  <si>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UC006</t>
    <phoneticPr fontId="8" type="noConversion"/>
  </si>
  <si>
    <t>Alice</t>
    <phoneticPr fontId="8" type="noConversion"/>
  </si>
  <si>
    <t>UC007-001</t>
    <phoneticPr fontId="8" type="noConversion"/>
  </si>
  <si>
    <t>UC007-002</t>
    <phoneticPr fontId="8" type="noConversion"/>
  </si>
  <si>
    <t>UC007-003</t>
    <phoneticPr fontId="8" type="noConversion"/>
  </si>
  <si>
    <t>UC007-004</t>
    <phoneticPr fontId="8" type="noConversion"/>
  </si>
  <si>
    <t xml:space="preserve">Update Notes column on Rig Board </t>
    <phoneticPr fontId="8" type="noConversion"/>
  </si>
  <si>
    <t/>
  </si>
  <si>
    <t>Right click on NOTES column of Bin 1907</t>
  </si>
  <si>
    <t xml:space="preserve"> </t>
  </si>
  <si>
    <t>System will display pop up "Update Notes"</t>
  </si>
  <si>
    <t>Input value to the textbox of Update Notes</t>
  </si>
  <si>
    <t>Notes = Empty</t>
  </si>
  <si>
    <t>Click Save</t>
  </si>
  <si>
    <t xml:space="preserve">Save successfully </t>
  </si>
  <si>
    <t>Right click on NOTES column</t>
  </si>
  <si>
    <t>System will display Update Notes</t>
  </si>
  <si>
    <t xml:space="preserve">Note = SeteelEnerSanjelEnerSanjelEnerSanjelEnerSanjelEnerSanjelEnerSanjelEnerSanjelEnerSanjelEnerSanjelEner </t>
  </si>
  <si>
    <t>check length of the textbox</t>
  </si>
  <si>
    <t>length = 100</t>
  </si>
  <si>
    <t xml:space="preserve">click Save </t>
  </si>
  <si>
    <t>System can save successfully</t>
  </si>
  <si>
    <t>Check Podindex in database</t>
  </si>
  <si>
    <t>Binnote.Podindex = 1</t>
  </si>
  <si>
    <t>Check description in database</t>
  </si>
  <si>
    <t>Binnote.description = 'SeteelEnerSanjelEnerSanjelEnerSanjelEnerSanjelEnerSanjelEnerSanjelEnerSanjelEnerSanjelEnerSanjelEner '</t>
  </si>
  <si>
    <t>Note = !@$sdfdg451258670)(*&amp;^%$#@!~&lt;&gt;|”:&lt;&gt;,.SDSFDFBhttp://baidu.comhttp:ebay.com.cn</t>
  </si>
  <si>
    <t>click Save</t>
  </si>
  <si>
    <t>Binnote.description = !@$sdfdg451258670)(*&amp;^%$#@!~&lt;&gt;|”:&lt;&gt;,.SDSFDFBhttp://baidu.comhttp:ebay.com.cn</t>
  </si>
  <si>
    <t>Check Bin information in NOTES column</t>
  </si>
  <si>
    <t xml:space="preserve">Format:
Bin: [Amount]:[unit]  [BlendChemicalName]
Currently:
2162:15.999t EverCRETE*(DN#1)
</t>
  </si>
  <si>
    <t xml:space="preserve"> 36   Kiwetinohk      2156
Update Bin Notes: SanjelEnerSanjelEnerSanjelEnerSanjelEnerSanjelEnerSanjelEnerSanjelEnerSanjelEner
SanjelEnerSanjelEner
</t>
  </si>
  <si>
    <t>format:  BIN name will be displayed
**2 truck liner*
CLIENT APPROVAL REQUIRED PRIOR TO ANY CEMENT HAULS
EMAIL MTS TO RIG FOR ALL CEMENT HAULS
P-1955: 7.2T Ecoprime plug Cement 10/24 AD
P-2155: 4m3 DMIS 10/24 AD
P-2156: 
3800L MCR-9L on lease</t>
  </si>
  <si>
    <t xml:space="preserve">Click BIN 2156 </t>
  </si>
  <si>
    <t>System will display Update BIN Notes  textbox</t>
  </si>
  <si>
    <t>Input test data to the textbox of Update BIN Notes</t>
  </si>
  <si>
    <t xml:space="preserve">Notes = SanjelEnerSanjelEnerSanjelEnerSanjelEnerSanjelEnerSanjelEnerSanjelEnerSanjelEnerSanjelEnerSanjelEner
</t>
  </si>
  <si>
    <t>Page refresh and data will be synched to Notes column</t>
  </si>
  <si>
    <t xml:space="preserve">Check data displayed on Notes column </t>
  </si>
  <si>
    <t xml:space="preserve">2156:
,SanjelEnerSanjelEnerSanjelEnerSanjelEnerSanjelEnerSanjelEnerSanjelEnerSanjelEnerSanjelEnerSanjelEner
</t>
  </si>
  <si>
    <t>Binnote.description = 'SanjelEnerSanjelEnerSanjelEnerSanjelEnerSanjelEnerSanjelEnerSanjelEnerSanjelEnerSanjelEnerSanjelEner'</t>
  </si>
  <si>
    <t>Check BIN information on Notes column</t>
  </si>
  <si>
    <t xml:space="preserve"> Blend exists in the BIN - 1867
5 Adavantage  1867:t EverCRETE*(DN#1)
                         2162: 15.999t EverCRETE*(DN#1)
33HWN      2172: 25t  Lead1, sereddd
 </t>
  </si>
  <si>
    <t>Previously: 
1867: t EverCRETE*(DN#1)
Currently:
1867:t  Lead1</t>
  </si>
  <si>
    <t>Mouse hovers the NOTES column</t>
  </si>
  <si>
    <t xml:space="preserve"> [BinInformationName]: [Category if found] [Quantity][unit]+[BlendChemicalDescription]
1867: Lead1 0.00100000000000033t EverCRETE* (DN#1) + 0.4% CFR + 0.25% CFL-4 + 3% EA-5 + 0.3% CDF-6P + 0.1% ASM-3 + 1kg/m3 LCF-7
</t>
  </si>
  <si>
    <t>Mouse hovers over the BIN column, system will display callsheet number</t>
  </si>
  <si>
    <t xml:space="preserve">Tooltip format :
[Amount]t - [Call Sheet Number or Program Id.Program revision/JobType]/[Blend Category] - [Blend Chemical Description]
Example:
a. There is call sheet informaion available
0.00100000000000033t-CS:1110115/Production/Lead1- EverCRETE* (DN#1) + 0.4% CFR + 0.25% CFL-4 + 3% EA-5 + 0.3% CDF-6P + 0.1% ASM-3 + 1kg/m3 LCF-7
</t>
  </si>
  <si>
    <t>Mouse hovers over the BIN column, system will display program information</t>
  </si>
  <si>
    <t xml:space="preserve">b. No call sheet information, but there is program information available
Tooltip format :
[Amount]t - [Call Sheet Number or Program Id.Program revision/JobType]/[Blend Category] - [Blend Chemical Description]
25t - PRG2301500.00/Surface/Lead1 - ECOprime + 0.8% CFL-12 + 0.25% MCR-7 + 0.2% SCA-6 + 0.45% SCA-7 + 1% FWC-2 + 0.2% ASM-3 + 0.3% CDF-6P
</t>
  </si>
  <si>
    <t>The mouse hovers over the Notes  message when  No call sheet information, no program information available</t>
  </si>
  <si>
    <t>c. No call sheet information, no program information available
15.999t - EverCRETE* (DN#1) + 0.4% CFR + 0.25% CFL-4 + 3% EA-5 + 0.3% CDF-6P + 0.1% ASM-3 + 1kg/m3 LCF-7</t>
  </si>
  <si>
    <t xml:space="preserve"> Rig Bin exists and is empty</t>
  </si>
  <si>
    <t>format:  BIN name will be displayed
i,e.  2159:</t>
  </si>
  <si>
    <t>Check Podindex in database
select BinName, PodIndex, * from BinInformation where BinName = '2159' order by modified_datetime DESC</t>
  </si>
  <si>
    <t>Podindex = 1</t>
  </si>
  <si>
    <t>Update Notes on Resource Board</t>
    <phoneticPr fontId="8" type="noConversion"/>
  </si>
  <si>
    <t>Bin exists</t>
    <phoneticPr fontId="8" type="noConversion"/>
  </si>
  <si>
    <t>Notes update on Rigboard - No Producthaulloadid existed in Bininformation, Blendname will be displayed.</t>
    <phoneticPr fontId="8" type="noConversion"/>
  </si>
  <si>
    <t>Bininformation.Lastproducthaulloadid = 0</t>
    <phoneticPr fontId="8" type="noConversion"/>
  </si>
  <si>
    <t>System will display Blendname on Notes column if no Producthaulloadid exists in Bininformation.</t>
    <phoneticPr fontId="8" type="noConversion"/>
  </si>
  <si>
    <t>Update NOTES information when user updates Bin notes</t>
    <phoneticPr fontId="8" type="noConversion"/>
  </si>
  <si>
    <t>Notes update on Rigboard -- Update the rig bin notes when onlocation producthaul--Producthaulloadid exists in Bininformation</t>
    <phoneticPr fontId="8" type="noConversion"/>
  </si>
  <si>
    <t>Notes update on Rigboad --  BIN is empty</t>
    <phoneticPr fontId="8" type="noConversion"/>
  </si>
  <si>
    <t>UC007-005</t>
    <phoneticPr fontId="8" type="noConversion"/>
  </si>
  <si>
    <t>Notes column information will be updated once user updates Bin Notes.</t>
    <phoneticPr fontId="8" type="noConversion"/>
  </si>
  <si>
    <t>Rig bin NOTES column information will be updated once user set a producthaul as OnLocation.</t>
    <phoneticPr fontId="8" type="noConversion"/>
  </si>
  <si>
    <t>Rig Bin exists and is empty.</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</si>
</sst>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6"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s>
  <cellStyleXfs count="7">
    <xf numFmtId="0" fontId="0" fillId="0" borderId="0"/>
    <xf numFmtId="0" fontId="2" fillId="0" borderId="0" applyNumberFormat="0" applyFill="0" applyBorder="0" applyAlignment="0" applyProtection="0">
      <alignment vertical="top"/>
      <protection locked="0"/>
    </xf>
    <xf numFmtId="9" fontId="41" fillId="0" borderId="0" applyFont="0" applyFill="0" applyBorder="0" applyAlignment="0" applyProtection="0"/>
    <xf numFmtId="0" fontId="2"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287">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2" fillId="4" borderId="3" xfId="1" applyFill="1" applyBorder="1" applyAlignment="1" applyProtection="1">
      <alignmen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19" fillId="2" borderId="0" xfId="0" applyFont="1" applyFill="1" applyAlignment="1">
      <alignment horizontal="center"/>
    </xf>
    <xf numFmtId="0" fontId="9"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9" fillId="4" borderId="0" xfId="0" applyFont="1" applyFill="1"/>
    <xf numFmtId="0" fontId="18"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6"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12" fillId="0" borderId="21" xfId="0" applyFont="1" applyBorder="1" applyAlignment="1">
      <alignment horizontal="left" vertical="center" wrapText="1"/>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5" fillId="0" borderId="9" xfId="0" applyFont="1" applyBorder="1" applyAlignment="1">
      <alignment horizontal="left" vertical="center"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43"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4" fillId="2" borderId="37" xfId="0" applyFont="1" applyFill="1" applyBorder="1" applyAlignment="1">
      <alignment horizontal="right" vertical="center" wrapText="1"/>
    </xf>
    <xf numFmtId="0" fontId="44" fillId="0" borderId="53" xfId="0" quotePrefix="1" applyFont="1" applyBorder="1"/>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44" fillId="0" borderId="3" xfId="0" applyFont="1" applyBorder="1"/>
    <xf numFmtId="0" fontId="45" fillId="0" borderId="3" xfId="0" applyFont="1" applyBorder="1"/>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1" fillId="0" borderId="0" xfId="0" applyFont="1"/>
    <xf numFmtId="0" fontId="41" fillId="4" borderId="3" xfId="0" applyFont="1" applyFill="1" applyBorder="1" applyAlignment="1">
      <alignment vertical="top" wrapText="1"/>
    </xf>
    <xf numFmtId="0" fontId="2" fillId="4" borderId="3" xfId="1" applyFill="1" applyBorder="1" applyAlignment="1" applyProtection="1">
      <alignment horizontal="lef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2"/>
      <c r="J1" s="123"/>
      <c r="K1" s="123"/>
      <c r="L1" s="123"/>
    </row>
    <row r="2" spans="1:12" ht="20.25" x14ac:dyDescent="0.3">
      <c r="F2" s="45" t="str">
        <f>$I$9</f>
        <v>Release 1.1</v>
      </c>
      <c r="I2" s="124"/>
      <c r="L2" s="125"/>
    </row>
    <row r="3" spans="1:12" x14ac:dyDescent="0.2">
      <c r="F3" s="46" t="str">
        <f>"Project: "&amp;$B$16&amp;"  "&amp;$B$17</f>
        <v>Project: P18  教育平台</v>
      </c>
      <c r="I3" s="124"/>
      <c r="J3" s="126"/>
      <c r="K3" s="126"/>
      <c r="L3" s="123"/>
    </row>
    <row r="4" spans="1:12" ht="4.5" customHeight="1" x14ac:dyDescent="0.2"/>
    <row r="5" spans="1:12" ht="23.25" x14ac:dyDescent="0.2">
      <c r="A5" s="47" t="s">
        <v>0</v>
      </c>
      <c r="B5" s="48"/>
      <c r="C5" s="48"/>
      <c r="D5" s="48"/>
      <c r="E5" s="48"/>
      <c r="F5" s="48"/>
      <c r="G5" s="48"/>
      <c r="H5" s="48"/>
      <c r="I5" s="48"/>
      <c r="J5" s="48"/>
      <c r="K5" s="48"/>
      <c r="L5" s="48"/>
    </row>
    <row r="6" spans="1:12" ht="9" customHeight="1" x14ac:dyDescent="0.2">
      <c r="A6" s="49"/>
      <c r="B6" s="49"/>
      <c r="C6" s="49"/>
      <c r="D6" s="49"/>
      <c r="E6" s="49"/>
      <c r="F6" s="49"/>
      <c r="G6" s="49"/>
      <c r="H6" s="49"/>
      <c r="I6" s="49"/>
      <c r="J6" s="49"/>
      <c r="K6" s="49"/>
      <c r="L6" s="49"/>
    </row>
    <row r="7" spans="1:12" ht="16.5" customHeight="1" x14ac:dyDescent="0.2">
      <c r="A7" s="42" t="s">
        <v>1</v>
      </c>
      <c r="B7" s="43"/>
      <c r="C7" s="43"/>
      <c r="D7" s="43"/>
      <c r="E7" s="43"/>
      <c r="F7" s="90"/>
      <c r="G7" s="42" t="s">
        <v>2</v>
      </c>
      <c r="H7" s="91"/>
      <c r="I7" s="43"/>
      <c r="J7" s="43"/>
      <c r="K7" s="43"/>
      <c r="L7" s="43"/>
    </row>
    <row r="8" spans="1:12" ht="16.5" customHeight="1" x14ac:dyDescent="0.2">
      <c r="A8" s="44" t="s">
        <v>3</v>
      </c>
      <c r="B8" s="224" t="s">
        <v>4</v>
      </c>
      <c r="C8" s="224"/>
      <c r="D8" s="224"/>
      <c r="E8" s="224"/>
      <c r="F8" s="90"/>
      <c r="G8" s="235" t="s">
        <v>3</v>
      </c>
      <c r="H8" s="236"/>
      <c r="I8" s="224" t="s">
        <v>4</v>
      </c>
      <c r="J8" s="224"/>
      <c r="K8" s="224"/>
      <c r="L8" s="224"/>
    </row>
    <row r="9" spans="1:12" ht="16.5" customHeight="1" x14ac:dyDescent="0.2">
      <c r="A9" s="92" t="s">
        <v>5</v>
      </c>
      <c r="B9" s="208" t="s">
        <v>6</v>
      </c>
      <c r="C9" s="209"/>
      <c r="D9" s="209"/>
      <c r="E9" s="210"/>
      <c r="F9" s="90"/>
      <c r="G9" s="237" t="s">
        <v>7</v>
      </c>
      <c r="H9" s="238"/>
      <c r="I9" s="239" t="s">
        <v>8</v>
      </c>
      <c r="J9" s="240"/>
      <c r="K9" s="240"/>
      <c r="L9" s="241"/>
    </row>
    <row r="10" spans="1:12" ht="16.5" customHeight="1" x14ac:dyDescent="0.2">
      <c r="A10" s="93" t="s">
        <v>9</v>
      </c>
      <c r="B10" s="225" t="s">
        <v>10</v>
      </c>
      <c r="C10" s="226"/>
      <c r="D10" s="226"/>
      <c r="E10" s="227"/>
      <c r="F10" s="90"/>
      <c r="G10" s="228" t="s">
        <v>11</v>
      </c>
      <c r="H10" s="229"/>
      <c r="I10" s="230"/>
      <c r="J10" s="231"/>
      <c r="K10" s="231"/>
      <c r="L10" s="232"/>
    </row>
    <row r="11" spans="1:12" ht="16.5" customHeight="1" x14ac:dyDescent="0.2">
      <c r="A11" s="93" t="s">
        <v>12</v>
      </c>
      <c r="B11" s="225" t="s">
        <v>13</v>
      </c>
      <c r="C11" s="226"/>
      <c r="D11" s="226"/>
      <c r="E11" s="227"/>
      <c r="F11" s="90"/>
      <c r="G11" s="233" t="s">
        <v>14</v>
      </c>
      <c r="H11" s="234"/>
      <c r="I11" s="230"/>
      <c r="J11" s="231"/>
      <c r="K11" s="231"/>
      <c r="L11" s="232"/>
    </row>
    <row r="12" spans="1:12" ht="16.5" customHeight="1" x14ac:dyDescent="0.2">
      <c r="A12" s="94" t="s">
        <v>15</v>
      </c>
      <c r="B12" s="216" t="s">
        <v>16</v>
      </c>
      <c r="C12" s="217"/>
      <c r="D12" s="217"/>
      <c r="E12" s="218"/>
      <c r="F12" s="90"/>
      <c r="G12" s="211" t="s">
        <v>17</v>
      </c>
      <c r="H12" s="212"/>
      <c r="I12" s="213"/>
      <c r="J12" s="214"/>
      <c r="K12" s="214"/>
      <c r="L12" s="215"/>
    </row>
    <row r="13" spans="1:12" ht="16.5" customHeight="1" x14ac:dyDescent="0.2">
      <c r="A13" s="95"/>
      <c r="B13" s="90"/>
      <c r="C13" s="90"/>
      <c r="D13" s="90"/>
      <c r="E13" s="90"/>
      <c r="F13" s="96"/>
      <c r="G13" s="211" t="s">
        <v>18</v>
      </c>
      <c r="H13" s="212"/>
      <c r="I13" s="213"/>
      <c r="J13" s="214"/>
      <c r="K13" s="214"/>
      <c r="L13" s="215"/>
    </row>
    <row r="14" spans="1:12" ht="16.5" customHeight="1" x14ac:dyDescent="0.2">
      <c r="A14" s="42" t="s">
        <v>19</v>
      </c>
      <c r="B14" s="43"/>
      <c r="C14" s="43"/>
      <c r="D14" s="43"/>
      <c r="E14" s="43"/>
      <c r="F14" s="90"/>
      <c r="G14" s="211" t="s">
        <v>20</v>
      </c>
      <c r="H14" s="212"/>
      <c r="I14" s="213"/>
      <c r="J14" s="214"/>
      <c r="K14" s="214"/>
      <c r="L14" s="215"/>
    </row>
    <row r="15" spans="1:12" ht="16.5" customHeight="1" x14ac:dyDescent="0.2">
      <c r="A15" s="44" t="s">
        <v>3</v>
      </c>
      <c r="B15" s="224" t="s">
        <v>4</v>
      </c>
      <c r="C15" s="224"/>
      <c r="D15" s="224"/>
      <c r="E15" s="224"/>
      <c r="F15" s="97"/>
      <c r="G15" s="211" t="s">
        <v>21</v>
      </c>
      <c r="H15" s="212"/>
      <c r="I15" s="213"/>
      <c r="J15" s="214"/>
      <c r="K15" s="214"/>
      <c r="L15" s="215"/>
    </row>
    <row r="16" spans="1:12" ht="16.5" customHeight="1" x14ac:dyDescent="0.2">
      <c r="A16" s="98" t="s">
        <v>22</v>
      </c>
      <c r="B16" s="208" t="s">
        <v>23</v>
      </c>
      <c r="C16" s="209"/>
      <c r="D16" s="209"/>
      <c r="E16" s="210"/>
      <c r="F16" s="90"/>
      <c r="G16" s="211" t="s">
        <v>24</v>
      </c>
      <c r="H16" s="212"/>
      <c r="I16" s="213"/>
      <c r="J16" s="214"/>
      <c r="K16" s="214"/>
      <c r="L16" s="215"/>
    </row>
    <row r="17" spans="1:12" ht="16.5" customHeight="1" x14ac:dyDescent="0.2">
      <c r="A17" s="99" t="s">
        <v>25</v>
      </c>
      <c r="B17" s="216" t="s">
        <v>26</v>
      </c>
      <c r="C17" s="217"/>
      <c r="D17" s="217"/>
      <c r="E17" s="218"/>
      <c r="F17" s="90"/>
      <c r="G17" s="219" t="s">
        <v>27</v>
      </c>
      <c r="H17" s="220"/>
      <c r="I17" s="221"/>
      <c r="J17" s="222"/>
      <c r="K17" s="222"/>
      <c r="L17" s="223"/>
    </row>
    <row r="18" spans="1:12" ht="9" customHeight="1" x14ac:dyDescent="0.2">
      <c r="A18" s="49"/>
      <c r="B18" s="49"/>
      <c r="C18" s="49"/>
      <c r="D18" s="49"/>
      <c r="E18" s="49"/>
      <c r="F18" s="49"/>
      <c r="G18" s="49"/>
      <c r="H18" s="49"/>
      <c r="I18" s="49"/>
      <c r="J18" s="49"/>
      <c r="K18" s="49"/>
      <c r="L18" s="49"/>
    </row>
    <row r="19" spans="1:12" ht="16.5" customHeight="1" x14ac:dyDescent="0.2">
      <c r="A19" s="100" t="s">
        <v>28</v>
      </c>
      <c r="B19" s="101"/>
      <c r="C19" s="101"/>
      <c r="D19" s="101"/>
      <c r="E19" s="101"/>
      <c r="F19" s="90"/>
      <c r="G19" s="42" t="s">
        <v>29</v>
      </c>
      <c r="H19" s="91"/>
      <c r="I19" s="43"/>
      <c r="J19" s="43"/>
      <c r="K19" s="43"/>
      <c r="L19" s="43"/>
    </row>
    <row r="20" spans="1:12" ht="30" customHeight="1" x14ac:dyDescent="0.2">
      <c r="A20" s="202" t="s">
        <v>30</v>
      </c>
      <c r="B20" s="202"/>
      <c r="C20" s="102" t="s">
        <v>31</v>
      </c>
      <c r="D20" s="103" t="s">
        <v>32</v>
      </c>
      <c r="E20" s="103" t="s">
        <v>33</v>
      </c>
      <c r="F20" s="104"/>
      <c r="G20" s="203" t="s">
        <v>34</v>
      </c>
      <c r="H20" s="204"/>
      <c r="I20" s="205" t="s">
        <v>33</v>
      </c>
      <c r="J20" s="206"/>
      <c r="K20" s="206"/>
      <c r="L20" s="207"/>
    </row>
    <row r="21" spans="1:12" ht="16.5" customHeight="1" x14ac:dyDescent="0.2">
      <c r="A21" s="189" t="e">
        <f ca="1">MID(CELL("filename",#REF!),FIND("]",CELL("filename"),1)+1,255)</f>
        <v>#REF!</v>
      </c>
      <c r="B21" s="190"/>
      <c r="C21" s="105"/>
      <c r="D21" s="106" t="e">
        <f>IF(#REF!=0,"",#REF!)</f>
        <v>#REF!</v>
      </c>
      <c r="E21" s="107" t="e">
        <f>IF(#REF!=0,"",#REF!)</f>
        <v>#REF!</v>
      </c>
      <c r="F21" s="104"/>
      <c r="G21" s="49"/>
      <c r="H21" s="49"/>
      <c r="I21" s="127"/>
      <c r="J21" s="49"/>
      <c r="K21" s="49"/>
      <c r="L21" s="49"/>
    </row>
    <row r="22" spans="1:12" ht="16.5" customHeight="1" x14ac:dyDescent="0.2">
      <c r="A22" s="189" t="e">
        <f ca="1">MID(CELL("filename",#REF!),FIND("]",CELL("filename"),1)+1,255)</f>
        <v>#REF!</v>
      </c>
      <c r="B22" s="190"/>
      <c r="C22" s="108"/>
      <c r="D22" s="106" t="e">
        <f>IF(#REF!=0,"",#REF!)</f>
        <v>#REF!</v>
      </c>
      <c r="E22" s="107" t="e">
        <f>IF(#REF!=0,"",#REF!)</f>
        <v>#REF!</v>
      </c>
      <c r="F22" s="104"/>
      <c r="G22" s="49"/>
      <c r="H22" s="49"/>
      <c r="I22" s="127"/>
      <c r="J22" s="49"/>
      <c r="K22" s="49"/>
      <c r="L22" s="49"/>
    </row>
    <row r="23" spans="1:12" ht="16.5" customHeight="1" x14ac:dyDescent="0.2">
      <c r="A23" s="189" t="e">
        <f ca="1">MID(CELL("filename",#REF!),FIND("]",CELL("filename"),1)+1,255)</f>
        <v>#REF!</v>
      </c>
      <c r="B23" s="190"/>
      <c r="C23" s="109"/>
      <c r="D23" s="106" t="e">
        <f>IF(#REF!=0,"",#REF!)</f>
        <v>#REF!</v>
      </c>
      <c r="E23" s="107" t="e">
        <f>IF(#REF!=0,"",#REF!)</f>
        <v>#REF!</v>
      </c>
      <c r="F23" s="49"/>
      <c r="G23" s="49"/>
      <c r="H23" s="49"/>
      <c r="I23" s="127"/>
      <c r="J23" s="49"/>
      <c r="K23" s="49"/>
      <c r="L23" s="49"/>
    </row>
    <row r="24" spans="1:12" ht="16.5" customHeight="1" x14ac:dyDescent="0.2">
      <c r="A24" s="189" t="e">
        <f ca="1">MID(CELL("filename",#REF!),FIND("]",CELL("filename"),1)+1,255)</f>
        <v>#REF!</v>
      </c>
      <c r="B24" s="190"/>
      <c r="C24" s="109"/>
      <c r="D24" s="106" t="e">
        <f>IF(#REF!=0,"",#REF!)</f>
        <v>#REF!</v>
      </c>
      <c r="E24" s="107" t="e">
        <f>IF(#REF!=0,"",#REF!)</f>
        <v>#REF!</v>
      </c>
      <c r="F24" s="49"/>
      <c r="G24" s="49"/>
      <c r="H24" s="49"/>
      <c r="I24" s="127"/>
      <c r="J24" s="49"/>
      <c r="K24" s="49"/>
      <c r="L24" s="49"/>
    </row>
    <row r="25" spans="1:12" ht="16.5" customHeight="1" x14ac:dyDescent="0.2">
      <c r="A25" s="189" t="e">
        <f ca="1">MID(CELL("filename",#REF!),FIND("]",CELL("filename"),1)+1,255)</f>
        <v>#REF!</v>
      </c>
      <c r="B25" s="190"/>
      <c r="C25" s="109"/>
      <c r="D25" s="106" t="e">
        <f>IF(#REF!=0,"",#REF!)</f>
        <v>#REF!</v>
      </c>
      <c r="E25" s="107" t="e">
        <f>IF(#REF!=0,"",#REF!)</f>
        <v>#REF!</v>
      </c>
      <c r="F25" s="49"/>
      <c r="G25" s="49"/>
      <c r="H25" s="49"/>
      <c r="I25" s="127"/>
      <c r="J25" s="49"/>
      <c r="K25" s="49"/>
      <c r="L25" s="49"/>
    </row>
    <row r="26" spans="1:12" ht="16.5" customHeight="1" x14ac:dyDescent="0.2">
      <c r="A26" s="189" t="e">
        <f ca="1">MID(CELL("filename",#REF!),FIND("]",CELL("filename"),1)+1,255)</f>
        <v>#REF!</v>
      </c>
      <c r="B26" s="190"/>
      <c r="C26" s="109"/>
      <c r="D26" s="106" t="e">
        <f>IF(#REF!=0,"",#REF!)</f>
        <v>#REF!</v>
      </c>
      <c r="E26" s="107" t="e">
        <f>IF(#REF!=0,"",#REF!)</f>
        <v>#REF!</v>
      </c>
      <c r="F26" s="49"/>
      <c r="G26" s="49"/>
      <c r="H26" s="49"/>
      <c r="I26" s="127"/>
      <c r="J26" s="49"/>
      <c r="K26" s="49"/>
      <c r="L26" s="49"/>
    </row>
    <row r="27" spans="1:12" ht="16.5" customHeight="1" x14ac:dyDescent="0.2">
      <c r="A27" s="189" t="e">
        <f ca="1">MID(CELL("filename",#REF!),FIND("]",CELL("filename"),1)+1,255)</f>
        <v>#REF!</v>
      </c>
      <c r="B27" s="190"/>
      <c r="C27" s="109"/>
      <c r="D27" s="106" t="e">
        <f>IF(#REF!=0,"",#REF!)</f>
        <v>#REF!</v>
      </c>
      <c r="E27" s="107" t="e">
        <f>IF(#REF!=0,"",#REF!)</f>
        <v>#REF!</v>
      </c>
      <c r="F27" s="49"/>
      <c r="G27" s="49"/>
      <c r="H27" s="49"/>
      <c r="I27" s="127"/>
      <c r="J27" s="49"/>
      <c r="K27" s="49"/>
      <c r="L27" s="49"/>
    </row>
    <row r="28" spans="1:12" ht="16.5" customHeight="1" x14ac:dyDescent="0.2">
      <c r="A28" s="189" t="e">
        <f ca="1">MID(CELL("filename",#REF!),FIND("]",CELL("filename"),1)+1,255)</f>
        <v>#REF!</v>
      </c>
      <c r="B28" s="190"/>
      <c r="C28" s="109"/>
      <c r="D28" s="106" t="e">
        <f>IF(#REF!=0,"",#REF!)</f>
        <v>#REF!</v>
      </c>
      <c r="E28" s="107" t="e">
        <f>IF(#REF!=0,"",#REF!)</f>
        <v>#REF!</v>
      </c>
      <c r="F28" s="49"/>
      <c r="G28" s="49"/>
      <c r="H28" s="49"/>
      <c r="I28" s="127"/>
      <c r="J28" s="49"/>
      <c r="K28" s="49"/>
      <c r="L28" s="49"/>
    </row>
    <row r="29" spans="1:12" ht="16.5" customHeight="1" x14ac:dyDescent="0.2">
      <c r="A29" s="189" t="e">
        <f ca="1">MID(CELL("filename",#REF!),FIND("]",CELL("filename"),1)+1,255)</f>
        <v>#REF!</v>
      </c>
      <c r="B29" s="190"/>
      <c r="C29" s="109"/>
      <c r="D29" s="106" t="e">
        <f>IF(#REF!=0,"",#REF!)</f>
        <v>#REF!</v>
      </c>
      <c r="E29" s="107" t="e">
        <f>IF(#REF!=0,"",#REF!)</f>
        <v>#REF!</v>
      </c>
      <c r="F29" s="49"/>
      <c r="G29" s="49"/>
      <c r="H29" s="49"/>
      <c r="I29" s="127"/>
      <c r="J29" s="49"/>
      <c r="K29" s="49"/>
      <c r="L29" s="49"/>
    </row>
    <row r="30" spans="1:12" ht="16.5" customHeight="1" x14ac:dyDescent="0.2">
      <c r="A30" s="189" t="e">
        <f ca="1">MID(CELL("filename",#REF!),FIND("]",CELL("filename"),1)+1,255)</f>
        <v>#REF!</v>
      </c>
      <c r="B30" s="190"/>
      <c r="C30" s="109"/>
      <c r="D30" s="106" t="e">
        <f>IF(#REF!=0,"",#REF!)</f>
        <v>#REF!</v>
      </c>
      <c r="E30" s="107" t="e">
        <f>IF(#REF!=0,"",#REF!)</f>
        <v>#REF!</v>
      </c>
      <c r="F30" s="49"/>
      <c r="G30" s="49"/>
      <c r="H30" s="49"/>
      <c r="I30" s="127"/>
      <c r="J30" s="49"/>
      <c r="K30" s="49"/>
      <c r="L30" s="49"/>
    </row>
    <row r="31" spans="1:12" ht="16.5" customHeight="1" x14ac:dyDescent="0.2">
      <c r="A31" s="189" t="e">
        <f ca="1">MID(CELL("filename",#REF!),FIND("]",CELL("filename"),1)+1,255)</f>
        <v>#REF!</v>
      </c>
      <c r="B31" s="190"/>
      <c r="C31" s="109"/>
      <c r="D31" s="106" t="e">
        <f>IF(#REF!=0,"",#REF!)</f>
        <v>#REF!</v>
      </c>
      <c r="E31" s="107" t="e">
        <f>IF(#REF!=0,"",#REF!)</f>
        <v>#REF!</v>
      </c>
      <c r="F31" s="49"/>
      <c r="G31" s="49"/>
      <c r="H31" s="49"/>
      <c r="I31" s="127"/>
      <c r="J31" s="49"/>
      <c r="K31" s="49"/>
      <c r="L31" s="49"/>
    </row>
    <row r="32" spans="1:12" ht="16.5" customHeight="1" x14ac:dyDescent="0.2">
      <c r="A32" s="189" t="e">
        <f ca="1">MID(CELL("filename",#REF!),FIND("]",CELL("filename"),1)+1,255)</f>
        <v>#REF!</v>
      </c>
      <c r="B32" s="190"/>
      <c r="C32" s="109"/>
      <c r="D32" s="106" t="e">
        <f>IF(#REF!=0,"",#REF!)</f>
        <v>#REF!</v>
      </c>
      <c r="E32" s="107" t="e">
        <f>IF(#REF!=0,"",#REF!)</f>
        <v>#REF!</v>
      </c>
      <c r="F32" s="49"/>
      <c r="G32" s="49"/>
      <c r="H32" s="49"/>
      <c r="I32" s="127"/>
      <c r="J32" s="49"/>
      <c r="K32" s="49"/>
      <c r="L32" s="49"/>
    </row>
    <row r="33" spans="1:12" ht="16.5" customHeight="1" x14ac:dyDescent="0.25">
      <c r="A33" s="189" t="e">
        <f ca="1">MID(CELL("filename",#REF!),FIND("]",CELL("filename"),1)+1,255)</f>
        <v>#REF!</v>
      </c>
      <c r="B33" s="190"/>
      <c r="C33" s="109"/>
      <c r="D33" s="106" t="e">
        <f>IF(#REF!=0,"",#REF!)</f>
        <v>#REF!</v>
      </c>
      <c r="E33" s="107" t="e">
        <f>IF(#REF!=0,"",#REF!)</f>
        <v>#REF!</v>
      </c>
      <c r="F33" s="49"/>
      <c r="G33" s="110" t="s">
        <v>35</v>
      </c>
      <c r="H33" s="111"/>
      <c r="I33" s="128"/>
      <c r="J33" s="128"/>
      <c r="K33" s="128"/>
      <c r="L33" s="128"/>
    </row>
    <row r="34" spans="1:12" ht="16.5" customHeight="1" x14ac:dyDescent="0.2">
      <c r="A34" s="189" t="e">
        <f ca="1">MID(CELL("filename",#REF!),FIND("]",CELL("filename"),1)+1,255)</f>
        <v>#REF!</v>
      </c>
      <c r="B34" s="190"/>
      <c r="C34" s="109"/>
      <c r="D34" s="106" t="e">
        <f>IF(#REF!=0,"",#REF!)</f>
        <v>#REF!</v>
      </c>
      <c r="E34" s="107" t="e">
        <f>IF(#REF!=0,"",#REF!)</f>
        <v>#REF!</v>
      </c>
      <c r="F34" s="49"/>
      <c r="G34" s="170" t="s">
        <v>36</v>
      </c>
      <c r="H34" s="171"/>
      <c r="I34" s="172"/>
      <c r="J34" s="185" t="s">
        <v>34</v>
      </c>
      <c r="K34" s="187" t="s">
        <v>37</v>
      </c>
      <c r="L34" s="168" t="s">
        <v>33</v>
      </c>
    </row>
    <row r="35" spans="1:12" ht="16.5" customHeight="1" x14ac:dyDescent="0.2">
      <c r="A35" s="189" t="e">
        <f ca="1">MID(CELL("filename",#REF!),FIND("]",CELL("filename"),1)+1,255)</f>
        <v>#REF!</v>
      </c>
      <c r="B35" s="190"/>
      <c r="C35" s="109"/>
      <c r="D35" s="106" t="e">
        <f>IF(#REF!=0,"",#REF!)</f>
        <v>#REF!</v>
      </c>
      <c r="E35" s="107" t="e">
        <f>IF(#REF!=0,"",#REF!)</f>
        <v>#REF!</v>
      </c>
      <c r="F35" s="49"/>
      <c r="G35" s="173"/>
      <c r="H35" s="174"/>
      <c r="I35" s="175"/>
      <c r="J35" s="186"/>
      <c r="K35" s="188"/>
      <c r="L35" s="169"/>
    </row>
    <row r="36" spans="1:12" ht="16.5" customHeight="1" x14ac:dyDescent="0.2">
      <c r="A36" s="189" t="e">
        <f ca="1">MID(CELL("filename",#REF!),FIND("]",CELL("filename"),1)+1,255)</f>
        <v>#REF!</v>
      </c>
      <c r="B36" s="190"/>
      <c r="C36" s="109"/>
      <c r="D36" s="106" t="e">
        <f>IF(#REF!=0,"",#REF!)</f>
        <v>#REF!</v>
      </c>
      <c r="E36" s="107" t="e">
        <f>IF(#REF!=0,"",#REF!)</f>
        <v>#REF!</v>
      </c>
      <c r="F36" s="49"/>
      <c r="G36" s="199" t="s">
        <v>38</v>
      </c>
      <c r="H36" s="200"/>
      <c r="I36" s="201"/>
      <c r="J36" s="129" t="e">
        <f>#REF!+#REF!+#REF!+#REF!+#REF!+#REF!+#REF!+#REF!+#REF!+#REF!+#REF!+#REF!+#REF!+#REF!+#REF!+#REF!+#REF!+#REF!+#REF!+#REF!</f>
        <v>#REF!</v>
      </c>
      <c r="K36" s="130" t="e">
        <f>J36/$J$42</f>
        <v>#REF!</v>
      </c>
      <c r="L36" s="131" t="e">
        <f>#REF!+#REF!+#REF!+#REF!+#REF!+#REF!+#REF!+#REF!+#REF!+#REF!+#REF!+#REF!+#REF!+#REF!+#REF!+#REF!+#REF!+#REF!+#REF!+#REF!</f>
        <v>#REF!</v>
      </c>
    </row>
    <row r="37" spans="1:12" ht="16.5" customHeight="1" x14ac:dyDescent="0.2">
      <c r="A37" s="189" t="e">
        <f ca="1">MID(CELL("filename",#REF!),FIND("]",CELL("filename"),1)+1,255)</f>
        <v>#REF!</v>
      </c>
      <c r="B37" s="190"/>
      <c r="C37" s="109"/>
      <c r="D37" s="106" t="e">
        <f>IF(#REF!=0,"",#REF!)</f>
        <v>#REF!</v>
      </c>
      <c r="E37" s="107" t="e">
        <f>IF(#REF!=0,"",#REF!)</f>
        <v>#REF!</v>
      </c>
      <c r="F37" s="49"/>
      <c r="G37" s="191" t="s">
        <v>39</v>
      </c>
      <c r="H37" s="192"/>
      <c r="I37" s="193"/>
      <c r="J37" s="132" t="e">
        <f>#REF!+#REF!+#REF!+#REF!+#REF!+#REF!+#REF!+#REF!+#REF!+#REF!+#REF!+#REF!+#REF!+#REF!+#REF!+#REF!+#REF!+#REF!+#REF!+#REF!</f>
        <v>#REF!</v>
      </c>
      <c r="K37" s="133" t="e">
        <f>J37/$J$42</f>
        <v>#REF!</v>
      </c>
      <c r="L37" s="134" t="e">
        <f>#REF!+#REF!+#REF!+#REF!+#REF!+#REF!+#REF!+#REF!+#REF!+#REF!+#REF!+#REF!+#REF!+#REF!+#REF!+#REF!+#REF!+#REF!+#REF!+#REF!</f>
        <v>#REF!</v>
      </c>
    </row>
    <row r="38" spans="1:12" ht="16.5" customHeight="1" x14ac:dyDescent="0.2">
      <c r="A38" s="194" t="e">
        <f ca="1">MID(CELL("filename",#REF!),FIND("]",CELL("filename"),1)+1,255)</f>
        <v>#REF!</v>
      </c>
      <c r="B38" s="195"/>
      <c r="C38" s="112"/>
      <c r="D38" s="113" t="e">
        <f>IF(#REF!=0,"",#REF!)</f>
        <v>#REF!</v>
      </c>
      <c r="E38" s="114" t="e">
        <f>IF(#REF!=0,"",#REF!)</f>
        <v>#REF!</v>
      </c>
      <c r="F38" s="49"/>
      <c r="G38" s="196" t="s">
        <v>40</v>
      </c>
      <c r="H38" s="197"/>
      <c r="I38" s="198"/>
      <c r="J38" s="135" t="e">
        <f>#REF!+#REF!+#REF!+#REF!+#REF!+#REF!+#REF!+#REF!+#REF!+#REF!+#REF!+#REF!+#REF!+#REF!+#REF!+#REF!+#REF!+#REF!+#REF!+#REF!</f>
        <v>#REF!</v>
      </c>
      <c r="K38" s="136" t="e">
        <f>J38/$J$42</f>
        <v>#REF!</v>
      </c>
      <c r="L38" s="137" t="e">
        <f>#REF!+#REF!+#REF!+#REF!+#REF!+#REF!+#REF!+#REF!+#REF!+#REF!+#REF!+#REF!+#REF!+#REF!+#REF!+#REF!+#REF!+#REF!+#REF!+#REF!</f>
        <v>#REF!</v>
      </c>
    </row>
    <row r="39" spans="1:12" ht="16.5" customHeight="1" x14ac:dyDescent="0.2">
      <c r="A39" s="49"/>
      <c r="B39" s="49"/>
      <c r="C39" s="49"/>
      <c r="D39" s="49"/>
      <c r="E39" s="115"/>
      <c r="F39" s="49"/>
      <c r="G39" s="191" t="s">
        <v>41</v>
      </c>
      <c r="H39" s="192"/>
      <c r="I39" s="193"/>
      <c r="J39" s="132" t="e">
        <f>#REF!+#REF!+#REF!+#REF!+#REF!+#REF!+#REF!+#REF!+#REF!+#REF!+#REF!+#REF!+#REF!+#REF!+#REF!+#REF!+#REF!+#REF!+#REF!+#REF!</f>
        <v>#REF!</v>
      </c>
      <c r="K39" s="133" t="e">
        <f>J39/$J$42</f>
        <v>#REF!</v>
      </c>
      <c r="L39" s="134" t="e">
        <f>#REF!+#REF!+#REF!+#REF!+#REF!+#REF!+#REF!+#REF!+#REF!+#REF!+#REF!+#REF!+#REF!+#REF!+#REF!+#REF!+#REF!+#REF!+#REF!+#REF!</f>
        <v>#REF!</v>
      </c>
    </row>
    <row r="40" spans="1:12" ht="16.5" customHeight="1" x14ac:dyDescent="0.2">
      <c r="A40" s="116" t="s">
        <v>42</v>
      </c>
      <c r="B40" s="117"/>
      <c r="C40" s="118"/>
      <c r="D40" s="119" t="e">
        <f>SUM(D21:D38)</f>
        <v>#REF!</v>
      </c>
      <c r="E40" s="120" t="e">
        <f>SUM(E21:E38)</f>
        <v>#REF!</v>
      </c>
      <c r="F40" s="49"/>
      <c r="G40" s="176" t="s">
        <v>43</v>
      </c>
      <c r="H40" s="177"/>
      <c r="I40" s="178"/>
      <c r="J40" s="138" t="e">
        <f>#REF!+#REF!+#REF!+#REF!+#REF!+#REF!+#REF!+#REF!+#REF!+#REF!+#REF!+#REF!+#REF!+#REF!+#REF!+#REF!+#REF!+#REF!+#REF!+#REF!</f>
        <v>#REF!</v>
      </c>
      <c r="K40" s="139" t="e">
        <f>J40/$J$42</f>
        <v>#REF!</v>
      </c>
      <c r="L40" s="140" t="e">
        <f>#REF!+#REF!+#REF!+#REF!+#REF!+#REF!+#REF!+#REF!+#REF!+#REF!+#REF!+#REF!+#REF!+#REF!+#REF!+#REF!+#REF!+#REF!+#REF!+#REF!</f>
        <v>#REF!</v>
      </c>
    </row>
    <row r="41" spans="1:12" ht="4.5" customHeight="1" x14ac:dyDescent="0.2">
      <c r="A41" s="49"/>
      <c r="B41" s="49"/>
      <c r="C41" s="49"/>
      <c r="D41" s="49"/>
      <c r="E41" s="115"/>
      <c r="F41" s="49"/>
      <c r="G41" s="49"/>
      <c r="H41" s="49"/>
      <c r="I41" s="49"/>
      <c r="J41" s="49"/>
      <c r="K41" s="49"/>
      <c r="L41" s="49"/>
    </row>
    <row r="42" spans="1:12" x14ac:dyDescent="0.2">
      <c r="A42" s="49"/>
      <c r="B42" s="49"/>
      <c r="C42" s="49"/>
      <c r="D42" s="49"/>
      <c r="E42" s="49"/>
      <c r="F42" s="49"/>
      <c r="G42" s="179" t="s">
        <v>42</v>
      </c>
      <c r="H42" s="180"/>
      <c r="I42" s="181"/>
      <c r="J42" s="141" t="e">
        <f>SUM(J36:J40)</f>
        <v>#REF!</v>
      </c>
      <c r="K42" s="142" t="e">
        <f>J42/$J$42</f>
        <v>#REF!</v>
      </c>
      <c r="L42" s="120" t="e">
        <f>SUM(L36:L40)</f>
        <v>#REF!</v>
      </c>
    </row>
    <row r="43" spans="1:12" ht="4.5" customHeight="1" x14ac:dyDescent="0.2">
      <c r="A43" s="49"/>
      <c r="B43" s="49"/>
      <c r="C43" s="49"/>
      <c r="D43" s="49"/>
      <c r="E43" s="115"/>
      <c r="F43" s="49"/>
      <c r="G43" s="49"/>
      <c r="H43" s="49"/>
      <c r="I43" s="49"/>
      <c r="J43" s="49"/>
      <c r="K43" s="49"/>
      <c r="L43" s="49"/>
    </row>
    <row r="44" spans="1:12" x14ac:dyDescent="0.2">
      <c r="A44" s="121"/>
      <c r="B44" s="49"/>
      <c r="C44" s="49"/>
      <c r="D44" s="49"/>
      <c r="E44" s="49"/>
      <c r="F44" s="49"/>
      <c r="G44" s="182" t="s">
        <v>44</v>
      </c>
      <c r="H44" s="183"/>
      <c r="I44" s="184"/>
      <c r="J44" s="143" t="e">
        <f>#REF!+#REF!+#REF!+#REF!+#REF!+#REF!+#REF!+#REF!+#REF!+#REF!+#REF!+#REF!+#REF!+#REF!+#REF!+#REF!+#REF!+#REF!+#REF!+#REF!</f>
        <v>#REF!</v>
      </c>
      <c r="K44" s="144"/>
      <c r="L44" s="145" t="e">
        <f>#REF!+#REF!+#REF!+#REF!+#REF!+#REF!+#REF!+#REF!+#REF!+#REF!+#REF!+#REF!+#REF!+#REF!+#REF!+#REF!+#REF!+#REF!+#REF!+#REF!</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89" t="s">
        <v>45</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5" t="str">
        <f>Snapshot!$I$9</f>
        <v>Release 1.1</v>
      </c>
      <c r="G2" s="45"/>
      <c r="H2" s="45"/>
      <c r="I2" s="45"/>
    </row>
    <row r="3" spans="1:12" x14ac:dyDescent="0.2">
      <c r="F3" s="46" t="str">
        <f>"Project: "&amp;Snapshot!$B$16&amp;"  "&amp;Snapshot!$B$17</f>
        <v>Project: P18  教育平台</v>
      </c>
      <c r="G3" s="46"/>
      <c r="H3" s="46"/>
    </row>
    <row r="4" spans="1:12" ht="4.5" customHeight="1" x14ac:dyDescent="0.2"/>
    <row r="5" spans="1:12" ht="23.25" x14ac:dyDescent="0.2">
      <c r="A5" s="47" t="s">
        <v>46</v>
      </c>
      <c r="B5" s="47"/>
      <c r="C5" s="48"/>
      <c r="D5" s="48"/>
      <c r="E5" s="48"/>
      <c r="F5" s="48"/>
      <c r="G5" s="48"/>
      <c r="H5" s="48"/>
      <c r="I5" s="48"/>
      <c r="J5" s="48"/>
      <c r="K5" s="48"/>
      <c r="L5" s="48"/>
    </row>
    <row r="6" spans="1:12" x14ac:dyDescent="0.2">
      <c r="A6" s="49"/>
      <c r="B6" s="49"/>
      <c r="C6" s="49"/>
      <c r="D6" s="49"/>
      <c r="E6" s="49"/>
      <c r="F6" s="49"/>
      <c r="G6" s="49"/>
      <c r="H6" s="49"/>
      <c r="I6" s="49"/>
      <c r="J6" s="49"/>
      <c r="K6" s="49"/>
      <c r="L6" s="49"/>
    </row>
    <row r="7" spans="1:12" ht="16.5" customHeight="1" x14ac:dyDescent="0.2">
      <c r="A7" s="49"/>
      <c r="B7" s="50"/>
      <c r="C7" s="51"/>
      <c r="D7" s="51"/>
      <c r="E7" s="52"/>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53"/>
      <c r="B18" s="54"/>
      <c r="C18" s="54"/>
      <c r="D18" s="54"/>
      <c r="E18" s="55"/>
      <c r="F18" s="56"/>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57" t="s">
        <v>47</v>
      </c>
      <c r="B30" s="58"/>
      <c r="C30" s="58"/>
      <c r="D30" s="58"/>
      <c r="E30" s="59"/>
      <c r="F30" s="60"/>
      <c r="G30" s="60"/>
      <c r="H30" s="60"/>
      <c r="I30" s="60"/>
      <c r="J30" s="60"/>
      <c r="K30" s="60"/>
      <c r="L30" s="60"/>
    </row>
    <row r="31" spans="1:12" ht="28.5" customHeight="1" x14ac:dyDescent="0.2">
      <c r="A31" s="245" t="s">
        <v>48</v>
      </c>
      <c r="B31" s="185" t="s">
        <v>49</v>
      </c>
      <c r="C31" s="242" t="s">
        <v>50</v>
      </c>
      <c r="D31" s="243"/>
      <c r="E31" s="248" t="s">
        <v>51</v>
      </c>
      <c r="F31" s="61"/>
      <c r="G31" s="61"/>
      <c r="H31" s="61"/>
      <c r="I31" s="244"/>
      <c r="J31" s="244"/>
      <c r="K31" s="244"/>
      <c r="L31" s="244"/>
    </row>
    <row r="32" spans="1:12" x14ac:dyDescent="0.2">
      <c r="A32" s="246"/>
      <c r="B32" s="247"/>
      <c r="C32" s="62" t="s">
        <v>42</v>
      </c>
      <c r="D32" s="62" t="s">
        <v>40</v>
      </c>
      <c r="E32" s="249"/>
      <c r="F32" s="63"/>
      <c r="G32" s="63"/>
      <c r="H32" s="63"/>
      <c r="I32" s="63"/>
      <c r="J32" s="63"/>
      <c r="K32" s="63"/>
      <c r="L32" s="63"/>
    </row>
    <row r="33" spans="1:12" ht="16.5" customHeight="1" x14ac:dyDescent="0.2">
      <c r="A33" s="64">
        <v>1</v>
      </c>
      <c r="B33" s="65" t="s">
        <v>52</v>
      </c>
      <c r="C33" s="66">
        <v>109</v>
      </c>
      <c r="D33" s="67">
        <v>15</v>
      </c>
      <c r="E33" s="68">
        <v>40.4</v>
      </c>
      <c r="F33" s="69"/>
      <c r="G33" s="69"/>
      <c r="H33" s="69"/>
      <c r="I33" s="88"/>
      <c r="J33" s="88"/>
      <c r="K33" s="88"/>
      <c r="L33" s="88"/>
    </row>
    <row r="34" spans="1:12" ht="16.5" customHeight="1" x14ac:dyDescent="0.2">
      <c r="A34" s="70">
        <f t="shared" ref="A34:A42" si="0">A33+1</f>
        <v>2</v>
      </c>
      <c r="B34" s="71" t="s">
        <v>53</v>
      </c>
      <c r="C34" s="72">
        <v>356</v>
      </c>
      <c r="D34" s="73">
        <v>24</v>
      </c>
      <c r="E34" s="74">
        <v>111.3</v>
      </c>
      <c r="F34" s="69"/>
      <c r="G34" s="69"/>
      <c r="H34" s="69"/>
      <c r="I34" s="88"/>
      <c r="J34" s="88"/>
      <c r="K34" s="88"/>
      <c r="L34" s="88"/>
    </row>
    <row r="35" spans="1:12" ht="16.5" customHeight="1" x14ac:dyDescent="0.2">
      <c r="A35" s="70">
        <f t="shared" si="0"/>
        <v>3</v>
      </c>
      <c r="B35" s="71" t="s">
        <v>54</v>
      </c>
      <c r="C35" s="72">
        <v>379</v>
      </c>
      <c r="D35" s="73">
        <v>16</v>
      </c>
      <c r="E35" s="74">
        <v>90.8</v>
      </c>
      <c r="F35" s="69"/>
      <c r="G35" s="69"/>
      <c r="H35" s="69"/>
      <c r="I35" s="88"/>
      <c r="J35" s="88"/>
      <c r="K35" s="88"/>
      <c r="L35" s="88"/>
    </row>
    <row r="36" spans="1:12" ht="16.5" customHeight="1" x14ac:dyDescent="0.2">
      <c r="A36" s="70">
        <f t="shared" si="0"/>
        <v>4</v>
      </c>
      <c r="B36" s="71" t="s">
        <v>55</v>
      </c>
      <c r="C36" s="72">
        <v>412</v>
      </c>
      <c r="D36" s="73">
        <v>14</v>
      </c>
      <c r="E36" s="74">
        <v>92.3</v>
      </c>
      <c r="F36" s="69"/>
      <c r="G36" s="69"/>
      <c r="H36" s="69"/>
      <c r="I36" s="88"/>
      <c r="J36" s="88"/>
      <c r="K36" s="88"/>
      <c r="L36" s="88"/>
    </row>
    <row r="37" spans="1:12" ht="16.5" customHeight="1" x14ac:dyDescent="0.2">
      <c r="A37" s="70">
        <f t="shared" si="0"/>
        <v>5</v>
      </c>
      <c r="B37" s="71" t="s">
        <v>56</v>
      </c>
      <c r="C37" s="72">
        <v>439</v>
      </c>
      <c r="D37" s="73">
        <v>13</v>
      </c>
      <c r="E37" s="74">
        <v>75.8</v>
      </c>
      <c r="F37" s="69"/>
      <c r="G37" s="69"/>
      <c r="H37" s="69"/>
      <c r="I37" s="88"/>
      <c r="J37" s="88"/>
      <c r="K37" s="88"/>
      <c r="L37" s="88"/>
    </row>
    <row r="38" spans="1:12" ht="16.5" customHeight="1" x14ac:dyDescent="0.2">
      <c r="A38" s="70">
        <f t="shared" si="0"/>
        <v>6</v>
      </c>
      <c r="B38" s="71" t="s">
        <v>57</v>
      </c>
      <c r="C38" s="72">
        <v>504</v>
      </c>
      <c r="D38" s="73">
        <v>12</v>
      </c>
      <c r="E38" s="74">
        <v>85.4</v>
      </c>
      <c r="F38" s="69"/>
      <c r="G38" s="69"/>
      <c r="H38" s="69"/>
      <c r="I38" s="88"/>
      <c r="J38" s="88"/>
      <c r="K38" s="88"/>
      <c r="L38" s="88"/>
    </row>
    <row r="39" spans="1:12" ht="16.5" customHeight="1" x14ac:dyDescent="0.2">
      <c r="A39" s="70">
        <f t="shared" si="0"/>
        <v>7</v>
      </c>
      <c r="B39" s="71" t="s">
        <v>58</v>
      </c>
      <c r="C39" s="72">
        <v>514</v>
      </c>
      <c r="D39" s="73">
        <v>4</v>
      </c>
      <c r="E39" s="74">
        <v>76.400000000000006</v>
      </c>
      <c r="F39" s="69"/>
      <c r="G39" s="69"/>
      <c r="H39" s="69"/>
      <c r="I39" s="88"/>
      <c r="J39" s="88"/>
      <c r="K39" s="88"/>
      <c r="L39" s="88"/>
    </row>
    <row r="40" spans="1:12" ht="16.5" customHeight="1" x14ac:dyDescent="0.2">
      <c r="A40" s="70">
        <f t="shared" si="0"/>
        <v>8</v>
      </c>
      <c r="B40" s="71" t="s">
        <v>59</v>
      </c>
      <c r="C40" s="72">
        <v>519</v>
      </c>
      <c r="D40" s="73">
        <v>4</v>
      </c>
      <c r="E40" s="74">
        <v>65.2</v>
      </c>
      <c r="F40" s="69"/>
      <c r="G40" s="69"/>
      <c r="H40" s="69"/>
      <c r="I40" s="88"/>
      <c r="J40" s="88"/>
      <c r="K40" s="88"/>
      <c r="L40" s="88"/>
    </row>
    <row r="41" spans="1:12" ht="16.5" customHeight="1" x14ac:dyDescent="0.2">
      <c r="A41" s="70">
        <f t="shared" si="0"/>
        <v>9</v>
      </c>
      <c r="B41" s="71" t="s">
        <v>60</v>
      </c>
      <c r="C41" s="72">
        <v>543</v>
      </c>
      <c r="D41" s="73">
        <v>3</v>
      </c>
      <c r="E41" s="74">
        <v>66.400000000000006</v>
      </c>
      <c r="F41" s="69"/>
      <c r="G41" s="69"/>
      <c r="H41" s="69"/>
      <c r="I41" s="88"/>
      <c r="J41" s="88"/>
      <c r="K41" s="88"/>
      <c r="L41" s="88"/>
    </row>
    <row r="42" spans="1:12" ht="16.5" customHeight="1" x14ac:dyDescent="0.2">
      <c r="A42" s="70">
        <f t="shared" si="0"/>
        <v>10</v>
      </c>
      <c r="B42" s="71" t="s">
        <v>61</v>
      </c>
      <c r="C42" s="75">
        <v>552</v>
      </c>
      <c r="D42" s="76">
        <v>2</v>
      </c>
      <c r="E42" s="77">
        <v>61.8</v>
      </c>
      <c r="F42" s="69"/>
      <c r="G42" s="69"/>
      <c r="H42" s="69"/>
      <c r="I42" s="88"/>
      <c r="J42" s="88"/>
      <c r="K42" s="88"/>
      <c r="L42" s="88"/>
    </row>
    <row r="43" spans="1:12" x14ac:dyDescent="0.2">
      <c r="A43" s="78"/>
      <c r="B43" s="79"/>
      <c r="C43" s="79"/>
      <c r="D43" s="79"/>
      <c r="E43" s="80"/>
      <c r="F43" s="69"/>
      <c r="G43" s="69"/>
      <c r="H43" s="69"/>
      <c r="I43" s="88"/>
      <c r="J43" s="88"/>
      <c r="K43" s="88"/>
      <c r="L43" s="88"/>
    </row>
    <row r="44" spans="1:12" x14ac:dyDescent="0.2">
      <c r="A44" s="81"/>
      <c r="B44" s="82"/>
      <c r="C44" s="82"/>
      <c r="D44" s="82"/>
      <c r="E44" s="83"/>
      <c r="F44" s="69"/>
      <c r="G44" s="69"/>
      <c r="H44" s="69"/>
      <c r="I44" s="88"/>
      <c r="J44" s="88"/>
      <c r="K44" s="49"/>
      <c r="L44" s="89" t="s">
        <v>45</v>
      </c>
    </row>
    <row r="45" spans="1:12" x14ac:dyDescent="0.2">
      <c r="A45" s="84"/>
      <c r="B45" s="82"/>
      <c r="C45" s="82"/>
      <c r="D45" s="82"/>
      <c r="E45" s="83"/>
      <c r="F45" s="69"/>
      <c r="G45" s="69"/>
      <c r="H45" s="69"/>
      <c r="I45" s="88"/>
      <c r="J45" s="88"/>
      <c r="K45" s="49"/>
      <c r="L45" s="49"/>
    </row>
    <row r="46" spans="1:12" ht="15" customHeight="1" x14ac:dyDescent="0.2">
      <c r="A46" s="85"/>
      <c r="B46" s="86"/>
      <c r="C46" s="86"/>
      <c r="D46" s="86"/>
      <c r="E46" s="87"/>
      <c r="F46" s="69"/>
      <c r="G46" s="69"/>
      <c r="H46" s="69"/>
      <c r="I46" s="88"/>
      <c r="J46" s="88"/>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4" sqref="B4"/>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2" t="s">
        <v>62</v>
      </c>
      <c r="B2" s="43"/>
      <c r="C2" s="43"/>
      <c r="D2" s="43"/>
    </row>
    <row r="3" spans="1:4" x14ac:dyDescent="0.2">
      <c r="A3" s="44" t="s">
        <v>63</v>
      </c>
      <c r="B3" s="44" t="s">
        <v>64</v>
      </c>
      <c r="C3" s="44" t="s">
        <v>65</v>
      </c>
      <c r="D3" s="44"/>
    </row>
    <row r="4" spans="1:4" x14ac:dyDescent="0.2">
      <c r="A4" s="164" t="s">
        <v>99</v>
      </c>
      <c r="B4" s="164" t="s">
        <v>105</v>
      </c>
      <c r="C4" s="165"/>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27"/>
  <sheetViews>
    <sheetView tabSelected="1" workbookViewId="0">
      <selection activeCell="C22" sqref="C22"/>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50" t="str">
        <f ca="1">MID(CELL("filename",A7),FIND("]",CELL("filename"),1)+1,255)</f>
        <v>Update Notes column on Rig Boar</v>
      </c>
      <c r="B1" s="250"/>
      <c r="C1" s="250"/>
      <c r="D1" s="250"/>
      <c r="E1" s="250"/>
      <c r="F1" s="250"/>
      <c r="G1" s="250"/>
      <c r="H1" s="250"/>
      <c r="I1" s="250"/>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51" t="s">
        <v>98</v>
      </c>
      <c r="B13" s="252"/>
      <c r="C13" s="252"/>
      <c r="D13" s="252"/>
      <c r="E13" s="252"/>
      <c r="F13" s="252"/>
      <c r="G13" s="252"/>
      <c r="H13" s="252"/>
      <c r="I13" s="253"/>
    </row>
    <row r="14" spans="1:9" ht="24" customHeight="1" x14ac:dyDescent="0.2">
      <c r="A14" s="166" t="s">
        <v>101</v>
      </c>
      <c r="B14" s="41" t="s">
        <v>155</v>
      </c>
      <c r="C14" s="167" t="s">
        <v>156</v>
      </c>
      <c r="D14" s="28" t="s">
        <v>77</v>
      </c>
      <c r="E14" s="33">
        <v>45265</v>
      </c>
      <c r="F14" s="146" t="s">
        <v>100</v>
      </c>
      <c r="G14" s="29"/>
      <c r="H14" s="35"/>
      <c r="I14" s="34"/>
    </row>
    <row r="15" spans="1:9" ht="29.25" customHeight="1" x14ac:dyDescent="0.2">
      <c r="A15" s="166" t="s">
        <v>102</v>
      </c>
      <c r="B15" s="41" t="s">
        <v>157</v>
      </c>
      <c r="C15" s="167" t="s">
        <v>159</v>
      </c>
      <c r="D15" s="28" t="s">
        <v>77</v>
      </c>
      <c r="E15" s="33">
        <v>45265</v>
      </c>
      <c r="F15" s="146" t="s">
        <v>100</v>
      </c>
      <c r="G15" s="29"/>
      <c r="H15" s="35"/>
      <c r="I15" s="34"/>
    </row>
    <row r="16" spans="1:9" ht="21.75" customHeight="1" x14ac:dyDescent="0.2">
      <c r="A16" s="166" t="s">
        <v>103</v>
      </c>
      <c r="B16" s="41" t="s">
        <v>160</v>
      </c>
      <c r="C16" s="167" t="s">
        <v>164</v>
      </c>
      <c r="D16" s="28" t="s">
        <v>77</v>
      </c>
      <c r="E16" s="33">
        <v>45265</v>
      </c>
      <c r="F16" s="146" t="s">
        <v>100</v>
      </c>
      <c r="G16" s="29"/>
      <c r="H16" s="35"/>
      <c r="I16" s="34"/>
    </row>
    <row r="17" spans="1:9" ht="26.25" customHeight="1" x14ac:dyDescent="0.2">
      <c r="A17" s="166" t="s">
        <v>104</v>
      </c>
      <c r="B17" s="41" t="s">
        <v>161</v>
      </c>
      <c r="C17" s="167" t="s">
        <v>165</v>
      </c>
      <c r="D17" s="28" t="s">
        <v>77</v>
      </c>
      <c r="E17" s="33">
        <v>45265</v>
      </c>
      <c r="F17" s="146" t="s">
        <v>100</v>
      </c>
      <c r="G17" s="29"/>
      <c r="H17" s="35"/>
      <c r="I17" s="34"/>
    </row>
    <row r="18" spans="1:9" x14ac:dyDescent="0.2">
      <c r="A18" s="166" t="s">
        <v>163</v>
      </c>
      <c r="B18" s="286" t="s">
        <v>162</v>
      </c>
      <c r="C18" s="285" t="s">
        <v>166</v>
      </c>
      <c r="D18" s="28" t="s">
        <v>77</v>
      </c>
      <c r="E18" s="33">
        <v>45265</v>
      </c>
      <c r="F18" s="146" t="s">
        <v>100</v>
      </c>
      <c r="G18" s="29"/>
      <c r="H18" s="35"/>
      <c r="I18" s="34"/>
    </row>
    <row r="19" spans="1:9" x14ac:dyDescent="0.2">
      <c r="A19" s="30">
        <f>MAX(A$12:A18)+1</f>
        <v>1</v>
      </c>
      <c r="B19" s="31"/>
      <c r="C19" s="31"/>
      <c r="D19" s="28" t="s">
        <v>77</v>
      </c>
      <c r="E19" s="33"/>
      <c r="F19" s="34"/>
      <c r="G19" s="29"/>
      <c r="H19" s="35"/>
      <c r="I19" s="34"/>
    </row>
    <row r="20" spans="1:9" x14ac:dyDescent="0.2">
      <c r="A20" s="30">
        <f>MAX(A$12:A19)+1</f>
        <v>2</v>
      </c>
      <c r="B20" s="32"/>
      <c r="C20" s="31"/>
      <c r="D20" s="28" t="s">
        <v>77</v>
      </c>
      <c r="E20" s="33"/>
      <c r="F20" s="34"/>
      <c r="G20" s="29"/>
      <c r="H20" s="35"/>
      <c r="I20" s="34"/>
    </row>
    <row r="21" spans="1:9" x14ac:dyDescent="0.2">
      <c r="A21" s="30">
        <f>MAX(A$12:A20)+1</f>
        <v>3</v>
      </c>
      <c r="B21" s="32"/>
      <c r="C21" s="31"/>
      <c r="D21" s="28" t="s">
        <v>77</v>
      </c>
      <c r="E21" s="33"/>
      <c r="F21" s="34"/>
      <c r="G21" s="29"/>
      <c r="H21" s="35"/>
      <c r="I21" s="34"/>
    </row>
    <row r="22" spans="1:9" x14ac:dyDescent="0.2">
      <c r="A22" s="30">
        <f>MAX(A$12:A21)+1</f>
        <v>4</v>
      </c>
      <c r="B22" s="31"/>
      <c r="C22" s="31"/>
      <c r="D22" s="28" t="s">
        <v>77</v>
      </c>
      <c r="E22" s="33"/>
      <c r="F22" s="34"/>
      <c r="G22" s="29"/>
      <c r="H22" s="35"/>
      <c r="I22" s="34"/>
    </row>
    <row r="23" spans="1:9" x14ac:dyDescent="0.2">
      <c r="A23" s="30">
        <f>MAX(A$12:A22)+1</f>
        <v>5</v>
      </c>
      <c r="B23" s="32"/>
      <c r="C23" s="31"/>
      <c r="D23" s="28" t="s">
        <v>77</v>
      </c>
      <c r="E23" s="33"/>
      <c r="F23" s="34"/>
      <c r="G23" s="29"/>
      <c r="H23" s="35"/>
      <c r="I23" s="34"/>
    </row>
    <row r="24" spans="1:9" x14ac:dyDescent="0.2">
      <c r="A24" s="30">
        <f>MAX(A$12:A23)+1</f>
        <v>6</v>
      </c>
      <c r="B24" s="32"/>
      <c r="C24" s="31"/>
      <c r="D24" s="28" t="s">
        <v>77</v>
      </c>
      <c r="E24" s="33"/>
      <c r="F24" s="34"/>
      <c r="G24" s="29"/>
      <c r="H24" s="35"/>
      <c r="I24" s="34"/>
    </row>
    <row r="25" spans="1:9" x14ac:dyDescent="0.2">
      <c r="A25" s="30">
        <f>MAX(A$12:A24)+1</f>
        <v>7</v>
      </c>
      <c r="B25" s="31"/>
      <c r="C25" s="31"/>
      <c r="D25" s="28" t="s">
        <v>77</v>
      </c>
      <c r="E25" s="33"/>
      <c r="F25" s="34"/>
      <c r="G25" s="29"/>
      <c r="H25" s="35"/>
      <c r="I25" s="34"/>
    </row>
    <row r="26" spans="1:9" x14ac:dyDescent="0.2">
      <c r="A26" s="254"/>
      <c r="B26" s="254"/>
      <c r="C26" s="254"/>
      <c r="D26" s="254"/>
      <c r="E26" s="254"/>
      <c r="F26" s="254"/>
      <c r="G26" s="254"/>
      <c r="H26" s="254"/>
      <c r="I26" s="254"/>
    </row>
    <row r="27" spans="1:9" x14ac:dyDescent="0.2">
      <c r="A27" s="255" t="s">
        <v>78</v>
      </c>
      <c r="B27" s="255"/>
      <c r="C27" s="255"/>
      <c r="D27" s="255"/>
      <c r="E27" s="255"/>
      <c r="F27" s="255"/>
      <c r="G27" s="255"/>
      <c r="H27" s="255"/>
      <c r="I27" s="255"/>
    </row>
  </sheetData>
  <mergeCells count="4">
    <mergeCell ref="A1:I1"/>
    <mergeCell ref="A13:I13"/>
    <mergeCell ref="A26:I26"/>
    <mergeCell ref="A27:I27"/>
  </mergeCells>
  <phoneticPr fontId="8" type="noConversion"/>
  <conditionalFormatting sqref="D14:D25">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25" xr:uid="{00000000-0002-0000-2700-000002000000}">
      <formula1>"U,P,F,B,S,n/a"</formula1>
    </dataValidation>
  </dataValidations>
  <hyperlinks>
    <hyperlink ref="B14" location="'UC007'!C2" display="Update Notes on Resource Board" xr:uid="{B4E4E9BA-DB3B-4690-AA64-9EDA8C1E9FF4}"/>
    <hyperlink ref="B15" location="'UC007'!C27" display="Notes update on Rigboard - No Producthaulloadid existed in Bininformation, Blendname will be displayed." xr:uid="{2FDBEE5E-2D3C-4DDD-BA33-1F25F45D609C}"/>
    <hyperlink ref="B16" location="'UC007'!C39" display="Update NOTES information when user updates Bin notes" xr:uid="{1F343FC2-7B17-487C-B78F-F7807F571C69}"/>
    <hyperlink ref="B17" location="'UC007'!C57" display="Notes update on Rigboard -- Update the rig bin notes when onlocation producthaul--Producthaulloadid exists in Bininformation" xr:uid="{465EE67E-14FC-47A9-B695-89B56E7A3A1B}"/>
    <hyperlink ref="B18" location="'UC007'!C73" display="Notes update on Rigboad --  BIN is empty" xr:uid="{D070BF96-3F1E-4736-81C1-ED73E430CA92}"/>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CA42-FF2D-4CB0-916F-7CFB69366F78}">
  <dimension ref="A1:G83"/>
  <sheetViews>
    <sheetView topLeftCell="A69" workbookViewId="0">
      <selection activeCell="C73" sqref="C73:E73"/>
    </sheetView>
  </sheetViews>
  <sheetFormatPr defaultRowHeight="12.75" x14ac:dyDescent="0.2"/>
  <cols>
    <col min="2" max="2" width="23" customWidth="1"/>
    <col min="3" max="3" width="26.140625" customWidth="1"/>
    <col min="4" max="4" width="73.5703125" customWidth="1"/>
    <col min="5" max="5" width="18.85546875" customWidth="1"/>
    <col min="6" max="6" width="32.140625" customWidth="1"/>
    <col min="7" max="7" width="22.140625" customWidth="1"/>
  </cols>
  <sheetData>
    <row r="1" spans="1:7" ht="16.5" thickBot="1" x14ac:dyDescent="0.25">
      <c r="A1" s="256" t="s">
        <v>101</v>
      </c>
      <c r="B1" s="256"/>
      <c r="C1" s="256"/>
      <c r="D1" s="256"/>
      <c r="E1" s="256"/>
      <c r="F1" s="256"/>
      <c r="G1" s="256"/>
    </row>
    <row r="2" spans="1:7" ht="13.5" thickTop="1" x14ac:dyDescent="0.2">
      <c r="A2" s="264"/>
      <c r="B2" s="265" t="s">
        <v>79</v>
      </c>
      <c r="C2" s="266" t="s">
        <v>155</v>
      </c>
      <c r="D2" s="267"/>
      <c r="E2" s="268"/>
      <c r="F2" s="269" t="s">
        <v>80</v>
      </c>
      <c r="G2" s="270" t="s">
        <v>101</v>
      </c>
    </row>
    <row r="3" spans="1:7" ht="21.75" customHeight="1" x14ac:dyDescent="0.2">
      <c r="A3" s="147"/>
      <c r="B3" s="148" t="s">
        <v>81</v>
      </c>
      <c r="C3" s="263" t="s">
        <v>106</v>
      </c>
      <c r="D3" s="271"/>
      <c r="E3" s="271"/>
      <c r="F3" s="271"/>
      <c r="G3" s="272"/>
    </row>
    <row r="4" spans="1:7" ht="17.25" customHeight="1" x14ac:dyDescent="0.2">
      <c r="A4" s="149"/>
      <c r="B4" s="148" t="s">
        <v>82</v>
      </c>
      <c r="C4" s="263"/>
      <c r="D4" s="271"/>
      <c r="E4" s="271"/>
      <c r="F4" s="271"/>
      <c r="G4" s="272"/>
    </row>
    <row r="5" spans="1:7" ht="24" customHeight="1" x14ac:dyDescent="0.2">
      <c r="A5" s="149"/>
      <c r="B5" s="148" t="s">
        <v>83</v>
      </c>
      <c r="C5" s="273"/>
      <c r="D5" s="274"/>
      <c r="E5" s="274"/>
      <c r="F5" s="274"/>
      <c r="G5" s="274"/>
    </row>
    <row r="6" spans="1:7" ht="13.5" thickBot="1" x14ac:dyDescent="0.25">
      <c r="A6" s="150"/>
      <c r="B6" s="151" t="s">
        <v>84</v>
      </c>
      <c r="C6" s="275" t="s">
        <v>156</v>
      </c>
      <c r="D6" s="276"/>
      <c r="E6" s="276"/>
      <c r="F6" s="276"/>
      <c r="G6" s="277"/>
    </row>
    <row r="7" spans="1:7" x14ac:dyDescent="0.2">
      <c r="A7" s="152"/>
      <c r="B7" s="153" t="s">
        <v>85</v>
      </c>
      <c r="C7" s="257" t="s">
        <v>106</v>
      </c>
      <c r="D7" s="258"/>
      <c r="E7" s="259"/>
      <c r="F7" s="154" t="s">
        <v>86</v>
      </c>
      <c r="G7" s="278" t="s">
        <v>106</v>
      </c>
    </row>
    <row r="8" spans="1:7" ht="13.5" thickBot="1" x14ac:dyDescent="0.25">
      <c r="A8" s="155"/>
      <c r="B8" s="156" t="s">
        <v>87</v>
      </c>
      <c r="C8" s="260" t="s">
        <v>88</v>
      </c>
      <c r="D8" s="261"/>
      <c r="E8" s="262"/>
      <c r="F8" s="157" t="s">
        <v>89</v>
      </c>
      <c r="G8" s="279" t="s">
        <v>106</v>
      </c>
    </row>
    <row r="9" spans="1:7" ht="26.25" thickBot="1" x14ac:dyDescent="0.25">
      <c r="A9" s="158" t="s">
        <v>90</v>
      </c>
      <c r="B9" s="159" t="s">
        <v>91</v>
      </c>
      <c r="C9" s="159" t="s">
        <v>95</v>
      </c>
      <c r="D9" s="159" t="s">
        <v>92</v>
      </c>
      <c r="E9" s="159" t="s">
        <v>96</v>
      </c>
      <c r="F9" s="160" t="s">
        <v>74</v>
      </c>
      <c r="G9" s="280" t="s">
        <v>93</v>
      </c>
    </row>
    <row r="10" spans="1:7" ht="37.5" customHeight="1" x14ac:dyDescent="0.2">
      <c r="A10" s="161">
        <v>1</v>
      </c>
      <c r="B10" s="39" t="s">
        <v>107</v>
      </c>
      <c r="C10" s="39" t="s">
        <v>108</v>
      </c>
      <c r="D10" s="40" t="s">
        <v>109</v>
      </c>
      <c r="E10" s="40" t="s">
        <v>106</v>
      </c>
      <c r="F10" s="281" t="s">
        <v>77</v>
      </c>
      <c r="G10" s="40" t="s">
        <v>106</v>
      </c>
    </row>
    <row r="11" spans="1:7" ht="28.5" customHeight="1" x14ac:dyDescent="0.2">
      <c r="A11" s="161">
        <v>2</v>
      </c>
      <c r="B11" s="39" t="s">
        <v>110</v>
      </c>
      <c r="C11" s="39" t="s">
        <v>108</v>
      </c>
      <c r="D11" s="40" t="s">
        <v>111</v>
      </c>
      <c r="E11" s="40" t="s">
        <v>106</v>
      </c>
      <c r="F11" s="281" t="s">
        <v>77</v>
      </c>
      <c r="G11" s="40" t="s">
        <v>106</v>
      </c>
    </row>
    <row r="12" spans="1:7" ht="36" x14ac:dyDescent="0.2">
      <c r="A12" s="161">
        <v>3</v>
      </c>
      <c r="B12" s="39" t="s">
        <v>112</v>
      </c>
      <c r="C12" s="39" t="s">
        <v>108</v>
      </c>
      <c r="D12" s="40" t="s">
        <v>113</v>
      </c>
      <c r="E12" s="40" t="s">
        <v>106</v>
      </c>
      <c r="F12" s="281" t="s">
        <v>77</v>
      </c>
      <c r="G12" s="40" t="s">
        <v>106</v>
      </c>
    </row>
    <row r="13" spans="1:7" ht="27" customHeight="1" x14ac:dyDescent="0.2">
      <c r="A13" s="161">
        <v>4</v>
      </c>
      <c r="B13" s="39" t="s">
        <v>114</v>
      </c>
      <c r="C13" s="39" t="s">
        <v>108</v>
      </c>
      <c r="D13" s="40" t="s">
        <v>115</v>
      </c>
      <c r="E13" s="40" t="s">
        <v>106</v>
      </c>
      <c r="F13" s="281" t="s">
        <v>77</v>
      </c>
      <c r="G13" s="40" t="s">
        <v>106</v>
      </c>
    </row>
    <row r="14" spans="1:7" ht="48.75" customHeight="1" x14ac:dyDescent="0.2">
      <c r="A14" s="161">
        <v>5</v>
      </c>
      <c r="B14" s="39" t="s">
        <v>110</v>
      </c>
      <c r="C14" s="39" t="s">
        <v>108</v>
      </c>
      <c r="D14" s="40" t="s">
        <v>116</v>
      </c>
      <c r="E14" s="40" t="s">
        <v>106</v>
      </c>
      <c r="F14" s="281" t="s">
        <v>77</v>
      </c>
      <c r="G14" s="40" t="s">
        <v>106</v>
      </c>
    </row>
    <row r="15" spans="1:7" ht="33.75" customHeight="1" x14ac:dyDescent="0.2">
      <c r="A15" s="161">
        <v>6</v>
      </c>
      <c r="B15" s="39" t="s">
        <v>117</v>
      </c>
      <c r="C15" s="39" t="s">
        <v>108</v>
      </c>
      <c r="D15" s="40" t="s">
        <v>118</v>
      </c>
      <c r="E15" s="40" t="s">
        <v>106</v>
      </c>
      <c r="F15" s="281" t="s">
        <v>77</v>
      </c>
      <c r="G15" s="40" t="s">
        <v>106</v>
      </c>
    </row>
    <row r="16" spans="1:7" ht="21.75" customHeight="1" x14ac:dyDescent="0.2">
      <c r="A16" s="161">
        <v>7</v>
      </c>
      <c r="B16" s="39" t="s">
        <v>119</v>
      </c>
      <c r="C16" s="39" t="s">
        <v>108</v>
      </c>
      <c r="D16" s="40" t="s">
        <v>120</v>
      </c>
      <c r="E16" s="40" t="s">
        <v>106</v>
      </c>
      <c r="F16" s="281" t="s">
        <v>77</v>
      </c>
      <c r="G16" s="40" t="s">
        <v>106</v>
      </c>
    </row>
    <row r="17" spans="1:7" ht="33" customHeight="1" x14ac:dyDescent="0.2">
      <c r="A17" s="161">
        <v>8</v>
      </c>
      <c r="B17" s="39" t="s">
        <v>121</v>
      </c>
      <c r="C17" s="39" t="s">
        <v>108</v>
      </c>
      <c r="D17" s="40" t="s">
        <v>122</v>
      </c>
      <c r="E17" s="40" t="s">
        <v>106</v>
      </c>
      <c r="F17" s="281" t="s">
        <v>77</v>
      </c>
      <c r="G17" s="40" t="s">
        <v>106</v>
      </c>
    </row>
    <row r="18" spans="1:7" ht="36" customHeight="1" x14ac:dyDescent="0.2">
      <c r="A18" s="161">
        <v>9</v>
      </c>
      <c r="B18" s="39" t="s">
        <v>123</v>
      </c>
      <c r="C18" s="39" t="s">
        <v>108</v>
      </c>
      <c r="D18" s="40" t="s">
        <v>124</v>
      </c>
      <c r="E18" s="40" t="s">
        <v>106</v>
      </c>
      <c r="F18" s="281" t="s">
        <v>77</v>
      </c>
      <c r="G18" s="40" t="s">
        <v>106</v>
      </c>
    </row>
    <row r="19" spans="1:7" ht="33.75" customHeight="1" x14ac:dyDescent="0.2">
      <c r="A19" s="161">
        <v>10</v>
      </c>
      <c r="B19" s="39" t="s">
        <v>114</v>
      </c>
      <c r="C19" s="39" t="s">
        <v>108</v>
      </c>
      <c r="D19" s="40" t="s">
        <v>115</v>
      </c>
      <c r="E19" s="40" t="s">
        <v>106</v>
      </c>
      <c r="F19" s="281" t="s">
        <v>77</v>
      </c>
      <c r="G19" s="40" t="s">
        <v>106</v>
      </c>
    </row>
    <row r="20" spans="1:7" ht="33.75" customHeight="1" x14ac:dyDescent="0.2">
      <c r="A20" s="161">
        <v>11</v>
      </c>
      <c r="B20" s="39" t="s">
        <v>110</v>
      </c>
      <c r="C20" s="39" t="s">
        <v>108</v>
      </c>
      <c r="D20" s="40" t="s">
        <v>125</v>
      </c>
      <c r="E20" s="40" t="s">
        <v>106</v>
      </c>
      <c r="F20" s="281" t="s">
        <v>77</v>
      </c>
      <c r="G20" s="40" t="s">
        <v>106</v>
      </c>
    </row>
    <row r="21" spans="1:7" ht="27" customHeight="1" x14ac:dyDescent="0.2">
      <c r="A21" s="161">
        <v>12</v>
      </c>
      <c r="B21" s="39" t="s">
        <v>126</v>
      </c>
      <c r="C21" s="39" t="s">
        <v>108</v>
      </c>
      <c r="D21" s="40" t="s">
        <v>120</v>
      </c>
      <c r="E21" s="40" t="s">
        <v>106</v>
      </c>
      <c r="F21" s="281" t="s">
        <v>77</v>
      </c>
      <c r="G21" s="40" t="s">
        <v>106</v>
      </c>
    </row>
    <row r="22" spans="1:7" ht="39.75" customHeight="1" x14ac:dyDescent="0.2">
      <c r="A22" s="161">
        <v>13</v>
      </c>
      <c r="B22" s="39" t="s">
        <v>121</v>
      </c>
      <c r="C22" s="39" t="s">
        <v>108</v>
      </c>
      <c r="D22" s="40" t="s">
        <v>122</v>
      </c>
      <c r="E22" s="40" t="s">
        <v>106</v>
      </c>
      <c r="F22" s="281" t="s">
        <v>77</v>
      </c>
      <c r="G22" s="40" t="s">
        <v>106</v>
      </c>
    </row>
    <row r="23" spans="1:7" ht="48.75" customHeight="1" x14ac:dyDescent="0.2">
      <c r="A23" s="161">
        <v>14</v>
      </c>
      <c r="B23" s="39" t="s">
        <v>123</v>
      </c>
      <c r="C23" s="39" t="s">
        <v>108</v>
      </c>
      <c r="D23" s="40" t="s">
        <v>127</v>
      </c>
      <c r="E23" s="40" t="s">
        <v>106</v>
      </c>
      <c r="F23" s="281" t="s">
        <v>77</v>
      </c>
      <c r="G23" s="40" t="s">
        <v>106</v>
      </c>
    </row>
    <row r="24" spans="1:7" ht="26.25" thickBot="1" x14ac:dyDescent="0.25">
      <c r="A24" s="282">
        <v>15</v>
      </c>
      <c r="B24" s="162" t="s">
        <v>94</v>
      </c>
      <c r="C24" s="162"/>
      <c r="D24" s="163"/>
      <c r="E24" s="163"/>
      <c r="F24" s="163"/>
      <c r="G24" s="163"/>
    </row>
    <row r="25" spans="1:7" ht="14.25" x14ac:dyDescent="0.2">
      <c r="A25" s="283"/>
      <c r="B25" s="283"/>
      <c r="C25" s="283"/>
      <c r="D25" s="283"/>
      <c r="E25" s="283"/>
      <c r="F25" s="283"/>
      <c r="G25" s="284" t="s">
        <v>108</v>
      </c>
    </row>
    <row r="26" spans="1:7" ht="16.5" thickBot="1" x14ac:dyDescent="0.25">
      <c r="A26" s="256" t="s">
        <v>102</v>
      </c>
      <c r="B26" s="256"/>
      <c r="C26" s="256"/>
      <c r="D26" s="256"/>
      <c r="E26" s="256"/>
      <c r="F26" s="256"/>
      <c r="G26" s="256"/>
    </row>
    <row r="27" spans="1:7" ht="27" customHeight="1" thickTop="1" x14ac:dyDescent="0.2">
      <c r="A27" s="264"/>
      <c r="B27" s="265" t="s">
        <v>79</v>
      </c>
      <c r="C27" s="266" t="s">
        <v>157</v>
      </c>
      <c r="D27" s="267"/>
      <c r="E27" s="268"/>
      <c r="F27" s="269" t="s">
        <v>80</v>
      </c>
      <c r="G27" s="270" t="s">
        <v>102</v>
      </c>
    </row>
    <row r="28" spans="1:7" ht="32.25" customHeight="1" x14ac:dyDescent="0.2">
      <c r="A28" s="147"/>
      <c r="B28" s="148" t="s">
        <v>81</v>
      </c>
      <c r="C28" s="263" t="s">
        <v>159</v>
      </c>
      <c r="D28" s="271"/>
      <c r="E28" s="271"/>
      <c r="F28" s="271"/>
      <c r="G28" s="272"/>
    </row>
    <row r="29" spans="1:7" ht="25.5" x14ac:dyDescent="0.2">
      <c r="A29" s="149"/>
      <c r="B29" s="148" t="s">
        <v>82</v>
      </c>
      <c r="C29" s="263"/>
      <c r="D29" s="271"/>
      <c r="E29" s="271"/>
      <c r="F29" s="271"/>
      <c r="G29" s="272"/>
    </row>
    <row r="30" spans="1:7" ht="27" customHeight="1" x14ac:dyDescent="0.2">
      <c r="A30" s="149"/>
      <c r="B30" s="148" t="s">
        <v>83</v>
      </c>
      <c r="C30" s="273"/>
      <c r="D30" s="274"/>
      <c r="E30" s="274"/>
      <c r="F30" s="274"/>
      <c r="G30" s="274"/>
    </row>
    <row r="31" spans="1:7" ht="13.5" thickBot="1" x14ac:dyDescent="0.25">
      <c r="A31" s="150"/>
      <c r="B31" s="151" t="s">
        <v>84</v>
      </c>
      <c r="C31" s="275" t="s">
        <v>158</v>
      </c>
      <c r="D31" s="276"/>
      <c r="E31" s="276"/>
      <c r="F31" s="276"/>
      <c r="G31" s="277"/>
    </row>
    <row r="32" spans="1:7" x14ac:dyDescent="0.2">
      <c r="A32" s="152"/>
      <c r="B32" s="153" t="s">
        <v>85</v>
      </c>
      <c r="C32" s="257" t="s">
        <v>106</v>
      </c>
      <c r="D32" s="258"/>
      <c r="E32" s="259"/>
      <c r="F32" s="154" t="s">
        <v>86</v>
      </c>
      <c r="G32" s="278" t="s">
        <v>106</v>
      </c>
    </row>
    <row r="33" spans="1:7" ht="13.5" thickBot="1" x14ac:dyDescent="0.25">
      <c r="A33" s="155"/>
      <c r="B33" s="156" t="s">
        <v>87</v>
      </c>
      <c r="C33" s="260" t="s">
        <v>88</v>
      </c>
      <c r="D33" s="261"/>
      <c r="E33" s="262"/>
      <c r="F33" s="157" t="s">
        <v>89</v>
      </c>
      <c r="G33" s="279" t="s">
        <v>106</v>
      </c>
    </row>
    <row r="34" spans="1:7" ht="26.25" thickBot="1" x14ac:dyDescent="0.25">
      <c r="A34" s="158" t="s">
        <v>90</v>
      </c>
      <c r="B34" s="159" t="s">
        <v>91</v>
      </c>
      <c r="C34" s="159" t="s">
        <v>95</v>
      </c>
      <c r="D34" s="159" t="s">
        <v>92</v>
      </c>
      <c r="E34" s="159" t="s">
        <v>96</v>
      </c>
      <c r="F34" s="160" t="s">
        <v>74</v>
      </c>
      <c r="G34" s="280" t="s">
        <v>93</v>
      </c>
    </row>
    <row r="35" spans="1:7" ht="71.25" customHeight="1" x14ac:dyDescent="0.2">
      <c r="A35" s="161">
        <v>1</v>
      </c>
      <c r="B35" s="39" t="s">
        <v>128</v>
      </c>
      <c r="C35" s="39" t="s">
        <v>108</v>
      </c>
      <c r="D35" s="40" t="s">
        <v>129</v>
      </c>
      <c r="E35" s="40" t="s">
        <v>106</v>
      </c>
      <c r="F35" s="281" t="s">
        <v>77</v>
      </c>
      <c r="G35" s="40" t="s">
        <v>106</v>
      </c>
    </row>
    <row r="36" spans="1:7" ht="26.25" thickBot="1" x14ac:dyDescent="0.25">
      <c r="A36" s="282">
        <v>2</v>
      </c>
      <c r="B36" s="162" t="s">
        <v>94</v>
      </c>
      <c r="C36" s="162"/>
      <c r="D36" s="163"/>
      <c r="E36" s="163"/>
      <c r="F36" s="163"/>
      <c r="G36" s="163"/>
    </row>
    <row r="37" spans="1:7" ht="14.25" x14ac:dyDescent="0.2">
      <c r="A37" s="283"/>
      <c r="B37" s="283"/>
      <c r="C37" s="283"/>
      <c r="D37" s="283"/>
      <c r="E37" s="283"/>
      <c r="F37" s="283"/>
      <c r="G37" s="284" t="s">
        <v>108</v>
      </c>
    </row>
    <row r="38" spans="1:7" ht="16.5" thickBot="1" x14ac:dyDescent="0.25">
      <c r="A38" s="256" t="s">
        <v>103</v>
      </c>
      <c r="B38" s="256"/>
      <c r="C38" s="256"/>
      <c r="D38" s="256"/>
      <c r="E38" s="256"/>
      <c r="F38" s="256"/>
      <c r="G38" s="256"/>
    </row>
    <row r="39" spans="1:7" ht="18" customHeight="1" thickTop="1" x14ac:dyDescent="0.2">
      <c r="A39" s="264"/>
      <c r="B39" s="265" t="s">
        <v>79</v>
      </c>
      <c r="C39" s="266" t="s">
        <v>160</v>
      </c>
      <c r="D39" s="267"/>
      <c r="E39" s="268"/>
      <c r="F39" s="269" t="s">
        <v>80</v>
      </c>
      <c r="G39" s="270" t="s">
        <v>103</v>
      </c>
    </row>
    <row r="40" spans="1:7" ht="20.25" customHeight="1" x14ac:dyDescent="0.2">
      <c r="A40" s="147"/>
      <c r="B40" s="148" t="s">
        <v>81</v>
      </c>
      <c r="C40" s="263" t="s">
        <v>164</v>
      </c>
      <c r="D40" s="271"/>
      <c r="E40" s="271"/>
      <c r="F40" s="271"/>
      <c r="G40" s="272"/>
    </row>
    <row r="41" spans="1:7" ht="17.25" customHeight="1" x14ac:dyDescent="0.2">
      <c r="A41" s="149"/>
      <c r="B41" s="148" t="s">
        <v>82</v>
      </c>
      <c r="C41" s="263"/>
      <c r="D41" s="271"/>
      <c r="E41" s="271"/>
      <c r="F41" s="271"/>
      <c r="G41" s="272"/>
    </row>
    <row r="42" spans="1:7" ht="18.75" customHeight="1" x14ac:dyDescent="0.2">
      <c r="A42" s="149"/>
      <c r="B42" s="148" t="s">
        <v>83</v>
      </c>
      <c r="C42" s="273"/>
      <c r="D42" s="274"/>
      <c r="E42" s="274"/>
      <c r="F42" s="274"/>
      <c r="G42" s="274"/>
    </row>
    <row r="43" spans="1:7" ht="21" customHeight="1" thickBot="1" x14ac:dyDescent="0.25">
      <c r="A43" s="150"/>
      <c r="B43" s="151" t="s">
        <v>84</v>
      </c>
      <c r="C43" s="275" t="s">
        <v>106</v>
      </c>
      <c r="D43" s="276"/>
      <c r="E43" s="276"/>
      <c r="F43" s="276"/>
      <c r="G43" s="277"/>
    </row>
    <row r="44" spans="1:7" x14ac:dyDescent="0.2">
      <c r="A44" s="152"/>
      <c r="B44" s="153" t="s">
        <v>85</v>
      </c>
      <c r="C44" s="257" t="s">
        <v>106</v>
      </c>
      <c r="D44" s="258"/>
      <c r="E44" s="259"/>
      <c r="F44" s="154" t="s">
        <v>86</v>
      </c>
      <c r="G44" s="278" t="s">
        <v>106</v>
      </c>
    </row>
    <row r="45" spans="1:7" ht="13.5" thickBot="1" x14ac:dyDescent="0.25">
      <c r="A45" s="155"/>
      <c r="B45" s="156" t="s">
        <v>87</v>
      </c>
      <c r="C45" s="260" t="s">
        <v>88</v>
      </c>
      <c r="D45" s="261"/>
      <c r="E45" s="262"/>
      <c r="F45" s="157" t="s">
        <v>89</v>
      </c>
      <c r="G45" s="279" t="s">
        <v>106</v>
      </c>
    </row>
    <row r="46" spans="1:7" ht="26.25" thickBot="1" x14ac:dyDescent="0.25">
      <c r="A46" s="158" t="s">
        <v>90</v>
      </c>
      <c r="B46" s="159" t="s">
        <v>91</v>
      </c>
      <c r="C46" s="159" t="s">
        <v>95</v>
      </c>
      <c r="D46" s="159" t="s">
        <v>92</v>
      </c>
      <c r="E46" s="159" t="s">
        <v>96</v>
      </c>
      <c r="F46" s="160" t="s">
        <v>74</v>
      </c>
      <c r="G46" s="280" t="s">
        <v>93</v>
      </c>
    </row>
    <row r="47" spans="1:7" ht="105" customHeight="1" x14ac:dyDescent="0.2">
      <c r="A47" s="161">
        <v>1</v>
      </c>
      <c r="B47" s="39" t="s">
        <v>128</v>
      </c>
      <c r="C47" s="39" t="s">
        <v>130</v>
      </c>
      <c r="D47" s="40" t="s">
        <v>131</v>
      </c>
      <c r="E47" s="40" t="s">
        <v>106</v>
      </c>
      <c r="F47" s="281" t="s">
        <v>77</v>
      </c>
      <c r="G47" s="40" t="s">
        <v>106</v>
      </c>
    </row>
    <row r="48" spans="1:7" ht="24" customHeight="1" x14ac:dyDescent="0.2">
      <c r="A48" s="161">
        <v>2</v>
      </c>
      <c r="B48" s="39" t="s">
        <v>132</v>
      </c>
      <c r="C48" s="39" t="s">
        <v>108</v>
      </c>
      <c r="D48" s="40" t="s">
        <v>133</v>
      </c>
      <c r="E48" s="40" t="s">
        <v>106</v>
      </c>
      <c r="F48" s="281" t="s">
        <v>77</v>
      </c>
      <c r="G48" s="40" t="s">
        <v>106</v>
      </c>
    </row>
    <row r="49" spans="1:7" ht="43.5" customHeight="1" x14ac:dyDescent="0.2">
      <c r="A49" s="161">
        <v>3</v>
      </c>
      <c r="B49" s="39" t="s">
        <v>134</v>
      </c>
      <c r="C49" s="39" t="s">
        <v>108</v>
      </c>
      <c r="D49" s="40" t="s">
        <v>135</v>
      </c>
      <c r="E49" s="40" t="s">
        <v>106</v>
      </c>
      <c r="F49" s="281" t="s">
        <v>77</v>
      </c>
      <c r="G49" s="40" t="s">
        <v>106</v>
      </c>
    </row>
    <row r="50" spans="1:7" ht="33.75" customHeight="1" x14ac:dyDescent="0.2">
      <c r="A50" s="161">
        <v>4</v>
      </c>
      <c r="B50" s="39" t="s">
        <v>112</v>
      </c>
      <c r="C50" s="39" t="s">
        <v>108</v>
      </c>
      <c r="D50" s="40" t="s">
        <v>136</v>
      </c>
      <c r="E50" s="40" t="s">
        <v>106</v>
      </c>
      <c r="F50" s="281" t="s">
        <v>77</v>
      </c>
      <c r="G50" s="40" t="s">
        <v>106</v>
      </c>
    </row>
    <row r="51" spans="1:7" ht="54.75" customHeight="1" x14ac:dyDescent="0.2">
      <c r="A51" s="161">
        <v>5</v>
      </c>
      <c r="B51" s="39" t="s">
        <v>137</v>
      </c>
      <c r="C51" s="39" t="s">
        <v>108</v>
      </c>
      <c r="D51" s="40" t="s">
        <v>138</v>
      </c>
      <c r="E51" s="40" t="s">
        <v>106</v>
      </c>
      <c r="F51" s="281" t="s">
        <v>77</v>
      </c>
      <c r="G51" s="40" t="s">
        <v>106</v>
      </c>
    </row>
    <row r="52" spans="1:7" ht="34.5" customHeight="1" x14ac:dyDescent="0.2">
      <c r="A52" s="161">
        <v>6</v>
      </c>
      <c r="B52" s="39" t="s">
        <v>121</v>
      </c>
      <c r="C52" s="39" t="s">
        <v>108</v>
      </c>
      <c r="D52" s="40" t="s">
        <v>122</v>
      </c>
      <c r="E52" s="40" t="s">
        <v>106</v>
      </c>
      <c r="F52" s="281" t="s">
        <v>77</v>
      </c>
      <c r="G52" s="40" t="s">
        <v>106</v>
      </c>
    </row>
    <row r="53" spans="1:7" ht="48" customHeight="1" x14ac:dyDescent="0.2">
      <c r="A53" s="161">
        <v>7</v>
      </c>
      <c r="B53" s="39" t="s">
        <v>123</v>
      </c>
      <c r="C53" s="39" t="s">
        <v>108</v>
      </c>
      <c r="D53" s="40" t="s">
        <v>139</v>
      </c>
      <c r="E53" s="40" t="s">
        <v>106</v>
      </c>
      <c r="F53" s="281" t="s">
        <v>77</v>
      </c>
      <c r="G53" s="40" t="s">
        <v>106</v>
      </c>
    </row>
    <row r="54" spans="1:7" ht="26.25" thickBot="1" x14ac:dyDescent="0.25">
      <c r="A54" s="282">
        <v>8</v>
      </c>
      <c r="B54" s="162" t="s">
        <v>94</v>
      </c>
      <c r="C54" s="162"/>
      <c r="D54" s="163"/>
      <c r="E54" s="163"/>
      <c r="F54" s="163"/>
      <c r="G54" s="163"/>
    </row>
    <row r="55" spans="1:7" ht="14.25" x14ac:dyDescent="0.2">
      <c r="A55" s="283"/>
      <c r="B55" s="283"/>
      <c r="C55" s="283"/>
      <c r="D55" s="283"/>
      <c r="E55" s="283"/>
      <c r="F55" s="283"/>
      <c r="G55" s="284" t="s">
        <v>108</v>
      </c>
    </row>
    <row r="56" spans="1:7" ht="16.5" thickBot="1" x14ac:dyDescent="0.25">
      <c r="A56" s="256" t="s">
        <v>104</v>
      </c>
      <c r="B56" s="256"/>
      <c r="C56" s="256"/>
      <c r="D56" s="256"/>
      <c r="E56" s="256"/>
      <c r="F56" s="256"/>
      <c r="G56" s="256"/>
    </row>
    <row r="57" spans="1:7" ht="23.25" customHeight="1" thickTop="1" x14ac:dyDescent="0.2">
      <c r="A57" s="264"/>
      <c r="B57" s="265" t="s">
        <v>79</v>
      </c>
      <c r="C57" s="266" t="s">
        <v>161</v>
      </c>
      <c r="D57" s="267"/>
      <c r="E57" s="268"/>
      <c r="F57" s="269" t="s">
        <v>80</v>
      </c>
      <c r="G57" s="270" t="s">
        <v>104</v>
      </c>
    </row>
    <row r="58" spans="1:7" x14ac:dyDescent="0.2">
      <c r="A58" s="147"/>
      <c r="B58" s="148" t="s">
        <v>81</v>
      </c>
      <c r="C58" s="263" t="s">
        <v>165</v>
      </c>
      <c r="D58" s="271"/>
      <c r="E58" s="271"/>
      <c r="F58" s="271"/>
      <c r="G58" s="272"/>
    </row>
    <row r="59" spans="1:7" ht="25.5" x14ac:dyDescent="0.2">
      <c r="A59" s="149"/>
      <c r="B59" s="148" t="s">
        <v>82</v>
      </c>
      <c r="C59" s="263"/>
      <c r="D59" s="271"/>
      <c r="E59" s="271"/>
      <c r="F59" s="271"/>
      <c r="G59" s="272"/>
    </row>
    <row r="60" spans="1:7" ht="18.75" customHeight="1" x14ac:dyDescent="0.2">
      <c r="A60" s="149"/>
      <c r="B60" s="148" t="s">
        <v>83</v>
      </c>
      <c r="C60" s="273"/>
      <c r="D60" s="274"/>
      <c r="E60" s="274"/>
      <c r="F60" s="274"/>
      <c r="G60" s="274"/>
    </row>
    <row r="61" spans="1:7" ht="17.25" customHeight="1" thickBot="1" x14ac:dyDescent="0.25">
      <c r="A61" s="150"/>
      <c r="B61" s="151" t="s">
        <v>84</v>
      </c>
      <c r="C61" s="275" t="s">
        <v>106</v>
      </c>
      <c r="D61" s="276"/>
      <c r="E61" s="276"/>
      <c r="F61" s="276"/>
      <c r="G61" s="277"/>
    </row>
    <row r="62" spans="1:7" x14ac:dyDescent="0.2">
      <c r="A62" s="152"/>
      <c r="B62" s="153" t="s">
        <v>85</v>
      </c>
      <c r="C62" s="257" t="s">
        <v>100</v>
      </c>
      <c r="D62" s="258"/>
      <c r="E62" s="259"/>
      <c r="F62" s="154" t="s">
        <v>86</v>
      </c>
      <c r="G62" s="278">
        <v>45265</v>
      </c>
    </row>
    <row r="63" spans="1:7" ht="13.5" thickBot="1" x14ac:dyDescent="0.25">
      <c r="A63" s="155"/>
      <c r="B63" s="156" t="s">
        <v>87</v>
      </c>
      <c r="C63" s="260" t="s">
        <v>88</v>
      </c>
      <c r="D63" s="261"/>
      <c r="E63" s="262"/>
      <c r="F63" s="157" t="s">
        <v>89</v>
      </c>
      <c r="G63" s="279" t="s">
        <v>106</v>
      </c>
    </row>
    <row r="64" spans="1:7" ht="26.25" thickBot="1" x14ac:dyDescent="0.25">
      <c r="A64" s="158" t="s">
        <v>90</v>
      </c>
      <c r="B64" s="159" t="s">
        <v>91</v>
      </c>
      <c r="C64" s="159" t="s">
        <v>95</v>
      </c>
      <c r="D64" s="159" t="s">
        <v>92</v>
      </c>
      <c r="E64" s="159" t="s">
        <v>96</v>
      </c>
      <c r="F64" s="160" t="s">
        <v>74</v>
      </c>
      <c r="G64" s="280" t="s">
        <v>93</v>
      </c>
    </row>
    <row r="65" spans="1:7" ht="132" customHeight="1" x14ac:dyDescent="0.2">
      <c r="A65" s="161">
        <v>1</v>
      </c>
      <c r="B65" s="39" t="s">
        <v>140</v>
      </c>
      <c r="C65" s="39" t="s">
        <v>141</v>
      </c>
      <c r="D65" s="40" t="s">
        <v>142</v>
      </c>
      <c r="E65" s="40" t="s">
        <v>106</v>
      </c>
      <c r="F65" s="281" t="s">
        <v>77</v>
      </c>
      <c r="G65" s="40" t="s">
        <v>106</v>
      </c>
    </row>
    <row r="66" spans="1:7" ht="77.25" customHeight="1" x14ac:dyDescent="0.2">
      <c r="A66" s="161">
        <v>2</v>
      </c>
      <c r="B66" s="39" t="s">
        <v>143</v>
      </c>
      <c r="C66" s="39" t="s">
        <v>108</v>
      </c>
      <c r="D66" s="40" t="s">
        <v>144</v>
      </c>
      <c r="E66" s="40" t="s">
        <v>106</v>
      </c>
      <c r="F66" s="281" t="s">
        <v>77</v>
      </c>
      <c r="G66" s="40" t="s">
        <v>106</v>
      </c>
    </row>
    <row r="67" spans="1:7" ht="118.5" customHeight="1" x14ac:dyDescent="0.2">
      <c r="A67" s="161">
        <v>3</v>
      </c>
      <c r="B67" s="39" t="s">
        <v>145</v>
      </c>
      <c r="C67" s="39" t="s">
        <v>108</v>
      </c>
      <c r="D67" s="40" t="s">
        <v>146</v>
      </c>
      <c r="E67" s="40" t="s">
        <v>106</v>
      </c>
      <c r="F67" s="281" t="s">
        <v>77</v>
      </c>
      <c r="G67" s="40" t="s">
        <v>106</v>
      </c>
    </row>
    <row r="68" spans="1:7" ht="93.75" customHeight="1" x14ac:dyDescent="0.2">
      <c r="A68" s="161">
        <v>4</v>
      </c>
      <c r="B68" s="39" t="s">
        <v>147</v>
      </c>
      <c r="C68" s="39" t="s">
        <v>108</v>
      </c>
      <c r="D68" s="40" t="s">
        <v>148</v>
      </c>
      <c r="E68" s="40" t="s">
        <v>106</v>
      </c>
      <c r="F68" s="281" t="s">
        <v>77</v>
      </c>
      <c r="G68" s="40" t="s">
        <v>106</v>
      </c>
    </row>
    <row r="69" spans="1:7" ht="84" customHeight="1" x14ac:dyDescent="0.2">
      <c r="A69" s="161">
        <v>5</v>
      </c>
      <c r="B69" s="39" t="s">
        <v>149</v>
      </c>
      <c r="C69" s="39" t="s">
        <v>108</v>
      </c>
      <c r="D69" s="40" t="s">
        <v>150</v>
      </c>
      <c r="E69" s="40" t="s">
        <v>106</v>
      </c>
      <c r="F69" s="281" t="s">
        <v>77</v>
      </c>
      <c r="G69" s="40" t="s">
        <v>106</v>
      </c>
    </row>
    <row r="70" spans="1:7" ht="26.25" thickBot="1" x14ac:dyDescent="0.25">
      <c r="A70" s="282">
        <v>6</v>
      </c>
      <c r="B70" s="162" t="s">
        <v>94</v>
      </c>
      <c r="C70" s="162"/>
      <c r="D70" s="163"/>
      <c r="E70" s="163"/>
      <c r="F70" s="163"/>
      <c r="G70" s="163"/>
    </row>
    <row r="71" spans="1:7" ht="14.25" x14ac:dyDescent="0.2">
      <c r="A71" s="283"/>
      <c r="B71" s="283"/>
      <c r="C71" s="283"/>
      <c r="D71" s="283"/>
      <c r="E71" s="283"/>
      <c r="F71" s="283"/>
      <c r="G71" s="284" t="s">
        <v>108</v>
      </c>
    </row>
    <row r="72" spans="1:7" ht="16.5" thickBot="1" x14ac:dyDescent="0.25">
      <c r="A72" s="256" t="s">
        <v>104</v>
      </c>
      <c r="B72" s="256"/>
      <c r="C72" s="256"/>
      <c r="D72" s="256"/>
      <c r="E72" s="256"/>
      <c r="F72" s="256"/>
      <c r="G72" s="256"/>
    </row>
    <row r="73" spans="1:7" ht="13.5" thickTop="1" x14ac:dyDescent="0.2">
      <c r="A73" s="264"/>
      <c r="B73" s="265" t="s">
        <v>79</v>
      </c>
      <c r="C73" s="266" t="s">
        <v>162</v>
      </c>
      <c r="D73" s="267"/>
      <c r="E73" s="268"/>
      <c r="F73" s="269" t="s">
        <v>80</v>
      </c>
      <c r="G73" s="270" t="s">
        <v>104</v>
      </c>
    </row>
    <row r="74" spans="1:7" ht="25.5" x14ac:dyDescent="0.2">
      <c r="A74" s="147"/>
      <c r="B74" s="148" t="s">
        <v>81</v>
      </c>
      <c r="C74" s="263" t="s">
        <v>106</v>
      </c>
      <c r="D74" s="271"/>
      <c r="E74" s="271"/>
      <c r="F74" s="271"/>
      <c r="G74" s="272"/>
    </row>
    <row r="75" spans="1:7" ht="25.5" x14ac:dyDescent="0.2">
      <c r="A75" s="149"/>
      <c r="B75" s="148" t="s">
        <v>82</v>
      </c>
      <c r="C75" s="263"/>
      <c r="D75" s="271"/>
      <c r="E75" s="271"/>
      <c r="F75" s="271"/>
      <c r="G75" s="272"/>
    </row>
    <row r="76" spans="1:7" ht="27.75" customHeight="1" x14ac:dyDescent="0.2">
      <c r="A76" s="149"/>
      <c r="B76" s="148" t="s">
        <v>83</v>
      </c>
      <c r="C76" s="273"/>
      <c r="D76" s="274"/>
      <c r="E76" s="274"/>
      <c r="F76" s="274"/>
      <c r="G76" s="274"/>
    </row>
    <row r="77" spans="1:7" ht="13.5" thickBot="1" x14ac:dyDescent="0.25">
      <c r="A77" s="150"/>
      <c r="B77" s="151" t="s">
        <v>84</v>
      </c>
      <c r="C77" s="275" t="s">
        <v>166</v>
      </c>
      <c r="D77" s="276"/>
      <c r="E77" s="276"/>
      <c r="F77" s="276"/>
      <c r="G77" s="277"/>
    </row>
    <row r="78" spans="1:7" x14ac:dyDescent="0.2">
      <c r="A78" s="152"/>
      <c r="B78" s="153" t="s">
        <v>85</v>
      </c>
      <c r="C78" s="257" t="s">
        <v>106</v>
      </c>
      <c r="D78" s="258"/>
      <c r="E78" s="259"/>
      <c r="F78" s="154" t="s">
        <v>86</v>
      </c>
      <c r="G78" s="278" t="s">
        <v>106</v>
      </c>
    </row>
    <row r="79" spans="1:7" ht="13.5" thickBot="1" x14ac:dyDescent="0.25">
      <c r="A79" s="155"/>
      <c r="B79" s="156" t="s">
        <v>87</v>
      </c>
      <c r="C79" s="260" t="s">
        <v>88</v>
      </c>
      <c r="D79" s="261"/>
      <c r="E79" s="262"/>
      <c r="F79" s="157" t="s">
        <v>89</v>
      </c>
      <c r="G79" s="279" t="s">
        <v>106</v>
      </c>
    </row>
    <row r="80" spans="1:7" ht="26.25" thickBot="1" x14ac:dyDescent="0.25">
      <c r="A80" s="158" t="s">
        <v>90</v>
      </c>
      <c r="B80" s="159" t="s">
        <v>91</v>
      </c>
      <c r="C80" s="159" t="s">
        <v>95</v>
      </c>
      <c r="D80" s="159" t="s">
        <v>92</v>
      </c>
      <c r="E80" s="159" t="s">
        <v>96</v>
      </c>
      <c r="F80" s="160" t="s">
        <v>74</v>
      </c>
      <c r="G80" s="280" t="s">
        <v>93</v>
      </c>
    </row>
    <row r="81" spans="1:7" ht="44.25" customHeight="1" x14ac:dyDescent="0.2">
      <c r="A81" s="161">
        <v>1</v>
      </c>
      <c r="B81" s="39" t="s">
        <v>128</v>
      </c>
      <c r="C81" s="39" t="s">
        <v>151</v>
      </c>
      <c r="D81" s="40" t="s">
        <v>152</v>
      </c>
      <c r="E81" s="40" t="s">
        <v>106</v>
      </c>
      <c r="F81" s="281" t="s">
        <v>77</v>
      </c>
      <c r="G81" s="40" t="s">
        <v>106</v>
      </c>
    </row>
    <row r="82" spans="1:7" ht="94.5" customHeight="1" x14ac:dyDescent="0.2">
      <c r="A82" s="161">
        <v>2</v>
      </c>
      <c r="B82" s="39" t="s">
        <v>153</v>
      </c>
      <c r="C82" s="39" t="s">
        <v>108</v>
      </c>
      <c r="D82" s="40" t="s">
        <v>154</v>
      </c>
      <c r="E82" s="40" t="s">
        <v>106</v>
      </c>
      <c r="F82" s="281" t="s">
        <v>77</v>
      </c>
      <c r="G82" s="40" t="s">
        <v>106</v>
      </c>
    </row>
    <row r="83" spans="1:7" ht="26.25" thickBot="1" x14ac:dyDescent="0.25">
      <c r="A83" s="282">
        <v>3</v>
      </c>
      <c r="B83" s="162" t="s">
        <v>94</v>
      </c>
      <c r="C83" s="162"/>
      <c r="D83" s="163"/>
      <c r="E83" s="163"/>
      <c r="F83" s="163"/>
      <c r="G83" s="163"/>
    </row>
  </sheetData>
  <mergeCells count="40">
    <mergeCell ref="C76:G76"/>
    <mergeCell ref="C77:G77"/>
    <mergeCell ref="C78:E78"/>
    <mergeCell ref="C79:E79"/>
    <mergeCell ref="C62:E62"/>
    <mergeCell ref="C63:E63"/>
    <mergeCell ref="A72:G72"/>
    <mergeCell ref="C73:E73"/>
    <mergeCell ref="C74:G74"/>
    <mergeCell ref="C75:G75"/>
    <mergeCell ref="A56:G56"/>
    <mergeCell ref="C57:E57"/>
    <mergeCell ref="C58:G58"/>
    <mergeCell ref="C59:G59"/>
    <mergeCell ref="C60:G60"/>
    <mergeCell ref="C61:G61"/>
    <mergeCell ref="C40:G40"/>
    <mergeCell ref="C41:G41"/>
    <mergeCell ref="C42:G42"/>
    <mergeCell ref="C43:G43"/>
    <mergeCell ref="C44:E44"/>
    <mergeCell ref="C45:E45"/>
    <mergeCell ref="C30:G30"/>
    <mergeCell ref="C31:G31"/>
    <mergeCell ref="C32:E32"/>
    <mergeCell ref="C33:E33"/>
    <mergeCell ref="A38:G38"/>
    <mergeCell ref="C39:E39"/>
    <mergeCell ref="C7:E7"/>
    <mergeCell ref="C8:E8"/>
    <mergeCell ref="A26:G26"/>
    <mergeCell ref="C27:E27"/>
    <mergeCell ref="C28:G28"/>
    <mergeCell ref="C29:G29"/>
    <mergeCell ref="A1:G1"/>
    <mergeCell ref="C2:E2"/>
    <mergeCell ref="C3:G3"/>
    <mergeCell ref="C4:G4"/>
    <mergeCell ref="C5:G5"/>
    <mergeCell ref="C6:G6"/>
  </mergeCells>
  <phoneticPr fontId="8" type="noConversion"/>
  <dataValidations count="1">
    <dataValidation type="list" allowBlank="1" showInputMessage="1" promptTitle="Valid values include:" prompt="U - Untested_x000a_P - Pass_x000a_F - Fail_x000a_B - Blocked_x000a_S - Skipped_x000a_n/a - Not applicable_x000a_" sqref="F81:F82 F65:F66 F47:F48 F35:F36 F10:F11" xr:uid="{664E1706-1082-4DA3-BDF4-B0FDA9A7E540}">
      <formula1>"U,P,F,B,S,n/a"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Update Notes column on Rig Boar</vt:lpstr>
      <vt:lpstr>UC007</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2023-12-05T04:29:37Z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