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Report" sheetId="1" r:id="rId4"/>
    <sheet state="visible" name="QA Test Cases" sheetId="2" r:id="rId5"/>
    <sheet state="visible" name="QA Bug Report" sheetId="3" r:id="rId6"/>
    <sheet state="visible" name="Business Team Test Case" sheetId="4" r:id="rId7"/>
    <sheet state="visible" name="Feedbacks" sheetId="5" r:id="rId8"/>
  </sheets>
  <definedNames/>
  <calcPr/>
</workbook>
</file>

<file path=xl/sharedStrings.xml><?xml version="1.0" encoding="utf-8"?>
<sst xmlns="http://schemas.openxmlformats.org/spreadsheetml/2006/main" count="91" uniqueCount="69">
  <si>
    <t>QA BUG REPORT</t>
  </si>
  <si>
    <t>Application</t>
  </si>
  <si>
    <t>Start Date</t>
  </si>
  <si>
    <t>Type</t>
  </si>
  <si>
    <t>End Date</t>
  </si>
  <si>
    <t>Tester</t>
  </si>
  <si>
    <t>Browser</t>
  </si>
  <si>
    <t>Brave</t>
  </si>
  <si>
    <t>Passed</t>
  </si>
  <si>
    <t>Failed</t>
  </si>
  <si>
    <t>In Progess</t>
  </si>
  <si>
    <t>Total</t>
  </si>
  <si>
    <t>Pass (%)</t>
  </si>
  <si>
    <t>Fail (%)</t>
  </si>
  <si>
    <t xml:space="preserve">Project Name </t>
  </si>
  <si>
    <t>Iteration No</t>
  </si>
  <si>
    <t>Created By</t>
  </si>
  <si>
    <t xml:space="preserve">Site URL </t>
  </si>
  <si>
    <t xml:space="preserve">Os/Platform Used </t>
  </si>
  <si>
    <t>Chrome/ Firefox/ Edge/ Windows/ Linux</t>
  </si>
  <si>
    <t xml:space="preserve">Date of creation </t>
  </si>
  <si>
    <t>System/ Module</t>
  </si>
  <si>
    <t>Test ID</t>
  </si>
  <si>
    <t>Test Scenario</t>
  </si>
  <si>
    <t>Prerequisites</t>
  </si>
  <si>
    <t>Remarks/Steps (Optional)</t>
  </si>
  <si>
    <t>Test Data</t>
  </si>
  <si>
    <t xml:space="preserve">Expected Result </t>
  </si>
  <si>
    <t>Actual Result</t>
  </si>
  <si>
    <t xml:space="preserve">Test Result </t>
  </si>
  <si>
    <t>Page Link</t>
  </si>
  <si>
    <t>Fail Test Screenshot link</t>
  </si>
  <si>
    <t>Bug Details</t>
  </si>
  <si>
    <t>Category</t>
  </si>
  <si>
    <t>Priority</t>
  </si>
  <si>
    <t>Status</t>
  </si>
  <si>
    <t>Remarks</t>
  </si>
  <si>
    <t>Login (LI)</t>
  </si>
  <si>
    <t>LI-001</t>
  </si>
  <si>
    <t>Login using Metamask</t>
  </si>
  <si>
    <t>Should have meta mask account</t>
  </si>
  <si>
    <t>1. Login to Meta mask.
2. Click Login with Meta mask</t>
  </si>
  <si>
    <t>User Login using meta mask</t>
  </si>
  <si>
    <t>User can not login by clicking Login with meta mask button from SignIn page.</t>
  </si>
  <si>
    <t>Fail</t>
  </si>
  <si>
    <t>Bug</t>
  </si>
  <si>
    <t>High</t>
  </si>
  <si>
    <t>In Review</t>
  </si>
  <si>
    <t>Login Page (LI)</t>
  </si>
  <si>
    <t>LI-002</t>
  </si>
  <si>
    <t>Admin Login using invalid email/ Unregistered email.</t>
  </si>
  <si>
    <t>1. Enter the invalid email address(e.g wrong format)
2. OR, enter the valid but unregister email
3. Click the Login button</t>
  </si>
  <si>
    <t>Error message should be shown saying "Email must be a valid email address"</t>
  </si>
  <si>
    <t>Forbidden Exception is displayed.</t>
  </si>
  <si>
    <t>Show proper error message when user Login using invalid email/ Unregistered email.</t>
  </si>
  <si>
    <t>Feedback</t>
  </si>
  <si>
    <t>Bug ID</t>
  </si>
  <si>
    <t>Steps to Reproduce</t>
  </si>
  <si>
    <t>Expected Result</t>
  </si>
  <si>
    <t>Screenshot/ Screen Recording Link</t>
  </si>
  <si>
    <t>Pass/ Fail</t>
  </si>
  <si>
    <t>FeedBack ID</t>
  </si>
  <si>
    <t>Page</t>
  </si>
  <si>
    <t>Feedback by</t>
  </si>
  <si>
    <t>Description</t>
  </si>
  <si>
    <t xml:space="preserve">Page Link </t>
  </si>
  <si>
    <t xml:space="preserve">Screenshot Link </t>
  </si>
  <si>
    <t>Developer</t>
  </si>
  <si>
    <t>Re-open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</si>
</sst>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sz val="11.0"/>
      <color theme="1"/>
      <name val="Roboto"/>
    </font>
    <font/>
    <font>
      <b/>
      <sz val="11.0"/>
      <color theme="1"/>
      <name val="Roboto"/>
    </font>
    <font>
      <color theme="1"/>
      <name val="Roboto"/>
    </font>
    <font>
      <u/>
      <sz val="11.0"/>
      <color rgb="FF1155CC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center" wrapText="1"/>
    </xf>
    <xf borderId="5" fillId="3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6" fillId="2" fontId="1" numFmtId="0" xfId="0" applyAlignment="1" applyBorder="1" applyFont="1">
      <alignment shrinkToFit="0" vertical="center" wrapText="1"/>
    </xf>
    <xf borderId="5" fillId="3" fontId="1" numFmtId="164" xfId="0" applyAlignment="1" applyBorder="1" applyFont="1" applyNumberForma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4" fontId="3" numFmtId="0" xfId="0" applyAlignment="1" applyBorder="1" applyFill="1" applyFont="1">
      <alignment horizontal="center" shrinkToFit="0" vertical="center" wrapText="1"/>
    </xf>
    <xf borderId="6" fillId="5" fontId="3" numFmtId="0" xfId="0" applyAlignment="1" applyBorder="1" applyFill="1" applyFont="1">
      <alignment horizontal="center" shrinkToFit="0" vertical="center" wrapText="1"/>
    </xf>
    <xf borderId="6" fillId="6" fontId="3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right" shrinkToFit="0" vertical="center" wrapText="1"/>
    </xf>
    <xf borderId="6" fillId="5" fontId="1" numFmtId="0" xfId="0" applyAlignment="1" applyBorder="1" applyFont="1">
      <alignment horizontal="right" shrinkToFit="0" vertical="center" wrapText="1"/>
    </xf>
    <xf borderId="6" fillId="6" fontId="1" numFmtId="0" xfId="0" applyAlignment="1" applyBorder="1" applyFont="1">
      <alignment horizontal="right" shrinkToFit="0" vertical="center" wrapText="1"/>
    </xf>
    <xf borderId="6" fillId="0" fontId="1" numFmtId="0" xfId="0" applyAlignment="1" applyBorder="1" applyFont="1">
      <alignment horizontal="righ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shrinkToFit="0" vertical="center" wrapText="1"/>
    </xf>
    <xf borderId="9" fillId="0" fontId="2" numFmtId="0" xfId="0" applyBorder="1" applyFont="1"/>
    <xf borderId="8" fillId="2" fontId="3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shrinkToFit="0" vertical="center" wrapText="1"/>
    </xf>
    <xf borderId="13" fillId="0" fontId="2" numFmtId="0" xfId="0" applyBorder="1" applyFont="1"/>
    <xf borderId="12" fillId="2" fontId="3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2" fillId="7" fontId="4" numFmtId="0" xfId="0" applyAlignment="1" applyBorder="1" applyFill="1" applyFont="1">
      <alignment shrinkToFit="0" vertical="center" wrapText="1"/>
    </xf>
    <xf borderId="12" fillId="0" fontId="2" numFmtId="0" xfId="0" applyBorder="1" applyFont="1"/>
    <xf borderId="14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5" fillId="8" fontId="1" numFmtId="0" xfId="0" applyAlignment="1" applyBorder="1" applyFill="1" applyFont="1">
      <alignment horizontal="center" shrinkToFit="0" vertical="center" wrapText="1"/>
    </xf>
    <xf borderId="15" fillId="0" fontId="4" numFmtId="0" xfId="0" applyAlignment="1" applyBorder="1" applyFont="1">
      <alignment vertical="center"/>
    </xf>
    <xf borderId="15" fillId="0" fontId="5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15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5" fillId="9" fontId="1" numFmtId="0" xfId="0" applyAlignment="1" applyBorder="1" applyFill="1" applyFont="1">
      <alignment horizontal="center" shrinkToFit="0" vertical="center" wrapText="1"/>
    </xf>
    <xf borderId="15" fillId="9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 t="s">
        <v>1</v>
      </c>
      <c r="C2" s="6"/>
      <c r="D2" s="7"/>
      <c r="E2" s="8" t="s">
        <v>2</v>
      </c>
      <c r="F2" s="9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3</v>
      </c>
      <c r="C3" s="6"/>
      <c r="D3" s="7"/>
      <c r="E3" s="8" t="s">
        <v>4</v>
      </c>
      <c r="F3" s="9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5</v>
      </c>
      <c r="C4" s="6"/>
      <c r="D4" s="7"/>
      <c r="E4" s="8" t="s">
        <v>6</v>
      </c>
      <c r="F4" s="10" t="s">
        <v>7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 t="s">
        <v>8</v>
      </c>
      <c r="C5" s="12" t="s">
        <v>9</v>
      </c>
      <c r="D5" s="13" t="s">
        <v>10</v>
      </c>
      <c r="E5" s="14" t="s">
        <v>11</v>
      </c>
      <c r="F5" s="14" t="s">
        <v>12</v>
      </c>
      <c r="G5" s="14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5">
        <f>COUNTIF('QA Test Cases'!I5:I1001,"Pass")</f>
        <v>0</v>
      </c>
      <c r="C6" s="16">
        <f>COUNTIF('QA Test Cases'!I5:I1001,"Fail")</f>
        <v>2</v>
      </c>
      <c r="D6" s="17">
        <f>COUNTIF('QA Test Cases'!I5:I1001,"In Progress")</f>
        <v>0</v>
      </c>
      <c r="E6" s="18">
        <f>SUM(B6:D6)</f>
        <v>2</v>
      </c>
      <c r="F6" s="18">
        <f>(B6/E6)*100</f>
        <v>0</v>
      </c>
      <c r="G6" s="18">
        <f>(C6/E6)*100</f>
        <v>100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:G1"/>
    <mergeCell ref="C2:D2"/>
    <mergeCell ref="F2:G2"/>
    <mergeCell ref="C3:D3"/>
    <mergeCell ref="F3:G3"/>
    <mergeCell ref="C4:D4"/>
    <mergeCell ref="F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5" max="6" width="16.13"/>
    <col customWidth="1" min="7" max="7" width="17.25"/>
    <col customWidth="1" min="13" max="13" width="14.13"/>
  </cols>
  <sheetData>
    <row r="1">
      <c r="A1" s="19" t="s">
        <v>14</v>
      </c>
      <c r="B1" s="20"/>
      <c r="C1" s="21"/>
      <c r="D1" s="22" t="s">
        <v>15</v>
      </c>
      <c r="E1" s="23"/>
      <c r="F1" s="22" t="s">
        <v>16</v>
      </c>
      <c r="G1" s="20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17</v>
      </c>
      <c r="B2" s="27"/>
      <c r="C2" s="28"/>
      <c r="D2" s="29" t="s">
        <v>18</v>
      </c>
      <c r="E2" s="30" t="s">
        <v>19</v>
      </c>
      <c r="F2" s="29" t="s">
        <v>20</v>
      </c>
      <c r="G2" s="27"/>
      <c r="H2" s="24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3" t="s">
        <v>21</v>
      </c>
      <c r="B4" s="34" t="s">
        <v>22</v>
      </c>
      <c r="C4" s="34" t="s">
        <v>23</v>
      </c>
      <c r="D4" s="34" t="s">
        <v>24</v>
      </c>
      <c r="E4" s="34" t="s">
        <v>25</v>
      </c>
      <c r="F4" s="34" t="s">
        <v>26</v>
      </c>
      <c r="G4" s="34" t="s">
        <v>27</v>
      </c>
      <c r="H4" s="34" t="s">
        <v>28</v>
      </c>
      <c r="I4" s="34" t="s">
        <v>29</v>
      </c>
      <c r="J4" s="34" t="s">
        <v>30</v>
      </c>
      <c r="K4" s="34" t="s">
        <v>31</v>
      </c>
      <c r="L4" s="34" t="s">
        <v>32</v>
      </c>
      <c r="M4" s="34" t="s">
        <v>33</v>
      </c>
      <c r="N4" s="34" t="s">
        <v>34</v>
      </c>
      <c r="O4" s="34" t="s">
        <v>35</v>
      </c>
      <c r="P4" s="34" t="s">
        <v>36</v>
      </c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5" t="s">
        <v>37</v>
      </c>
      <c r="B5" s="35" t="s">
        <v>38</v>
      </c>
      <c r="C5" s="35" t="s">
        <v>39</v>
      </c>
      <c r="D5" s="35" t="s">
        <v>40</v>
      </c>
      <c r="E5" s="36" t="s">
        <v>41</v>
      </c>
      <c r="F5" s="37"/>
      <c r="G5" s="38" t="s">
        <v>42</v>
      </c>
      <c r="H5" s="36" t="s">
        <v>43</v>
      </c>
      <c r="I5" s="35" t="s">
        <v>44</v>
      </c>
      <c r="J5" s="37"/>
      <c r="K5" s="37"/>
      <c r="L5" s="36" t="s">
        <v>43</v>
      </c>
      <c r="M5" s="35" t="s">
        <v>45</v>
      </c>
      <c r="N5" s="35" t="s">
        <v>46</v>
      </c>
      <c r="O5" s="35" t="s">
        <v>47</v>
      </c>
      <c r="P5" s="37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9" t="s">
        <v>48</v>
      </c>
      <c r="B6" s="35" t="s">
        <v>49</v>
      </c>
      <c r="C6" s="36" t="s">
        <v>50</v>
      </c>
      <c r="D6" s="40"/>
      <c r="E6" s="36" t="s">
        <v>51</v>
      </c>
      <c r="F6" s="40"/>
      <c r="G6" s="36" t="s">
        <v>52</v>
      </c>
      <c r="H6" s="36" t="s">
        <v>53</v>
      </c>
      <c r="I6" s="35" t="s">
        <v>44</v>
      </c>
      <c r="J6" s="41"/>
      <c r="K6" s="41"/>
      <c r="L6" s="36" t="s">
        <v>54</v>
      </c>
      <c r="M6" s="42" t="s">
        <v>55</v>
      </c>
      <c r="N6" s="40"/>
      <c r="O6" s="40"/>
      <c r="P6" s="40"/>
      <c r="Q6" s="43"/>
      <c r="R6" s="25"/>
      <c r="S6" s="25"/>
      <c r="T6" s="25"/>
      <c r="U6" s="25"/>
      <c r="V6" s="25"/>
      <c r="W6" s="25"/>
      <c r="X6" s="25"/>
      <c r="Y6" s="25"/>
      <c r="Z6" s="25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3">
    <mergeCell ref="B1:C1"/>
    <mergeCell ref="B2:C2"/>
    <mergeCell ref="A3:P3"/>
  </mergeCells>
  <dataValidations>
    <dataValidation type="list" allowBlank="1" showErrorMessage="1" sqref="I5:I15">
      <formula1>"Pass,Fail,In Progress"</formula1>
    </dataValidation>
    <dataValidation type="list" allowBlank="1" showErrorMessage="1" sqref="M5:M15">
      <formula1>"Bug,Feedback"</formula1>
    </dataValidation>
    <dataValidation type="list" allowBlank="1" showErrorMessage="1" sqref="N5:N15">
      <formula1>"High,Low"</formula1>
    </dataValidation>
    <dataValidation type="list" allowBlank="1" showErrorMessage="1" sqref="O5:O15">
      <formula1>"Re-open,New,Fixed,In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56</v>
      </c>
      <c r="B1" s="45" t="s">
        <v>32</v>
      </c>
      <c r="C1" s="45" t="s">
        <v>21</v>
      </c>
      <c r="D1" s="45" t="s">
        <v>22</v>
      </c>
      <c r="E1" s="45" t="s">
        <v>23</v>
      </c>
      <c r="F1" s="45" t="s">
        <v>57</v>
      </c>
      <c r="G1" s="45" t="s">
        <v>26</v>
      </c>
      <c r="H1" s="45" t="s">
        <v>58</v>
      </c>
      <c r="I1" s="45" t="s">
        <v>30</v>
      </c>
      <c r="J1" s="45" t="s">
        <v>59</v>
      </c>
      <c r="K1" s="45" t="s">
        <v>33</v>
      </c>
      <c r="L1" s="45" t="s">
        <v>34</v>
      </c>
      <c r="M1" s="45" t="s">
        <v>35</v>
      </c>
      <c r="N1" s="45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5" t="str">
        <f>if(D2="","",CONCATENATE("Bug_",row()-1))</f>
        <v>Bug_1</v>
      </c>
      <c r="B2" s="36" t="str">
        <f>IFERROR(__xludf.DUMMYFUNCTION("QUERY('QA Test Cases'!A2:P1000,""select L where M='Bug'"")"),"User can not login by clicking Login with meta mask button from SignIn page.")</f>
        <v>User can not login by clicking Login with meta mask button from SignIn page.</v>
      </c>
      <c r="C2" s="36" t="str">
        <f>IFERROR(__xludf.DUMMYFUNCTION("QUERY('QA Test Cases'!A5:P1000,""select A,B,C,E,F,G,J,K,M,N,O,P where M='Bug'"")"),"Login (LI)")</f>
        <v>Login (LI)</v>
      </c>
      <c r="D2" s="36" t="str">
        <f>IFERROR(__xludf.DUMMYFUNCTION("""COMPUTED_VALUE"""),"LI-001")</f>
        <v>LI-001</v>
      </c>
      <c r="E2" s="36" t="str">
        <f>IFERROR(__xludf.DUMMYFUNCTION("""COMPUTED_VALUE"""),"Login using Metamask")</f>
        <v>Login using Metamask</v>
      </c>
      <c r="F2" s="36" t="str">
        <f>IFERROR(__xludf.DUMMYFUNCTION("""COMPUTED_VALUE"""),"1. Login to Meta mask.
2. Click Login with Meta mask")</f>
        <v>1. Login to Meta mask.
2. Click Login with Meta mask</v>
      </c>
      <c r="G2" s="36"/>
      <c r="H2" s="36" t="str">
        <f>IFERROR(__xludf.DUMMYFUNCTION("""COMPUTED_VALUE"""),"User Login using meta mask")</f>
        <v>User Login using meta mask</v>
      </c>
      <c r="I2" s="36"/>
      <c r="J2" s="36"/>
      <c r="K2" s="36" t="str">
        <f>IFERROR(__xludf.DUMMYFUNCTION("""COMPUTED_VALUE"""),"Bug")</f>
        <v>Bug</v>
      </c>
      <c r="L2" s="36" t="str">
        <f>IFERROR(__xludf.DUMMYFUNCTION("""COMPUTED_VALUE"""),"High")</f>
        <v>High</v>
      </c>
      <c r="M2" s="36" t="str">
        <f>IFERROR(__xludf.DUMMYFUNCTION("""COMPUTED_VALUE"""),"In Review")</f>
        <v>In Review</v>
      </c>
      <c r="N2" s="3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6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6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6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6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6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6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6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6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6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6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6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6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6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6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6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6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6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6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6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6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6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6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6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6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6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6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6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6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6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6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6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6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6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4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6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6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4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4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4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4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4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4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4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4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4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4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4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4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4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4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4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4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4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4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4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4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4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4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4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4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4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4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4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4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4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4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4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4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4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4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4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4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4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4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4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4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4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4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4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4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4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4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4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4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4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4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4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4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4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4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4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4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4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4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4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4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4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4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4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4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4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4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4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4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4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4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4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4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4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4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4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4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4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4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4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4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4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4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4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4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4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4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4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4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4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4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4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4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4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4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4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4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4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4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4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4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4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4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4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4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4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4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4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4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4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4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4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4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4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4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4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4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4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4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4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4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4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4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4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4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4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4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4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4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4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4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4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4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4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4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4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4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4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4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4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4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4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4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4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4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4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4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4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4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4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4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4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4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4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4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4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4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4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4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4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4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4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4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4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4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4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4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4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4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4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4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4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4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4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4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4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4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4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4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4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4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4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4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4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4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4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4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4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4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4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4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4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4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4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4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4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4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4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4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4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4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4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4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4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4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4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4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4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4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4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4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4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4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4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4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4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4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4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4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4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4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4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4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4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4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4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4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4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4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4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4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4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4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4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4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4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4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4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4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4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4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4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4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4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4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4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4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4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4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4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4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4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4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4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4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4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4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4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4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4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4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4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4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4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4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4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4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4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4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4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4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4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4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4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4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4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4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4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4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4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4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4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4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4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4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4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4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4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4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4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4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4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4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4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4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4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4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4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4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4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4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4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4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4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4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4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4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4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4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4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4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4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4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4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4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4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4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4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4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4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4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4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4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4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4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4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4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4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4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4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4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4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4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4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4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4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4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4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4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4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4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4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4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4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4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4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4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4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4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4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4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4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4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4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4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4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4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4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4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4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4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4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4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4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4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4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4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4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4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4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4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4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4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4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4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4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4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4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4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4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4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4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4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4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4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4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4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4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4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4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4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4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4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4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4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4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4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4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4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4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4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4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4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4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4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4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4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4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4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4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4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4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4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4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4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4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4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4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4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4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4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4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4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4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4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4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4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4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4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4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4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4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4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4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4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4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4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4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4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4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4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4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4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4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4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4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4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4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4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4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4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4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4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4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4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4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4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4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4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4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4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4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4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4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4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4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4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4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4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4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4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4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4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4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4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4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4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4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4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4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4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4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4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4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4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4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4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4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4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4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4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4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4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4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4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4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4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4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4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4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4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4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4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4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4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4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4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4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4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4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4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4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4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4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4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4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4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4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4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4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4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4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4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4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4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4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4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4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4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4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4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4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4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4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4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4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4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4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4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4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4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4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4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4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4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4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4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4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4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4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4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4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4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4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4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4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4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4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4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4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4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4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4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4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4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4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4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4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4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4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4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4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4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4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4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4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4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4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4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4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4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4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4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4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4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4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4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4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4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4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4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4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4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4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4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4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4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4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4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4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4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4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4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4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4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4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4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4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4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4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4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4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46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46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46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46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46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46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46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46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46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46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46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46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46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46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46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46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46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46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46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46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46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46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46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46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46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46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46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46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46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46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46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46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46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46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46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46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46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46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46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46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46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46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46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46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46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46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46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46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46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46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46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46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46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K2">
      <formula1>"Bug,Feedback"</formula1>
    </dataValidation>
    <dataValidation type="list" allowBlank="1" showErrorMessage="1" sqref="L2">
      <formula1>"High,Low"</formula1>
    </dataValidation>
    <dataValidation type="list" allowBlank="1" showErrorMessage="1" sqref="M2">
      <formula1>"Re-open,New,Fixed,In Review"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3" max="3" width="29.38"/>
    <col customWidth="1" min="4" max="4" width="18.0"/>
    <col customWidth="1" min="5" max="5" width="23.63"/>
    <col customWidth="1" min="6" max="6" width="20.38"/>
  </cols>
  <sheetData>
    <row r="1">
      <c r="A1" s="44" t="s">
        <v>21</v>
      </c>
      <c r="B1" s="44" t="s">
        <v>22</v>
      </c>
      <c r="C1" s="44" t="s">
        <v>23</v>
      </c>
      <c r="D1" s="44" t="s">
        <v>25</v>
      </c>
      <c r="E1" s="44" t="s">
        <v>27</v>
      </c>
      <c r="F1" s="44" t="s">
        <v>28</v>
      </c>
      <c r="G1" s="44" t="s">
        <v>60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6" t="str">
        <f>IFERROR(__xludf.DUMMYFUNCTION("QUERY('QA Test Cases'!A5:G1000,""select A,B,C,E,G"")"),"Login (LI)")</f>
        <v>Login (LI)</v>
      </c>
      <c r="B2" s="35" t="str">
        <f>IFERROR(__xludf.DUMMYFUNCTION("""COMPUTED_VALUE"""),"LI-001")</f>
        <v>LI-001</v>
      </c>
      <c r="C2" s="36" t="str">
        <f>IFERROR(__xludf.DUMMYFUNCTION("""COMPUTED_VALUE"""),"Login using Metamask")</f>
        <v>Login using Metamask</v>
      </c>
      <c r="D2" s="36" t="str">
        <f>IFERROR(__xludf.DUMMYFUNCTION("""COMPUTED_VALUE"""),"1. Login to Meta mask.
2. Click Login with Meta mask")</f>
        <v>1. Login to Meta mask.
2. Click Login with Meta mask</v>
      </c>
      <c r="E2" s="36" t="str">
        <f>IFERROR(__xludf.DUMMYFUNCTION("""COMPUTED_VALUE"""),"User Login using meta mask")</f>
        <v>User Login using meta mask</v>
      </c>
      <c r="F2" s="36"/>
      <c r="G2" s="3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6" t="str">
        <f>IFERROR(__xludf.DUMMYFUNCTION("""COMPUTED_VALUE"""),"Login Page (LI)")</f>
        <v>Login Page (LI)</v>
      </c>
      <c r="B3" s="35" t="str">
        <f>IFERROR(__xludf.DUMMYFUNCTION("""COMPUTED_VALUE"""),"LI-002")</f>
        <v>LI-002</v>
      </c>
      <c r="C3" s="36" t="str">
        <f>IFERROR(__xludf.DUMMYFUNCTION("""COMPUTED_VALUE"""),"Admin Login using invalid email/ Unregistered email.")</f>
        <v>Admin Login using invalid email/ Unregistered email.</v>
      </c>
      <c r="D3" s="36" t="str">
        <f>IFERROR(__xludf.DUMMYFUNCTION("""COMPUTED_VALUE"""),"1. Enter the invalid email address(e.g wrong format)
2. OR, enter the valid but unregister email
3. Click the Login button")</f>
        <v>1. Enter the invalid email address(e.g wrong format)
2. OR, enter the valid but unregister email
3. Click the Login button</v>
      </c>
      <c r="E3" s="36" t="str">
        <f>IFERROR(__xludf.DUMMYFUNCTION("""COMPUTED_VALUE"""),"Error message should be shown saying ""Email must be a valid email address""")</f>
        <v>Error message should be shown saying "Email must be a valid email address"</v>
      </c>
      <c r="F3" s="36"/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6"/>
      <c r="B4" s="35"/>
      <c r="C4" s="36"/>
      <c r="D4" s="36"/>
      <c r="E4" s="36"/>
      <c r="F4" s="36"/>
      <c r="G4" s="3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6"/>
      <c r="B5" s="35"/>
      <c r="C5" s="36"/>
      <c r="D5" s="36"/>
      <c r="E5" s="36"/>
      <c r="F5" s="36"/>
      <c r="G5" s="3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/>
      <c r="B6" s="35"/>
      <c r="C6" s="36"/>
      <c r="D6" s="36"/>
      <c r="E6" s="36"/>
      <c r="F6" s="36"/>
      <c r="G6" s="3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6"/>
      <c r="B7" s="35"/>
      <c r="C7" s="36"/>
      <c r="D7" s="36"/>
      <c r="E7" s="36"/>
      <c r="F7" s="36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6"/>
      <c r="B8" s="35"/>
      <c r="C8" s="36"/>
      <c r="D8" s="36"/>
      <c r="E8" s="36"/>
      <c r="F8" s="36"/>
      <c r="G8" s="3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6"/>
      <c r="B9" s="35"/>
      <c r="C9" s="36"/>
      <c r="D9" s="36"/>
      <c r="E9" s="36"/>
      <c r="F9" s="36"/>
      <c r="G9" s="3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6"/>
      <c r="B10" s="35"/>
      <c r="C10" s="36"/>
      <c r="D10" s="36"/>
      <c r="E10" s="36"/>
      <c r="F10" s="36"/>
      <c r="G10" s="3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6"/>
      <c r="B11" s="35"/>
      <c r="C11" s="36"/>
      <c r="D11" s="36"/>
      <c r="E11" s="36"/>
      <c r="F11" s="36"/>
      <c r="G11" s="3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6"/>
      <c r="B12" s="35"/>
      <c r="C12" s="36"/>
      <c r="D12" s="36"/>
      <c r="E12" s="36"/>
      <c r="F12" s="36"/>
      <c r="G12" s="3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6"/>
      <c r="B13" s="35"/>
      <c r="C13" s="36"/>
      <c r="D13" s="36"/>
      <c r="E13" s="36"/>
      <c r="F13" s="36"/>
      <c r="G13" s="3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6"/>
      <c r="B14" s="35"/>
      <c r="C14" s="36"/>
      <c r="D14" s="36"/>
      <c r="E14" s="36"/>
      <c r="F14" s="36"/>
      <c r="G14" s="3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6"/>
      <c r="B15" s="35"/>
      <c r="C15" s="36"/>
      <c r="D15" s="36"/>
      <c r="E15" s="36"/>
      <c r="F15" s="36"/>
      <c r="G15" s="3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6"/>
      <c r="B16" s="35"/>
      <c r="C16" s="36"/>
      <c r="D16" s="36"/>
      <c r="E16" s="36"/>
      <c r="F16" s="36"/>
      <c r="G16" s="3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6"/>
      <c r="B17" s="35"/>
      <c r="C17" s="36"/>
      <c r="D17" s="36"/>
      <c r="E17" s="36"/>
      <c r="F17" s="36"/>
      <c r="G17" s="3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6"/>
      <c r="B18" s="35"/>
      <c r="C18" s="36"/>
      <c r="D18" s="36"/>
      <c r="E18" s="36"/>
      <c r="F18" s="36"/>
      <c r="G18" s="3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6"/>
      <c r="B19" s="35"/>
      <c r="C19" s="36"/>
      <c r="D19" s="36"/>
      <c r="E19" s="36"/>
      <c r="F19" s="36"/>
      <c r="G19" s="3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6"/>
      <c r="B20" s="35"/>
      <c r="C20" s="36"/>
      <c r="D20" s="36"/>
      <c r="E20" s="36"/>
      <c r="F20" s="36"/>
      <c r="G20" s="3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4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4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4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4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4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4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4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4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4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4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4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4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4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4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4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4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4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4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4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4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4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4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4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4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4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4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4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4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4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4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4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4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4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4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4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4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4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4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4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4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4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4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4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4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4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4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4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4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4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4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4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4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4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4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4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4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4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4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4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4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4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4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4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4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4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4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4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4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4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4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4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4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4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4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4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4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4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4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4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4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4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4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4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4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4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4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4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4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4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4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4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4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4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4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4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4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4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4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4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4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4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4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4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4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4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4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4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4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4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4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4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4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4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4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4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4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4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4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4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4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4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4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4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4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4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4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4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4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4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4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4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4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4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4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4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4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4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4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4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4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4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4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4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4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4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4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4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4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4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4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4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4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4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4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4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4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4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4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4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4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4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4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4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4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4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4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4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4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4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4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4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4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4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4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4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4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4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4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4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4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4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4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4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4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4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4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4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4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4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4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4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4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4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4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4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4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4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4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4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4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4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4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4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4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4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4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4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4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4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4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4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4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4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4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4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4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4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4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4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4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4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4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4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4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4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4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4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4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4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4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4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4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4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4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4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4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4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4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4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4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4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4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4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4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4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4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4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4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4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4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4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4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4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4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4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4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4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4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4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4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4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4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4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4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4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4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4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4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4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4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4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4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4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4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4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4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4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4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4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4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4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4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4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4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4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4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4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4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4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4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4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4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4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4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4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4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4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4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4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4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4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4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4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4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4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4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4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4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4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4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4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4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4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4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4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4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4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4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4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4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4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4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4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4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4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4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4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4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4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4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4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4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4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4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4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4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4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4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4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4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4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4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4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4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4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4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4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4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4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4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4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4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4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4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4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4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4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4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4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4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4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4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4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4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4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4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4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4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4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4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4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4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4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4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4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4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4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4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4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4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4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4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4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4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4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4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4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4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4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4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4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4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4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4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4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4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4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4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4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4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4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4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4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4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4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4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4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4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4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4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4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4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4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4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4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4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4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4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4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4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4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4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4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4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4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4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4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4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4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4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4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4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4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4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4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4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4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4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4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4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4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4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4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4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4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4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4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4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4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4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4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4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4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4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4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4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4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4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4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4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4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4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4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4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4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4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4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4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4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4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4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4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4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4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4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4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4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4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4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4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4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4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4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4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4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4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4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4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4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4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4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4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4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4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4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4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4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4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4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4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4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4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4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4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4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4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4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4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4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4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4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4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4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4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4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4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4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4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4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4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4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4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4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4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4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4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4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4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4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4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4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4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4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4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4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4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4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4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4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4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4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4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4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4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4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4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4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4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4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4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4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4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4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4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4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4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4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4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4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4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4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4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4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4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4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4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4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4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4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4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4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4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4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4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4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4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4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4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4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4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4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4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4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4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4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4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4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4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4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4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4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4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4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4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4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4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4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4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4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4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4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4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4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4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4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4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4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4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4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4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4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4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4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4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4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4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4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4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4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4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4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4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4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4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4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4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4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4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4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4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4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4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4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4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4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4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4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4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4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4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4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4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4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4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4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4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4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4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4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4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4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4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4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4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4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4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4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4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4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4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4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4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4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4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4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4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4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4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4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4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4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4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4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4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4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4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4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4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4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4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4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4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4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4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4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4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4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4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4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4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4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4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4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4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4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4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4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4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4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4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4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4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4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4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4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4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4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4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4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4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4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4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4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4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4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4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4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4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4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4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4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4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4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4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4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4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4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4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4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4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4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4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4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4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4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4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4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4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4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4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4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4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4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4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4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4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4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4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4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4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4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4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4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4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4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4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4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4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4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4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4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4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4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4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4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4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4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4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4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4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4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4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4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4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4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4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4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4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4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4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4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4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4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4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4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4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4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4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4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4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4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4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4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4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4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4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4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4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4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4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4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4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4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4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4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4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4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4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4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4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4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4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4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4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4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4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4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4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4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4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4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4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4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4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4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4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4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4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4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4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4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4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4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4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4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4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4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4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4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4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4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4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4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4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4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4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4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4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4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4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4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4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4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4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4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4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4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4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4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4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4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4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4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4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4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4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4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4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4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4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4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4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4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4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4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4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4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4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4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4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4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4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4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4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4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4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4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4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4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4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4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4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4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4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4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4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4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4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4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4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4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4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4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4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4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4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4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4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4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4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4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4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4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4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4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4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4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4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4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4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4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4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4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4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4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4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4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4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4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4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4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4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4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4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4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4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4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4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4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4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4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4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4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4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4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G2:G3">
      <formula1>"Pass,Fail,In Progress"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4.75"/>
    <col customWidth="1" min="4" max="4" width="33.5"/>
    <col customWidth="1" min="5" max="5" width="19.0"/>
    <col customWidth="1" min="6" max="6" width="22.75"/>
    <col customWidth="1" min="9" max="9" width="10.88"/>
    <col customWidth="1" min="10" max="10" width="25.0"/>
  </cols>
  <sheetData>
    <row r="1">
      <c r="A1" s="44" t="s">
        <v>61</v>
      </c>
      <c r="B1" s="44" t="s">
        <v>62</v>
      </c>
      <c r="C1" s="44" t="s">
        <v>63</v>
      </c>
      <c r="D1" s="44" t="s">
        <v>64</v>
      </c>
      <c r="E1" s="44" t="s">
        <v>65</v>
      </c>
      <c r="F1" s="44" t="s">
        <v>66</v>
      </c>
      <c r="G1" s="44" t="s">
        <v>35</v>
      </c>
      <c r="H1" s="44" t="s">
        <v>36</v>
      </c>
      <c r="I1" s="44" t="s">
        <v>35</v>
      </c>
      <c r="J1" s="44" t="s">
        <v>36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7" t="str">
        <f>if(D2="","",CONCATENATE("FEDB_",row()-1))</f>
        <v>FEDB_1</v>
      </c>
      <c r="B2" s="35" t="str">
        <f>IFERROR(__xludf.DUMMYFUNCTION("QUERY('QA Test Cases'!A2:P1000,""select A where M='Feedback'"")"),"Login Page (LI)")</f>
        <v>Login Page (LI)</v>
      </c>
      <c r="C2" s="35" t="s">
        <v>67</v>
      </c>
      <c r="D2" s="48" t="str">
        <f>IFERROR(__xludf.DUMMYFUNCTION("QUERY('QA Test Cases'!A2:P1000,""select L where M='Feedback'"")"),"Show proper error message when user Login using invalid email/ Unregistered email.")</f>
        <v>Show proper error message when user Login using invalid email/ Unregistered email.</v>
      </c>
      <c r="E2" s="47" t="str">
        <f>IFERROR(__xludf.DUMMYFUNCTION("QUERY('QA Test Cases'!A2:P1000,""select J,K where M='Feedback'"")"),"")</f>
        <v/>
      </c>
      <c r="F2" s="36"/>
      <c r="G2" s="35" t="s">
        <v>68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qref="I2">
      <formula1>"Fixed,In Process,Not Fixed"</formula1>
    </dataValidation>
    <dataValidation type="list" allowBlank="1" showErrorMessage="1" sqref="H2">
      <formula1>"Prithivi"</formula1>
    </dataValidation>
    <dataValidation type="list" allowBlank="1" showErrorMessage="1" sqref="C2">
      <formula1>"Developer"</formula1>
    </dataValidation>
    <dataValidation type="list" allowBlank="1" showErrorMessage="1" sqref="G2">
      <formula1>"Re-open,New,Fixed,In Review"</formula1>
    </dataValidation>
  </dataValidations>
  <drawing r:id="rId1"/>
</worksheet>
</file>