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ell\Documents\Excel Book\Excel Spreadsheets\"/>
    </mc:Choice>
  </mc:AlternateContent>
  <xr:revisionPtr revIDLastSave="0" documentId="13_ncr:1_{0F74533A-808F-4074-A7EA-A07750953104}" xr6:coauthVersionLast="47" xr6:coauthVersionMax="47" xr10:uidLastSave="{00000000-0000-0000-0000-000000000000}"/>
  <bookViews>
    <workbookView xWindow="13890" yWindow="555" windowWidth="14610" windowHeight="14415" firstSheet="1" activeTab="2" xr2:uid="{00000000-000D-0000-FFFF-FFFF00000000}"/>
  </bookViews>
  <sheets>
    <sheet name="Discrete Probability General" sheetId="1" r:id="rId1"/>
    <sheet name="Binomial Probability Distrib." sheetId="2" r:id="rId2"/>
    <sheet name="Poisson Probability Distrib." sheetId="3" r:id="rId3"/>
    <sheet name="Geometric Probability Distrib." sheetId="5" r:id="rId4"/>
    <sheet name="scratch spread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1" i="5" l="1"/>
  <c r="B23" i="5"/>
  <c r="C2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1" i="5"/>
  <c r="F2" i="5" s="1"/>
  <c r="F3" i="5" s="1"/>
  <c r="B6" i="5"/>
  <c r="B7" i="5"/>
  <c r="B8" i="5"/>
  <c r="B9" i="5"/>
  <c r="B10" i="5"/>
  <c r="B11" i="5"/>
  <c r="B12" i="5"/>
  <c r="B13" i="5"/>
  <c r="B14" i="5"/>
  <c r="B5" i="5"/>
  <c r="C5" i="5" s="1"/>
  <c r="C3" i="5"/>
  <c r="F2" i="2"/>
  <c r="F3" i="2" s="1"/>
  <c r="F1" i="2"/>
  <c r="C5" i="2"/>
  <c r="B5" i="2"/>
  <c r="A6" i="2"/>
  <c r="C6" i="2" s="1"/>
  <c r="C10" i="5" l="1"/>
  <c r="C9" i="5"/>
  <c r="C8" i="5"/>
  <c r="C6" i="5"/>
  <c r="C12" i="5"/>
  <c r="C13" i="5"/>
  <c r="B6" i="2"/>
  <c r="C11" i="5"/>
  <c r="C7" i="5"/>
  <c r="C14" i="5"/>
  <c r="B15" i="5" s="1"/>
  <c r="A7" i="2"/>
  <c r="C15" i="5" l="1"/>
  <c r="B16" i="5" s="1"/>
  <c r="C16" i="5"/>
  <c r="B17" i="5" s="1"/>
  <c r="B7" i="2"/>
  <c r="C7" i="2"/>
  <c r="A8" i="2"/>
  <c r="B3" i="3"/>
  <c r="C4" i="3"/>
  <c r="B11" i="3" l="1"/>
  <c r="B19" i="3"/>
  <c r="B15" i="3"/>
  <c r="C15" i="3"/>
  <c r="C16" i="3"/>
  <c r="B9" i="3"/>
  <c r="B10" i="3"/>
  <c r="C11" i="3"/>
  <c r="C19" i="3"/>
  <c r="B12" i="3"/>
  <c r="B20" i="3"/>
  <c r="C20" i="3"/>
  <c r="B21" i="3"/>
  <c r="C21" i="3"/>
  <c r="B22" i="3"/>
  <c r="C14" i="3"/>
  <c r="B23" i="3"/>
  <c r="C7" i="3"/>
  <c r="B16" i="3"/>
  <c r="C8" i="3"/>
  <c r="C6" i="3"/>
  <c r="B17" i="3"/>
  <c r="C9" i="3"/>
  <c r="C17" i="3"/>
  <c r="B18" i="3"/>
  <c r="C12" i="3"/>
  <c r="C22" i="3"/>
  <c r="B13" i="3"/>
  <c r="C13" i="3"/>
  <c r="B14" i="3"/>
  <c r="B6" i="3"/>
  <c r="B7" i="3"/>
  <c r="C23" i="3"/>
  <c r="B8" i="3"/>
  <c r="C10" i="3"/>
  <c r="C18" i="3"/>
  <c r="F1" i="3"/>
  <c r="F2" i="3" s="1"/>
  <c r="F3" i="3" s="1"/>
  <c r="C17" i="5"/>
  <c r="B18" i="5" s="1"/>
  <c r="A9" i="2"/>
  <c r="B8" i="2"/>
  <c r="C8" i="2"/>
  <c r="C21" i="1"/>
  <c r="D4" i="1" s="1"/>
  <c r="B20" i="1"/>
  <c r="C18" i="5" l="1"/>
  <c r="B19" i="5" s="1"/>
  <c r="C19" i="5" s="1"/>
  <c r="B20" i="5" s="1"/>
  <c r="C21" i="5" s="1"/>
  <c r="B22" i="5" s="1"/>
  <c r="C22" i="5" s="1"/>
  <c r="D2" i="1"/>
  <c r="D3" i="1"/>
  <c r="A10" i="2"/>
  <c r="B9" i="2"/>
  <c r="C9" i="2"/>
  <c r="C20" i="5" l="1"/>
  <c r="D22" i="1"/>
  <c r="D23" i="1" s="1"/>
  <c r="A11" i="2"/>
  <c r="C10" i="2"/>
  <c r="B10" i="2"/>
  <c r="B24" i="5" l="1"/>
  <c r="A12" i="2"/>
  <c r="B11" i="2"/>
  <c r="C11" i="2"/>
  <c r="A13" i="2" l="1"/>
  <c r="B12" i="2"/>
  <c r="C12" i="2"/>
  <c r="A14" i="2" l="1"/>
  <c r="B13" i="2"/>
  <c r="C13" i="2"/>
  <c r="A15" i="2" l="1"/>
  <c r="C14" i="2"/>
  <c r="B14" i="2"/>
  <c r="A16" i="2" l="1"/>
  <c r="B15" i="2"/>
  <c r="C15" i="2"/>
  <c r="A17" i="2" l="1"/>
  <c r="B16" i="2"/>
  <c r="C16" i="2"/>
  <c r="A18" i="2" l="1"/>
  <c r="A19" i="2" s="1"/>
  <c r="B17" i="2"/>
  <c r="C17" i="2"/>
  <c r="A20" i="2" l="1"/>
  <c r="C19" i="2"/>
  <c r="B19" i="2"/>
  <c r="C18" i="2"/>
  <c r="B18" i="2"/>
  <c r="A21" i="2" l="1"/>
  <c r="B20" i="2"/>
  <c r="C20" i="2"/>
  <c r="A22" i="2" l="1"/>
  <c r="C21" i="2"/>
  <c r="B21" i="2"/>
  <c r="A23" i="2" l="1"/>
  <c r="B22" i="2"/>
  <c r="C22" i="2"/>
  <c r="A24" i="2" l="1"/>
  <c r="C23" i="2"/>
  <c r="B23" i="2"/>
  <c r="A25" i="2" l="1"/>
  <c r="B24" i="2"/>
  <c r="C24" i="2"/>
  <c r="C25" i="2" l="1"/>
  <c r="B25" i="2"/>
  <c r="B26" i="2" s="1"/>
</calcChain>
</file>

<file path=xl/sharedStrings.xml><?xml version="1.0" encoding="utf-8"?>
<sst xmlns="http://schemas.openxmlformats.org/spreadsheetml/2006/main" count="35" uniqueCount="23">
  <si>
    <t>xP(x)</t>
  </si>
  <si>
    <t>(x - E(x))^2*P(x)</t>
  </si>
  <si>
    <t>Total</t>
  </si>
  <si>
    <t>E(x) =</t>
  </si>
  <si>
    <t>Variance</t>
  </si>
  <si>
    <t>Std Dev</t>
  </si>
  <si>
    <t>n</t>
  </si>
  <si>
    <t>p</t>
  </si>
  <si>
    <t>Mean</t>
  </si>
  <si>
    <t>P(X=x)</t>
  </si>
  <si>
    <t>x</t>
  </si>
  <si>
    <t>P(X = x)</t>
  </si>
  <si>
    <t>P(X &lt;= x)</t>
  </si>
  <si>
    <t>Time or Space</t>
  </si>
  <si>
    <t>Average/(Time or Space)</t>
  </si>
  <si>
    <t>P(X&lt;=x)</t>
  </si>
  <si>
    <t>E(x)</t>
  </si>
  <si>
    <t>Var(x)</t>
  </si>
  <si>
    <t>p=probability of success</t>
  </si>
  <si>
    <t xml:space="preserve">Var(x) </t>
  </si>
  <si>
    <r>
      <t xml:space="preserve">E(x) = </t>
    </r>
    <r>
      <rPr>
        <b/>
        <sz val="11"/>
        <color theme="1"/>
        <rFont val="Calibri"/>
        <family val="2"/>
      </rPr>
      <t>μ</t>
    </r>
  </si>
  <si>
    <r>
      <t xml:space="preserve">Var(x) = </t>
    </r>
    <r>
      <rPr>
        <b/>
        <sz val="11"/>
        <color theme="1"/>
        <rFont val="Calibri"/>
        <family val="2"/>
      </rPr>
      <t>σ²</t>
    </r>
  </si>
  <si>
    <r>
      <t xml:space="preserve">Std dev = </t>
    </r>
    <r>
      <rPr>
        <b/>
        <sz val="11"/>
        <color theme="1"/>
        <rFont val="Calibri"/>
        <family val="2"/>
      </rPr>
      <t>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</si>
</sst>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ill="1" applyBorder="1" applyProtection="1"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4" borderId="1" xfId="0" applyFill="1" applyBorder="1" applyProtection="1">
      <protection locked="0"/>
    </xf>
    <xf numFmtId="0" fontId="1" fillId="0" borderId="3" xfId="0" applyFont="1" applyBorder="1"/>
    <xf numFmtId="0" fontId="0" fillId="3" borderId="0" xfId="0" applyFill="1" applyAlignment="1">
      <alignment horizontal="center"/>
    </xf>
    <xf numFmtId="0" fontId="0" fillId="4" borderId="4" xfId="0" applyFill="1" applyBorder="1" applyProtection="1"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0" fillId="3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60" zoomScaleNormal="160" workbookViewId="0">
      <selection activeCell="D11" sqref="D11"/>
    </sheetView>
  </sheetViews>
  <sheetFormatPr defaultRowHeight="15" x14ac:dyDescent="0.25"/>
  <cols>
    <col min="1" max="1" width="9.140625" style="7"/>
    <col min="4" max="4" width="18.140625" customWidth="1"/>
  </cols>
  <sheetData>
    <row r="1" spans="1:5" x14ac:dyDescent="0.25">
      <c r="A1" s="17" t="s">
        <v>10</v>
      </c>
      <c r="B1" s="2" t="s">
        <v>9</v>
      </c>
      <c r="C1" s="2" t="s">
        <v>0</v>
      </c>
      <c r="D1" s="2" t="s">
        <v>1</v>
      </c>
      <c r="E1" s="13" t="s">
        <v>15</v>
      </c>
    </row>
    <row r="2" spans="1:5" x14ac:dyDescent="0.25">
      <c r="A2" s="18">
        <v>0</v>
      </c>
      <c r="B2" s="5">
        <v>0.6</v>
      </c>
      <c r="C2" s="1">
        <f>IF(A2&lt;&gt;"",A2*B2, "")</f>
        <v>0</v>
      </c>
      <c r="D2" s="1">
        <f>IF(A2&lt;&gt;"", (A2-$C$21)^2*B2, "")</f>
        <v>14.405999999999995</v>
      </c>
      <c r="E2" s="1">
        <f>IF(A2&lt;&gt;"", SUM($B$2:B2), "")</f>
        <v>0.6</v>
      </c>
    </row>
    <row r="3" spans="1:5" x14ac:dyDescent="0.25">
      <c r="A3" s="18">
        <v>12</v>
      </c>
      <c r="B3" s="5">
        <v>0.3</v>
      </c>
      <c r="C3" s="1">
        <f t="shared" ref="C3:C18" si="0">IF(A3&lt;&gt;"",A3*B3, "")</f>
        <v>3.5999999999999996</v>
      </c>
      <c r="D3" s="1">
        <f t="shared" ref="D3:D18" si="1">IF(A3&lt;&gt;"", (A3-$C$21)^2*B3, "")</f>
        <v>15.123000000000003</v>
      </c>
      <c r="E3" s="1">
        <f>IF(A3&lt;&gt;"", SUM($B$2:B3), "")</f>
        <v>0.89999999999999991</v>
      </c>
    </row>
    <row r="4" spans="1:5" x14ac:dyDescent="0.25">
      <c r="A4" s="18">
        <v>13</v>
      </c>
      <c r="B4" s="5">
        <v>0.1</v>
      </c>
      <c r="C4" s="1">
        <f t="shared" si="0"/>
        <v>1.3</v>
      </c>
      <c r="D4" s="1">
        <f t="shared" si="1"/>
        <v>6.5610000000000035</v>
      </c>
      <c r="E4" s="1">
        <f>IF(A4&lt;&gt;"", SUM($B$2:B4), "")</f>
        <v>0.99999999999999989</v>
      </c>
    </row>
    <row r="5" spans="1:5" x14ac:dyDescent="0.25">
      <c r="A5" s="18"/>
      <c r="B5" s="5"/>
      <c r="C5" s="1" t="str">
        <f t="shared" si="0"/>
        <v/>
      </c>
      <c r="D5" s="1" t="str">
        <f t="shared" si="1"/>
        <v/>
      </c>
      <c r="E5" s="1" t="str">
        <f>IF(A5&lt;&gt;"", SUM($B$2:B5), "")</f>
        <v/>
      </c>
    </row>
    <row r="6" spans="1:5" x14ac:dyDescent="0.25">
      <c r="A6" s="18"/>
      <c r="B6" s="5"/>
      <c r="C6" s="1" t="str">
        <f t="shared" si="0"/>
        <v/>
      </c>
      <c r="D6" s="1" t="str">
        <f t="shared" si="1"/>
        <v/>
      </c>
      <c r="E6" s="1" t="str">
        <f>IF(A6&lt;&gt;"", SUM($B$2:B6), "")</f>
        <v/>
      </c>
    </row>
    <row r="7" spans="1:5" x14ac:dyDescent="0.25">
      <c r="A7" s="18"/>
      <c r="B7" s="5"/>
      <c r="C7" s="1" t="str">
        <f t="shared" si="0"/>
        <v/>
      </c>
      <c r="D7" s="1" t="str">
        <f t="shared" si="1"/>
        <v/>
      </c>
      <c r="E7" s="1" t="str">
        <f>IF(A7&lt;&gt;"", SUM($B$2:B7), "")</f>
        <v/>
      </c>
    </row>
    <row r="8" spans="1:5" x14ac:dyDescent="0.25">
      <c r="A8" s="18"/>
      <c r="B8" s="5"/>
      <c r="C8" s="1" t="str">
        <f t="shared" si="0"/>
        <v/>
      </c>
      <c r="D8" s="1" t="str">
        <f t="shared" si="1"/>
        <v/>
      </c>
      <c r="E8" s="1" t="str">
        <f>IF(A8&lt;&gt;"", SUM($B$2:B8), "")</f>
        <v/>
      </c>
    </row>
    <row r="9" spans="1:5" x14ac:dyDescent="0.25">
      <c r="A9" s="18"/>
      <c r="B9" s="5"/>
      <c r="C9" s="1" t="str">
        <f t="shared" si="0"/>
        <v/>
      </c>
      <c r="D9" s="1" t="str">
        <f t="shared" si="1"/>
        <v/>
      </c>
      <c r="E9" s="1" t="str">
        <f>IF(A9&lt;&gt;"", SUM($B$2:B9), "")</f>
        <v/>
      </c>
    </row>
    <row r="10" spans="1:5" x14ac:dyDescent="0.25">
      <c r="A10" s="18"/>
      <c r="B10" s="5"/>
      <c r="C10" s="1" t="str">
        <f t="shared" si="0"/>
        <v/>
      </c>
      <c r="D10" s="1" t="str">
        <f t="shared" si="1"/>
        <v/>
      </c>
      <c r="E10" s="1" t="str">
        <f>IF(A10&lt;&gt;"", SUM($B$2:B10), "")</f>
        <v/>
      </c>
    </row>
    <row r="11" spans="1:5" x14ac:dyDescent="0.25">
      <c r="A11" s="18"/>
      <c r="B11" s="5"/>
      <c r="C11" s="1" t="str">
        <f t="shared" si="0"/>
        <v/>
      </c>
      <c r="D11" s="1" t="str">
        <f t="shared" si="1"/>
        <v/>
      </c>
      <c r="E11" s="1" t="str">
        <f>IF(A11&lt;&gt;"", SUM($B$2:B11), "")</f>
        <v/>
      </c>
    </row>
    <row r="12" spans="1:5" x14ac:dyDescent="0.25">
      <c r="A12" s="18"/>
      <c r="B12" s="5"/>
      <c r="C12" s="1" t="str">
        <f t="shared" si="0"/>
        <v/>
      </c>
      <c r="D12" s="1" t="str">
        <f t="shared" si="1"/>
        <v/>
      </c>
      <c r="E12" s="1" t="str">
        <f>IF(A12&lt;&gt;"", SUM($B$2:B12), "")</f>
        <v/>
      </c>
    </row>
    <row r="13" spans="1:5" x14ac:dyDescent="0.25">
      <c r="A13" s="18"/>
      <c r="B13" s="5"/>
      <c r="C13" s="1" t="str">
        <f t="shared" si="0"/>
        <v/>
      </c>
      <c r="D13" s="1" t="str">
        <f t="shared" si="1"/>
        <v/>
      </c>
      <c r="E13" s="1" t="str">
        <f>IF(A13&lt;&gt;"", SUM($B$2:B13), "")</f>
        <v/>
      </c>
    </row>
    <row r="14" spans="1:5" x14ac:dyDescent="0.25">
      <c r="A14" s="18"/>
      <c r="B14" s="5"/>
      <c r="C14" s="1" t="str">
        <f t="shared" si="0"/>
        <v/>
      </c>
      <c r="D14" s="1" t="str">
        <f t="shared" si="1"/>
        <v/>
      </c>
      <c r="E14" s="1" t="str">
        <f>IF(A14&lt;&gt;"", SUM($B$2:B14), "")</f>
        <v/>
      </c>
    </row>
    <row r="15" spans="1:5" x14ac:dyDescent="0.25">
      <c r="A15" s="18"/>
      <c r="B15" s="5"/>
      <c r="C15" s="1" t="str">
        <f t="shared" si="0"/>
        <v/>
      </c>
      <c r="D15" s="1" t="str">
        <f t="shared" si="1"/>
        <v/>
      </c>
      <c r="E15" s="1" t="str">
        <f>IF(A15&lt;&gt;"", SUM($B$2:B15), "")</f>
        <v/>
      </c>
    </row>
    <row r="16" spans="1:5" x14ac:dyDescent="0.25">
      <c r="A16" s="18"/>
      <c r="B16" s="5"/>
      <c r="C16" s="1" t="str">
        <f t="shared" si="0"/>
        <v/>
      </c>
      <c r="D16" s="1" t="str">
        <f t="shared" si="1"/>
        <v/>
      </c>
      <c r="E16" s="1" t="str">
        <f>IF(A16&lt;&gt;"", SUM($B$2:B16), "")</f>
        <v/>
      </c>
    </row>
    <row r="17" spans="1:5" x14ac:dyDescent="0.25">
      <c r="A17" s="18"/>
      <c r="B17" s="5"/>
      <c r="C17" s="1" t="str">
        <f t="shared" si="0"/>
        <v/>
      </c>
      <c r="D17" s="1" t="str">
        <f t="shared" si="1"/>
        <v/>
      </c>
      <c r="E17" s="1" t="str">
        <f>IF(A17&lt;&gt;"", SUM($B$2:B17), "")</f>
        <v/>
      </c>
    </row>
    <row r="18" spans="1:5" x14ac:dyDescent="0.25">
      <c r="A18" s="18"/>
      <c r="B18" s="5"/>
      <c r="C18" s="1" t="str">
        <f t="shared" si="0"/>
        <v/>
      </c>
      <c r="D18" s="1" t="str">
        <f t="shared" si="1"/>
        <v/>
      </c>
      <c r="E18" s="1" t="str">
        <f>IF(A18&lt;&gt;"", SUM($B$2:B18), "")</f>
        <v/>
      </c>
    </row>
    <row r="20" spans="1:5" x14ac:dyDescent="0.25">
      <c r="A20" s="19" t="s">
        <v>2</v>
      </c>
      <c r="B20" s="4">
        <f>SUM(B2:B18)</f>
        <v>0.99999999999999989</v>
      </c>
    </row>
    <row r="21" spans="1:5" x14ac:dyDescent="0.25">
      <c r="B21" s="3" t="s">
        <v>3</v>
      </c>
      <c r="C21" s="4">
        <f>SUM(C2:C18)</f>
        <v>4.8999999999999995</v>
      </c>
    </row>
    <row r="22" spans="1:5" x14ac:dyDescent="0.25">
      <c r="C22" s="3" t="s">
        <v>4</v>
      </c>
      <c r="D22" s="3">
        <f>SUM(D2:D18)</f>
        <v>36.090000000000003</v>
      </c>
    </row>
    <row r="23" spans="1:5" x14ac:dyDescent="0.25">
      <c r="C23" s="3" t="s">
        <v>5</v>
      </c>
      <c r="D23" s="20">
        <f>SQRT(D22)</f>
        <v>6.0074953183502364</v>
      </c>
    </row>
  </sheetData>
  <sheetProtection algorithmName="SHA-512" hashValue="EzcKOVjqggSjuRceeKrdHFAbvFf8juYjYZq4FxBvgifkWs/hDG6zBw5onA42/iLT6WXuG/u4ehz6PbYcmLZAyQ==" saltValue="FUEyS/HhtwO4DJEBWo1xu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="150" zoomScaleNormal="150" workbookViewId="0">
      <selection activeCell="B3" sqref="B3"/>
    </sheetView>
  </sheetViews>
  <sheetFormatPr defaultRowHeight="15" x14ac:dyDescent="0.25"/>
  <cols>
    <col min="1" max="1" width="14.42578125" customWidth="1"/>
    <col min="5" max="5" width="13" customWidth="1"/>
  </cols>
  <sheetData>
    <row r="1" spans="1:6" x14ac:dyDescent="0.25">
      <c r="A1" s="3" t="s">
        <v>6</v>
      </c>
      <c r="B1" s="12">
        <v>755</v>
      </c>
      <c r="E1" s="3" t="s">
        <v>20</v>
      </c>
      <c r="F1" s="11">
        <f>B1*B2</f>
        <v>173.65</v>
      </c>
    </row>
    <row r="2" spans="1:6" x14ac:dyDescent="0.25">
      <c r="A2" s="3" t="s">
        <v>7</v>
      </c>
      <c r="B2" s="12">
        <v>0.23</v>
      </c>
      <c r="E2" s="3" t="s">
        <v>21</v>
      </c>
      <c r="F2" s="1">
        <f>B1*B2*(1-B2)</f>
        <v>133.7105</v>
      </c>
    </row>
    <row r="3" spans="1:6" x14ac:dyDescent="0.25">
      <c r="E3" s="3" t="s">
        <v>22</v>
      </c>
      <c r="F3" s="11">
        <f>SQRT(F2)</f>
        <v>11.563325646197118</v>
      </c>
    </row>
    <row r="4" spans="1:6" x14ac:dyDescent="0.25">
      <c r="A4" s="19" t="s">
        <v>10</v>
      </c>
      <c r="B4" s="3" t="s">
        <v>11</v>
      </c>
      <c r="C4" s="3" t="s">
        <v>12</v>
      </c>
    </row>
    <row r="5" spans="1:6" x14ac:dyDescent="0.25">
      <c r="A5" s="9">
        <v>0</v>
      </c>
      <c r="B5" s="10">
        <f>IF(A5&lt;&gt;"",_xlfn.BINOM.DIST(A5,$B$1,$B$2, FALSE),"")</f>
        <v>1.9975492936187651E-86</v>
      </c>
      <c r="C5" s="10">
        <f>IF(A5&lt;&gt;"", _xlfn.BINOM.DIST(A5,$B$1,$B$2,TRUE), "")</f>
        <v>1.9975492936187651E-86</v>
      </c>
    </row>
    <row r="6" spans="1:6" x14ac:dyDescent="0.25">
      <c r="A6" s="9">
        <f>IF(A5="", "", IF(A5+1 &lt;= $B$1, A5+1, ""))</f>
        <v>1</v>
      </c>
      <c r="B6" s="10">
        <f t="shared" ref="B6:B25" si="0">IF(A6&lt;&gt;"",_xlfn.BINOM.DIST(A6,$B$1,$B$2, FALSE),"")</f>
        <v>4.5048627900896005E-84</v>
      </c>
      <c r="C6" s="10">
        <f t="shared" ref="C6:C25" si="1">IF(A6&lt;&gt;"", _xlfn.BINOM.DIST(A6,$B$1,$B$2,TRUE), "")</f>
        <v>4.52483828302583E-84</v>
      </c>
    </row>
    <row r="7" spans="1:6" x14ac:dyDescent="0.25">
      <c r="A7" s="9">
        <f t="shared" ref="A7:A25" si="2">IF(A6="", "", IF(A6+1 &lt;= $B$1, A6+1, ""))</f>
        <v>2</v>
      </c>
      <c r="B7" s="10">
        <f t="shared" si="0"/>
        <v>5.0729435393334633E-82</v>
      </c>
      <c r="C7" s="10">
        <f t="shared" si="1"/>
        <v>5.118191922163554E-82</v>
      </c>
    </row>
    <row r="8" spans="1:6" x14ac:dyDescent="0.25">
      <c r="A8" s="9">
        <f t="shared" si="2"/>
        <v>3</v>
      </c>
      <c r="B8" s="10">
        <f t="shared" si="0"/>
        <v>3.8033900068273531E-80</v>
      </c>
      <c r="C8" s="10">
        <f t="shared" si="1"/>
        <v>3.8545719260490771E-80</v>
      </c>
    </row>
    <row r="9" spans="1:6" x14ac:dyDescent="0.25">
      <c r="A9" s="9">
        <f t="shared" si="2"/>
        <v>4</v>
      </c>
      <c r="B9" s="10">
        <f t="shared" si="0"/>
        <v>2.135825764873014E-78</v>
      </c>
      <c r="C9" s="10">
        <f t="shared" si="1"/>
        <v>2.1743714841334699E-78</v>
      </c>
    </row>
    <row r="10" spans="1:6" x14ac:dyDescent="0.25">
      <c r="A10" s="9">
        <f t="shared" si="2"/>
        <v>5</v>
      </c>
      <c r="B10" s="10">
        <f t="shared" si="0"/>
        <v>9.5823684251041394E-77</v>
      </c>
      <c r="C10" s="10">
        <f t="shared" si="1"/>
        <v>9.7998055735175493E-77</v>
      </c>
    </row>
    <row r="11" spans="1:6" x14ac:dyDescent="0.25">
      <c r="A11" s="9">
        <f t="shared" si="2"/>
        <v>6</v>
      </c>
      <c r="B11" s="10">
        <f t="shared" si="0"/>
        <v>3.5778323665160481E-75</v>
      </c>
      <c r="C11" s="10">
        <f t="shared" si="1"/>
        <v>3.6758304222513706E-75</v>
      </c>
    </row>
    <row r="12" spans="1:6" x14ac:dyDescent="0.25">
      <c r="A12" s="9">
        <f t="shared" si="2"/>
        <v>7</v>
      </c>
      <c r="B12" s="10">
        <f t="shared" si="0"/>
        <v>1.1435123966228959E-73</v>
      </c>
      <c r="C12" s="10">
        <f t="shared" si="1"/>
        <v>1.1802707008453923E-73</v>
      </c>
    </row>
    <row r="13" spans="1:6" x14ac:dyDescent="0.25">
      <c r="A13" s="9">
        <f t="shared" si="2"/>
        <v>8</v>
      </c>
      <c r="B13" s="10">
        <f t="shared" si="0"/>
        <v>3.1936667648539244E-72</v>
      </c>
      <c r="C13" s="10">
        <f t="shared" si="1"/>
        <v>3.3116938349384531E-72</v>
      </c>
    </row>
    <row r="14" spans="1:6" x14ac:dyDescent="0.25">
      <c r="A14" s="9">
        <f t="shared" si="2"/>
        <v>9</v>
      </c>
      <c r="B14" s="10">
        <f t="shared" si="0"/>
        <v>7.9178050053322336E-71</v>
      </c>
      <c r="C14" s="10">
        <f t="shared" si="1"/>
        <v>8.2489743888265098E-71</v>
      </c>
    </row>
    <row r="15" spans="1:6" x14ac:dyDescent="0.25">
      <c r="A15" s="9">
        <f t="shared" si="2"/>
        <v>10</v>
      </c>
      <c r="B15" s="10">
        <f t="shared" si="0"/>
        <v>1.7643337439155409E-69</v>
      </c>
      <c r="C15" s="10">
        <f t="shared" si="1"/>
        <v>1.8468234878038322E-69</v>
      </c>
    </row>
    <row r="16" spans="1:6" x14ac:dyDescent="0.25">
      <c r="A16" s="9">
        <f t="shared" si="2"/>
        <v>11</v>
      </c>
      <c r="B16" s="10">
        <f t="shared" si="0"/>
        <v>3.5692867416756894E-68</v>
      </c>
      <c r="C16" s="10">
        <f t="shared" si="1"/>
        <v>3.7539690904561064E-68</v>
      </c>
    </row>
    <row r="17" spans="1:3" x14ac:dyDescent="0.25">
      <c r="A17" s="9">
        <f t="shared" si="2"/>
        <v>12</v>
      </c>
      <c r="B17" s="10">
        <f t="shared" si="0"/>
        <v>6.6101336280903433E-67</v>
      </c>
      <c r="C17" s="10">
        <f t="shared" si="1"/>
        <v>6.9855305371358247E-67</v>
      </c>
    </row>
    <row r="18" spans="1:3" x14ac:dyDescent="0.25">
      <c r="A18" s="9">
        <f t="shared" si="2"/>
        <v>13</v>
      </c>
      <c r="B18" s="10">
        <f t="shared" si="0"/>
        <v>1.1284772584458572E-65</v>
      </c>
      <c r="C18" s="10">
        <f t="shared" si="1"/>
        <v>1.198332563817258E-65</v>
      </c>
    </row>
    <row r="19" spans="1:3" x14ac:dyDescent="0.25">
      <c r="A19" s="9">
        <f t="shared" si="2"/>
        <v>14</v>
      </c>
      <c r="B19" s="10">
        <f t="shared" si="0"/>
        <v>1.7865114000591622E-64</v>
      </c>
      <c r="C19" s="10">
        <f t="shared" si="1"/>
        <v>1.9063446564408886E-64</v>
      </c>
    </row>
    <row r="20" spans="1:3" x14ac:dyDescent="0.25">
      <c r="A20" s="9">
        <f t="shared" si="2"/>
        <v>15</v>
      </c>
      <c r="B20" s="10">
        <f t="shared" si="0"/>
        <v>2.6361483801911965E-63</v>
      </c>
      <c r="C20" s="10">
        <f t="shared" si="1"/>
        <v>2.8267828458353065E-63</v>
      </c>
    </row>
    <row r="21" spans="1:3" x14ac:dyDescent="0.25">
      <c r="A21" s="9">
        <f t="shared" si="2"/>
        <v>16</v>
      </c>
      <c r="B21" s="10">
        <f t="shared" si="0"/>
        <v>3.6418218693875796E-62</v>
      </c>
      <c r="C21" s="10">
        <f t="shared" si="1"/>
        <v>3.9245001539710822E-62</v>
      </c>
    </row>
    <row r="22" spans="1:3" x14ac:dyDescent="0.25">
      <c r="A22" s="9">
        <f t="shared" si="2"/>
        <v>17</v>
      </c>
      <c r="B22" s="10">
        <f t="shared" si="0"/>
        <v>4.7288041492726864E-61</v>
      </c>
      <c r="C22" s="10">
        <f t="shared" si="1"/>
        <v>5.1212541646698866E-61</v>
      </c>
    </row>
    <row r="23" spans="1:3" x14ac:dyDescent="0.25">
      <c r="A23" s="9">
        <f t="shared" si="2"/>
        <v>18</v>
      </c>
      <c r="B23" s="10">
        <f t="shared" si="0"/>
        <v>5.7912497568365771E-60</v>
      </c>
      <c r="C23" s="10">
        <f t="shared" si="1"/>
        <v>6.3033751733035099E-60</v>
      </c>
    </row>
    <row r="24" spans="1:3" x14ac:dyDescent="0.25">
      <c r="A24" s="9">
        <f t="shared" si="2"/>
        <v>19</v>
      </c>
      <c r="B24" s="10">
        <f t="shared" si="0"/>
        <v>6.7100119363045375E-59</v>
      </c>
      <c r="C24" s="10">
        <f t="shared" si="1"/>
        <v>7.3403494536349648E-59</v>
      </c>
    </row>
    <row r="25" spans="1:3" x14ac:dyDescent="0.25">
      <c r="A25" s="9">
        <f t="shared" si="2"/>
        <v>20</v>
      </c>
      <c r="B25" s="10">
        <f t="shared" si="0"/>
        <v>7.3757845492053974E-58</v>
      </c>
      <c r="C25" s="10">
        <f t="shared" si="1"/>
        <v>8.1098194945690323E-58</v>
      </c>
    </row>
    <row r="26" spans="1:3" x14ac:dyDescent="0.25">
      <c r="A26" s="1" t="s">
        <v>2</v>
      </c>
      <c r="B26" s="1">
        <f>SUM(B5:B25)</f>
        <v>8.1098194945688865E-58</v>
      </c>
      <c r="C26" s="1"/>
    </row>
  </sheetData>
  <sheetProtection algorithmName="SHA-512" hashValue="3unD5NUtUDpw94kKDslFah1LN/CPbAr9ZRf7r9H0DTceHfQGyIF5kOE8WMX6a3Yi3ck9fy9chD66peVEuN9PVw==" saltValue="dGnKkAXwvcH0AmwA2DIpf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zoomScale="170" zoomScaleNormal="170" workbookViewId="0">
      <selection activeCell="B3" sqref="B3"/>
    </sheetView>
  </sheetViews>
  <sheetFormatPr defaultRowHeight="15" x14ac:dyDescent="0.25"/>
  <cols>
    <col min="1" max="1" width="22.7109375" customWidth="1"/>
    <col min="2" max="2" width="11.7109375" customWidth="1"/>
    <col min="3" max="3" width="10.7109375" customWidth="1"/>
  </cols>
  <sheetData>
    <row r="1" spans="1:6" x14ac:dyDescent="0.25">
      <c r="A1" s="2" t="s">
        <v>8</v>
      </c>
      <c r="B1" s="15">
        <v>492</v>
      </c>
      <c r="E1" s="3" t="s">
        <v>16</v>
      </c>
      <c r="F1" s="1">
        <f>B3</f>
        <v>0.7987012987012988</v>
      </c>
    </row>
    <row r="2" spans="1:6" x14ac:dyDescent="0.25">
      <c r="A2" s="2" t="s">
        <v>13</v>
      </c>
      <c r="B2" s="15">
        <f>1/616</f>
        <v>1.6233766233766235E-3</v>
      </c>
      <c r="E2" s="3" t="s">
        <v>17</v>
      </c>
      <c r="F2" s="1">
        <f>F1</f>
        <v>0.7987012987012988</v>
      </c>
    </row>
    <row r="3" spans="1:6" x14ac:dyDescent="0.25">
      <c r="A3" s="2" t="s">
        <v>14</v>
      </c>
      <c r="B3" s="8">
        <f>B2*B1</f>
        <v>0.7987012987012988</v>
      </c>
      <c r="E3" s="3" t="s">
        <v>5</v>
      </c>
      <c r="F3" s="11">
        <f>SQRT(F2)</f>
        <v>0.89370090002265234</v>
      </c>
    </row>
    <row r="4" spans="1:6" x14ac:dyDescent="0.25">
      <c r="C4" s="6" t="str">
        <f>IF(OR(B4&lt;0, B4&gt;$B$1), "Not Valid", "")</f>
        <v/>
      </c>
    </row>
    <row r="5" spans="1:6" x14ac:dyDescent="0.25">
      <c r="A5" s="19" t="s">
        <v>10</v>
      </c>
      <c r="B5" s="19" t="s">
        <v>9</v>
      </c>
      <c r="C5" s="19" t="s">
        <v>12</v>
      </c>
    </row>
    <row r="6" spans="1:6" x14ac:dyDescent="0.25">
      <c r="A6" s="16">
        <v>0</v>
      </c>
      <c r="B6" s="10">
        <f>IF(A6&lt;&gt;"", _xlfn.POISSON.DIST(A6, $B$3, FALSE), IF(AND(A6 &lt;&gt;"", A7=""), 1-C5, ""))</f>
        <v>0.44991288731530094</v>
      </c>
      <c r="C6" s="10">
        <f>IF(A6&lt;&gt;"", _xlfn.POISSON.DIST(A6, $B$3, TRUE), "")</f>
        <v>0.44991288731530094</v>
      </c>
    </row>
    <row r="7" spans="1:6" x14ac:dyDescent="0.25">
      <c r="A7" s="16">
        <v>1</v>
      </c>
      <c r="B7" s="10">
        <f t="shared" ref="B7:B23" si="0">IF(A7&lt;&gt;"", _xlfn.POISSON.DIST(A7, $B$3, FALSE), IF(AND(A7 &lt;&gt;"", A8=""), 1-C6, ""))</f>
        <v>0.35934600740118194</v>
      </c>
      <c r="C7" s="10">
        <f t="shared" ref="C7:C23" si="1">IF(A7&lt;&gt;"", _xlfn.POISSON.DIST(A7, $B$3, TRUE), "")</f>
        <v>0.80925889471648282</v>
      </c>
    </row>
    <row r="8" spans="1:6" x14ac:dyDescent="0.25">
      <c r="A8" s="16">
        <v>2</v>
      </c>
      <c r="B8" s="10">
        <f t="shared" si="0"/>
        <v>0.14350506139722527</v>
      </c>
      <c r="C8" s="10">
        <f t="shared" si="1"/>
        <v>0.95276395611370812</v>
      </c>
    </row>
    <row r="9" spans="1:6" x14ac:dyDescent="0.25">
      <c r="A9" s="16">
        <v>3</v>
      </c>
      <c r="B9" s="10">
        <f t="shared" si="0"/>
        <v>3.8205892969391149E-2</v>
      </c>
      <c r="C9" s="10">
        <f t="shared" si="1"/>
        <v>0.99096984908309926</v>
      </c>
    </row>
    <row r="10" spans="1:6" x14ac:dyDescent="0.25">
      <c r="A10" s="16">
        <v>4</v>
      </c>
      <c r="B10" s="10">
        <f t="shared" si="0"/>
        <v>7.6287740831738823E-3</v>
      </c>
      <c r="C10" s="10">
        <f t="shared" si="1"/>
        <v>0.99859862316627312</v>
      </c>
    </row>
    <row r="11" spans="1:6" x14ac:dyDescent="0.25">
      <c r="A11" s="16">
        <v>5</v>
      </c>
      <c r="B11" s="10">
        <f t="shared" si="0"/>
        <v>1.2186223535459583E-3</v>
      </c>
      <c r="C11" s="10">
        <f t="shared" si="1"/>
        <v>0.9998172455198191</v>
      </c>
    </row>
    <row r="12" spans="1:6" x14ac:dyDescent="0.25">
      <c r="A12" s="16">
        <v>6</v>
      </c>
      <c r="B12" s="10">
        <f t="shared" si="0"/>
        <v>1.622192094005983E-4</v>
      </c>
      <c r="C12" s="10">
        <f t="shared" si="1"/>
        <v>0.99997946472921972</v>
      </c>
    </row>
    <row r="13" spans="1:6" x14ac:dyDescent="0.25">
      <c r="A13" s="16">
        <v>7</v>
      </c>
      <c r="B13" s="10">
        <f t="shared" si="0"/>
        <v>1.8509241888936573E-5</v>
      </c>
      <c r="C13" s="10">
        <f t="shared" si="1"/>
        <v>0.99999797397110868</v>
      </c>
    </row>
    <row r="14" spans="1:6" x14ac:dyDescent="0.25">
      <c r="A14" s="16">
        <v>8</v>
      </c>
      <c r="B14" s="10">
        <f t="shared" si="0"/>
        <v>1.8479194418337581E-6</v>
      </c>
      <c r="C14" s="10">
        <f t="shared" si="1"/>
        <v>0.99999982189055048</v>
      </c>
    </row>
    <row r="15" spans="1:6" x14ac:dyDescent="0.25">
      <c r="A15" s="16">
        <v>9</v>
      </c>
      <c r="B15" s="10">
        <f t="shared" si="0"/>
        <v>1.6399285089866709E-7</v>
      </c>
      <c r="C15" s="10">
        <f t="shared" si="1"/>
        <v>0.99999998588340144</v>
      </c>
    </row>
    <row r="16" spans="1:6" x14ac:dyDescent="0.25">
      <c r="A16" s="16">
        <v>10</v>
      </c>
      <c r="B16" s="10">
        <f t="shared" si="0"/>
        <v>1.3098130299049372E-8</v>
      </c>
      <c r="C16" s="10">
        <f t="shared" si="1"/>
        <v>0.99999999898153169</v>
      </c>
    </row>
    <row r="17" spans="1:3" x14ac:dyDescent="0.25">
      <c r="A17" s="16">
        <v>11</v>
      </c>
      <c r="B17" s="10">
        <f t="shared" si="0"/>
        <v>9.5104488003723107E-10</v>
      </c>
      <c r="C17" s="10">
        <f t="shared" si="1"/>
        <v>0.9999999999325766</v>
      </c>
    </row>
    <row r="18" spans="1:3" x14ac:dyDescent="0.25">
      <c r="A18" s="16">
        <v>12</v>
      </c>
      <c r="B18" s="10">
        <f t="shared" si="0"/>
        <v>6.3300065067413497E-11</v>
      </c>
      <c r="C18" s="10">
        <f t="shared" si="1"/>
        <v>0.99999999999587663</v>
      </c>
    </row>
    <row r="19" spans="1:3" x14ac:dyDescent="0.25">
      <c r="A19" s="16">
        <v>13</v>
      </c>
      <c r="B19" s="10">
        <f t="shared" si="0"/>
        <v>3.8890649367092218E-12</v>
      </c>
      <c r="C19" s="10">
        <f t="shared" si="1"/>
        <v>0.99999999999976574</v>
      </c>
    </row>
    <row r="20" spans="1:3" x14ac:dyDescent="0.25">
      <c r="A20" s="16">
        <v>14</v>
      </c>
      <c r="B20" s="10">
        <f t="shared" si="0"/>
        <v>2.2187151540595204E-13</v>
      </c>
      <c r="C20" s="10">
        <f t="shared" si="1"/>
        <v>0.99999999999998757</v>
      </c>
    </row>
    <row r="21" spans="1:3" x14ac:dyDescent="0.25">
      <c r="A21" s="16">
        <v>15</v>
      </c>
      <c r="B21" s="10">
        <f t="shared" si="0"/>
        <v>1.1813937833303937E-14</v>
      </c>
      <c r="C21" s="10">
        <f t="shared" si="1"/>
        <v>0.99999999999999933</v>
      </c>
    </row>
    <row r="22" spans="1:3" x14ac:dyDescent="0.25">
      <c r="A22" s="16">
        <v>16</v>
      </c>
      <c r="B22" s="10">
        <f t="shared" si="0"/>
        <v>5.8973796813976616E-16</v>
      </c>
      <c r="C22" s="10">
        <f t="shared" si="1"/>
        <v>1</v>
      </c>
    </row>
    <row r="23" spans="1:3" x14ac:dyDescent="0.25">
      <c r="A23" s="16">
        <v>17</v>
      </c>
      <c r="B23" s="10">
        <f t="shared" si="0"/>
        <v>2.7707322414511578E-17</v>
      </c>
      <c r="C23" s="10">
        <f t="shared" si="1"/>
        <v>1</v>
      </c>
    </row>
    <row r="24" spans="1:3" x14ac:dyDescent="0.25">
      <c r="A24" s="8"/>
      <c r="B24" s="1"/>
      <c r="C24" s="1"/>
    </row>
  </sheetData>
  <sheetProtection algorithmName="SHA-512" hashValue="u8zoudsUdAsXhHcaq8BExQCHDQbX02vEv2mve+zYbtvMJqZnDkOPqMeMUplTRne5H1YTO//zXZcEXXw1GIOtcQ==" saltValue="OLDr347vlOb9RFPy0ELXF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zoomScale="170" zoomScaleNormal="170" workbookViewId="0">
      <selection activeCell="C14" sqref="C14"/>
    </sheetView>
  </sheetViews>
  <sheetFormatPr defaultRowHeight="15" x14ac:dyDescent="0.25"/>
  <cols>
    <col min="1" max="1" width="22.7109375" customWidth="1"/>
    <col min="2" max="2" width="11.7109375" customWidth="1"/>
    <col min="3" max="3" width="10.7109375" customWidth="1"/>
  </cols>
  <sheetData>
    <row r="1" spans="1:6" x14ac:dyDescent="0.25">
      <c r="A1" s="2" t="s">
        <v>18</v>
      </c>
      <c r="B1" s="15">
        <v>0.24</v>
      </c>
      <c r="E1" s="1" t="s">
        <v>16</v>
      </c>
      <c r="F1" s="1">
        <f>1/B1</f>
        <v>4.166666666666667</v>
      </c>
    </row>
    <row r="2" spans="1:6" x14ac:dyDescent="0.25">
      <c r="A2" s="6"/>
      <c r="E2" s="1" t="s">
        <v>19</v>
      </c>
      <c r="F2" s="1">
        <f>F1*(F1-1)</f>
        <v>13.194444444444446</v>
      </c>
    </row>
    <row r="3" spans="1:6" x14ac:dyDescent="0.25">
      <c r="C3" s="6" t="str">
        <f>IF(OR(B3&lt;0, B3&gt;$B$1), "Not Valid", "")</f>
        <v/>
      </c>
      <c r="E3" s="1" t="s">
        <v>5</v>
      </c>
      <c r="F3" s="11">
        <f>SQRT(F2)</f>
        <v>3.6324157862838948</v>
      </c>
    </row>
    <row r="4" spans="1:6" x14ac:dyDescent="0.25">
      <c r="A4" s="14" t="s">
        <v>10</v>
      </c>
      <c r="B4" s="8" t="s">
        <v>9</v>
      </c>
      <c r="C4" s="8" t="s">
        <v>12</v>
      </c>
    </row>
    <row r="5" spans="1:6" x14ac:dyDescent="0.25">
      <c r="A5" s="16">
        <v>1</v>
      </c>
      <c r="B5" s="10">
        <f>IF(AND(A5 &lt;&gt;"", A6&lt;&gt;""), $B$1*(1-$B$1)^(A5-1), IF(AND(A5 &lt;&gt;"", A6=""), 1-C4, ""))</f>
        <v>0.24</v>
      </c>
      <c r="C5" s="10">
        <f>IF(A5&lt;&gt;"", SUM($B$5:B5), "")</f>
        <v>0.24</v>
      </c>
    </row>
    <row r="6" spans="1:6" x14ac:dyDescent="0.25">
      <c r="A6" s="16">
        <v>2</v>
      </c>
      <c r="B6" s="10">
        <f t="shared" ref="B6:B23" si="0">IF(AND(A6 &lt;&gt;"", A7&lt;&gt;""), $B$1*(1-$B$1)^(A6-1), IF(AND(A6 &lt;&gt;"", A7=""), 1-C5, ""))</f>
        <v>0.18240000000000001</v>
      </c>
      <c r="C6" s="10">
        <f>IF(A6&lt;&gt;"", SUM($B$5:B6), "")</f>
        <v>0.4224</v>
      </c>
    </row>
    <row r="7" spans="1:6" x14ac:dyDescent="0.25">
      <c r="A7" s="16">
        <v>3</v>
      </c>
      <c r="B7" s="10">
        <f t="shared" si="0"/>
        <v>0.138624</v>
      </c>
      <c r="C7" s="10">
        <f>IF(A7&lt;&gt;"", SUM($B$5:B7), "")</f>
        <v>0.56102399999999997</v>
      </c>
    </row>
    <row r="8" spans="1:6" x14ac:dyDescent="0.25">
      <c r="A8" s="16">
        <v>4</v>
      </c>
      <c r="B8" s="10">
        <f t="shared" si="0"/>
        <v>0.10535424</v>
      </c>
      <c r="C8" s="10">
        <f>IF(A8&lt;&gt;"", SUM($B$5:B8), "")</f>
        <v>0.66637824000000001</v>
      </c>
    </row>
    <row r="9" spans="1:6" x14ac:dyDescent="0.25">
      <c r="A9" s="16">
        <v>5</v>
      </c>
      <c r="B9" s="10">
        <f t="shared" si="0"/>
        <v>8.0069222400000001E-2</v>
      </c>
      <c r="C9" s="10">
        <f>IF(A9&lt;&gt;"", SUM($B$5:B9), "")</f>
        <v>0.74644746240000004</v>
      </c>
    </row>
    <row r="10" spans="1:6" x14ac:dyDescent="0.25">
      <c r="A10" s="16">
        <v>6</v>
      </c>
      <c r="B10" s="10">
        <f t="shared" si="0"/>
        <v>6.0852609023999998E-2</v>
      </c>
      <c r="C10" s="10">
        <f>IF(A10&lt;&gt;"", SUM($B$5:B10), "")</f>
        <v>0.80730007142400007</v>
      </c>
    </row>
    <row r="11" spans="1:6" x14ac:dyDescent="0.25">
      <c r="A11" s="16">
        <v>7</v>
      </c>
      <c r="B11" s="10">
        <f t="shared" si="0"/>
        <v>4.6247982858239993E-2</v>
      </c>
      <c r="C11" s="10">
        <f>IF(A11&lt;&gt;"", SUM($B$5:B11), "")</f>
        <v>0.85354805428224001</v>
      </c>
    </row>
    <row r="12" spans="1:6" x14ac:dyDescent="0.25">
      <c r="A12" s="16">
        <v>8</v>
      </c>
      <c r="B12" s="10">
        <f t="shared" si="0"/>
        <v>3.5148466972262406E-2</v>
      </c>
      <c r="C12" s="10">
        <f>IF(A12&lt;&gt;"", SUM($B$5:B12), "")</f>
        <v>0.88869652125450238</v>
      </c>
    </row>
    <row r="13" spans="1:6" x14ac:dyDescent="0.25">
      <c r="A13" s="16">
        <v>9</v>
      </c>
      <c r="B13" s="10">
        <f t="shared" si="0"/>
        <v>2.6712834898919419E-2</v>
      </c>
      <c r="C13" s="10">
        <f>IF(A13&lt;&gt;"", SUM($B$5:B13), "")</f>
        <v>0.91540935615342178</v>
      </c>
    </row>
    <row r="14" spans="1:6" x14ac:dyDescent="0.25">
      <c r="A14" s="16">
        <v>10</v>
      </c>
      <c r="B14" s="10">
        <f t="shared" si="0"/>
        <v>2.0301754523178762E-2</v>
      </c>
      <c r="C14" s="10">
        <f>IF(A14&lt;&gt;"", SUM($B$5:B14), "")</f>
        <v>0.93571111067660051</v>
      </c>
    </row>
    <row r="15" spans="1:6" x14ac:dyDescent="0.25">
      <c r="A15" s="16">
        <v>11</v>
      </c>
      <c r="B15" s="10">
        <f t="shared" si="0"/>
        <v>1.5429333437615857E-2</v>
      </c>
      <c r="C15" s="10">
        <f>IF(A15&lt;&gt;"", SUM($B$5:B15), "")</f>
        <v>0.95114044411421639</v>
      </c>
    </row>
    <row r="16" spans="1:6" x14ac:dyDescent="0.25">
      <c r="A16" s="16">
        <v>12</v>
      </c>
      <c r="B16" s="10">
        <f t="shared" si="0"/>
        <v>1.1726293412588053E-2</v>
      </c>
      <c r="C16" s="10">
        <f>IF(A16&lt;&gt;"", SUM($B$5:B16), "")</f>
        <v>0.96286673752680441</v>
      </c>
    </row>
    <row r="17" spans="1:3" x14ac:dyDescent="0.25">
      <c r="A17" s="16">
        <v>13</v>
      </c>
      <c r="B17" s="10">
        <f t="shared" si="0"/>
        <v>8.9119829935669186E-3</v>
      </c>
      <c r="C17" s="10">
        <f>IF(A17&lt;&gt;"", SUM($B$5:B17), "")</f>
        <v>0.97177872052037129</v>
      </c>
    </row>
    <row r="18" spans="1:3" x14ac:dyDescent="0.25">
      <c r="A18" s="16">
        <v>14</v>
      </c>
      <c r="B18" s="10">
        <f t="shared" si="0"/>
        <v>6.7731070751108598E-3</v>
      </c>
      <c r="C18" s="10">
        <f>IF(A18&lt;&gt;"", SUM($B$5:B18), "")</f>
        <v>0.97855182759548209</v>
      </c>
    </row>
    <row r="19" spans="1:3" x14ac:dyDescent="0.25">
      <c r="A19" s="16">
        <v>15</v>
      </c>
      <c r="B19" s="10">
        <f t="shared" si="0"/>
        <v>5.1475613770842529E-3</v>
      </c>
      <c r="C19" s="10">
        <f>IF(A19&lt;&gt;"", SUM($B$5:B19), "")</f>
        <v>0.98369938897256637</v>
      </c>
    </row>
    <row r="20" spans="1:3" x14ac:dyDescent="0.25">
      <c r="A20" s="16">
        <v>16</v>
      </c>
      <c r="B20" s="10">
        <f t="shared" si="0"/>
        <v>3.912146646584032E-3</v>
      </c>
      <c r="C20" s="10">
        <f>IF(A20&lt;&gt;"", SUM($B$5:B20), "")</f>
        <v>0.98761153561915038</v>
      </c>
    </row>
    <row r="21" spans="1:3" x14ac:dyDescent="0.25">
      <c r="A21" s="16">
        <v>17</v>
      </c>
      <c r="B21" s="10">
        <f t="shared" si="0"/>
        <v>2.9732314514038642E-3</v>
      </c>
      <c r="C21" s="10">
        <f>IF(A21&lt;&gt;"", SUM($B$5:B21), "")</f>
        <v>0.99058476707055421</v>
      </c>
    </row>
    <row r="22" spans="1:3" x14ac:dyDescent="0.25">
      <c r="A22" s="16">
        <v>18</v>
      </c>
      <c r="B22" s="10">
        <f t="shared" si="0"/>
        <v>9.4152329294457937E-3</v>
      </c>
      <c r="C22" s="10">
        <f>IF(A22&lt;&gt;"", SUM($B$5:B22), "")</f>
        <v>1</v>
      </c>
    </row>
    <row r="23" spans="1:3" x14ac:dyDescent="0.25">
      <c r="A23" s="21"/>
      <c r="B23" s="1" t="str">
        <f t="shared" si="0"/>
        <v/>
      </c>
      <c r="C23" s="1" t="str">
        <f>IF(A23&lt;&gt;"", SUM($B$5:B23), "")</f>
        <v/>
      </c>
    </row>
    <row r="24" spans="1:3" x14ac:dyDescent="0.25">
      <c r="A24" s="8" t="s">
        <v>2</v>
      </c>
      <c r="B24" s="1">
        <f>SUM(B5:B22)</f>
        <v>1</v>
      </c>
      <c r="C24" s="1"/>
    </row>
  </sheetData>
  <sheetProtection algorithmName="SHA-512" hashValue="sMB8BBldw1KXkTSSuOXXa8Rcuhzw/KfF5JIUOYarAGusoj3t6lNplDCQpDfC8EWBCLwi8XkEb2ij6Yvdo7yo7A==" saltValue="raZIyJLqVRw52g5GcxEwsA==" spinCount="100000" sheet="1" objects="1" scenarios="1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80" zoomScaleNormal="28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Discrete Probability General</vt:lpstr>
      <vt:lpstr>Binomial Probability Distrib.</vt:lpstr>
      <vt:lpstr>Poisson Probability Distrib.</vt:lpstr>
      <vt:lpstr>Geometric Probability Distrib.</vt:lpstr>
      <vt:lpstr>scratch spreadsheet</vt:lpstr>
    </vt:vector>
  </TitlesOfParts>
  <Company>Fresno City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JoEllen Green</cp:lastModifiedBy>
  <dcterms:created xsi:type="dcterms:W3CDTF">2020-02-18T16:50:52Z</dcterms:created>
  <dcterms:modified xsi:type="dcterms:W3CDTF">2022-12-22T21:14:57Z</dcterms:modified>
</cp:coreProperties>
</file>