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760"/>
  </bookViews>
  <sheets>
    <sheet name="Instructions" sheetId="1" r:id="rId1"/>
    <sheet name="Given Dataset" sheetId="2" r:id="rId2"/>
    <sheet name="Task 1" sheetId="3" r:id="rId3"/>
    <sheet name="Task 2" sheetId="4" r:id="rId4"/>
    <sheet name="Task 3" sheetId="5" r:id="rId5"/>
    <sheet name="Task 4" sheetId="6" r:id="rId6"/>
    <sheet name="Task 5" sheetId="7" r:id="rId7"/>
  </sheets>
  <externalReferences>
    <externalReference r:id="rId8"/>
  </externalReferences>
  <calcPr calcId="144525"/>
</workbook>
</file>

<file path=xl/calcChain.xml><?xml version="1.0" encoding="utf-8"?>
<calcChain xmlns="http://schemas.openxmlformats.org/spreadsheetml/2006/main">
  <c r="G35" i="7" l="1"/>
  <c r="F35" i="7"/>
  <c r="C35" i="7"/>
  <c r="G34" i="7"/>
  <c r="F34" i="7"/>
  <c r="C34" i="7"/>
  <c r="G33" i="7"/>
  <c r="F33" i="7"/>
  <c r="C33" i="7" s="1"/>
  <c r="G32" i="7"/>
  <c r="F32" i="7"/>
  <c r="C32" i="7"/>
  <c r="G31" i="7"/>
  <c r="F31" i="7"/>
  <c r="C31" i="7"/>
  <c r="G30" i="7"/>
  <c r="C30" i="7" s="1"/>
  <c r="F30" i="7"/>
  <c r="G29" i="7"/>
  <c r="F29" i="7"/>
  <c r="C29" i="7"/>
  <c r="G28" i="7"/>
  <c r="F28" i="7"/>
  <c r="C28" i="7"/>
  <c r="G27" i="7"/>
  <c r="F27" i="7"/>
  <c r="C27" i="7"/>
  <c r="G26" i="7"/>
  <c r="F26" i="7"/>
  <c r="C26" i="7"/>
  <c r="G25" i="7"/>
  <c r="F25" i="7"/>
  <c r="C25" i="7" s="1"/>
  <c r="G24" i="7"/>
  <c r="F24" i="7"/>
  <c r="C24" i="7"/>
  <c r="G23" i="7"/>
  <c r="F23" i="7"/>
  <c r="C23" i="7"/>
  <c r="C22" i="6" a="1"/>
  <c r="C22" i="6" s="1"/>
  <c r="F27" i="4"/>
  <c r="E27" i="4"/>
  <c r="D27" i="4"/>
  <c r="C27" i="4"/>
  <c r="B27" i="4"/>
  <c r="F26" i="4"/>
  <c r="E26" i="4"/>
  <c r="D26" i="4"/>
  <c r="C26" i="4"/>
  <c r="B26" i="4"/>
  <c r="F25" i="4"/>
  <c r="E25" i="4"/>
  <c r="D25" i="4"/>
  <c r="C25" i="4"/>
  <c r="B25" i="4"/>
  <c r="F24" i="4"/>
  <c r="E24" i="4"/>
  <c r="D24" i="4"/>
  <c r="C24" i="4"/>
  <c r="B24" i="4"/>
  <c r="F23" i="4"/>
  <c r="E23" i="4"/>
  <c r="D23" i="4"/>
  <c r="C23" i="4"/>
  <c r="B23" i="4"/>
  <c r="F22" i="4"/>
  <c r="E22" i="4"/>
  <c r="D22" i="4"/>
  <c r="C22" i="4"/>
  <c r="B22" i="4"/>
  <c r="F21" i="4"/>
  <c r="E21" i="4"/>
  <c r="D21" i="4"/>
  <c r="C21" i="4"/>
  <c r="B21" i="4"/>
  <c r="F20" i="4"/>
  <c r="E20" i="4"/>
  <c r="D20" i="4"/>
  <c r="C20" i="4"/>
  <c r="B20" i="4"/>
  <c r="F19" i="4"/>
  <c r="E19" i="4"/>
  <c r="D19" i="4"/>
  <c r="C19" i="4"/>
  <c r="B19" i="4"/>
  <c r="F18" i="4"/>
  <c r="E18" i="4"/>
  <c r="D18" i="4"/>
  <c r="C18" i="4"/>
  <c r="B18" i="4"/>
  <c r="F17" i="4"/>
  <c r="E17" i="4"/>
  <c r="D17" i="4"/>
  <c r="C17" i="4"/>
  <c r="B17" i="4"/>
  <c r="F16" i="4"/>
  <c r="E16" i="4"/>
  <c r="D16" i="4"/>
  <c r="C16" i="4"/>
  <c r="B16" i="4"/>
  <c r="F15" i="4"/>
  <c r="E15" i="4"/>
  <c r="D15" i="4"/>
  <c r="C15" i="4"/>
  <c r="B15" i="4"/>
  <c r="F14" i="4"/>
  <c r="E14" i="4"/>
  <c r="D14" i="4"/>
  <c r="C14" i="4"/>
  <c r="B14" i="4"/>
  <c r="F13" i="4"/>
  <c r="E13" i="4"/>
  <c r="D13" i="4"/>
  <c r="C13" i="4"/>
  <c r="B13" i="4"/>
  <c r="F12" i="4"/>
  <c r="E12" i="4"/>
  <c r="D12" i="4"/>
  <c r="C12" i="4"/>
  <c r="B12" i="4"/>
  <c r="F11" i="4"/>
  <c r="E11" i="4"/>
  <c r="D11" i="4"/>
  <c r="C11" i="4"/>
  <c r="B11" i="4"/>
  <c r="F10" i="4"/>
  <c r="E10" i="4"/>
  <c r="D10" i="4"/>
  <c r="C10" i="4"/>
  <c r="B10" i="4"/>
  <c r="F9" i="4"/>
  <c r="E9" i="4"/>
  <c r="D9" i="4"/>
  <c r="C9" i="4"/>
  <c r="B9" i="4"/>
  <c r="F8" i="4"/>
  <c r="E8" i="4"/>
  <c r="D8" i="4"/>
  <c r="C8" i="4"/>
  <c r="B8" i="4"/>
  <c r="F7" i="4"/>
  <c r="E7" i="4"/>
  <c r="D7" i="4"/>
  <c r="C7" i="4"/>
  <c r="B7" i="4"/>
  <c r="F6" i="4"/>
  <c r="E6" i="4"/>
  <c r="D6" i="4"/>
  <c r="C6" i="4"/>
  <c r="B6" i="4"/>
  <c r="H41" i="2"/>
  <c r="B29" i="4" l="1"/>
  <c r="C29" i="4"/>
  <c r="D30" i="4"/>
  <c r="E30" i="4"/>
  <c r="F30" i="4"/>
  <c r="D29" i="4"/>
  <c r="B28" i="4"/>
  <c r="E29" i="4"/>
  <c r="C28" i="4"/>
  <c r="F29" i="4"/>
  <c r="D28" i="4"/>
  <c r="B30" i="4"/>
  <c r="E28" i="4"/>
  <c r="C30" i="4"/>
  <c r="F28" i="4"/>
</calcChain>
</file>

<file path=xl/sharedStrings.xml><?xml version="1.0" encoding="utf-8"?>
<sst xmlns="http://schemas.openxmlformats.org/spreadsheetml/2006/main" count="415" uniqueCount="192">
  <si>
    <t>Questions</t>
  </si>
  <si>
    <t>1. There are 5 tasks in total for the Excel assessment.</t>
  </si>
  <si>
    <t>2. Each task holds different weightage.</t>
  </si>
  <si>
    <t>3. For Task_1 and Task_2, please refer to the "Dataset" tab.</t>
  </si>
  <si>
    <t>4. Please provide explanation to your solution wherever you're prompted to do so.</t>
  </si>
  <si>
    <t>Allocation of marks by task</t>
  </si>
  <si>
    <t>Task</t>
  </si>
  <si>
    <t>Marks</t>
  </si>
  <si>
    <t>Task_1</t>
  </si>
  <si>
    <t>Task_2</t>
  </si>
  <si>
    <t>Task_3</t>
  </si>
  <si>
    <t>Task_4</t>
  </si>
  <si>
    <t>Task_5</t>
  </si>
  <si>
    <t>Total</t>
  </si>
  <si>
    <t>name</t>
  </si>
  <si>
    <t>ID</t>
  </si>
  <si>
    <t>start_day</t>
  </si>
  <si>
    <t>start_time</t>
  </si>
  <si>
    <t>end_day</t>
  </si>
  <si>
    <t>end_time</t>
  </si>
  <si>
    <t>car1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</si>
  <si>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</si>
  <si>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</si>
  <si>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</si>
  <si>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</si>
  <si>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</si>
  <si>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</si>
  <si>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</si>
  <si>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</si>
  <si>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</si>
  <si>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</si>
  <si>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</si>
  <si>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truck1</t>
  </si>
  <si>
    <t>truck2</t>
  </si>
  <si>
    <t>taxi1</t>
  </si>
  <si>
    <t>taxi2</t>
  </si>
  <si>
    <t>taxi3</t>
  </si>
  <si>
    <t>date</t>
  </si>
  <si>
    <t>Warrendale</t>
  </si>
  <si>
    <t>Monday</t>
  </si>
  <si>
    <t>Sunday</t>
  </si>
  <si>
    <t>Butler Valley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</si>
  <si>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</si>
  <si>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</si>
  <si>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</si>
  <si>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</si>
  <si>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</si>
  <si>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</si>
  <si>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</si>
  <si>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</si>
  <si>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</si>
  <si>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</si>
  <si>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</si>
  <si>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</si>
  <si>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</si>
  <si>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</si>
  <si>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</si>
  <si>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</si>
  <si>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</si>
  <si>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</si>
  <si>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</si>
  <si>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S.R. 29</t>
  </si>
  <si>
    <t>Valley Forge</t>
  </si>
  <si>
    <t>Norristown</t>
  </si>
  <si>
    <t>Fort Washington</t>
  </si>
  <si>
    <t xml:space="preserve">Virginia Drive </t>
  </si>
  <si>
    <t>Willow Grove</t>
  </si>
  <si>
    <t>Bensalem</t>
  </si>
  <si>
    <t xml:space="preserve">St. Rd </t>
  </si>
  <si>
    <t>Neshaminy Falls</t>
  </si>
  <si>
    <t>Mid-County</t>
  </si>
  <si>
    <t>Lansdale</t>
  </si>
  <si>
    <t>Quakertown</t>
  </si>
  <si>
    <t>Lehigh Valley</t>
  </si>
  <si>
    <t>Mahoning Valley</t>
  </si>
  <si>
    <t>S.R. 903</t>
  </si>
  <si>
    <t>Pocono</t>
  </si>
  <si>
    <t>Wilkes-Barre</t>
  </si>
  <si>
    <t>Wyoming Valley</t>
  </si>
  <si>
    <t>Task_ID</t>
  </si>
  <si>
    <t>Task_Description</t>
  </si>
  <si>
    <t>Description</t>
  </si>
  <si>
    <t>Mark assigned</t>
  </si>
  <si>
    <t>Please carry out the following tasks within the "Dataset" tab.</t>
  </si>
  <si>
    <t>Highlight all '-1' values in red colour and all '0' values in green.</t>
  </si>
  <si>
    <t>Red, Green</t>
  </si>
  <si>
    <t>Freeze the top row</t>
  </si>
  <si>
    <t>Give the sum of all values greater than '20' in column H labelled 'car2'</t>
  </si>
  <si>
    <t>Please paste formula used here</t>
  </si>
  <si>
    <t>SUMIF(H2:H40,"&gt;20")</t>
  </si>
  <si>
    <t>Format the dates given in column X labelled 'dates' in format: 'YYYY-MM-DD'</t>
  </si>
  <si>
    <t>1. Using relevant Excel formulas, fill up the corresponding empty cells in Table_A with values from the "Dataset" worksheet.</t>
  </si>
  <si>
    <t>2. Calculate minimum, maximum and average values for each column at the bottom.</t>
  </si>
  <si>
    <t>Table_A</t>
  </si>
  <si>
    <t>Minimum</t>
  </si>
  <si>
    <t>Maximum</t>
  </si>
  <si>
    <t>Average</t>
  </si>
  <si>
    <t>Using either Excel formulas or built-in functionality, split the values given in Table_A into distinct cells as given in Example_table.</t>
  </si>
  <si>
    <t xml:space="preserve">(In the cell below, please write the formula or name of the functionality that you've used to get the required output. Also, explain the process briefly) </t>
  </si>
  <si>
    <t>Formula/Functionality used:</t>
  </si>
  <si>
    <t>Used Text to Columns</t>
  </si>
  <si>
    <t>Explanation:</t>
  </si>
  <si>
    <r>
      <t>Step 2</t>
    </r>
    <r>
      <rPr>
        <sz val="10"/>
        <color rgb="FF000000"/>
        <rFont val="Times New Roman"/>
        <family val="1"/>
      </rPr>
      <t>: Go to the Data tab, and click on Text to Columns.</t>
    </r>
  </si>
  <si>
    <r>
      <t>Step 3</t>
    </r>
    <r>
      <rPr>
        <sz val="10"/>
        <color rgb="FF000000"/>
        <rFont val="Times New Roman"/>
        <family val="1"/>
      </rPr>
      <t>: Choose Delimited and click Next.</t>
    </r>
  </si>
  <si>
    <r>
      <t>Step 4</t>
    </r>
    <r>
      <rPr>
        <sz val="10"/>
        <color rgb="FF000000"/>
        <rFont val="Times New Roman"/>
        <family val="1"/>
      </rPr>
      <t>: Select Hyphen (-) as the delimiter and click Next.</t>
    </r>
  </si>
  <si>
    <t>Example_table</t>
  </si>
  <si>
    <r>
      <t>Step 5</t>
    </r>
    <r>
      <rPr>
        <sz val="10"/>
        <color rgb="FF000000"/>
        <rFont val="Times New Roman"/>
        <family val="1"/>
      </rPr>
      <t>: Choose Destination and click Finish.</t>
    </r>
  </si>
  <si>
    <t>value</t>
  </si>
  <si>
    <t>col_1</t>
  </si>
  <si>
    <t>col_3</t>
  </si>
  <si>
    <t>col_4</t>
  </si>
  <si>
    <t>col_5</t>
  </si>
  <si>
    <t>col_6</t>
  </si>
  <si>
    <t>20000-Monday-0-Sunday-24</t>
  </si>
  <si>
    <t>values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</si>
  <si>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</si>
  <si>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</si>
  <si>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</si>
  <si>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</si>
  <si>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</si>
  <si>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</si>
  <si>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</si>
  <si>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</si>
  <si>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</si>
  <si>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</si>
  <si>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</si>
  <si>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</si>
  <si>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</si>
  <si>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</si>
  <si>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</si>
  <si>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</si>
  <si>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</si>
  <si>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</si>
  <si>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</si>
  <si>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</si>
  <si>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</si>
  <si>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</si>
  <si>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</si>
  <si>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</si>
  <si>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</si>
  <si>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</si>
  <si>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</si>
  <si>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</si>
  <si>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</si>
  <si>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</si>
  <si>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</si>
  <si>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</si>
  <si>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</si>
  <si>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</si>
  <si>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</si>
  <si>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</si>
  <si>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</si>
  <si>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</si>
  <si>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Using appropriate formula, calculate the sum of sales in Table_A using the following condition:</t>
  </si>
  <si>
    <t>All #N/A values must be substituted with the value '20'</t>
  </si>
  <si>
    <t>SUM(IFERROR(C12:C21,20))</t>
  </si>
  <si>
    <r>
      <t xml:space="preserve">The </t>
    </r>
    <r>
      <rPr>
        <b/>
        <sz val="10"/>
        <color rgb="FF000000"/>
        <rFont val="Arial Unicode MS"/>
      </rPr>
      <t>IFERROR</t>
    </r>
    <r>
      <rPr>
        <sz val="10"/>
        <color rgb="FF000000"/>
        <rFont val="Times New Roman"/>
        <family val="1"/>
      </rPr>
      <t xml:space="preserve"> function checks if a cell contains an error (in this case, </t>
    </r>
    <r>
      <rPr>
        <sz val="10"/>
        <color rgb="FF000000"/>
        <rFont val="Arial Unicode MS"/>
      </rPr>
      <t>#N/A</t>
    </r>
    <r>
      <rPr>
        <sz val="10"/>
        <color rgb="FF000000"/>
        <rFont val="Times New Roman"/>
        <family val="1"/>
      </rPr>
      <t xml:space="preserve">), and if it does, it substitutes it with the value </t>
    </r>
    <r>
      <rPr>
        <sz val="10"/>
        <color rgb="FF000000"/>
        <rFont val="Arial Unicode MS"/>
      </rPr>
      <t>20</t>
    </r>
  </si>
  <si>
    <r>
      <t xml:space="preserve">The </t>
    </r>
    <r>
      <rPr>
        <b/>
        <sz val="10"/>
        <color rgb="FF000000"/>
        <rFont val="Arial Unicode MS"/>
      </rPr>
      <t>SUM</t>
    </r>
    <r>
      <rPr>
        <sz val="10"/>
        <color rgb="FF000000"/>
        <rFont val="Times New Roman"/>
        <family val="1"/>
      </rPr>
      <t xml:space="preserve"> function then adds up the entire column, using </t>
    </r>
    <r>
      <rPr>
        <sz val="10"/>
        <color rgb="FF000000"/>
        <rFont val="Arial Unicode MS"/>
      </rPr>
      <t>20</t>
    </r>
    <r>
      <rPr>
        <sz val="10"/>
        <color rgb="FF000000"/>
        <rFont val="Times New Roman"/>
        <family val="1"/>
      </rPr>
      <t xml:space="preserve"> in place of any </t>
    </r>
    <r>
      <rPr>
        <sz val="10"/>
        <color rgb="FF000000"/>
        <rFont val="Arial Unicode MS"/>
      </rPr>
      <t>#N/A</t>
    </r>
    <r>
      <rPr>
        <sz val="10"/>
        <color rgb="FF000000"/>
        <rFont val="Times New Roman"/>
        <family val="1"/>
      </rPr>
      <t xml:space="preserve"> values</t>
    </r>
  </si>
  <si>
    <t>Date</t>
  </si>
  <si>
    <t>Product</t>
  </si>
  <si>
    <t>Sales</t>
  </si>
  <si>
    <t>Laptop</t>
  </si>
  <si>
    <t>Smartphone</t>
  </si>
  <si>
    <t>Headphones</t>
  </si>
  <si>
    <t>Blender</t>
  </si>
  <si>
    <t>Sunglasses</t>
  </si>
  <si>
    <t>Tablet</t>
  </si>
  <si>
    <t>Camera</t>
  </si>
  <si>
    <t>Printer</t>
  </si>
  <si>
    <t>Keyboard</t>
  </si>
  <si>
    <t>Mouse</t>
  </si>
  <si>
    <t>Sum</t>
  </si>
  <si>
    <t>Fill the values in column "value" of Table_C using the tables A and B.</t>
  </si>
  <si>
    <t>INDEX($B$10:$J$18,MATCH(VLOOKUP(A23,$M$10:$N$18,2,FALSE),$A$10:$A$18,0),MATCH(VLOOKUP(B23,$M$10:$N$18,2,FALSE),$B$9:$J$9,0))</t>
  </si>
  <si>
    <t>Created new columns to convert name_1 and name_2 from Ids to name using VLOOKUP</t>
  </si>
  <si>
    <t>After that used INDEX and MATCH to get the value from Table_A</t>
  </si>
  <si>
    <t>Table_B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</si>
  <si>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</si>
  <si>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</si>
  <si>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</si>
  <si>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</si>
  <si>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</si>
  <si>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</si>
  <si>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</si>
  <si>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</si>
  <si>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</si>
  <si>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Name</t>
  </si>
  <si>
    <t>Table_C</t>
  </si>
  <si>
    <t>name_1</t>
  </si>
  <si>
    <t>name_2</t>
  </si>
  <si>
    <t>Converted_name_1</t>
  </si>
  <si>
    <t>Converted_name_2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</si>
</sst>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:ss;@"/>
    <numFmt numFmtId="165" formatCode="[$-14009]yyyy/mm/dd;@"/>
    <numFmt numFmtId="166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Arial Unicode MS"/>
    </font>
    <font>
      <sz val="10"/>
      <color rgb="FF00000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2" xfId="0" applyFont="1" applyBorder="1"/>
    <xf numFmtId="0" fontId="7" fillId="0" borderId="1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2" xfId="0" applyFont="1" applyBorder="1"/>
    <xf numFmtId="0" fontId="5" fillId="0" borderId="1" xfId="0" applyFont="1" applyBorder="1"/>
    <xf numFmtId="0" fontId="3" fillId="0" borderId="0" xfId="0" applyFont="1"/>
    <xf numFmtId="164" fontId="3" fillId="0" borderId="0" xfId="0" applyNumberFormat="1" applyFont="1"/>
    <xf numFmtId="0" fontId="8" fillId="2" borderId="0" xfId="0" applyFont="1" applyFill="1"/>
    <xf numFmtId="0" fontId="8" fillId="3" borderId="0" xfId="0" applyFont="1" applyFill="1"/>
    <xf numFmtId="165" fontId="8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0" fontId="2" fillId="4" borderId="0" xfId="0" applyFont="1" applyFill="1"/>
    <xf numFmtId="0" fontId="9" fillId="0" borderId="0" xfId="0" applyFont="1"/>
    <xf numFmtId="0" fontId="3" fillId="0" borderId="0" xfId="0" applyFont="1" applyAlignment="1">
      <alignment horizontal="center"/>
    </xf>
    <xf numFmtId="0" fontId="10" fillId="0" borderId="0" xfId="0" applyFont="1"/>
    <xf numFmtId="0" fontId="11" fillId="4" borderId="0" xfId="1" applyFont="1" applyFill="1" applyAlignment="1">
      <alignment horizontal="center"/>
    </xf>
    <xf numFmtId="0" fontId="12" fillId="0" borderId="0" xfId="0" applyFont="1"/>
    <xf numFmtId="0" fontId="13" fillId="0" borderId="0" xfId="1" applyFont="1"/>
    <xf numFmtId="0" fontId="8" fillId="0" borderId="2" xfId="0" applyFont="1" applyBorder="1"/>
    <xf numFmtId="0" fontId="8" fillId="2" borderId="1" xfId="0" applyFont="1" applyFill="1" applyBorder="1"/>
    <xf numFmtId="0" fontId="8" fillId="3" borderId="1" xfId="0" applyFont="1" applyFill="1" applyBorder="1"/>
    <xf numFmtId="0" fontId="8" fillId="2" borderId="5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8" fillId="0" borderId="1" xfId="0" applyFont="1" applyBorder="1"/>
    <xf numFmtId="0" fontId="6" fillId="0" borderId="1" xfId="0" applyFont="1" applyBorder="1"/>
    <xf numFmtId="0" fontId="6" fillId="5" borderId="1" xfId="0" applyFont="1" applyFill="1" applyBorder="1"/>
    <xf numFmtId="0" fontId="4" fillId="0" borderId="0" xfId="0" applyFont="1"/>
    <xf numFmtId="0" fontId="14" fillId="0" borderId="0" xfId="0" applyFont="1"/>
    <xf numFmtId="0" fontId="15" fillId="0" borderId="0" xfId="0" applyFont="1"/>
    <xf numFmtId="0" fontId="8" fillId="0" borderId="1" xfId="0" applyFont="1" applyBorder="1" applyAlignment="1">
      <alignment vertical="center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2" xfId="0" applyFont="1" applyBorder="1"/>
    <xf numFmtId="0" fontId="6" fillId="0" borderId="10" xfId="0" applyFont="1" applyBorder="1"/>
    <xf numFmtId="0" fontId="6" fillId="0" borderId="11" xfId="0" applyFont="1" applyBorder="1"/>
    <xf numFmtId="0" fontId="8" fillId="0" borderId="0" xfId="0" applyFont="1"/>
    <xf numFmtId="0" fontId="16" fillId="0" borderId="0" xfId="0" applyFont="1"/>
    <xf numFmtId="166" fontId="6" fillId="0" borderId="1" xfId="0" applyNumberFormat="1" applyFont="1" applyBorder="1"/>
    <xf numFmtId="0" fontId="2" fillId="6" borderId="12" xfId="0" applyFont="1" applyFill="1" applyBorder="1"/>
    <xf numFmtId="0" fontId="2" fillId="6" borderId="13" xfId="0" applyFont="1" applyFill="1" applyBorder="1"/>
    <xf numFmtId="0" fontId="6" fillId="0" borderId="5" xfId="0" applyFont="1" applyBorder="1"/>
    <xf numFmtId="0" fontId="1" fillId="7" borderId="12" xfId="0" applyFont="1" applyFill="1" applyBorder="1"/>
    <xf numFmtId="0" fontId="1" fillId="7" borderId="13" xfId="0" applyFont="1" applyFill="1" applyBorder="1"/>
    <xf numFmtId="0" fontId="5" fillId="0" borderId="6" xfId="0" applyFont="1" applyBorder="1"/>
    <xf numFmtId="0" fontId="1" fillId="0" borderId="14" xfId="0" applyFont="1" applyBorder="1"/>
    <xf numFmtId="0" fontId="1" fillId="0" borderId="15" xfId="0" applyFont="1" applyBorder="1"/>
    <xf numFmtId="0" fontId="1" fillId="7" borderId="14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0" fontId="1" fillId="7" borderId="17" xfId="0" applyFont="1" applyFill="1" applyBorder="1"/>
  </cellXfs>
  <cellStyles count="2">
    <cellStyle name="Normal" xfId="0" builtinId="0"/>
    <cellStyle name="Normal 2" xfId="1"/>
  </cellStyles>
  <dxfs count="4">
    <dxf>
      <font>
        <color rgb="FF9C0006"/>
      </font>
    </dxf>
    <dxf>
      <font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assessmen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ataset"/>
      <sheetName val="Task_1"/>
      <sheetName val="Task_2"/>
      <sheetName val="Task_3"/>
      <sheetName val="Task_4"/>
      <sheetName val="Task_5"/>
    </sheetNames>
    <sheetDataSet>
      <sheetData sheetId="0" refreshError="1"/>
      <sheetData sheetId="1">
        <row r="2">
          <cell r="A2" t="str">
            <v>Warrendale</v>
          </cell>
          <cell r="B2">
            <v>20000</v>
          </cell>
          <cell r="C2" t="str">
            <v>Monday</v>
          </cell>
          <cell r="D2">
            <v>0</v>
          </cell>
          <cell r="E2" t="str">
            <v>Sunday</v>
          </cell>
          <cell r="F2">
            <v>0.99998842592592596</v>
          </cell>
          <cell r="G2">
            <v>2.7</v>
          </cell>
          <cell r="H2">
            <v>3.6</v>
          </cell>
          <cell r="I2">
            <v>4.2</v>
          </cell>
          <cell r="J2">
            <v>-1</v>
          </cell>
          <cell r="K2">
            <v>-1</v>
          </cell>
          <cell r="L2">
            <v>-1</v>
          </cell>
          <cell r="M2">
            <v>5.3</v>
          </cell>
          <cell r="N2">
            <v>7.6</v>
          </cell>
          <cell r="O2">
            <v>8.9</v>
          </cell>
          <cell r="P2">
            <v>2.7</v>
          </cell>
          <cell r="Q2">
            <v>3.6</v>
          </cell>
          <cell r="R2">
            <v>4.2</v>
          </cell>
          <cell r="S2">
            <v>7.6</v>
          </cell>
          <cell r="T2">
            <v>8.9</v>
          </cell>
          <cell r="U2">
            <v>3.6</v>
          </cell>
          <cell r="V2">
            <v>4.2</v>
          </cell>
          <cell r="W2">
            <v>4.2</v>
          </cell>
          <cell r="X2">
            <v>45051</v>
          </cell>
        </row>
        <row r="3">
          <cell r="A3" t="str">
            <v>Butler Valley</v>
          </cell>
          <cell r="B3">
            <v>20002</v>
          </cell>
          <cell r="C3" t="str">
            <v>Monday</v>
          </cell>
          <cell r="D3">
            <v>0</v>
          </cell>
          <cell r="E3" t="str">
            <v>Sunday</v>
          </cell>
          <cell r="F3">
            <v>0.99998842592592596</v>
          </cell>
          <cell r="G3">
            <v>2.7</v>
          </cell>
          <cell r="H3">
            <v>3.6</v>
          </cell>
          <cell r="I3">
            <v>4.2</v>
          </cell>
          <cell r="J3">
            <v>-1</v>
          </cell>
          <cell r="K3">
            <v>-1</v>
          </cell>
          <cell r="L3">
            <v>-1</v>
          </cell>
          <cell r="M3">
            <v>5.3</v>
          </cell>
          <cell r="N3">
            <v>7.6</v>
          </cell>
          <cell r="O3">
            <v>8.9</v>
          </cell>
          <cell r="P3">
            <v>2.7</v>
          </cell>
          <cell r="Q3">
            <v>3.6</v>
          </cell>
          <cell r="R3">
            <v>4.2</v>
          </cell>
          <cell r="S3">
            <v>7.6</v>
          </cell>
          <cell r="T3">
            <v>8.9</v>
          </cell>
          <cell r="U3">
            <v>3.6</v>
          </cell>
          <cell r="V3">
            <v>4.2</v>
          </cell>
          <cell r="W3">
            <v>4.2</v>
          </cell>
          <cell r="X3">
            <v>45048</v>
          </cell>
        </row>
        <row r="4">
          <cell r="A4" t="str">
            <v>Allegheny Valley</v>
          </cell>
          <cell r="B4">
            <v>20004</v>
          </cell>
          <cell r="C4" t="str">
            <v>Monday</v>
          </cell>
          <cell r="D4">
            <v>0</v>
          </cell>
          <cell r="E4" t="str">
            <v>Sunday</v>
          </cell>
          <cell r="F4">
            <v>0.99998842592592596</v>
          </cell>
          <cell r="G4">
            <v>3.6</v>
          </cell>
          <cell r="H4">
            <v>5.4</v>
          </cell>
          <cell r="I4">
            <v>5.8</v>
          </cell>
          <cell r="J4">
            <v>-1</v>
          </cell>
          <cell r="K4">
            <v>-1</v>
          </cell>
          <cell r="L4">
            <v>-1</v>
          </cell>
          <cell r="M4">
            <v>7.6</v>
          </cell>
          <cell r="N4">
            <v>11.1</v>
          </cell>
          <cell r="O4">
            <v>12.2</v>
          </cell>
          <cell r="P4">
            <v>3.6</v>
          </cell>
          <cell r="Q4">
            <v>5.4</v>
          </cell>
          <cell r="R4">
            <v>5.8</v>
          </cell>
          <cell r="S4">
            <v>11.1</v>
          </cell>
          <cell r="T4">
            <v>12.2</v>
          </cell>
          <cell r="U4">
            <v>5.4</v>
          </cell>
          <cell r="V4">
            <v>5.8</v>
          </cell>
          <cell r="W4">
            <v>5.8</v>
          </cell>
          <cell r="X4">
            <v>45055</v>
          </cell>
        </row>
        <row r="5">
          <cell r="A5" t="str">
            <v>Pittsburgh</v>
          </cell>
          <cell r="B5">
            <v>20006</v>
          </cell>
          <cell r="C5" t="str">
            <v>Monday</v>
          </cell>
          <cell r="D5">
            <v>0</v>
          </cell>
          <cell r="E5" t="str">
            <v>Sunday</v>
          </cell>
          <cell r="F5">
            <v>0.99998842592592596</v>
          </cell>
          <cell r="G5">
            <v>4.9000000000000004</v>
          </cell>
          <cell r="H5">
            <v>6.6</v>
          </cell>
          <cell r="I5">
            <v>8.1</v>
          </cell>
          <cell r="J5">
            <v>-1</v>
          </cell>
          <cell r="K5">
            <v>-1</v>
          </cell>
          <cell r="L5">
            <v>-1</v>
          </cell>
          <cell r="M5">
            <v>10</v>
          </cell>
          <cell r="N5">
            <v>13.3</v>
          </cell>
          <cell r="O5">
            <v>17</v>
          </cell>
          <cell r="P5">
            <v>4.9000000000000004</v>
          </cell>
          <cell r="Q5">
            <v>6.6</v>
          </cell>
          <cell r="R5">
            <v>8.1</v>
          </cell>
          <cell r="S5">
            <v>13.3</v>
          </cell>
          <cell r="T5">
            <v>17</v>
          </cell>
          <cell r="U5">
            <v>6.6</v>
          </cell>
          <cell r="V5">
            <v>8.1</v>
          </cell>
          <cell r="W5">
            <v>8.1</v>
          </cell>
          <cell r="X5">
            <v>45059</v>
          </cell>
        </row>
        <row r="6">
          <cell r="A6" t="str">
            <v>Irwin</v>
          </cell>
          <cell r="B6">
            <v>20008</v>
          </cell>
          <cell r="C6" t="str">
            <v>Monday</v>
          </cell>
          <cell r="D6">
            <v>0</v>
          </cell>
          <cell r="E6" t="str">
            <v>Sunday</v>
          </cell>
          <cell r="F6">
            <v>0.99998842592592596</v>
          </cell>
          <cell r="G6">
            <v>6.6</v>
          </cell>
          <cell r="H6">
            <v>8.8000000000000007</v>
          </cell>
          <cell r="I6">
            <v>11</v>
          </cell>
          <cell r="J6">
            <v>-1</v>
          </cell>
          <cell r="K6">
            <v>-1</v>
          </cell>
          <cell r="L6">
            <v>-1</v>
          </cell>
          <cell r="M6">
            <v>13.3</v>
          </cell>
          <cell r="N6">
            <v>18</v>
          </cell>
          <cell r="O6">
            <v>22.5</v>
          </cell>
          <cell r="P6">
            <v>6.6</v>
          </cell>
          <cell r="Q6">
            <v>8.8000000000000007</v>
          </cell>
          <cell r="R6">
            <v>11</v>
          </cell>
          <cell r="S6">
            <v>18</v>
          </cell>
          <cell r="T6">
            <v>22.5</v>
          </cell>
          <cell r="U6">
            <v>8.8000000000000007</v>
          </cell>
          <cell r="V6">
            <v>11</v>
          </cell>
          <cell r="W6">
            <v>11</v>
          </cell>
          <cell r="X6">
            <v>45076</v>
          </cell>
        </row>
        <row r="7">
          <cell r="A7" t="str">
            <v>New Stanton</v>
          </cell>
          <cell r="B7">
            <v>20010</v>
          </cell>
          <cell r="C7" t="str">
            <v>Monday</v>
          </cell>
          <cell r="D7">
            <v>0</v>
          </cell>
          <cell r="E7" t="str">
            <v>Sunday</v>
          </cell>
          <cell r="F7">
            <v>0.99998842592592596</v>
          </cell>
          <cell r="G7">
            <v>7.1</v>
          </cell>
          <cell r="H7">
            <v>10.4</v>
          </cell>
          <cell r="I7">
            <v>12.8</v>
          </cell>
          <cell r="J7">
            <v>-1</v>
          </cell>
          <cell r="K7">
            <v>-1</v>
          </cell>
          <cell r="L7">
            <v>-1</v>
          </cell>
          <cell r="M7">
            <v>14.4</v>
          </cell>
          <cell r="N7">
            <v>21.5</v>
          </cell>
          <cell r="O7">
            <v>26.1</v>
          </cell>
          <cell r="P7">
            <v>7.1</v>
          </cell>
          <cell r="Q7">
            <v>10.4</v>
          </cell>
          <cell r="R7">
            <v>12.8</v>
          </cell>
          <cell r="S7">
            <v>21.5</v>
          </cell>
          <cell r="T7">
            <v>26.1</v>
          </cell>
          <cell r="U7">
            <v>10.4</v>
          </cell>
          <cell r="V7">
            <v>12.8</v>
          </cell>
          <cell r="W7">
            <v>12.8</v>
          </cell>
          <cell r="X7">
            <v>45057</v>
          </cell>
        </row>
        <row r="8">
          <cell r="A8" t="str">
            <v>Donegal</v>
          </cell>
          <cell r="B8">
            <v>20012</v>
          </cell>
          <cell r="C8" t="str">
            <v>Monday</v>
          </cell>
          <cell r="D8">
            <v>0</v>
          </cell>
          <cell r="E8" t="str">
            <v>Sunday</v>
          </cell>
          <cell r="F8">
            <v>0.99998842592592596</v>
          </cell>
          <cell r="G8">
            <v>9.4</v>
          </cell>
          <cell r="H8">
            <v>13.8</v>
          </cell>
          <cell r="I8">
            <v>16.100000000000001</v>
          </cell>
          <cell r="J8">
            <v>-1</v>
          </cell>
          <cell r="K8">
            <v>-1</v>
          </cell>
          <cell r="L8">
            <v>-1</v>
          </cell>
          <cell r="M8">
            <v>19.2</v>
          </cell>
          <cell r="N8">
            <v>28.3</v>
          </cell>
          <cell r="O8">
            <v>32.799999999999997</v>
          </cell>
          <cell r="P8">
            <v>9.4</v>
          </cell>
          <cell r="Q8">
            <v>13.8</v>
          </cell>
          <cell r="R8">
            <v>16.100000000000001</v>
          </cell>
          <cell r="S8">
            <v>28.3</v>
          </cell>
          <cell r="T8">
            <v>32.799999999999997</v>
          </cell>
          <cell r="U8">
            <v>13.8</v>
          </cell>
          <cell r="V8">
            <v>16.100000000000001</v>
          </cell>
          <cell r="W8">
            <v>16.100000000000001</v>
          </cell>
          <cell r="X8">
            <v>45052</v>
          </cell>
        </row>
        <row r="9">
          <cell r="A9" t="str">
            <v>Somerset</v>
          </cell>
          <cell r="B9">
            <v>20014</v>
          </cell>
          <cell r="C9" t="str">
            <v>Monday</v>
          </cell>
          <cell r="D9">
            <v>0</v>
          </cell>
          <cell r="E9" t="str">
            <v>Sunday</v>
          </cell>
          <cell r="F9">
            <v>0.99998842592592596</v>
          </cell>
          <cell r="G9">
            <v>11.6</v>
          </cell>
          <cell r="H9">
            <v>17.3</v>
          </cell>
          <cell r="I9">
            <v>21.3</v>
          </cell>
          <cell r="J9">
            <v>-1</v>
          </cell>
          <cell r="K9">
            <v>-1</v>
          </cell>
          <cell r="L9">
            <v>-1</v>
          </cell>
          <cell r="M9">
            <v>23.6</v>
          </cell>
          <cell r="N9">
            <v>35.200000000000003</v>
          </cell>
          <cell r="O9">
            <v>43</v>
          </cell>
          <cell r="P9">
            <v>11.6</v>
          </cell>
          <cell r="Q9">
            <v>17.3</v>
          </cell>
          <cell r="R9">
            <v>21.3</v>
          </cell>
          <cell r="S9">
            <v>35.200000000000003</v>
          </cell>
          <cell r="T9">
            <v>43</v>
          </cell>
          <cell r="U9">
            <v>17.3</v>
          </cell>
          <cell r="V9">
            <v>21.3</v>
          </cell>
          <cell r="W9">
            <v>21.3</v>
          </cell>
          <cell r="X9">
            <v>45098</v>
          </cell>
        </row>
        <row r="10">
          <cell r="A10" t="str">
            <v>Bedford</v>
          </cell>
          <cell r="B10">
            <v>20016</v>
          </cell>
          <cell r="C10" t="str">
            <v>Monday</v>
          </cell>
          <cell r="D10">
            <v>0</v>
          </cell>
          <cell r="E10" t="str">
            <v>Sunday</v>
          </cell>
          <cell r="F10">
            <v>0.99998842592592596</v>
          </cell>
          <cell r="G10">
            <v>16.100000000000001</v>
          </cell>
          <cell r="H10">
            <v>24.1</v>
          </cell>
          <cell r="I10">
            <v>29.1</v>
          </cell>
          <cell r="J10">
            <v>-1</v>
          </cell>
          <cell r="K10">
            <v>-1</v>
          </cell>
          <cell r="L10">
            <v>-1</v>
          </cell>
          <cell r="M10">
            <v>32.799999999999997</v>
          </cell>
          <cell r="N10">
            <v>49</v>
          </cell>
          <cell r="O10">
            <v>59</v>
          </cell>
          <cell r="P10">
            <v>16.100000000000001</v>
          </cell>
          <cell r="Q10">
            <v>24.1</v>
          </cell>
          <cell r="R10">
            <v>29.1</v>
          </cell>
          <cell r="S10">
            <v>49</v>
          </cell>
          <cell r="T10">
            <v>59</v>
          </cell>
          <cell r="U10">
            <v>24.1</v>
          </cell>
          <cell r="V10">
            <v>29.1</v>
          </cell>
          <cell r="W10">
            <v>29.1</v>
          </cell>
          <cell r="X10">
            <v>45092</v>
          </cell>
        </row>
        <row r="11">
          <cell r="A11" t="str">
            <v>Breezewood</v>
          </cell>
          <cell r="B11">
            <v>20018</v>
          </cell>
          <cell r="C11" t="str">
            <v>Monday</v>
          </cell>
          <cell r="D11">
            <v>0</v>
          </cell>
          <cell r="E11" t="str">
            <v>Sunday</v>
          </cell>
          <cell r="F11">
            <v>0.99998842592592596</v>
          </cell>
          <cell r="G11">
            <v>18.399999999999999</v>
          </cell>
          <cell r="H11">
            <v>27.5</v>
          </cell>
          <cell r="I11">
            <v>33.799999999999997</v>
          </cell>
          <cell r="J11">
            <v>-1</v>
          </cell>
          <cell r="K11">
            <v>-1</v>
          </cell>
          <cell r="L11">
            <v>-1</v>
          </cell>
          <cell r="M11">
            <v>37.200000000000003</v>
          </cell>
          <cell r="N11">
            <v>55.6</v>
          </cell>
          <cell r="O11">
            <v>67.900000000000006</v>
          </cell>
          <cell r="P11">
            <v>18.399999999999999</v>
          </cell>
          <cell r="Q11">
            <v>27.5</v>
          </cell>
          <cell r="R11">
            <v>33.799999999999997</v>
          </cell>
          <cell r="S11">
            <v>55.6</v>
          </cell>
          <cell r="T11">
            <v>67.900000000000006</v>
          </cell>
          <cell r="U11">
            <v>27.5</v>
          </cell>
          <cell r="V11">
            <v>33.799999999999997</v>
          </cell>
          <cell r="W11">
            <v>33.799999999999997</v>
          </cell>
          <cell r="X11">
            <v>45104</v>
          </cell>
        </row>
        <row r="12">
          <cell r="A12" t="str">
            <v>Fort Littleton</v>
          </cell>
          <cell r="B12">
            <v>20020</v>
          </cell>
          <cell r="C12" t="str">
            <v>Monday</v>
          </cell>
          <cell r="D12">
            <v>0</v>
          </cell>
          <cell r="E12" t="str">
            <v>Sunday</v>
          </cell>
          <cell r="F12">
            <v>0.99998842592592596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45116</v>
          </cell>
        </row>
        <row r="13">
          <cell r="A13" t="str">
            <v>Willow Hill</v>
          </cell>
          <cell r="B13">
            <v>20022</v>
          </cell>
          <cell r="C13" t="str">
            <v>Monday</v>
          </cell>
          <cell r="D13">
            <v>0</v>
          </cell>
          <cell r="E13" t="str">
            <v>Sunday</v>
          </cell>
          <cell r="F13">
            <v>0.99998842592592596</v>
          </cell>
          <cell r="G13">
            <v>21.9</v>
          </cell>
          <cell r="H13">
            <v>32.1</v>
          </cell>
          <cell r="I13">
            <v>40.1</v>
          </cell>
          <cell r="J13">
            <v>-1</v>
          </cell>
          <cell r="K13">
            <v>-1</v>
          </cell>
          <cell r="L13">
            <v>-1</v>
          </cell>
          <cell r="M13">
            <v>42.3</v>
          </cell>
          <cell r="N13">
            <v>61.5</v>
          </cell>
          <cell r="O13">
            <v>76.599999999999994</v>
          </cell>
          <cell r="P13">
            <v>21.9</v>
          </cell>
          <cell r="Q13">
            <v>32.1</v>
          </cell>
          <cell r="R13">
            <v>40.1</v>
          </cell>
          <cell r="S13">
            <v>61.5</v>
          </cell>
          <cell r="T13">
            <v>76.599999999999994</v>
          </cell>
          <cell r="U13">
            <v>32.1</v>
          </cell>
          <cell r="V13">
            <v>40.1</v>
          </cell>
          <cell r="W13">
            <v>40.1</v>
          </cell>
          <cell r="X13">
            <v>45110</v>
          </cell>
        </row>
        <row r="14">
          <cell r="A14" t="str">
            <v>Blue Mountain</v>
          </cell>
          <cell r="B14">
            <v>20024</v>
          </cell>
          <cell r="C14" t="str">
            <v>Monday</v>
          </cell>
          <cell r="D14">
            <v>0</v>
          </cell>
          <cell r="E14" t="str">
            <v>Sunday</v>
          </cell>
          <cell r="F14">
            <v>0.99998842592592596</v>
          </cell>
          <cell r="G14">
            <v>23.5</v>
          </cell>
          <cell r="H14">
            <v>34.700000000000003</v>
          </cell>
          <cell r="I14">
            <v>42.7</v>
          </cell>
          <cell r="J14">
            <v>-1</v>
          </cell>
          <cell r="K14">
            <v>-1</v>
          </cell>
          <cell r="L14">
            <v>-1</v>
          </cell>
          <cell r="M14">
            <v>47.7</v>
          </cell>
          <cell r="N14">
            <v>70.8</v>
          </cell>
          <cell r="O14">
            <v>86.6</v>
          </cell>
          <cell r="P14">
            <v>23.5</v>
          </cell>
          <cell r="Q14">
            <v>34.700000000000003</v>
          </cell>
          <cell r="R14">
            <v>42.7</v>
          </cell>
          <cell r="S14">
            <v>70.8</v>
          </cell>
          <cell r="T14">
            <v>86.6</v>
          </cell>
          <cell r="U14">
            <v>34.700000000000003</v>
          </cell>
          <cell r="V14">
            <v>42.7</v>
          </cell>
          <cell r="W14">
            <v>42.7</v>
          </cell>
          <cell r="X14">
            <v>45095</v>
          </cell>
        </row>
        <row r="15">
          <cell r="A15" t="str">
            <v>Carlisle</v>
          </cell>
          <cell r="B15">
            <v>20026</v>
          </cell>
          <cell r="C15" t="str">
            <v>Monday</v>
          </cell>
          <cell r="D15">
            <v>0</v>
          </cell>
          <cell r="E15" t="str">
            <v>Sunday</v>
          </cell>
          <cell r="F15">
            <v>0.99998842592592596</v>
          </cell>
          <cell r="G15">
            <v>26.8</v>
          </cell>
          <cell r="H15">
            <v>39.299999999999997</v>
          </cell>
          <cell r="I15">
            <v>47.9</v>
          </cell>
          <cell r="J15">
            <v>-1</v>
          </cell>
          <cell r="K15">
            <v>-1</v>
          </cell>
          <cell r="L15">
            <v>-1</v>
          </cell>
          <cell r="M15">
            <v>54.6</v>
          </cell>
          <cell r="N15">
            <v>79.599999999999994</v>
          </cell>
          <cell r="O15">
            <v>96.8</v>
          </cell>
          <cell r="P15">
            <v>26.8</v>
          </cell>
          <cell r="Q15">
            <v>39.299999999999997</v>
          </cell>
          <cell r="R15">
            <v>47.9</v>
          </cell>
          <cell r="S15">
            <v>79.599999999999994</v>
          </cell>
          <cell r="T15">
            <v>96.8</v>
          </cell>
          <cell r="U15">
            <v>39.299999999999997</v>
          </cell>
          <cell r="V15">
            <v>47.9</v>
          </cell>
          <cell r="W15">
            <v>47.9</v>
          </cell>
          <cell r="X15">
            <v>45113</v>
          </cell>
        </row>
        <row r="16">
          <cell r="A16" t="str">
            <v>Gettysburg Pike</v>
          </cell>
          <cell r="B16">
            <v>20028</v>
          </cell>
          <cell r="C16" t="str">
            <v>Monday</v>
          </cell>
          <cell r="D16">
            <v>0</v>
          </cell>
          <cell r="E16" t="str">
            <v>Sunday</v>
          </cell>
          <cell r="F16">
            <v>0.99998842592592596</v>
          </cell>
          <cell r="G16">
            <v>28</v>
          </cell>
          <cell r="H16">
            <v>41</v>
          </cell>
          <cell r="I16">
            <v>50.1</v>
          </cell>
          <cell r="J16">
            <v>-1</v>
          </cell>
          <cell r="K16">
            <v>-1</v>
          </cell>
          <cell r="L16">
            <v>-1</v>
          </cell>
          <cell r="M16">
            <v>56.7</v>
          </cell>
          <cell r="N16">
            <v>83.2</v>
          </cell>
          <cell r="O16">
            <v>101.3</v>
          </cell>
          <cell r="P16">
            <v>28</v>
          </cell>
          <cell r="Q16">
            <v>41</v>
          </cell>
          <cell r="R16">
            <v>50.1</v>
          </cell>
          <cell r="S16">
            <v>83.2</v>
          </cell>
          <cell r="T16">
            <v>101.3</v>
          </cell>
          <cell r="U16">
            <v>41</v>
          </cell>
          <cell r="V16">
            <v>50.1</v>
          </cell>
          <cell r="W16">
            <v>50.1</v>
          </cell>
          <cell r="X16">
            <v>45063</v>
          </cell>
        </row>
        <row r="17">
          <cell r="A17" t="str">
            <v>Harrisburg West</v>
          </cell>
          <cell r="B17">
            <v>20030</v>
          </cell>
          <cell r="C17" t="str">
            <v>Monday</v>
          </cell>
          <cell r="D17">
            <v>0</v>
          </cell>
          <cell r="E17" t="str">
            <v>Sunday</v>
          </cell>
          <cell r="F17">
            <v>0.99998842592592596</v>
          </cell>
          <cell r="G17">
            <v>28.5</v>
          </cell>
          <cell r="H17">
            <v>42.3</v>
          </cell>
          <cell r="I17">
            <v>52.3</v>
          </cell>
          <cell r="J17">
            <v>-1</v>
          </cell>
          <cell r="K17">
            <v>-1</v>
          </cell>
          <cell r="L17">
            <v>-1</v>
          </cell>
          <cell r="M17">
            <v>58.3</v>
          </cell>
          <cell r="N17">
            <v>85.4</v>
          </cell>
          <cell r="O17">
            <v>106.1</v>
          </cell>
          <cell r="P17">
            <v>28.5</v>
          </cell>
          <cell r="Q17">
            <v>42.3</v>
          </cell>
          <cell r="R17">
            <v>52.3</v>
          </cell>
          <cell r="S17">
            <v>85.4</v>
          </cell>
          <cell r="T17">
            <v>106.1</v>
          </cell>
          <cell r="U17">
            <v>42.3</v>
          </cell>
          <cell r="V17">
            <v>52.3</v>
          </cell>
          <cell r="W17">
            <v>52.3</v>
          </cell>
          <cell r="X17">
            <v>45071</v>
          </cell>
        </row>
        <row r="18">
          <cell r="A18" t="str">
            <v>Harrisburg East</v>
          </cell>
          <cell r="B18">
            <v>20032</v>
          </cell>
          <cell r="C18" t="str">
            <v>Monday</v>
          </cell>
          <cell r="D18">
            <v>0</v>
          </cell>
          <cell r="E18" t="str">
            <v>Sunday</v>
          </cell>
          <cell r="F18">
            <v>0.99998842592592596</v>
          </cell>
          <cell r="G18">
            <v>29.1</v>
          </cell>
          <cell r="H18">
            <v>43.3</v>
          </cell>
          <cell r="I18">
            <v>53.7</v>
          </cell>
          <cell r="J18">
            <v>-1</v>
          </cell>
          <cell r="K18">
            <v>-1</v>
          </cell>
          <cell r="L18">
            <v>-1</v>
          </cell>
          <cell r="M18">
            <v>59</v>
          </cell>
          <cell r="N18">
            <v>87.6</v>
          </cell>
          <cell r="O18">
            <v>108.8</v>
          </cell>
          <cell r="P18">
            <v>29.1</v>
          </cell>
          <cell r="Q18">
            <v>43.3</v>
          </cell>
          <cell r="R18">
            <v>53.7</v>
          </cell>
          <cell r="S18">
            <v>87.6</v>
          </cell>
          <cell r="T18">
            <v>108.8</v>
          </cell>
          <cell r="U18">
            <v>43.3</v>
          </cell>
          <cell r="V18">
            <v>53.7</v>
          </cell>
          <cell r="W18">
            <v>53.7</v>
          </cell>
          <cell r="X18">
            <v>45085</v>
          </cell>
        </row>
        <row r="19">
          <cell r="A19" t="str">
            <v>Lebanon-Lancaster</v>
          </cell>
          <cell r="B19">
            <v>20034</v>
          </cell>
          <cell r="C19" t="str">
            <v>Monday</v>
          </cell>
          <cell r="D19">
            <v>0</v>
          </cell>
          <cell r="E19" t="str">
            <v>Sunday</v>
          </cell>
          <cell r="F19">
            <v>0.99998842592592596</v>
          </cell>
          <cell r="G19">
            <v>30.7</v>
          </cell>
          <cell r="H19">
            <v>45.5</v>
          </cell>
          <cell r="I19">
            <v>57</v>
          </cell>
          <cell r="J19">
            <v>-1</v>
          </cell>
          <cell r="K19">
            <v>-1</v>
          </cell>
          <cell r="L19">
            <v>-1</v>
          </cell>
          <cell r="M19">
            <v>62.5</v>
          </cell>
          <cell r="N19">
            <v>92.1</v>
          </cell>
          <cell r="O19">
            <v>115.1</v>
          </cell>
          <cell r="P19">
            <v>30.7</v>
          </cell>
          <cell r="Q19">
            <v>45.5</v>
          </cell>
          <cell r="R19">
            <v>57</v>
          </cell>
          <cell r="S19">
            <v>92.1</v>
          </cell>
          <cell r="T19">
            <v>115.1</v>
          </cell>
          <cell r="U19">
            <v>45.5</v>
          </cell>
          <cell r="V19">
            <v>57</v>
          </cell>
          <cell r="W19">
            <v>57</v>
          </cell>
          <cell r="X19">
            <v>45099</v>
          </cell>
        </row>
        <row r="20">
          <cell r="A20" t="str">
            <v>Reading</v>
          </cell>
          <cell r="B20">
            <v>20036</v>
          </cell>
          <cell r="C20" t="str">
            <v>Monday</v>
          </cell>
          <cell r="D20">
            <v>0</v>
          </cell>
          <cell r="E20" t="str">
            <v>Sunday</v>
          </cell>
          <cell r="F20">
            <v>0.99998842592592596</v>
          </cell>
          <cell r="G20">
            <v>33.799999999999997</v>
          </cell>
          <cell r="H20">
            <v>50.1</v>
          </cell>
          <cell r="I20">
            <v>61.4</v>
          </cell>
          <cell r="J20">
            <v>-1</v>
          </cell>
          <cell r="K20">
            <v>-1</v>
          </cell>
          <cell r="L20">
            <v>-1</v>
          </cell>
          <cell r="M20">
            <v>67.900000000000006</v>
          </cell>
          <cell r="N20">
            <v>101.3</v>
          </cell>
          <cell r="O20">
            <v>124.4</v>
          </cell>
          <cell r="P20">
            <v>33.799999999999997</v>
          </cell>
          <cell r="Q20">
            <v>50.1</v>
          </cell>
          <cell r="R20">
            <v>61.4</v>
          </cell>
          <cell r="S20">
            <v>101.3</v>
          </cell>
          <cell r="T20">
            <v>124.4</v>
          </cell>
          <cell r="U20">
            <v>50.1</v>
          </cell>
          <cell r="V20">
            <v>61.4</v>
          </cell>
          <cell r="W20">
            <v>61.4</v>
          </cell>
          <cell r="X20">
            <v>45091</v>
          </cell>
        </row>
        <row r="21">
          <cell r="A21" t="str">
            <v>Morgantown</v>
          </cell>
          <cell r="B21">
            <v>20038</v>
          </cell>
          <cell r="C21" t="str">
            <v>Monday</v>
          </cell>
          <cell r="D21">
            <v>0</v>
          </cell>
          <cell r="E21" t="str">
            <v>Sunday</v>
          </cell>
          <cell r="F21">
            <v>0.99998842592592596</v>
          </cell>
          <cell r="G21">
            <v>34.700000000000003</v>
          </cell>
          <cell r="H21">
            <v>52.3</v>
          </cell>
          <cell r="I21">
            <v>63.6</v>
          </cell>
          <cell r="J21">
            <v>-1</v>
          </cell>
          <cell r="K21">
            <v>-1</v>
          </cell>
          <cell r="L21">
            <v>-1</v>
          </cell>
          <cell r="M21">
            <v>70.8</v>
          </cell>
          <cell r="N21">
            <v>106.1</v>
          </cell>
          <cell r="O21">
            <v>128.6</v>
          </cell>
          <cell r="P21">
            <v>34.700000000000003</v>
          </cell>
          <cell r="Q21">
            <v>52.3</v>
          </cell>
          <cell r="R21">
            <v>63.6</v>
          </cell>
          <cell r="S21">
            <v>106.1</v>
          </cell>
          <cell r="T21">
            <v>128.6</v>
          </cell>
          <cell r="U21">
            <v>52.3</v>
          </cell>
          <cell r="V21">
            <v>63.6</v>
          </cell>
          <cell r="W21">
            <v>63.6</v>
          </cell>
          <cell r="X21">
            <v>45079</v>
          </cell>
        </row>
        <row r="22">
          <cell r="A22" t="str">
            <v>Downingtown</v>
          </cell>
          <cell r="B22">
            <v>20040</v>
          </cell>
          <cell r="C22" t="str">
            <v>Monday</v>
          </cell>
          <cell r="D22">
            <v>0</v>
          </cell>
          <cell r="E22" t="str">
            <v>Sunday</v>
          </cell>
          <cell r="F22">
            <v>0.99998842592592596</v>
          </cell>
          <cell r="G22">
            <v>36.5</v>
          </cell>
          <cell r="H22">
            <v>54.6</v>
          </cell>
          <cell r="I22">
            <v>65.900000000000006</v>
          </cell>
          <cell r="J22">
            <v>-1</v>
          </cell>
          <cell r="K22">
            <v>-1</v>
          </cell>
          <cell r="L22">
            <v>-1</v>
          </cell>
          <cell r="M22">
            <v>73.900000000000006</v>
          </cell>
          <cell r="N22">
            <v>110.3</v>
          </cell>
          <cell r="O22">
            <v>133.4</v>
          </cell>
          <cell r="P22">
            <v>36.5</v>
          </cell>
          <cell r="Q22">
            <v>54.6</v>
          </cell>
          <cell r="R22">
            <v>65.900000000000006</v>
          </cell>
          <cell r="S22">
            <v>110.3</v>
          </cell>
          <cell r="T22">
            <v>133.4</v>
          </cell>
          <cell r="U22">
            <v>54.6</v>
          </cell>
          <cell r="V22">
            <v>65.900000000000006</v>
          </cell>
          <cell r="W22">
            <v>65.900000000000006</v>
          </cell>
          <cell r="X22">
            <v>45075</v>
          </cell>
        </row>
        <row r="23">
          <cell r="A23" t="str">
            <v>S.R. 29</v>
          </cell>
          <cell r="B23">
            <v>20042</v>
          </cell>
          <cell r="C23" t="str">
            <v>Monday</v>
          </cell>
          <cell r="D23">
            <v>0</v>
          </cell>
          <cell r="E23" t="str">
            <v>Sunday</v>
          </cell>
          <cell r="F23">
            <v>0.99998842592592596</v>
          </cell>
          <cell r="G23">
            <v>38</v>
          </cell>
          <cell r="H23">
            <v>57.2</v>
          </cell>
          <cell r="I23">
            <v>68.7</v>
          </cell>
          <cell r="J23">
            <v>-1</v>
          </cell>
          <cell r="K23">
            <v>-1</v>
          </cell>
          <cell r="L23">
            <v>-1</v>
          </cell>
          <cell r="M23">
            <v>76.599999999999994</v>
          </cell>
          <cell r="N23">
            <v>115.5</v>
          </cell>
          <cell r="O23">
            <v>138.80000000000001</v>
          </cell>
          <cell r="P23">
            <v>38</v>
          </cell>
          <cell r="Q23">
            <v>57.2</v>
          </cell>
          <cell r="R23">
            <v>68.7</v>
          </cell>
          <cell r="S23">
            <v>115.5</v>
          </cell>
          <cell r="T23">
            <v>138.80000000000001</v>
          </cell>
          <cell r="U23">
            <v>57.2</v>
          </cell>
          <cell r="V23">
            <v>68.7</v>
          </cell>
          <cell r="W23">
            <v>68.7</v>
          </cell>
          <cell r="X23">
            <v>45110</v>
          </cell>
        </row>
        <row r="24">
          <cell r="A24" t="str">
            <v>Valley Forge</v>
          </cell>
          <cell r="B24">
            <v>20044</v>
          </cell>
          <cell r="C24" t="str">
            <v>Monday</v>
          </cell>
          <cell r="D24">
            <v>0</v>
          </cell>
          <cell r="E24" t="str">
            <v>Sunday</v>
          </cell>
          <cell r="F24">
            <v>0.99998842592592596</v>
          </cell>
          <cell r="G24">
            <v>38.700000000000003</v>
          </cell>
          <cell r="H24">
            <v>59.2</v>
          </cell>
          <cell r="I24">
            <v>70.400000000000006</v>
          </cell>
          <cell r="J24">
            <v>-1</v>
          </cell>
          <cell r="K24">
            <v>-1</v>
          </cell>
          <cell r="L24">
            <v>-1</v>
          </cell>
          <cell r="M24">
            <v>78.599999999999994</v>
          </cell>
          <cell r="N24">
            <v>119.4</v>
          </cell>
          <cell r="O24">
            <v>142.5</v>
          </cell>
          <cell r="P24">
            <v>38.700000000000003</v>
          </cell>
          <cell r="Q24">
            <v>59.2</v>
          </cell>
          <cell r="R24">
            <v>70.400000000000006</v>
          </cell>
          <cell r="S24">
            <v>119.4</v>
          </cell>
          <cell r="T24">
            <v>142.5</v>
          </cell>
          <cell r="U24">
            <v>59.2</v>
          </cell>
          <cell r="V24">
            <v>70.400000000000006</v>
          </cell>
          <cell r="W24">
            <v>70.400000000000006</v>
          </cell>
          <cell r="X24">
            <v>45114</v>
          </cell>
        </row>
        <row r="25">
          <cell r="A25" t="str">
            <v>Norristown</v>
          </cell>
          <cell r="B25">
            <v>20046</v>
          </cell>
          <cell r="C25" t="str">
            <v>Monday</v>
          </cell>
          <cell r="D25">
            <v>0</v>
          </cell>
          <cell r="E25" t="str">
            <v>Sunday</v>
          </cell>
          <cell r="F25">
            <v>0.99998842592592596</v>
          </cell>
          <cell r="G25">
            <v>40.1</v>
          </cell>
          <cell r="H25">
            <v>59.2</v>
          </cell>
          <cell r="I25">
            <v>72.8</v>
          </cell>
          <cell r="J25">
            <v>-1</v>
          </cell>
          <cell r="K25">
            <v>-1</v>
          </cell>
          <cell r="L25">
            <v>-1</v>
          </cell>
          <cell r="M25">
            <v>80.8</v>
          </cell>
          <cell r="N25">
            <v>119.4</v>
          </cell>
          <cell r="O25">
            <v>146.80000000000001</v>
          </cell>
          <cell r="P25">
            <v>40.1</v>
          </cell>
          <cell r="Q25">
            <v>59.2</v>
          </cell>
          <cell r="R25">
            <v>72.8</v>
          </cell>
          <cell r="S25">
            <v>119.4</v>
          </cell>
          <cell r="T25">
            <v>146.80000000000001</v>
          </cell>
          <cell r="U25">
            <v>59.2</v>
          </cell>
          <cell r="V25">
            <v>72.8</v>
          </cell>
          <cell r="W25">
            <v>72.8</v>
          </cell>
          <cell r="X25">
            <v>45118</v>
          </cell>
        </row>
        <row r="26">
          <cell r="A26" t="str">
            <v>Fort Washington</v>
          </cell>
          <cell r="B26">
            <v>20048</v>
          </cell>
          <cell r="C26" t="str">
            <v>Monday</v>
          </cell>
          <cell r="D26">
            <v>0</v>
          </cell>
          <cell r="E26" t="str">
            <v>Sunday</v>
          </cell>
          <cell r="F26">
            <v>0.99998842592592596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45142</v>
          </cell>
        </row>
        <row r="27">
          <cell r="A27" t="str">
            <v xml:space="preserve">Virginia Drive </v>
          </cell>
          <cell r="B27">
            <v>20050</v>
          </cell>
          <cell r="C27" t="str">
            <v>Monday</v>
          </cell>
          <cell r="D27">
            <v>0</v>
          </cell>
          <cell r="E27" t="str">
            <v>Sunday</v>
          </cell>
          <cell r="F27">
            <v>0.99998842592592596</v>
          </cell>
          <cell r="G27">
            <v>41.3</v>
          </cell>
          <cell r="H27">
            <v>61.4</v>
          </cell>
          <cell r="I27">
            <v>75</v>
          </cell>
          <cell r="J27">
            <v>-1</v>
          </cell>
          <cell r="K27">
            <v>-1</v>
          </cell>
          <cell r="L27">
            <v>-1</v>
          </cell>
          <cell r="M27">
            <v>83.5</v>
          </cell>
          <cell r="N27">
            <v>124.4</v>
          </cell>
          <cell r="O27">
            <v>151.5</v>
          </cell>
          <cell r="P27">
            <v>41.3</v>
          </cell>
          <cell r="Q27">
            <v>61.4</v>
          </cell>
          <cell r="R27">
            <v>75</v>
          </cell>
          <cell r="S27">
            <v>124.4</v>
          </cell>
          <cell r="T27">
            <v>151.5</v>
          </cell>
          <cell r="U27">
            <v>61.4</v>
          </cell>
          <cell r="V27">
            <v>75</v>
          </cell>
          <cell r="W27">
            <v>75</v>
          </cell>
          <cell r="X27">
            <v>45146</v>
          </cell>
        </row>
        <row r="28">
          <cell r="A28" t="str">
            <v>Willow Grove</v>
          </cell>
          <cell r="B28">
            <v>20052</v>
          </cell>
          <cell r="C28" t="str">
            <v>Monday</v>
          </cell>
          <cell r="D28">
            <v>0</v>
          </cell>
          <cell r="E28" t="str">
            <v>Sunday</v>
          </cell>
          <cell r="F28">
            <v>0.99998842592592596</v>
          </cell>
          <cell r="G28">
            <v>42.3</v>
          </cell>
          <cell r="H28">
            <v>61.4</v>
          </cell>
          <cell r="I28">
            <v>75</v>
          </cell>
          <cell r="J28">
            <v>-1</v>
          </cell>
          <cell r="K28">
            <v>-1</v>
          </cell>
          <cell r="L28">
            <v>-1</v>
          </cell>
          <cell r="M28">
            <v>85.4</v>
          </cell>
          <cell r="N28">
            <v>124.4</v>
          </cell>
          <cell r="O28">
            <v>151.5</v>
          </cell>
          <cell r="P28">
            <v>42.3</v>
          </cell>
          <cell r="Q28">
            <v>61.4</v>
          </cell>
          <cell r="R28">
            <v>75</v>
          </cell>
          <cell r="S28">
            <v>124.4</v>
          </cell>
          <cell r="T28">
            <v>151.5</v>
          </cell>
          <cell r="U28">
            <v>61.4</v>
          </cell>
          <cell r="V28">
            <v>75</v>
          </cell>
          <cell r="W28">
            <v>75</v>
          </cell>
          <cell r="X28">
            <v>45108</v>
          </cell>
        </row>
        <row r="29">
          <cell r="A29" t="str">
            <v>Bensalem</v>
          </cell>
          <cell r="B29">
            <v>20054</v>
          </cell>
          <cell r="C29" t="str">
            <v>Monday</v>
          </cell>
          <cell r="D29">
            <v>0</v>
          </cell>
          <cell r="E29" t="str">
            <v>Sunday</v>
          </cell>
          <cell r="F29">
            <v>0.99998842592592596</v>
          </cell>
          <cell r="G29">
            <v>43.3</v>
          </cell>
          <cell r="H29">
            <v>63.6</v>
          </cell>
          <cell r="I29">
            <v>77.2</v>
          </cell>
          <cell r="J29">
            <v>-1</v>
          </cell>
          <cell r="K29">
            <v>-1</v>
          </cell>
          <cell r="L29">
            <v>-1</v>
          </cell>
          <cell r="M29">
            <v>87.6</v>
          </cell>
          <cell r="N29">
            <v>128.6</v>
          </cell>
          <cell r="O29">
            <v>156.4</v>
          </cell>
          <cell r="P29">
            <v>43.3</v>
          </cell>
          <cell r="Q29">
            <v>63.6</v>
          </cell>
          <cell r="R29">
            <v>77.2</v>
          </cell>
          <cell r="S29">
            <v>128.6</v>
          </cell>
          <cell r="T29">
            <v>156.4</v>
          </cell>
          <cell r="U29">
            <v>63.6</v>
          </cell>
          <cell r="V29">
            <v>77.2</v>
          </cell>
          <cell r="W29">
            <v>77.2</v>
          </cell>
          <cell r="X29">
            <v>45153</v>
          </cell>
        </row>
        <row r="30">
          <cell r="A30" t="str">
            <v xml:space="preserve">St. Rd </v>
          </cell>
          <cell r="B30">
            <v>20058</v>
          </cell>
          <cell r="C30" t="str">
            <v>Monday</v>
          </cell>
          <cell r="D30">
            <v>0</v>
          </cell>
          <cell r="E30" t="str">
            <v>Sunday</v>
          </cell>
          <cell r="F30">
            <v>0.99998842592592596</v>
          </cell>
          <cell r="G30">
            <v>-1</v>
          </cell>
          <cell r="H30">
            <v>-1</v>
          </cell>
          <cell r="I30">
            <v>-1</v>
          </cell>
          <cell r="J30">
            <v>-1</v>
          </cell>
          <cell r="K30">
            <v>-1</v>
          </cell>
          <cell r="L30">
            <v>-1</v>
          </cell>
          <cell r="M30">
            <v>-1</v>
          </cell>
          <cell r="N30">
            <v>-1</v>
          </cell>
          <cell r="O30">
            <v>-1</v>
          </cell>
          <cell r="P30">
            <v>-1</v>
          </cell>
          <cell r="Q30">
            <v>-1</v>
          </cell>
          <cell r="R30">
            <v>-1</v>
          </cell>
          <cell r="S30">
            <v>-1</v>
          </cell>
          <cell r="T30">
            <v>-1</v>
          </cell>
          <cell r="U30">
            <v>-1</v>
          </cell>
          <cell r="V30">
            <v>-1</v>
          </cell>
          <cell r="W30">
            <v>-1</v>
          </cell>
          <cell r="X30">
            <v>45150</v>
          </cell>
        </row>
        <row r="31">
          <cell r="A31" t="str">
            <v>Neshaminy Falls</v>
          </cell>
          <cell r="B31">
            <v>20060</v>
          </cell>
          <cell r="C31" t="str">
            <v>Monday</v>
          </cell>
          <cell r="D31">
            <v>0</v>
          </cell>
          <cell r="E31" t="str">
            <v>Sunday</v>
          </cell>
          <cell r="F31">
            <v>0.99998842592592596</v>
          </cell>
          <cell r="G31">
            <v>45</v>
          </cell>
          <cell r="H31">
            <v>65.900000000000006</v>
          </cell>
          <cell r="I31">
            <v>79.400000000000006</v>
          </cell>
          <cell r="J31">
            <v>-1</v>
          </cell>
          <cell r="K31">
            <v>-1</v>
          </cell>
          <cell r="L31">
            <v>-1</v>
          </cell>
          <cell r="M31">
            <v>90.9</v>
          </cell>
          <cell r="N31">
            <v>133.4</v>
          </cell>
          <cell r="O31">
            <v>160.9</v>
          </cell>
          <cell r="P31">
            <v>45</v>
          </cell>
          <cell r="Q31">
            <v>65.900000000000006</v>
          </cell>
          <cell r="R31">
            <v>79.400000000000006</v>
          </cell>
          <cell r="S31">
            <v>133.4</v>
          </cell>
          <cell r="T31">
            <v>160.9</v>
          </cell>
          <cell r="U31">
            <v>65.900000000000006</v>
          </cell>
          <cell r="V31">
            <v>79.400000000000006</v>
          </cell>
          <cell r="W31">
            <v>79.400000000000006</v>
          </cell>
          <cell r="X31">
            <v>45157</v>
          </cell>
        </row>
        <row r="32">
          <cell r="A32" t="str">
            <v>Mid-County</v>
          </cell>
          <cell r="B32">
            <v>21000</v>
          </cell>
          <cell r="C32" t="str">
            <v>Monday</v>
          </cell>
          <cell r="D32">
            <v>0</v>
          </cell>
          <cell r="E32" t="str">
            <v>Sunday</v>
          </cell>
          <cell r="F32">
            <v>0.99998842592592596</v>
          </cell>
          <cell r="G32">
            <v>-1</v>
          </cell>
          <cell r="H32">
            <v>-1</v>
          </cell>
          <cell r="I32">
            <v>-1</v>
          </cell>
          <cell r="J32">
            <v>-1</v>
          </cell>
          <cell r="K32">
            <v>-1</v>
          </cell>
          <cell r="L32">
            <v>-1</v>
          </cell>
          <cell r="M32">
            <v>-1</v>
          </cell>
          <cell r="N32">
            <v>-1</v>
          </cell>
          <cell r="O32">
            <v>-1</v>
          </cell>
          <cell r="P32">
            <v>-1</v>
          </cell>
          <cell r="Q32">
            <v>-1</v>
          </cell>
          <cell r="R32">
            <v>-1</v>
          </cell>
          <cell r="S32">
            <v>-1</v>
          </cell>
          <cell r="T32">
            <v>-1</v>
          </cell>
          <cell r="U32">
            <v>-1</v>
          </cell>
          <cell r="V32">
            <v>-1</v>
          </cell>
          <cell r="W32">
            <v>-1</v>
          </cell>
          <cell r="X32">
            <v>45143</v>
          </cell>
        </row>
        <row r="33">
          <cell r="A33" t="str">
            <v>Lansdale</v>
          </cell>
          <cell r="B33">
            <v>21002</v>
          </cell>
          <cell r="C33" t="str">
            <v>Monday</v>
          </cell>
          <cell r="D33">
            <v>0</v>
          </cell>
          <cell r="E33" t="str">
            <v>Sunday</v>
          </cell>
          <cell r="F33">
            <v>0.99998842592592596</v>
          </cell>
          <cell r="G33">
            <v>41.5</v>
          </cell>
          <cell r="H33">
            <v>61.4</v>
          </cell>
          <cell r="I33">
            <v>75</v>
          </cell>
          <cell r="J33">
            <v>-1</v>
          </cell>
          <cell r="K33">
            <v>-1</v>
          </cell>
          <cell r="L33">
            <v>-1</v>
          </cell>
          <cell r="M33">
            <v>84.6</v>
          </cell>
          <cell r="N33">
            <v>124.4</v>
          </cell>
          <cell r="O33">
            <v>151.5</v>
          </cell>
          <cell r="P33">
            <v>41.5</v>
          </cell>
          <cell r="Q33">
            <v>61.4</v>
          </cell>
          <cell r="R33">
            <v>75</v>
          </cell>
          <cell r="S33">
            <v>124.4</v>
          </cell>
          <cell r="T33">
            <v>151.5</v>
          </cell>
          <cell r="U33">
            <v>61.4</v>
          </cell>
          <cell r="V33">
            <v>75</v>
          </cell>
          <cell r="W33">
            <v>75</v>
          </cell>
          <cell r="X33">
            <v>45166</v>
          </cell>
        </row>
        <row r="34">
          <cell r="A34" t="str">
            <v>Quakertown</v>
          </cell>
          <cell r="B34">
            <v>21004</v>
          </cell>
          <cell r="C34" t="str">
            <v>Monday</v>
          </cell>
          <cell r="D34">
            <v>0</v>
          </cell>
          <cell r="E34" t="str">
            <v>Sunday</v>
          </cell>
          <cell r="F34">
            <v>0.99998842592592596</v>
          </cell>
          <cell r="G34">
            <v>43.3</v>
          </cell>
          <cell r="H34">
            <v>63.6</v>
          </cell>
          <cell r="I34">
            <v>79.400000000000006</v>
          </cell>
          <cell r="J34">
            <v>-1</v>
          </cell>
          <cell r="K34">
            <v>-1</v>
          </cell>
          <cell r="L34">
            <v>-1</v>
          </cell>
          <cell r="M34">
            <v>87.6</v>
          </cell>
          <cell r="N34">
            <v>128.6</v>
          </cell>
          <cell r="O34">
            <v>160.9</v>
          </cell>
          <cell r="P34">
            <v>43.3</v>
          </cell>
          <cell r="Q34">
            <v>63.6</v>
          </cell>
          <cell r="R34">
            <v>79.400000000000006</v>
          </cell>
          <cell r="S34">
            <v>128.6</v>
          </cell>
          <cell r="T34">
            <v>160.9</v>
          </cell>
          <cell r="U34">
            <v>63.6</v>
          </cell>
          <cell r="V34">
            <v>79.400000000000006</v>
          </cell>
          <cell r="W34">
            <v>79.400000000000006</v>
          </cell>
          <cell r="X34">
            <v>45162</v>
          </cell>
        </row>
        <row r="35">
          <cell r="A35" t="str">
            <v>Lehigh Valley</v>
          </cell>
          <cell r="B35">
            <v>21006</v>
          </cell>
          <cell r="C35" t="str">
            <v>Monday</v>
          </cell>
          <cell r="D35">
            <v>0</v>
          </cell>
          <cell r="E35" t="str">
            <v>Sunday</v>
          </cell>
          <cell r="F35">
            <v>0.99998842592592596</v>
          </cell>
          <cell r="G35">
            <v>44.5</v>
          </cell>
          <cell r="H35">
            <v>65.900000000000006</v>
          </cell>
          <cell r="I35">
            <v>81.8</v>
          </cell>
          <cell r="J35">
            <v>-1</v>
          </cell>
          <cell r="K35">
            <v>-1</v>
          </cell>
          <cell r="L35">
            <v>-1</v>
          </cell>
          <cell r="M35">
            <v>89.9</v>
          </cell>
          <cell r="N35">
            <v>133.4</v>
          </cell>
          <cell r="O35">
            <v>165.3</v>
          </cell>
          <cell r="P35">
            <v>44.5</v>
          </cell>
          <cell r="Q35">
            <v>65.900000000000006</v>
          </cell>
          <cell r="R35">
            <v>81.8</v>
          </cell>
          <cell r="S35">
            <v>133.4</v>
          </cell>
          <cell r="T35">
            <v>165.3</v>
          </cell>
          <cell r="U35">
            <v>65.900000000000006</v>
          </cell>
          <cell r="V35">
            <v>81.8</v>
          </cell>
          <cell r="W35">
            <v>81.8</v>
          </cell>
          <cell r="X35">
            <v>45160</v>
          </cell>
        </row>
        <row r="36">
          <cell r="A36" t="str">
            <v>Mahoning Valley</v>
          </cell>
          <cell r="B36">
            <v>21008</v>
          </cell>
          <cell r="C36" t="str">
            <v>Monday</v>
          </cell>
          <cell r="D36">
            <v>0</v>
          </cell>
          <cell r="E36" t="str">
            <v>Sunday</v>
          </cell>
          <cell r="F36">
            <v>0.99998842592592596</v>
          </cell>
          <cell r="G36">
            <v>47.3</v>
          </cell>
          <cell r="H36">
            <v>70.400000000000006</v>
          </cell>
          <cell r="I36">
            <v>86.4</v>
          </cell>
          <cell r="J36">
            <v>-1</v>
          </cell>
          <cell r="K36">
            <v>-1</v>
          </cell>
          <cell r="L36">
            <v>-1</v>
          </cell>
          <cell r="M36">
            <v>95.6</v>
          </cell>
          <cell r="N36">
            <v>142.5</v>
          </cell>
          <cell r="O36">
            <v>174.2</v>
          </cell>
          <cell r="P36">
            <v>47.3</v>
          </cell>
          <cell r="Q36">
            <v>70.400000000000006</v>
          </cell>
          <cell r="R36">
            <v>86.4</v>
          </cell>
          <cell r="S36">
            <v>142.5</v>
          </cell>
          <cell r="T36">
            <v>174.2</v>
          </cell>
          <cell r="U36">
            <v>70.400000000000006</v>
          </cell>
          <cell r="V36">
            <v>86.4</v>
          </cell>
          <cell r="W36">
            <v>86.4</v>
          </cell>
          <cell r="X36">
            <v>45179</v>
          </cell>
        </row>
        <row r="37">
          <cell r="A37" t="str">
            <v>S.R. 903</v>
          </cell>
          <cell r="B37">
            <v>21010</v>
          </cell>
          <cell r="C37" t="str">
            <v>Monday</v>
          </cell>
          <cell r="D37">
            <v>0</v>
          </cell>
          <cell r="E37" t="str">
            <v>Sunday</v>
          </cell>
          <cell r="F37">
            <v>0.99998842592592596</v>
          </cell>
          <cell r="G37">
            <v>48.3</v>
          </cell>
          <cell r="H37">
            <v>72</v>
          </cell>
          <cell r="I37">
            <v>89</v>
          </cell>
          <cell r="J37">
            <v>-1</v>
          </cell>
          <cell r="K37">
            <v>-1</v>
          </cell>
          <cell r="L37">
            <v>-1</v>
          </cell>
          <cell r="M37">
            <v>97.9</v>
          </cell>
          <cell r="N37">
            <v>145.5</v>
          </cell>
          <cell r="O37">
            <v>179.8</v>
          </cell>
          <cell r="P37">
            <v>48.3</v>
          </cell>
          <cell r="Q37">
            <v>72</v>
          </cell>
          <cell r="R37">
            <v>89</v>
          </cell>
          <cell r="S37">
            <v>145.5</v>
          </cell>
          <cell r="T37">
            <v>179.8</v>
          </cell>
          <cell r="U37">
            <v>72</v>
          </cell>
          <cell r="V37">
            <v>89</v>
          </cell>
          <cell r="W37">
            <v>89</v>
          </cell>
          <cell r="X37">
            <v>45157</v>
          </cell>
        </row>
        <row r="38">
          <cell r="A38" t="str">
            <v>Pocono</v>
          </cell>
          <cell r="B38">
            <v>21012</v>
          </cell>
          <cell r="C38" t="str">
            <v>Monday</v>
          </cell>
          <cell r="D38">
            <v>0</v>
          </cell>
          <cell r="E38" t="str">
            <v>Sunday</v>
          </cell>
          <cell r="F38">
            <v>0.99998842592592596</v>
          </cell>
          <cell r="G38">
            <v>49.1</v>
          </cell>
          <cell r="H38">
            <v>72.8</v>
          </cell>
          <cell r="I38">
            <v>90.9</v>
          </cell>
          <cell r="J38">
            <v>-1</v>
          </cell>
          <cell r="K38">
            <v>-1</v>
          </cell>
          <cell r="L38">
            <v>-1</v>
          </cell>
          <cell r="M38">
            <v>99.5</v>
          </cell>
          <cell r="N38">
            <v>146.80000000000001</v>
          </cell>
          <cell r="O38">
            <v>183.5</v>
          </cell>
          <cell r="P38">
            <v>49.1</v>
          </cell>
          <cell r="Q38">
            <v>72.8</v>
          </cell>
          <cell r="R38">
            <v>90.9</v>
          </cell>
          <cell r="S38">
            <v>146.80000000000001</v>
          </cell>
          <cell r="T38">
            <v>183.5</v>
          </cell>
          <cell r="U38">
            <v>72.8</v>
          </cell>
          <cell r="V38">
            <v>90.9</v>
          </cell>
          <cell r="W38">
            <v>90.9</v>
          </cell>
          <cell r="X38">
            <v>45143</v>
          </cell>
        </row>
        <row r="39">
          <cell r="A39" t="str">
            <v>Wilkes-Barre</v>
          </cell>
          <cell r="B39">
            <v>21014</v>
          </cell>
          <cell r="C39" t="str">
            <v>Monday</v>
          </cell>
          <cell r="D39">
            <v>0</v>
          </cell>
          <cell r="E39" t="str">
            <v>Sunday</v>
          </cell>
          <cell r="F39">
            <v>0.99998842592592596</v>
          </cell>
          <cell r="G39">
            <v>50.6</v>
          </cell>
          <cell r="H39">
            <v>75</v>
          </cell>
          <cell r="I39">
            <v>93.1</v>
          </cell>
          <cell r="J39">
            <v>-1</v>
          </cell>
          <cell r="K39">
            <v>-1</v>
          </cell>
          <cell r="L39">
            <v>-1</v>
          </cell>
          <cell r="M39">
            <v>102.6</v>
          </cell>
          <cell r="N39">
            <v>151.5</v>
          </cell>
          <cell r="O39">
            <v>188.1</v>
          </cell>
          <cell r="P39">
            <v>50.6</v>
          </cell>
          <cell r="Q39">
            <v>75</v>
          </cell>
          <cell r="R39">
            <v>93.1</v>
          </cell>
          <cell r="S39">
            <v>151.5</v>
          </cell>
          <cell r="T39">
            <v>188.1</v>
          </cell>
          <cell r="U39">
            <v>75</v>
          </cell>
          <cell r="V39">
            <v>93.1</v>
          </cell>
          <cell r="W39">
            <v>93.1</v>
          </cell>
          <cell r="X39">
            <v>45166</v>
          </cell>
        </row>
        <row r="40">
          <cell r="A40" t="str">
            <v>Wyoming Valley</v>
          </cell>
          <cell r="B40">
            <v>21016</v>
          </cell>
          <cell r="C40" t="str">
            <v>Monday</v>
          </cell>
          <cell r="D40">
            <v>0</v>
          </cell>
          <cell r="E40" t="str">
            <v>Sunday</v>
          </cell>
          <cell r="F40">
            <v>0.99998842592592596</v>
          </cell>
          <cell r="G40">
            <v>51.8</v>
          </cell>
          <cell r="H40">
            <v>77.2</v>
          </cell>
          <cell r="I40">
            <v>93.1</v>
          </cell>
          <cell r="J40">
            <v>-1</v>
          </cell>
          <cell r="K40">
            <v>-1</v>
          </cell>
          <cell r="L40">
            <v>-1</v>
          </cell>
          <cell r="M40">
            <v>104.5</v>
          </cell>
          <cell r="N40">
            <v>156.4</v>
          </cell>
          <cell r="O40">
            <v>188.1</v>
          </cell>
          <cell r="P40">
            <v>51.8</v>
          </cell>
          <cell r="Q40">
            <v>77.2</v>
          </cell>
          <cell r="R40">
            <v>93.1</v>
          </cell>
          <cell r="S40">
            <v>156.4</v>
          </cell>
          <cell r="T40">
            <v>188.1</v>
          </cell>
          <cell r="U40">
            <v>77.2</v>
          </cell>
          <cell r="V40">
            <v>93.1</v>
          </cell>
          <cell r="W40">
            <v>93.1</v>
          </cell>
          <cell r="X40">
            <v>45162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K20" sqref="K20"/>
    </sheetView>
  </sheetViews>
  <sheetFormatPr defaultRowHeight="14.4" x14ac:dyDescent="0.3"/>
  <sheetData>
    <row r="1" spans="1:3" ht="18" x14ac:dyDescent="0.35">
      <c r="A1" s="1" t="s">
        <v>0</v>
      </c>
      <c r="B1" s="2"/>
      <c r="C1" s="2"/>
    </row>
    <row r="2" spans="1:3" x14ac:dyDescent="0.3">
      <c r="A2" s="2" t="s">
        <v>1</v>
      </c>
      <c r="B2" s="2"/>
      <c r="C2" s="2"/>
    </row>
    <row r="3" spans="1:3" x14ac:dyDescent="0.3">
      <c r="A3" s="2" t="s">
        <v>2</v>
      </c>
      <c r="B3" s="2"/>
      <c r="C3" s="2"/>
    </row>
    <row r="4" spans="1:3" x14ac:dyDescent="0.3">
      <c r="A4" s="2" t="s">
        <v>3</v>
      </c>
      <c r="B4" s="2"/>
      <c r="C4" s="3"/>
    </row>
    <row r="5" spans="1:3" x14ac:dyDescent="0.3">
      <c r="A5" s="2" t="s">
        <v>4</v>
      </c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 t="s">
        <v>5</v>
      </c>
      <c r="B8" s="2"/>
      <c r="C8" s="2"/>
    </row>
    <row r="9" spans="1:3" x14ac:dyDescent="0.3">
      <c r="A9" s="4" t="s">
        <v>6</v>
      </c>
      <c r="B9" s="5" t="s">
        <v>7</v>
      </c>
      <c r="C9" s="2"/>
    </row>
    <row r="10" spans="1:3" x14ac:dyDescent="0.3">
      <c r="A10" s="6" t="s">
        <v>8</v>
      </c>
      <c r="B10" s="7">
        <v>25</v>
      </c>
      <c r="C10" s="2"/>
    </row>
    <row r="11" spans="1:3" x14ac:dyDescent="0.3">
      <c r="A11" s="6" t="s">
        <v>9</v>
      </c>
      <c r="B11" s="7">
        <v>30</v>
      </c>
      <c r="C11" s="2"/>
    </row>
    <row r="12" spans="1:3" x14ac:dyDescent="0.3">
      <c r="A12" s="6" t="s">
        <v>10</v>
      </c>
      <c r="B12" s="7">
        <v>10</v>
      </c>
      <c r="C12" s="2"/>
    </row>
    <row r="13" spans="1:3" x14ac:dyDescent="0.3">
      <c r="A13" s="6" t="s">
        <v>11</v>
      </c>
      <c r="B13" s="7">
        <v>20</v>
      </c>
      <c r="C13" s="2"/>
    </row>
    <row r="14" spans="1:3" x14ac:dyDescent="0.3">
      <c r="A14" s="6" t="s">
        <v>12</v>
      </c>
      <c r="B14" s="7">
        <v>40</v>
      </c>
      <c r="C14" s="2"/>
    </row>
    <row r="15" spans="1:3" x14ac:dyDescent="0.3">
      <c r="A15" s="8" t="s">
        <v>13</v>
      </c>
      <c r="B15" s="9">
        <v>125</v>
      </c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>
      <selection activeCell="F25" sqref="F25"/>
    </sheetView>
  </sheetViews>
  <sheetFormatPr defaultRowHeight="14.4" x14ac:dyDescent="0.3"/>
  <sheetData>
    <row r="1" spans="1:24" x14ac:dyDescent="0.3">
      <c r="A1" s="10" t="s">
        <v>14</v>
      </c>
      <c r="B1" s="10" t="s">
        <v>15</v>
      </c>
      <c r="C1" s="10" t="s">
        <v>16</v>
      </c>
      <c r="D1" s="11" t="s">
        <v>17</v>
      </c>
      <c r="E1" s="10" t="s">
        <v>18</v>
      </c>
      <c r="F1" s="11" t="s">
        <v>19</v>
      </c>
      <c r="G1" s="12" t="s">
        <v>20</v>
      </c>
      <c r="H1" s="12" t="s">
        <v>21</v>
      </c>
      <c r="I1" s="12" t="s">
        <v>22</v>
      </c>
      <c r="J1" s="13" t="s">
        <v>23</v>
      </c>
      <c r="K1" s="13" t="s">
        <v>24</v>
      </c>
      <c r="L1" s="13" t="s">
        <v>25</v>
      </c>
      <c r="M1" s="12" t="s">
        <v>26</v>
      </c>
      <c r="N1" s="12" t="s">
        <v>27</v>
      </c>
      <c r="O1" s="12" t="s">
        <v>28</v>
      </c>
      <c r="P1" s="13" t="s">
        <v>29</v>
      </c>
      <c r="Q1" s="13" t="s">
        <v>30</v>
      </c>
      <c r="R1" s="13" t="s">
        <v>31</v>
      </c>
      <c r="S1" s="12" t="s">
        <v>32</v>
      </c>
      <c r="T1" s="12" t="s">
        <v>33</v>
      </c>
      <c r="U1" s="13" t="s">
        <v>34</v>
      </c>
      <c r="V1" s="13" t="s">
        <v>35</v>
      </c>
      <c r="W1" s="13" t="s">
        <v>36</v>
      </c>
      <c r="X1" s="14" t="s">
        <v>37</v>
      </c>
    </row>
    <row r="2" spans="1:24" x14ac:dyDescent="0.3">
      <c r="A2" s="3" t="s">
        <v>38</v>
      </c>
      <c r="B2" s="3">
        <v>20000</v>
      </c>
      <c r="C2" s="3" t="s">
        <v>39</v>
      </c>
      <c r="D2" s="15">
        <v>0</v>
      </c>
      <c r="E2" s="3" t="s">
        <v>40</v>
      </c>
      <c r="F2" s="15">
        <v>0.99998842592592596</v>
      </c>
      <c r="G2" s="3">
        <v>2.7</v>
      </c>
      <c r="H2" s="3">
        <v>3.6</v>
      </c>
      <c r="I2" s="3">
        <v>4.2</v>
      </c>
      <c r="J2" s="3">
        <v>-1</v>
      </c>
      <c r="K2" s="3">
        <v>-1</v>
      </c>
      <c r="L2" s="3">
        <v>-1</v>
      </c>
      <c r="M2" s="3">
        <v>5.3</v>
      </c>
      <c r="N2" s="3">
        <v>7.6</v>
      </c>
      <c r="O2" s="3">
        <v>8.9</v>
      </c>
      <c r="P2" s="3">
        <v>2.7</v>
      </c>
      <c r="Q2" s="3">
        <v>3.6</v>
      </c>
      <c r="R2" s="3">
        <v>4.2</v>
      </c>
      <c r="S2" s="3">
        <v>7.6</v>
      </c>
      <c r="T2" s="3">
        <v>8.9</v>
      </c>
      <c r="U2" s="3">
        <v>3.6</v>
      </c>
      <c r="V2" s="3">
        <v>4.2</v>
      </c>
      <c r="W2" s="3">
        <v>4.2</v>
      </c>
      <c r="X2" s="16">
        <v>45051</v>
      </c>
    </row>
    <row r="3" spans="1:24" x14ac:dyDescent="0.3">
      <c r="A3" s="3" t="s">
        <v>41</v>
      </c>
      <c r="B3" s="3">
        <v>20002</v>
      </c>
      <c r="C3" s="3" t="s">
        <v>39</v>
      </c>
      <c r="D3" s="15">
        <v>0</v>
      </c>
      <c r="E3" s="3" t="s">
        <v>40</v>
      </c>
      <c r="F3" s="15">
        <v>0.99998842592592596</v>
      </c>
      <c r="G3" s="3">
        <v>2.7</v>
      </c>
      <c r="H3" s="3">
        <v>3.6</v>
      </c>
      <c r="I3" s="3">
        <v>4.2</v>
      </c>
      <c r="J3" s="3">
        <v>-1</v>
      </c>
      <c r="K3" s="3">
        <v>-1</v>
      </c>
      <c r="L3" s="3">
        <v>-1</v>
      </c>
      <c r="M3" s="3">
        <v>5.3</v>
      </c>
      <c r="N3" s="3">
        <v>7.6</v>
      </c>
      <c r="O3" s="3">
        <v>8.9</v>
      </c>
      <c r="P3" s="3">
        <v>2.7</v>
      </c>
      <c r="Q3" s="3">
        <v>3.6</v>
      </c>
      <c r="R3" s="3">
        <v>4.2</v>
      </c>
      <c r="S3" s="3">
        <v>7.6</v>
      </c>
      <c r="T3" s="3">
        <v>8.9</v>
      </c>
      <c r="U3" s="3">
        <v>3.6</v>
      </c>
      <c r="V3" s="3">
        <v>4.2</v>
      </c>
      <c r="W3" s="3">
        <v>4.2</v>
      </c>
      <c r="X3" s="16">
        <v>45048</v>
      </c>
    </row>
    <row r="4" spans="1:24" x14ac:dyDescent="0.3">
      <c r="A4" s="3" t="s">
        <v>42</v>
      </c>
      <c r="B4" s="3">
        <v>20004</v>
      </c>
      <c r="C4" s="3" t="s">
        <v>39</v>
      </c>
      <c r="D4" s="15">
        <v>0</v>
      </c>
      <c r="E4" s="3" t="s">
        <v>40</v>
      </c>
      <c r="F4" s="15">
        <v>0.99998842592592596</v>
      </c>
      <c r="G4" s="3">
        <v>3.6</v>
      </c>
      <c r="H4" s="3">
        <v>5.4</v>
      </c>
      <c r="I4" s="3">
        <v>5.8</v>
      </c>
      <c r="J4" s="3">
        <v>-1</v>
      </c>
      <c r="K4" s="3">
        <v>-1</v>
      </c>
      <c r="L4" s="3">
        <v>-1</v>
      </c>
      <c r="M4" s="3">
        <v>7.6</v>
      </c>
      <c r="N4" s="3">
        <v>11.1</v>
      </c>
      <c r="O4" s="3">
        <v>12.2</v>
      </c>
      <c r="P4" s="3">
        <v>3.6</v>
      </c>
      <c r="Q4" s="3">
        <v>5.4</v>
      </c>
      <c r="R4" s="3">
        <v>5.8</v>
      </c>
      <c r="S4" s="3">
        <v>11.1</v>
      </c>
      <c r="T4" s="3">
        <v>12.2</v>
      </c>
      <c r="U4" s="3">
        <v>5.4</v>
      </c>
      <c r="V4" s="3">
        <v>5.8</v>
      </c>
      <c r="W4" s="3">
        <v>5.8</v>
      </c>
      <c r="X4" s="16">
        <v>45055</v>
      </c>
    </row>
    <row r="5" spans="1:24" x14ac:dyDescent="0.3">
      <c r="A5" s="3" t="s">
        <v>43</v>
      </c>
      <c r="B5" s="3">
        <v>20006</v>
      </c>
      <c r="C5" s="3" t="s">
        <v>39</v>
      </c>
      <c r="D5" s="15">
        <v>0</v>
      </c>
      <c r="E5" s="3" t="s">
        <v>40</v>
      </c>
      <c r="F5" s="15">
        <v>0.99998842592592596</v>
      </c>
      <c r="G5" s="3">
        <v>4.9000000000000004</v>
      </c>
      <c r="H5" s="3">
        <v>6.6</v>
      </c>
      <c r="I5" s="3">
        <v>8.1</v>
      </c>
      <c r="J5" s="3">
        <v>-1</v>
      </c>
      <c r="K5" s="3">
        <v>-1</v>
      </c>
      <c r="L5" s="3">
        <v>-1</v>
      </c>
      <c r="M5" s="3">
        <v>10</v>
      </c>
      <c r="N5" s="3">
        <v>13.3</v>
      </c>
      <c r="O5" s="3">
        <v>17</v>
      </c>
      <c r="P5" s="3">
        <v>4.9000000000000004</v>
      </c>
      <c r="Q5" s="3">
        <v>6.6</v>
      </c>
      <c r="R5" s="3">
        <v>8.1</v>
      </c>
      <c r="S5" s="3">
        <v>13.3</v>
      </c>
      <c r="T5" s="3">
        <v>17</v>
      </c>
      <c r="U5" s="3">
        <v>6.6</v>
      </c>
      <c r="V5" s="3">
        <v>8.1</v>
      </c>
      <c r="W5" s="3">
        <v>8.1</v>
      </c>
      <c r="X5" s="16">
        <v>45059</v>
      </c>
    </row>
    <row r="6" spans="1:24" x14ac:dyDescent="0.3">
      <c r="A6" s="3" t="s">
        <v>44</v>
      </c>
      <c r="B6" s="3">
        <v>20008</v>
      </c>
      <c r="C6" s="3" t="s">
        <v>39</v>
      </c>
      <c r="D6" s="15">
        <v>0</v>
      </c>
      <c r="E6" s="3" t="s">
        <v>40</v>
      </c>
      <c r="F6" s="15">
        <v>0.99998842592592596</v>
      </c>
      <c r="G6" s="3">
        <v>6.6</v>
      </c>
      <c r="H6" s="3">
        <v>8.8000000000000007</v>
      </c>
      <c r="I6" s="3">
        <v>11</v>
      </c>
      <c r="J6" s="3">
        <v>-1</v>
      </c>
      <c r="K6" s="3">
        <v>-1</v>
      </c>
      <c r="L6" s="3">
        <v>-1</v>
      </c>
      <c r="M6" s="3">
        <v>13.3</v>
      </c>
      <c r="N6" s="3">
        <v>18</v>
      </c>
      <c r="O6" s="3">
        <v>22.5</v>
      </c>
      <c r="P6" s="3">
        <v>6.6</v>
      </c>
      <c r="Q6" s="3">
        <v>8.8000000000000007</v>
      </c>
      <c r="R6" s="3">
        <v>11</v>
      </c>
      <c r="S6" s="3">
        <v>18</v>
      </c>
      <c r="T6" s="3">
        <v>22.5</v>
      </c>
      <c r="U6" s="3">
        <v>8.8000000000000007</v>
      </c>
      <c r="V6" s="3">
        <v>11</v>
      </c>
      <c r="W6" s="3">
        <v>11</v>
      </c>
      <c r="X6" s="16">
        <v>45076</v>
      </c>
    </row>
    <row r="7" spans="1:24" x14ac:dyDescent="0.3">
      <c r="A7" s="3" t="s">
        <v>45</v>
      </c>
      <c r="B7" s="3">
        <v>20010</v>
      </c>
      <c r="C7" s="3" t="s">
        <v>39</v>
      </c>
      <c r="D7" s="15">
        <v>0</v>
      </c>
      <c r="E7" s="3" t="s">
        <v>40</v>
      </c>
      <c r="F7" s="15">
        <v>0.99998842592592596</v>
      </c>
      <c r="G7" s="3">
        <v>7.1</v>
      </c>
      <c r="H7" s="3">
        <v>10.4</v>
      </c>
      <c r="I7" s="3">
        <v>12.8</v>
      </c>
      <c r="J7" s="3">
        <v>-1</v>
      </c>
      <c r="K7" s="3">
        <v>-1</v>
      </c>
      <c r="L7" s="3">
        <v>-1</v>
      </c>
      <c r="M7" s="3">
        <v>14.4</v>
      </c>
      <c r="N7" s="3">
        <v>21.5</v>
      </c>
      <c r="O7" s="3">
        <v>26.1</v>
      </c>
      <c r="P7" s="3">
        <v>7.1</v>
      </c>
      <c r="Q7" s="3">
        <v>10.4</v>
      </c>
      <c r="R7" s="3">
        <v>12.8</v>
      </c>
      <c r="S7" s="3">
        <v>21.5</v>
      </c>
      <c r="T7" s="3">
        <v>26.1</v>
      </c>
      <c r="U7" s="3">
        <v>10.4</v>
      </c>
      <c r="V7" s="3">
        <v>12.8</v>
      </c>
      <c r="W7" s="3">
        <v>12.8</v>
      </c>
      <c r="X7" s="16">
        <v>45057</v>
      </c>
    </row>
    <row r="8" spans="1:24" x14ac:dyDescent="0.3">
      <c r="A8" s="3" t="s">
        <v>46</v>
      </c>
      <c r="B8" s="3">
        <v>20012</v>
      </c>
      <c r="C8" s="3" t="s">
        <v>39</v>
      </c>
      <c r="D8" s="15">
        <v>0</v>
      </c>
      <c r="E8" s="3" t="s">
        <v>40</v>
      </c>
      <c r="F8" s="15">
        <v>0.99998842592592596</v>
      </c>
      <c r="G8" s="3">
        <v>9.4</v>
      </c>
      <c r="H8" s="3">
        <v>13.8</v>
      </c>
      <c r="I8" s="3">
        <v>16.100000000000001</v>
      </c>
      <c r="J8" s="3">
        <v>-1</v>
      </c>
      <c r="K8" s="3">
        <v>-1</v>
      </c>
      <c r="L8" s="3">
        <v>-1</v>
      </c>
      <c r="M8" s="3">
        <v>19.2</v>
      </c>
      <c r="N8" s="3">
        <v>28.3</v>
      </c>
      <c r="O8" s="3">
        <v>32.799999999999997</v>
      </c>
      <c r="P8" s="3">
        <v>9.4</v>
      </c>
      <c r="Q8" s="3">
        <v>13.8</v>
      </c>
      <c r="R8" s="3">
        <v>16.100000000000001</v>
      </c>
      <c r="S8" s="3">
        <v>28.3</v>
      </c>
      <c r="T8" s="3">
        <v>32.799999999999997</v>
      </c>
      <c r="U8" s="3">
        <v>13.8</v>
      </c>
      <c r="V8" s="3">
        <v>16.100000000000001</v>
      </c>
      <c r="W8" s="3">
        <v>16.100000000000001</v>
      </c>
      <c r="X8" s="16">
        <v>45052</v>
      </c>
    </row>
    <row r="9" spans="1:24" x14ac:dyDescent="0.3">
      <c r="A9" s="3" t="s">
        <v>47</v>
      </c>
      <c r="B9" s="3">
        <v>20014</v>
      </c>
      <c r="C9" s="3" t="s">
        <v>39</v>
      </c>
      <c r="D9" s="15">
        <v>0</v>
      </c>
      <c r="E9" s="3" t="s">
        <v>40</v>
      </c>
      <c r="F9" s="15">
        <v>0.99998842592592596</v>
      </c>
      <c r="G9" s="3">
        <v>11.6</v>
      </c>
      <c r="H9" s="3">
        <v>17.3</v>
      </c>
      <c r="I9" s="3">
        <v>21.3</v>
      </c>
      <c r="J9" s="3">
        <v>-1</v>
      </c>
      <c r="K9" s="3">
        <v>-1</v>
      </c>
      <c r="L9" s="3">
        <v>-1</v>
      </c>
      <c r="M9" s="3">
        <v>23.6</v>
      </c>
      <c r="N9" s="3">
        <v>35.200000000000003</v>
      </c>
      <c r="O9" s="3">
        <v>43</v>
      </c>
      <c r="P9" s="3">
        <v>11.6</v>
      </c>
      <c r="Q9" s="3">
        <v>17.3</v>
      </c>
      <c r="R9" s="3">
        <v>21.3</v>
      </c>
      <c r="S9" s="3">
        <v>35.200000000000003</v>
      </c>
      <c r="T9" s="3">
        <v>43</v>
      </c>
      <c r="U9" s="3">
        <v>17.3</v>
      </c>
      <c r="V9" s="3">
        <v>21.3</v>
      </c>
      <c r="W9" s="3">
        <v>21.3</v>
      </c>
      <c r="X9" s="16">
        <v>45098</v>
      </c>
    </row>
    <row r="10" spans="1:24" x14ac:dyDescent="0.3">
      <c r="A10" s="3" t="s">
        <v>48</v>
      </c>
      <c r="B10" s="3">
        <v>20016</v>
      </c>
      <c r="C10" s="3" t="s">
        <v>39</v>
      </c>
      <c r="D10" s="15">
        <v>0</v>
      </c>
      <c r="E10" s="3" t="s">
        <v>40</v>
      </c>
      <c r="F10" s="15">
        <v>0.99998842592592596</v>
      </c>
      <c r="G10" s="3">
        <v>16.100000000000001</v>
      </c>
      <c r="H10" s="3">
        <v>24.1</v>
      </c>
      <c r="I10" s="3">
        <v>29.1</v>
      </c>
      <c r="J10" s="3">
        <v>-1</v>
      </c>
      <c r="K10" s="3">
        <v>-1</v>
      </c>
      <c r="L10" s="3">
        <v>-1</v>
      </c>
      <c r="M10" s="3">
        <v>32.799999999999997</v>
      </c>
      <c r="N10" s="3">
        <v>49</v>
      </c>
      <c r="O10" s="3">
        <v>59</v>
      </c>
      <c r="P10" s="3">
        <v>16.100000000000001</v>
      </c>
      <c r="Q10" s="3">
        <v>24.1</v>
      </c>
      <c r="R10" s="3">
        <v>29.1</v>
      </c>
      <c r="S10" s="3">
        <v>49</v>
      </c>
      <c r="T10" s="3">
        <v>59</v>
      </c>
      <c r="U10" s="3">
        <v>24.1</v>
      </c>
      <c r="V10" s="3">
        <v>29.1</v>
      </c>
      <c r="W10" s="3">
        <v>29.1</v>
      </c>
      <c r="X10" s="16">
        <v>45092</v>
      </c>
    </row>
    <row r="11" spans="1:24" x14ac:dyDescent="0.3">
      <c r="A11" s="3" t="s">
        <v>49</v>
      </c>
      <c r="B11" s="3">
        <v>20018</v>
      </c>
      <c r="C11" s="3" t="s">
        <v>39</v>
      </c>
      <c r="D11" s="15">
        <v>0</v>
      </c>
      <c r="E11" s="3" t="s">
        <v>40</v>
      </c>
      <c r="F11" s="15">
        <v>0.99998842592592596</v>
      </c>
      <c r="G11" s="3">
        <v>18.399999999999999</v>
      </c>
      <c r="H11" s="3">
        <v>27.5</v>
      </c>
      <c r="I11" s="3">
        <v>33.799999999999997</v>
      </c>
      <c r="J11" s="3">
        <v>-1</v>
      </c>
      <c r="K11" s="3">
        <v>-1</v>
      </c>
      <c r="L11" s="3">
        <v>-1</v>
      </c>
      <c r="M11" s="3">
        <v>37.200000000000003</v>
      </c>
      <c r="N11" s="3">
        <v>55.6</v>
      </c>
      <c r="O11" s="3">
        <v>67.900000000000006</v>
      </c>
      <c r="P11" s="3">
        <v>18.399999999999999</v>
      </c>
      <c r="Q11" s="3">
        <v>27.5</v>
      </c>
      <c r="R11" s="3">
        <v>33.799999999999997</v>
      </c>
      <c r="S11" s="3">
        <v>55.6</v>
      </c>
      <c r="T11" s="3">
        <v>67.900000000000006</v>
      </c>
      <c r="U11" s="3">
        <v>27.5</v>
      </c>
      <c r="V11" s="3">
        <v>33.799999999999997</v>
      </c>
      <c r="W11" s="3">
        <v>33.799999999999997</v>
      </c>
      <c r="X11" s="16">
        <v>45104</v>
      </c>
    </row>
    <row r="12" spans="1:24" x14ac:dyDescent="0.3">
      <c r="A12" s="3" t="s">
        <v>50</v>
      </c>
      <c r="B12" s="3">
        <v>20020</v>
      </c>
      <c r="C12" s="3" t="s">
        <v>39</v>
      </c>
      <c r="D12" s="15">
        <v>0</v>
      </c>
      <c r="E12" s="3" t="s">
        <v>40</v>
      </c>
      <c r="F12" s="15">
        <v>0.99998842592592596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16">
        <v>45116</v>
      </c>
    </row>
    <row r="13" spans="1:24" x14ac:dyDescent="0.3">
      <c r="A13" s="3" t="s">
        <v>51</v>
      </c>
      <c r="B13" s="3">
        <v>20022</v>
      </c>
      <c r="C13" s="3" t="s">
        <v>39</v>
      </c>
      <c r="D13" s="15">
        <v>0</v>
      </c>
      <c r="E13" s="3" t="s">
        <v>40</v>
      </c>
      <c r="F13" s="15">
        <v>0.99998842592592596</v>
      </c>
      <c r="G13" s="3">
        <v>21.9</v>
      </c>
      <c r="H13" s="3">
        <v>32.1</v>
      </c>
      <c r="I13" s="3">
        <v>40.1</v>
      </c>
      <c r="J13" s="3">
        <v>-1</v>
      </c>
      <c r="K13" s="3">
        <v>-1</v>
      </c>
      <c r="L13" s="3">
        <v>-1</v>
      </c>
      <c r="M13" s="3">
        <v>42.3</v>
      </c>
      <c r="N13" s="3">
        <v>61.5</v>
      </c>
      <c r="O13" s="3">
        <v>76.599999999999994</v>
      </c>
      <c r="P13" s="3">
        <v>21.9</v>
      </c>
      <c r="Q13" s="3">
        <v>32.1</v>
      </c>
      <c r="R13" s="3">
        <v>40.1</v>
      </c>
      <c r="S13" s="3">
        <v>61.5</v>
      </c>
      <c r="T13" s="3">
        <v>76.599999999999994</v>
      </c>
      <c r="U13" s="3">
        <v>32.1</v>
      </c>
      <c r="V13" s="3">
        <v>40.1</v>
      </c>
      <c r="W13" s="3">
        <v>40.1</v>
      </c>
      <c r="X13" s="16">
        <v>45110</v>
      </c>
    </row>
    <row r="14" spans="1:24" x14ac:dyDescent="0.3">
      <c r="A14" s="3" t="s">
        <v>52</v>
      </c>
      <c r="B14" s="3">
        <v>20024</v>
      </c>
      <c r="C14" s="3" t="s">
        <v>39</v>
      </c>
      <c r="D14" s="15">
        <v>0</v>
      </c>
      <c r="E14" s="3" t="s">
        <v>40</v>
      </c>
      <c r="F14" s="15">
        <v>0.99998842592592596</v>
      </c>
      <c r="G14" s="3">
        <v>23.5</v>
      </c>
      <c r="H14" s="3">
        <v>34.700000000000003</v>
      </c>
      <c r="I14" s="3">
        <v>42.7</v>
      </c>
      <c r="J14" s="3">
        <v>-1</v>
      </c>
      <c r="K14" s="3">
        <v>-1</v>
      </c>
      <c r="L14" s="3">
        <v>-1</v>
      </c>
      <c r="M14" s="3">
        <v>47.7</v>
      </c>
      <c r="N14" s="3">
        <v>70.8</v>
      </c>
      <c r="O14" s="3">
        <v>86.6</v>
      </c>
      <c r="P14" s="3">
        <v>23.5</v>
      </c>
      <c r="Q14" s="3">
        <v>34.700000000000003</v>
      </c>
      <c r="R14" s="3">
        <v>42.7</v>
      </c>
      <c r="S14" s="3">
        <v>70.8</v>
      </c>
      <c r="T14" s="3">
        <v>86.6</v>
      </c>
      <c r="U14" s="3">
        <v>34.700000000000003</v>
      </c>
      <c r="V14" s="3">
        <v>42.7</v>
      </c>
      <c r="W14" s="3">
        <v>42.7</v>
      </c>
      <c r="X14" s="16">
        <v>45095</v>
      </c>
    </row>
    <row r="15" spans="1:24" x14ac:dyDescent="0.3">
      <c r="A15" s="3" t="s">
        <v>53</v>
      </c>
      <c r="B15" s="3">
        <v>20026</v>
      </c>
      <c r="C15" s="3" t="s">
        <v>39</v>
      </c>
      <c r="D15" s="15">
        <v>0</v>
      </c>
      <c r="E15" s="3" t="s">
        <v>40</v>
      </c>
      <c r="F15" s="15">
        <v>0.99998842592592596</v>
      </c>
      <c r="G15" s="3">
        <v>26.8</v>
      </c>
      <c r="H15" s="3">
        <v>39.299999999999997</v>
      </c>
      <c r="I15" s="3">
        <v>47.9</v>
      </c>
      <c r="J15" s="3">
        <v>-1</v>
      </c>
      <c r="K15" s="3">
        <v>-1</v>
      </c>
      <c r="L15" s="3">
        <v>-1</v>
      </c>
      <c r="M15" s="3">
        <v>54.6</v>
      </c>
      <c r="N15" s="3">
        <v>79.599999999999994</v>
      </c>
      <c r="O15" s="3">
        <v>96.8</v>
      </c>
      <c r="P15" s="3">
        <v>26.8</v>
      </c>
      <c r="Q15" s="3">
        <v>39.299999999999997</v>
      </c>
      <c r="R15" s="3">
        <v>47.9</v>
      </c>
      <c r="S15" s="3">
        <v>79.599999999999994</v>
      </c>
      <c r="T15" s="3">
        <v>96.8</v>
      </c>
      <c r="U15" s="3">
        <v>39.299999999999997</v>
      </c>
      <c r="V15" s="3">
        <v>47.9</v>
      </c>
      <c r="W15" s="3">
        <v>47.9</v>
      </c>
      <c r="X15" s="16">
        <v>45113</v>
      </c>
    </row>
    <row r="16" spans="1:24" x14ac:dyDescent="0.3">
      <c r="A16" s="3" t="s">
        <v>54</v>
      </c>
      <c r="B16" s="3">
        <v>20028</v>
      </c>
      <c r="C16" s="3" t="s">
        <v>39</v>
      </c>
      <c r="D16" s="15">
        <v>0</v>
      </c>
      <c r="E16" s="3" t="s">
        <v>40</v>
      </c>
      <c r="F16" s="15">
        <v>0.99998842592592596</v>
      </c>
      <c r="G16" s="3">
        <v>28</v>
      </c>
      <c r="H16" s="3">
        <v>41</v>
      </c>
      <c r="I16" s="3">
        <v>50.1</v>
      </c>
      <c r="J16" s="3">
        <v>-1</v>
      </c>
      <c r="K16" s="3">
        <v>-1</v>
      </c>
      <c r="L16" s="3">
        <v>-1</v>
      </c>
      <c r="M16" s="3">
        <v>56.7</v>
      </c>
      <c r="N16" s="3">
        <v>83.2</v>
      </c>
      <c r="O16" s="3">
        <v>101.3</v>
      </c>
      <c r="P16" s="3">
        <v>28</v>
      </c>
      <c r="Q16" s="3">
        <v>41</v>
      </c>
      <c r="R16" s="3">
        <v>50.1</v>
      </c>
      <c r="S16" s="3">
        <v>83.2</v>
      </c>
      <c r="T16" s="3">
        <v>101.3</v>
      </c>
      <c r="U16" s="3">
        <v>41</v>
      </c>
      <c r="V16" s="3">
        <v>50.1</v>
      </c>
      <c r="W16" s="3">
        <v>50.1</v>
      </c>
      <c r="X16" s="16">
        <v>45063</v>
      </c>
    </row>
    <row r="17" spans="1:24" x14ac:dyDescent="0.3">
      <c r="A17" s="3" t="s">
        <v>55</v>
      </c>
      <c r="B17" s="3">
        <v>20030</v>
      </c>
      <c r="C17" s="3" t="s">
        <v>39</v>
      </c>
      <c r="D17" s="15">
        <v>0</v>
      </c>
      <c r="E17" s="3" t="s">
        <v>40</v>
      </c>
      <c r="F17" s="15">
        <v>0.99998842592592596</v>
      </c>
      <c r="G17" s="3">
        <v>28.5</v>
      </c>
      <c r="H17" s="3">
        <v>42.3</v>
      </c>
      <c r="I17" s="3">
        <v>52.3</v>
      </c>
      <c r="J17" s="3">
        <v>-1</v>
      </c>
      <c r="K17" s="3">
        <v>-1</v>
      </c>
      <c r="L17" s="3">
        <v>-1</v>
      </c>
      <c r="M17" s="3">
        <v>58.3</v>
      </c>
      <c r="N17" s="3">
        <v>85.4</v>
      </c>
      <c r="O17" s="3">
        <v>106.1</v>
      </c>
      <c r="P17" s="3">
        <v>28.5</v>
      </c>
      <c r="Q17" s="3">
        <v>42.3</v>
      </c>
      <c r="R17" s="3">
        <v>52.3</v>
      </c>
      <c r="S17" s="3">
        <v>85.4</v>
      </c>
      <c r="T17" s="3">
        <v>106.1</v>
      </c>
      <c r="U17" s="3">
        <v>42.3</v>
      </c>
      <c r="V17" s="3">
        <v>52.3</v>
      </c>
      <c r="W17" s="3">
        <v>52.3</v>
      </c>
      <c r="X17" s="16">
        <v>45071</v>
      </c>
    </row>
    <row r="18" spans="1:24" x14ac:dyDescent="0.3">
      <c r="A18" s="3" t="s">
        <v>56</v>
      </c>
      <c r="B18" s="3">
        <v>20032</v>
      </c>
      <c r="C18" s="3" t="s">
        <v>39</v>
      </c>
      <c r="D18" s="15">
        <v>0</v>
      </c>
      <c r="E18" s="3" t="s">
        <v>40</v>
      </c>
      <c r="F18" s="15">
        <v>0.99998842592592596</v>
      </c>
      <c r="G18" s="3">
        <v>29.1</v>
      </c>
      <c r="H18" s="3">
        <v>43.3</v>
      </c>
      <c r="I18" s="3">
        <v>53.7</v>
      </c>
      <c r="J18" s="3">
        <v>-1</v>
      </c>
      <c r="K18" s="3">
        <v>-1</v>
      </c>
      <c r="L18" s="3">
        <v>-1</v>
      </c>
      <c r="M18" s="3">
        <v>59</v>
      </c>
      <c r="N18" s="3">
        <v>87.6</v>
      </c>
      <c r="O18" s="3">
        <v>108.8</v>
      </c>
      <c r="P18" s="3">
        <v>29.1</v>
      </c>
      <c r="Q18" s="3">
        <v>43.3</v>
      </c>
      <c r="R18" s="3">
        <v>53.7</v>
      </c>
      <c r="S18" s="3">
        <v>87.6</v>
      </c>
      <c r="T18" s="3">
        <v>108.8</v>
      </c>
      <c r="U18" s="3">
        <v>43.3</v>
      </c>
      <c r="V18" s="3">
        <v>53.7</v>
      </c>
      <c r="W18" s="3">
        <v>53.7</v>
      </c>
      <c r="X18" s="16">
        <v>45085</v>
      </c>
    </row>
    <row r="19" spans="1:24" x14ac:dyDescent="0.3">
      <c r="A19" s="3" t="s">
        <v>57</v>
      </c>
      <c r="B19" s="3">
        <v>20034</v>
      </c>
      <c r="C19" s="3" t="s">
        <v>39</v>
      </c>
      <c r="D19" s="15">
        <v>0</v>
      </c>
      <c r="E19" s="3" t="s">
        <v>40</v>
      </c>
      <c r="F19" s="15">
        <v>0.99998842592592596</v>
      </c>
      <c r="G19" s="3">
        <v>30.7</v>
      </c>
      <c r="H19" s="3">
        <v>45.5</v>
      </c>
      <c r="I19" s="3">
        <v>57</v>
      </c>
      <c r="J19" s="3">
        <v>-1</v>
      </c>
      <c r="K19" s="3">
        <v>-1</v>
      </c>
      <c r="L19" s="3">
        <v>-1</v>
      </c>
      <c r="M19" s="3">
        <v>62.5</v>
      </c>
      <c r="N19" s="3">
        <v>92.1</v>
      </c>
      <c r="O19" s="3">
        <v>115.1</v>
      </c>
      <c r="P19" s="3">
        <v>30.7</v>
      </c>
      <c r="Q19" s="3">
        <v>45.5</v>
      </c>
      <c r="R19" s="3">
        <v>57</v>
      </c>
      <c r="S19" s="3">
        <v>92.1</v>
      </c>
      <c r="T19" s="3">
        <v>115.1</v>
      </c>
      <c r="U19" s="3">
        <v>45.5</v>
      </c>
      <c r="V19" s="3">
        <v>57</v>
      </c>
      <c r="W19" s="3">
        <v>57</v>
      </c>
      <c r="X19" s="16">
        <v>45099</v>
      </c>
    </row>
    <row r="20" spans="1:24" x14ac:dyDescent="0.3">
      <c r="A20" s="3" t="s">
        <v>58</v>
      </c>
      <c r="B20" s="3">
        <v>20036</v>
      </c>
      <c r="C20" s="3" t="s">
        <v>39</v>
      </c>
      <c r="D20" s="15">
        <v>0</v>
      </c>
      <c r="E20" s="3" t="s">
        <v>40</v>
      </c>
      <c r="F20" s="15">
        <v>0.99998842592592596</v>
      </c>
      <c r="G20" s="3">
        <v>33.799999999999997</v>
      </c>
      <c r="H20" s="3">
        <v>50.1</v>
      </c>
      <c r="I20" s="3">
        <v>61.4</v>
      </c>
      <c r="J20" s="3">
        <v>-1</v>
      </c>
      <c r="K20" s="3">
        <v>-1</v>
      </c>
      <c r="L20" s="3">
        <v>-1</v>
      </c>
      <c r="M20" s="3">
        <v>67.900000000000006</v>
      </c>
      <c r="N20" s="3">
        <v>101.3</v>
      </c>
      <c r="O20" s="3">
        <v>124.4</v>
      </c>
      <c r="P20" s="3">
        <v>33.799999999999997</v>
      </c>
      <c r="Q20" s="3">
        <v>50.1</v>
      </c>
      <c r="R20" s="3">
        <v>61.4</v>
      </c>
      <c r="S20" s="3">
        <v>101.3</v>
      </c>
      <c r="T20" s="3">
        <v>124.4</v>
      </c>
      <c r="U20" s="3">
        <v>50.1</v>
      </c>
      <c r="V20" s="3">
        <v>61.4</v>
      </c>
      <c r="W20" s="3">
        <v>61.4</v>
      </c>
      <c r="X20" s="16">
        <v>45091</v>
      </c>
    </row>
    <row r="21" spans="1:24" x14ac:dyDescent="0.3">
      <c r="A21" s="3" t="s">
        <v>59</v>
      </c>
      <c r="B21" s="3">
        <v>20038</v>
      </c>
      <c r="C21" s="3" t="s">
        <v>39</v>
      </c>
      <c r="D21" s="15">
        <v>0</v>
      </c>
      <c r="E21" s="3" t="s">
        <v>40</v>
      </c>
      <c r="F21" s="15">
        <v>0.99998842592592596</v>
      </c>
      <c r="G21" s="3">
        <v>34.700000000000003</v>
      </c>
      <c r="H21" s="3">
        <v>52.3</v>
      </c>
      <c r="I21" s="3">
        <v>63.6</v>
      </c>
      <c r="J21" s="3">
        <v>-1</v>
      </c>
      <c r="K21" s="3">
        <v>-1</v>
      </c>
      <c r="L21" s="3">
        <v>-1</v>
      </c>
      <c r="M21" s="3">
        <v>70.8</v>
      </c>
      <c r="N21" s="3">
        <v>106.1</v>
      </c>
      <c r="O21" s="3">
        <v>128.6</v>
      </c>
      <c r="P21" s="3">
        <v>34.700000000000003</v>
      </c>
      <c r="Q21" s="3">
        <v>52.3</v>
      </c>
      <c r="R21" s="3">
        <v>63.6</v>
      </c>
      <c r="S21" s="3">
        <v>106.1</v>
      </c>
      <c r="T21" s="3">
        <v>128.6</v>
      </c>
      <c r="U21" s="3">
        <v>52.3</v>
      </c>
      <c r="V21" s="3">
        <v>63.6</v>
      </c>
      <c r="W21" s="3">
        <v>63.6</v>
      </c>
      <c r="X21" s="16">
        <v>45079</v>
      </c>
    </row>
    <row r="22" spans="1:24" x14ac:dyDescent="0.3">
      <c r="A22" s="3" t="s">
        <v>60</v>
      </c>
      <c r="B22" s="3">
        <v>20040</v>
      </c>
      <c r="C22" s="3" t="s">
        <v>39</v>
      </c>
      <c r="D22" s="15">
        <v>0</v>
      </c>
      <c r="E22" s="3" t="s">
        <v>40</v>
      </c>
      <c r="F22" s="15">
        <v>0.99998842592592596</v>
      </c>
      <c r="G22" s="3">
        <v>36.5</v>
      </c>
      <c r="H22" s="3">
        <v>54.6</v>
      </c>
      <c r="I22" s="3">
        <v>65.900000000000006</v>
      </c>
      <c r="J22" s="3">
        <v>-1</v>
      </c>
      <c r="K22" s="3">
        <v>-1</v>
      </c>
      <c r="L22" s="3">
        <v>-1</v>
      </c>
      <c r="M22" s="3">
        <v>73.900000000000006</v>
      </c>
      <c r="N22" s="3">
        <v>110.3</v>
      </c>
      <c r="O22" s="3">
        <v>133.4</v>
      </c>
      <c r="P22" s="3">
        <v>36.5</v>
      </c>
      <c r="Q22" s="3">
        <v>54.6</v>
      </c>
      <c r="R22" s="3">
        <v>65.900000000000006</v>
      </c>
      <c r="S22" s="3">
        <v>110.3</v>
      </c>
      <c r="T22" s="3">
        <v>133.4</v>
      </c>
      <c r="U22" s="3">
        <v>54.6</v>
      </c>
      <c r="V22" s="3">
        <v>65.900000000000006</v>
      </c>
      <c r="W22" s="3">
        <v>65.900000000000006</v>
      </c>
      <c r="X22" s="16">
        <v>45075</v>
      </c>
    </row>
    <row r="23" spans="1:24" x14ac:dyDescent="0.3">
      <c r="A23" s="3" t="s">
        <v>61</v>
      </c>
      <c r="B23" s="3">
        <v>20042</v>
      </c>
      <c r="C23" s="3" t="s">
        <v>39</v>
      </c>
      <c r="D23" s="15">
        <v>0</v>
      </c>
      <c r="E23" s="3" t="s">
        <v>40</v>
      </c>
      <c r="F23" s="15">
        <v>0.99998842592592596</v>
      </c>
      <c r="G23" s="3">
        <v>38</v>
      </c>
      <c r="H23" s="3">
        <v>57.2</v>
      </c>
      <c r="I23" s="3">
        <v>68.7</v>
      </c>
      <c r="J23" s="3">
        <v>-1</v>
      </c>
      <c r="K23" s="3">
        <v>-1</v>
      </c>
      <c r="L23" s="3">
        <v>-1</v>
      </c>
      <c r="M23" s="3">
        <v>76.599999999999994</v>
      </c>
      <c r="N23" s="3">
        <v>115.5</v>
      </c>
      <c r="O23" s="3">
        <v>138.80000000000001</v>
      </c>
      <c r="P23" s="3">
        <v>38</v>
      </c>
      <c r="Q23" s="3">
        <v>57.2</v>
      </c>
      <c r="R23" s="3">
        <v>68.7</v>
      </c>
      <c r="S23" s="3">
        <v>115.5</v>
      </c>
      <c r="T23" s="3">
        <v>138.80000000000001</v>
      </c>
      <c r="U23" s="3">
        <v>57.2</v>
      </c>
      <c r="V23" s="3">
        <v>68.7</v>
      </c>
      <c r="W23" s="3">
        <v>68.7</v>
      </c>
      <c r="X23" s="16">
        <v>45110</v>
      </c>
    </row>
    <row r="24" spans="1:24" x14ac:dyDescent="0.3">
      <c r="A24" s="3" t="s">
        <v>62</v>
      </c>
      <c r="B24" s="3">
        <v>20044</v>
      </c>
      <c r="C24" s="3" t="s">
        <v>39</v>
      </c>
      <c r="D24" s="15">
        <v>0</v>
      </c>
      <c r="E24" s="3" t="s">
        <v>40</v>
      </c>
      <c r="F24" s="15">
        <v>0.99998842592592596</v>
      </c>
      <c r="G24" s="3">
        <v>38.700000000000003</v>
      </c>
      <c r="H24" s="3">
        <v>59.2</v>
      </c>
      <c r="I24" s="3">
        <v>70.400000000000006</v>
      </c>
      <c r="J24" s="3">
        <v>-1</v>
      </c>
      <c r="K24" s="3">
        <v>-1</v>
      </c>
      <c r="L24" s="3">
        <v>-1</v>
      </c>
      <c r="M24" s="3">
        <v>78.599999999999994</v>
      </c>
      <c r="N24" s="3">
        <v>119.4</v>
      </c>
      <c r="O24" s="3">
        <v>142.5</v>
      </c>
      <c r="P24" s="3">
        <v>38.700000000000003</v>
      </c>
      <c r="Q24" s="3">
        <v>59.2</v>
      </c>
      <c r="R24" s="3">
        <v>70.400000000000006</v>
      </c>
      <c r="S24" s="3">
        <v>119.4</v>
      </c>
      <c r="T24" s="3">
        <v>142.5</v>
      </c>
      <c r="U24" s="3">
        <v>59.2</v>
      </c>
      <c r="V24" s="3">
        <v>70.400000000000006</v>
      </c>
      <c r="W24" s="3">
        <v>70.400000000000006</v>
      </c>
      <c r="X24" s="16">
        <v>45114</v>
      </c>
    </row>
    <row r="25" spans="1:24" x14ac:dyDescent="0.3">
      <c r="A25" s="3" t="s">
        <v>63</v>
      </c>
      <c r="B25" s="3">
        <v>20046</v>
      </c>
      <c r="C25" s="3" t="s">
        <v>39</v>
      </c>
      <c r="D25" s="15">
        <v>0</v>
      </c>
      <c r="E25" s="3" t="s">
        <v>40</v>
      </c>
      <c r="F25" s="15">
        <v>0.99998842592592596</v>
      </c>
      <c r="G25" s="3">
        <v>40.1</v>
      </c>
      <c r="H25" s="3">
        <v>59.2</v>
      </c>
      <c r="I25" s="3">
        <v>72.8</v>
      </c>
      <c r="J25" s="3">
        <v>-1</v>
      </c>
      <c r="K25" s="3">
        <v>-1</v>
      </c>
      <c r="L25" s="3">
        <v>-1</v>
      </c>
      <c r="M25" s="3">
        <v>80.8</v>
      </c>
      <c r="N25" s="3">
        <v>119.4</v>
      </c>
      <c r="O25" s="3">
        <v>146.80000000000001</v>
      </c>
      <c r="P25" s="3">
        <v>40.1</v>
      </c>
      <c r="Q25" s="3">
        <v>59.2</v>
      </c>
      <c r="R25" s="3">
        <v>72.8</v>
      </c>
      <c r="S25" s="3">
        <v>119.4</v>
      </c>
      <c r="T25" s="3">
        <v>146.80000000000001</v>
      </c>
      <c r="U25" s="3">
        <v>59.2</v>
      </c>
      <c r="V25" s="3">
        <v>72.8</v>
      </c>
      <c r="W25" s="3">
        <v>72.8</v>
      </c>
      <c r="X25" s="16">
        <v>45118</v>
      </c>
    </row>
    <row r="26" spans="1:24" x14ac:dyDescent="0.3">
      <c r="A26" s="3" t="s">
        <v>64</v>
      </c>
      <c r="B26" s="3">
        <v>20048</v>
      </c>
      <c r="C26" s="3" t="s">
        <v>39</v>
      </c>
      <c r="D26" s="15">
        <v>0</v>
      </c>
      <c r="E26" s="3" t="s">
        <v>40</v>
      </c>
      <c r="F26" s="15">
        <v>0.99998842592592596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16">
        <v>45142</v>
      </c>
    </row>
    <row r="27" spans="1:24" x14ac:dyDescent="0.3">
      <c r="A27" s="3" t="s">
        <v>65</v>
      </c>
      <c r="B27" s="3">
        <v>20050</v>
      </c>
      <c r="C27" s="3" t="s">
        <v>39</v>
      </c>
      <c r="D27" s="15">
        <v>0</v>
      </c>
      <c r="E27" s="3" t="s">
        <v>40</v>
      </c>
      <c r="F27" s="15">
        <v>0.99998842592592596</v>
      </c>
      <c r="G27" s="3">
        <v>41.3</v>
      </c>
      <c r="H27" s="3">
        <v>61.4</v>
      </c>
      <c r="I27" s="3">
        <v>75</v>
      </c>
      <c r="J27" s="3">
        <v>-1</v>
      </c>
      <c r="K27" s="3">
        <v>-1</v>
      </c>
      <c r="L27" s="3">
        <v>-1</v>
      </c>
      <c r="M27" s="3">
        <v>83.5</v>
      </c>
      <c r="N27" s="3">
        <v>124.4</v>
      </c>
      <c r="O27" s="3">
        <v>151.5</v>
      </c>
      <c r="P27" s="3">
        <v>41.3</v>
      </c>
      <c r="Q27" s="3">
        <v>61.4</v>
      </c>
      <c r="R27" s="3">
        <v>75</v>
      </c>
      <c r="S27" s="3">
        <v>124.4</v>
      </c>
      <c r="T27" s="3">
        <v>151.5</v>
      </c>
      <c r="U27" s="3">
        <v>61.4</v>
      </c>
      <c r="V27" s="3">
        <v>75</v>
      </c>
      <c r="W27" s="3">
        <v>75</v>
      </c>
      <c r="X27" s="16">
        <v>45146</v>
      </c>
    </row>
    <row r="28" spans="1:24" x14ac:dyDescent="0.3">
      <c r="A28" s="3" t="s">
        <v>66</v>
      </c>
      <c r="B28" s="3">
        <v>20052</v>
      </c>
      <c r="C28" s="3" t="s">
        <v>39</v>
      </c>
      <c r="D28" s="15">
        <v>0</v>
      </c>
      <c r="E28" s="3" t="s">
        <v>40</v>
      </c>
      <c r="F28" s="15">
        <v>0.99998842592592596</v>
      </c>
      <c r="G28" s="3">
        <v>42.3</v>
      </c>
      <c r="H28" s="3">
        <v>61.4</v>
      </c>
      <c r="I28" s="3">
        <v>75</v>
      </c>
      <c r="J28" s="3">
        <v>-1</v>
      </c>
      <c r="K28" s="3">
        <v>-1</v>
      </c>
      <c r="L28" s="3">
        <v>-1</v>
      </c>
      <c r="M28" s="3">
        <v>85.4</v>
      </c>
      <c r="N28" s="3">
        <v>124.4</v>
      </c>
      <c r="O28" s="3">
        <v>151.5</v>
      </c>
      <c r="P28" s="3">
        <v>42.3</v>
      </c>
      <c r="Q28" s="3">
        <v>61.4</v>
      </c>
      <c r="R28" s="3">
        <v>75</v>
      </c>
      <c r="S28" s="3">
        <v>124.4</v>
      </c>
      <c r="T28" s="3">
        <v>151.5</v>
      </c>
      <c r="U28" s="3">
        <v>61.4</v>
      </c>
      <c r="V28" s="3">
        <v>75</v>
      </c>
      <c r="W28" s="3">
        <v>75</v>
      </c>
      <c r="X28" s="16">
        <v>45108</v>
      </c>
    </row>
    <row r="29" spans="1:24" x14ac:dyDescent="0.3">
      <c r="A29" s="3" t="s">
        <v>67</v>
      </c>
      <c r="B29" s="3">
        <v>20054</v>
      </c>
      <c r="C29" s="3" t="s">
        <v>39</v>
      </c>
      <c r="D29" s="15">
        <v>0</v>
      </c>
      <c r="E29" s="3" t="s">
        <v>40</v>
      </c>
      <c r="F29" s="15">
        <v>0.99998842592592596</v>
      </c>
      <c r="G29" s="3">
        <v>43.3</v>
      </c>
      <c r="H29" s="3">
        <v>63.6</v>
      </c>
      <c r="I29" s="3">
        <v>77.2</v>
      </c>
      <c r="J29" s="3">
        <v>-1</v>
      </c>
      <c r="K29" s="3">
        <v>-1</v>
      </c>
      <c r="L29" s="3">
        <v>-1</v>
      </c>
      <c r="M29" s="3">
        <v>87.6</v>
      </c>
      <c r="N29" s="3">
        <v>128.6</v>
      </c>
      <c r="O29" s="3">
        <v>156.4</v>
      </c>
      <c r="P29" s="3">
        <v>43.3</v>
      </c>
      <c r="Q29" s="3">
        <v>63.6</v>
      </c>
      <c r="R29" s="3">
        <v>77.2</v>
      </c>
      <c r="S29" s="3">
        <v>128.6</v>
      </c>
      <c r="T29" s="3">
        <v>156.4</v>
      </c>
      <c r="U29" s="3">
        <v>63.6</v>
      </c>
      <c r="V29" s="3">
        <v>77.2</v>
      </c>
      <c r="W29" s="3">
        <v>77.2</v>
      </c>
      <c r="X29" s="16">
        <v>45153</v>
      </c>
    </row>
    <row r="30" spans="1:24" x14ac:dyDescent="0.3">
      <c r="A30" s="3" t="s">
        <v>68</v>
      </c>
      <c r="B30" s="3">
        <v>20058</v>
      </c>
      <c r="C30" s="3" t="s">
        <v>39</v>
      </c>
      <c r="D30" s="15">
        <v>0</v>
      </c>
      <c r="E30" s="3" t="s">
        <v>40</v>
      </c>
      <c r="F30" s="15">
        <v>0.99998842592592596</v>
      </c>
      <c r="G30" s="3">
        <v>-1</v>
      </c>
      <c r="H30" s="3">
        <v>-1</v>
      </c>
      <c r="I30" s="3">
        <v>-1</v>
      </c>
      <c r="J30" s="3">
        <v>-1</v>
      </c>
      <c r="K30" s="3">
        <v>-1</v>
      </c>
      <c r="L30" s="3">
        <v>-1</v>
      </c>
      <c r="M30" s="3">
        <v>-1</v>
      </c>
      <c r="N30" s="3">
        <v>-1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  <c r="U30" s="3">
        <v>-1</v>
      </c>
      <c r="V30" s="3">
        <v>-1</v>
      </c>
      <c r="W30" s="3">
        <v>-1</v>
      </c>
      <c r="X30" s="16">
        <v>45150</v>
      </c>
    </row>
    <row r="31" spans="1:24" x14ac:dyDescent="0.3">
      <c r="A31" s="3" t="s">
        <v>69</v>
      </c>
      <c r="B31" s="3">
        <v>20060</v>
      </c>
      <c r="C31" s="3" t="s">
        <v>39</v>
      </c>
      <c r="D31" s="15">
        <v>0</v>
      </c>
      <c r="E31" s="3" t="s">
        <v>40</v>
      </c>
      <c r="F31" s="15">
        <v>0.99998842592592596</v>
      </c>
      <c r="G31" s="3">
        <v>45</v>
      </c>
      <c r="H31" s="3">
        <v>65.900000000000006</v>
      </c>
      <c r="I31" s="3">
        <v>79.400000000000006</v>
      </c>
      <c r="J31" s="3">
        <v>-1</v>
      </c>
      <c r="K31" s="3">
        <v>-1</v>
      </c>
      <c r="L31" s="3">
        <v>-1</v>
      </c>
      <c r="M31" s="3">
        <v>90.9</v>
      </c>
      <c r="N31" s="3">
        <v>133.4</v>
      </c>
      <c r="O31" s="3">
        <v>160.9</v>
      </c>
      <c r="P31" s="3">
        <v>45</v>
      </c>
      <c r="Q31" s="3">
        <v>65.900000000000006</v>
      </c>
      <c r="R31" s="3">
        <v>79.400000000000006</v>
      </c>
      <c r="S31" s="3">
        <v>133.4</v>
      </c>
      <c r="T31" s="3">
        <v>160.9</v>
      </c>
      <c r="U31" s="3">
        <v>65.900000000000006</v>
      </c>
      <c r="V31" s="3">
        <v>79.400000000000006</v>
      </c>
      <c r="W31" s="3">
        <v>79.400000000000006</v>
      </c>
      <c r="X31" s="16">
        <v>45157</v>
      </c>
    </row>
    <row r="32" spans="1:24" x14ac:dyDescent="0.3">
      <c r="A32" s="3" t="s">
        <v>70</v>
      </c>
      <c r="B32" s="3">
        <v>21000</v>
      </c>
      <c r="C32" s="3" t="s">
        <v>39</v>
      </c>
      <c r="D32" s="15">
        <v>0</v>
      </c>
      <c r="E32" s="3" t="s">
        <v>40</v>
      </c>
      <c r="F32" s="15">
        <v>0.99998842592592596</v>
      </c>
      <c r="G32" s="3">
        <v>-1</v>
      </c>
      <c r="H32" s="3">
        <v>-1</v>
      </c>
      <c r="I32" s="3">
        <v>-1</v>
      </c>
      <c r="J32" s="3">
        <v>-1</v>
      </c>
      <c r="K32" s="3">
        <v>-1</v>
      </c>
      <c r="L32" s="3">
        <v>-1</v>
      </c>
      <c r="M32" s="3">
        <v>-1</v>
      </c>
      <c r="N32" s="3">
        <v>-1</v>
      </c>
      <c r="O32" s="3">
        <v>-1</v>
      </c>
      <c r="P32" s="3">
        <v>-1</v>
      </c>
      <c r="Q32" s="3">
        <v>-1</v>
      </c>
      <c r="R32" s="3">
        <v>-1</v>
      </c>
      <c r="S32" s="3">
        <v>-1</v>
      </c>
      <c r="T32" s="3">
        <v>-1</v>
      </c>
      <c r="U32" s="3">
        <v>-1</v>
      </c>
      <c r="V32" s="3">
        <v>-1</v>
      </c>
      <c r="W32" s="3">
        <v>-1</v>
      </c>
      <c r="X32" s="16">
        <v>45143</v>
      </c>
    </row>
    <row r="33" spans="1:24" x14ac:dyDescent="0.3">
      <c r="A33" s="3" t="s">
        <v>71</v>
      </c>
      <c r="B33" s="3">
        <v>21002</v>
      </c>
      <c r="C33" s="3" t="s">
        <v>39</v>
      </c>
      <c r="D33" s="15">
        <v>0</v>
      </c>
      <c r="E33" s="3" t="s">
        <v>40</v>
      </c>
      <c r="F33" s="15">
        <v>0.99998842592592596</v>
      </c>
      <c r="G33" s="3">
        <v>41.5</v>
      </c>
      <c r="H33" s="3">
        <v>61.4</v>
      </c>
      <c r="I33" s="3">
        <v>75</v>
      </c>
      <c r="J33" s="3">
        <v>-1</v>
      </c>
      <c r="K33" s="3">
        <v>-1</v>
      </c>
      <c r="L33" s="3">
        <v>-1</v>
      </c>
      <c r="M33" s="3">
        <v>84.6</v>
      </c>
      <c r="N33" s="3">
        <v>124.4</v>
      </c>
      <c r="O33" s="3">
        <v>151.5</v>
      </c>
      <c r="P33" s="3">
        <v>41.5</v>
      </c>
      <c r="Q33" s="3">
        <v>61.4</v>
      </c>
      <c r="R33" s="3">
        <v>75</v>
      </c>
      <c r="S33" s="3">
        <v>124.4</v>
      </c>
      <c r="T33" s="3">
        <v>151.5</v>
      </c>
      <c r="U33" s="3">
        <v>61.4</v>
      </c>
      <c r="V33" s="3">
        <v>75</v>
      </c>
      <c r="W33" s="3">
        <v>75</v>
      </c>
      <c r="X33" s="16">
        <v>45166</v>
      </c>
    </row>
    <row r="34" spans="1:24" x14ac:dyDescent="0.3">
      <c r="A34" s="3" t="s">
        <v>72</v>
      </c>
      <c r="B34" s="3">
        <v>21004</v>
      </c>
      <c r="C34" s="3" t="s">
        <v>39</v>
      </c>
      <c r="D34" s="15">
        <v>0</v>
      </c>
      <c r="E34" s="3" t="s">
        <v>40</v>
      </c>
      <c r="F34" s="15">
        <v>0.99998842592592596</v>
      </c>
      <c r="G34" s="3">
        <v>43.3</v>
      </c>
      <c r="H34" s="3">
        <v>63.6</v>
      </c>
      <c r="I34" s="3">
        <v>79.400000000000006</v>
      </c>
      <c r="J34" s="3">
        <v>-1</v>
      </c>
      <c r="K34" s="3">
        <v>-1</v>
      </c>
      <c r="L34" s="3">
        <v>-1</v>
      </c>
      <c r="M34" s="3">
        <v>87.6</v>
      </c>
      <c r="N34" s="3">
        <v>128.6</v>
      </c>
      <c r="O34" s="3">
        <v>160.9</v>
      </c>
      <c r="P34" s="3">
        <v>43.3</v>
      </c>
      <c r="Q34" s="3">
        <v>63.6</v>
      </c>
      <c r="R34" s="3">
        <v>79.400000000000006</v>
      </c>
      <c r="S34" s="3">
        <v>128.6</v>
      </c>
      <c r="T34" s="3">
        <v>160.9</v>
      </c>
      <c r="U34" s="3">
        <v>63.6</v>
      </c>
      <c r="V34" s="3">
        <v>79.400000000000006</v>
      </c>
      <c r="W34" s="3">
        <v>79.400000000000006</v>
      </c>
      <c r="X34" s="16">
        <v>45162</v>
      </c>
    </row>
    <row r="35" spans="1:24" x14ac:dyDescent="0.3">
      <c r="A35" s="3" t="s">
        <v>73</v>
      </c>
      <c r="B35" s="3">
        <v>21006</v>
      </c>
      <c r="C35" s="3" t="s">
        <v>39</v>
      </c>
      <c r="D35" s="15">
        <v>0</v>
      </c>
      <c r="E35" s="3" t="s">
        <v>40</v>
      </c>
      <c r="F35" s="15">
        <v>0.99998842592592596</v>
      </c>
      <c r="G35" s="3">
        <v>44.5</v>
      </c>
      <c r="H35" s="3">
        <v>65.900000000000006</v>
      </c>
      <c r="I35" s="3">
        <v>81.8</v>
      </c>
      <c r="J35" s="3">
        <v>-1</v>
      </c>
      <c r="K35" s="3">
        <v>-1</v>
      </c>
      <c r="L35" s="3">
        <v>-1</v>
      </c>
      <c r="M35" s="3">
        <v>89.9</v>
      </c>
      <c r="N35" s="3">
        <v>133.4</v>
      </c>
      <c r="O35" s="3">
        <v>165.3</v>
      </c>
      <c r="P35" s="3">
        <v>44.5</v>
      </c>
      <c r="Q35" s="3">
        <v>65.900000000000006</v>
      </c>
      <c r="R35" s="3">
        <v>81.8</v>
      </c>
      <c r="S35" s="3">
        <v>133.4</v>
      </c>
      <c r="T35" s="3">
        <v>165.3</v>
      </c>
      <c r="U35" s="3">
        <v>65.900000000000006</v>
      </c>
      <c r="V35" s="3">
        <v>81.8</v>
      </c>
      <c r="W35" s="3">
        <v>81.8</v>
      </c>
      <c r="X35" s="16">
        <v>45160</v>
      </c>
    </row>
    <row r="36" spans="1:24" x14ac:dyDescent="0.3">
      <c r="A36" s="3" t="s">
        <v>74</v>
      </c>
      <c r="B36" s="3">
        <v>21008</v>
      </c>
      <c r="C36" s="3" t="s">
        <v>39</v>
      </c>
      <c r="D36" s="15">
        <v>0</v>
      </c>
      <c r="E36" s="3" t="s">
        <v>40</v>
      </c>
      <c r="F36" s="15">
        <v>0.99998842592592596</v>
      </c>
      <c r="G36" s="3">
        <v>47.3</v>
      </c>
      <c r="H36" s="3">
        <v>70.400000000000006</v>
      </c>
      <c r="I36" s="3">
        <v>86.4</v>
      </c>
      <c r="J36" s="3">
        <v>-1</v>
      </c>
      <c r="K36" s="3">
        <v>-1</v>
      </c>
      <c r="L36" s="3">
        <v>-1</v>
      </c>
      <c r="M36" s="3">
        <v>95.6</v>
      </c>
      <c r="N36" s="3">
        <v>142.5</v>
      </c>
      <c r="O36" s="3">
        <v>174.2</v>
      </c>
      <c r="P36" s="3">
        <v>47.3</v>
      </c>
      <c r="Q36" s="3">
        <v>70.400000000000006</v>
      </c>
      <c r="R36" s="3">
        <v>86.4</v>
      </c>
      <c r="S36" s="3">
        <v>142.5</v>
      </c>
      <c r="T36" s="3">
        <v>174.2</v>
      </c>
      <c r="U36" s="3">
        <v>70.400000000000006</v>
      </c>
      <c r="V36" s="3">
        <v>86.4</v>
      </c>
      <c r="W36" s="3">
        <v>86.4</v>
      </c>
      <c r="X36" s="16">
        <v>45179</v>
      </c>
    </row>
    <row r="37" spans="1:24" x14ac:dyDescent="0.3">
      <c r="A37" s="3" t="s">
        <v>75</v>
      </c>
      <c r="B37" s="3">
        <v>21010</v>
      </c>
      <c r="C37" s="3" t="s">
        <v>39</v>
      </c>
      <c r="D37" s="15">
        <v>0</v>
      </c>
      <c r="E37" s="3" t="s">
        <v>40</v>
      </c>
      <c r="F37" s="15">
        <v>0.99998842592592596</v>
      </c>
      <c r="G37" s="3">
        <v>48.3</v>
      </c>
      <c r="H37" s="3">
        <v>72</v>
      </c>
      <c r="I37" s="3">
        <v>89</v>
      </c>
      <c r="J37" s="3">
        <v>-1</v>
      </c>
      <c r="K37" s="3">
        <v>-1</v>
      </c>
      <c r="L37" s="3">
        <v>-1</v>
      </c>
      <c r="M37" s="3">
        <v>97.9</v>
      </c>
      <c r="N37" s="3">
        <v>145.5</v>
      </c>
      <c r="O37" s="3">
        <v>179.8</v>
      </c>
      <c r="P37" s="3">
        <v>48.3</v>
      </c>
      <c r="Q37" s="3">
        <v>72</v>
      </c>
      <c r="R37" s="3">
        <v>89</v>
      </c>
      <c r="S37" s="3">
        <v>145.5</v>
      </c>
      <c r="T37" s="3">
        <v>179.8</v>
      </c>
      <c r="U37" s="3">
        <v>72</v>
      </c>
      <c r="V37" s="3">
        <v>89</v>
      </c>
      <c r="W37" s="3">
        <v>89</v>
      </c>
      <c r="X37" s="16">
        <v>45157</v>
      </c>
    </row>
    <row r="38" spans="1:24" x14ac:dyDescent="0.3">
      <c r="A38" s="3" t="s">
        <v>76</v>
      </c>
      <c r="B38" s="3">
        <v>21012</v>
      </c>
      <c r="C38" s="3" t="s">
        <v>39</v>
      </c>
      <c r="D38" s="15">
        <v>0</v>
      </c>
      <c r="E38" s="3" t="s">
        <v>40</v>
      </c>
      <c r="F38" s="15">
        <v>0.99998842592592596</v>
      </c>
      <c r="G38" s="3">
        <v>49.1</v>
      </c>
      <c r="H38" s="3">
        <v>72.8</v>
      </c>
      <c r="I38" s="3">
        <v>90.9</v>
      </c>
      <c r="J38" s="3">
        <v>-1</v>
      </c>
      <c r="K38" s="3">
        <v>-1</v>
      </c>
      <c r="L38" s="3">
        <v>-1</v>
      </c>
      <c r="M38" s="3">
        <v>99.5</v>
      </c>
      <c r="N38" s="3">
        <v>146.80000000000001</v>
      </c>
      <c r="O38" s="3">
        <v>183.5</v>
      </c>
      <c r="P38" s="3">
        <v>49.1</v>
      </c>
      <c r="Q38" s="3">
        <v>72.8</v>
      </c>
      <c r="R38" s="3">
        <v>90.9</v>
      </c>
      <c r="S38" s="3">
        <v>146.80000000000001</v>
      </c>
      <c r="T38" s="3">
        <v>183.5</v>
      </c>
      <c r="U38" s="3">
        <v>72.8</v>
      </c>
      <c r="V38" s="3">
        <v>90.9</v>
      </c>
      <c r="W38" s="3">
        <v>90.9</v>
      </c>
      <c r="X38" s="16">
        <v>45143</v>
      </c>
    </row>
    <row r="39" spans="1:24" x14ac:dyDescent="0.3">
      <c r="A39" s="3" t="s">
        <v>77</v>
      </c>
      <c r="B39" s="3">
        <v>21014</v>
      </c>
      <c r="C39" s="3" t="s">
        <v>39</v>
      </c>
      <c r="D39" s="15">
        <v>0</v>
      </c>
      <c r="E39" s="3" t="s">
        <v>40</v>
      </c>
      <c r="F39" s="15">
        <v>0.99998842592592596</v>
      </c>
      <c r="G39" s="3">
        <v>50.6</v>
      </c>
      <c r="H39" s="3">
        <v>75</v>
      </c>
      <c r="I39" s="3">
        <v>93.1</v>
      </c>
      <c r="J39" s="3">
        <v>-1</v>
      </c>
      <c r="K39" s="3">
        <v>-1</v>
      </c>
      <c r="L39" s="3">
        <v>-1</v>
      </c>
      <c r="M39" s="3">
        <v>102.6</v>
      </c>
      <c r="N39" s="3">
        <v>151.5</v>
      </c>
      <c r="O39" s="3">
        <v>188.1</v>
      </c>
      <c r="P39" s="3">
        <v>50.6</v>
      </c>
      <c r="Q39" s="3">
        <v>75</v>
      </c>
      <c r="R39" s="3">
        <v>93.1</v>
      </c>
      <c r="S39" s="3">
        <v>151.5</v>
      </c>
      <c r="T39" s="3">
        <v>188.1</v>
      </c>
      <c r="U39" s="3">
        <v>75</v>
      </c>
      <c r="V39" s="3">
        <v>93.1</v>
      </c>
      <c r="W39" s="3">
        <v>93.1</v>
      </c>
      <c r="X39" s="16">
        <v>45166</v>
      </c>
    </row>
    <row r="40" spans="1:24" x14ac:dyDescent="0.3">
      <c r="A40" s="3" t="s">
        <v>78</v>
      </c>
      <c r="B40" s="3">
        <v>21016</v>
      </c>
      <c r="C40" s="3" t="s">
        <v>39</v>
      </c>
      <c r="D40" s="15">
        <v>0</v>
      </c>
      <c r="E40" s="3" t="s">
        <v>40</v>
      </c>
      <c r="F40" s="15">
        <v>0.99998842592592596</v>
      </c>
      <c r="G40" s="3">
        <v>51.8</v>
      </c>
      <c r="H40" s="3">
        <v>77.2</v>
      </c>
      <c r="I40" s="3">
        <v>93.1</v>
      </c>
      <c r="J40" s="3">
        <v>-1</v>
      </c>
      <c r="K40" s="3">
        <v>-1</v>
      </c>
      <c r="L40" s="3">
        <v>-1</v>
      </c>
      <c r="M40" s="3">
        <v>104.5</v>
      </c>
      <c r="N40" s="3">
        <v>156.4</v>
      </c>
      <c r="O40" s="3">
        <v>188.1</v>
      </c>
      <c r="P40" s="3">
        <v>51.8</v>
      </c>
      <c r="Q40" s="3">
        <v>77.2</v>
      </c>
      <c r="R40" s="3">
        <v>93.1</v>
      </c>
      <c r="S40" s="3">
        <v>156.4</v>
      </c>
      <c r="T40" s="3">
        <v>188.1</v>
      </c>
      <c r="U40" s="3">
        <v>77.2</v>
      </c>
      <c r="V40" s="3">
        <v>93.1</v>
      </c>
      <c r="W40" s="3">
        <v>93.1</v>
      </c>
      <c r="X40" s="16">
        <v>45162</v>
      </c>
    </row>
    <row r="41" spans="1:24" x14ac:dyDescent="0.3">
      <c r="A41" s="3"/>
      <c r="B41" s="3"/>
      <c r="C41" s="3"/>
      <c r="D41" s="15"/>
      <c r="E41" s="3"/>
      <c r="F41" s="15"/>
      <c r="G41" s="3"/>
      <c r="H41" s="3">
        <f>SUMIF(H2:H40,"&gt;20")</f>
        <v>1473.0000000000002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6"/>
    </row>
  </sheetData>
  <conditionalFormatting sqref="A1:A41">
    <cfRule type="duplicateValues" dxfId="3" priority="4"/>
  </conditionalFormatting>
  <conditionalFormatting sqref="B1:B41">
    <cfRule type="duplicateValues" dxfId="2" priority="3"/>
  </conditionalFormatting>
  <conditionalFormatting sqref="A1:X40">
    <cfRule type="cellIs" dxfId="1" priority="1" operator="equal">
      <formula>0</formula>
    </cfRule>
    <cfRule type="cellIs" dxfId="0" priority="2" operator="equal">
      <formula>-1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C25" sqref="C25"/>
    </sheetView>
  </sheetViews>
  <sheetFormatPr defaultRowHeight="14.4" x14ac:dyDescent="0.3"/>
  <cols>
    <col min="2" max="2" width="16" customWidth="1"/>
    <col min="3" max="3" width="58.6640625" customWidth="1"/>
    <col min="4" max="4" width="44.21875" customWidth="1"/>
    <col min="5" max="5" width="32.33203125" customWidth="1"/>
    <col min="6" max="6" width="28.88671875" customWidth="1"/>
  </cols>
  <sheetData>
    <row r="1" spans="2:6" x14ac:dyDescent="0.3">
      <c r="B1" s="17" t="s">
        <v>79</v>
      </c>
      <c r="C1" s="17" t="s">
        <v>80</v>
      </c>
      <c r="D1" s="17" t="s">
        <v>81</v>
      </c>
      <c r="E1" s="3"/>
      <c r="F1" s="17" t="s">
        <v>82</v>
      </c>
    </row>
    <row r="2" spans="2:6" x14ac:dyDescent="0.3">
      <c r="B2" s="2"/>
      <c r="C2" s="18" t="s">
        <v>83</v>
      </c>
      <c r="D2" s="2"/>
      <c r="E2" s="3"/>
      <c r="F2" s="3"/>
    </row>
    <row r="3" spans="2:6" x14ac:dyDescent="0.3">
      <c r="B3" s="19">
        <v>1</v>
      </c>
      <c r="C3" s="2" t="s">
        <v>84</v>
      </c>
      <c r="D3" s="2" t="s">
        <v>85</v>
      </c>
      <c r="E3" s="3"/>
      <c r="F3" s="3">
        <v>5</v>
      </c>
    </row>
    <row r="4" spans="2:6" x14ac:dyDescent="0.3">
      <c r="B4" s="19">
        <v>2</v>
      </c>
      <c r="C4" s="2" t="s">
        <v>86</v>
      </c>
      <c r="D4" s="2"/>
      <c r="E4" s="3"/>
      <c r="F4" s="3">
        <v>5</v>
      </c>
    </row>
    <row r="5" spans="2:6" x14ac:dyDescent="0.3">
      <c r="B5" s="19">
        <v>3</v>
      </c>
      <c r="C5" s="2" t="s">
        <v>87</v>
      </c>
      <c r="D5" s="20" t="s">
        <v>88</v>
      </c>
      <c r="E5" s="3" t="s">
        <v>89</v>
      </c>
      <c r="F5" s="3">
        <v>10</v>
      </c>
    </row>
    <row r="6" spans="2:6" x14ac:dyDescent="0.3">
      <c r="B6" s="19">
        <v>4</v>
      </c>
      <c r="C6" s="2" t="s">
        <v>90</v>
      </c>
      <c r="D6" s="2"/>
      <c r="E6" s="3"/>
      <c r="F6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86" sqref="I86"/>
    </sheetView>
  </sheetViews>
  <sheetFormatPr defaultColWidth="11" defaultRowHeight="13.8" x14ac:dyDescent="0.3"/>
  <cols>
    <col min="1" max="1" width="18.5546875" style="2" bestFit="1" customWidth="1"/>
    <col min="2" max="6" width="15.44140625" style="2" customWidth="1"/>
    <col min="7" max="7" width="11" style="2"/>
    <col min="8" max="8" width="14.44140625" style="2" bestFit="1" customWidth="1"/>
    <col min="9" max="16384" width="11" style="2"/>
  </cols>
  <sheetData>
    <row r="1" spans="1:7" s="22" customFormat="1" ht="21" x14ac:dyDescent="0.4">
      <c r="A1" s="21" t="s">
        <v>9</v>
      </c>
      <c r="B1" s="22" t="s">
        <v>91</v>
      </c>
    </row>
    <row r="2" spans="1:7" s="22" customFormat="1" ht="21" x14ac:dyDescent="0.4">
      <c r="B2" s="22" t="s">
        <v>92</v>
      </c>
    </row>
    <row r="3" spans="1:7" ht="14.4" x14ac:dyDescent="0.3">
      <c r="A3" s="3"/>
      <c r="B3" s="3"/>
      <c r="C3" s="3"/>
      <c r="D3" s="3"/>
      <c r="E3" s="3"/>
      <c r="F3" s="3"/>
      <c r="G3" s="3"/>
    </row>
    <row r="4" spans="1:7" ht="23.4" x14ac:dyDescent="0.45">
      <c r="A4" s="23" t="s">
        <v>93</v>
      </c>
      <c r="B4" s="3"/>
      <c r="C4" s="3"/>
      <c r="D4" s="3"/>
      <c r="E4" s="3"/>
      <c r="F4" s="3"/>
      <c r="G4" s="3"/>
    </row>
    <row r="5" spans="1:7" ht="14.4" x14ac:dyDescent="0.3">
      <c r="A5" s="24" t="s">
        <v>14</v>
      </c>
      <c r="B5" s="25" t="s">
        <v>20</v>
      </c>
      <c r="C5" s="26" t="s">
        <v>27</v>
      </c>
      <c r="D5" s="25" t="s">
        <v>31</v>
      </c>
      <c r="E5" s="26" t="s">
        <v>33</v>
      </c>
      <c r="F5" s="27" t="s">
        <v>35</v>
      </c>
    </row>
    <row r="6" spans="1:7" ht="14.4" x14ac:dyDescent="0.3">
      <c r="A6" s="28" t="s">
        <v>38</v>
      </c>
      <c r="B6" s="29">
        <f>VLOOKUP(A6,[1]Dataset!A2:$X$40,7, FALSE)</f>
        <v>2.7</v>
      </c>
      <c r="C6" s="29">
        <f>VLOOKUP(A6,[1]Dataset!A2:$X$40,14, FALSE)</f>
        <v>7.6</v>
      </c>
      <c r="D6" s="29">
        <f>VLOOKUP(A6,[1]Dataset!A2:$X$40,18, FALSE)</f>
        <v>4.2</v>
      </c>
      <c r="E6" s="29">
        <f>VLOOKUP(A6,[1]Dataset!A2:$X$40,20, FALSE)</f>
        <v>8.9</v>
      </c>
      <c r="F6" s="30">
        <f>VLOOKUP(A6,[1]Dataset!A2:$X$40,22, FALSE)</f>
        <v>4.2</v>
      </c>
    </row>
    <row r="7" spans="1:7" ht="14.4" x14ac:dyDescent="0.3">
      <c r="A7" s="28" t="s">
        <v>41</v>
      </c>
      <c r="B7" s="29">
        <f>VLOOKUP(A7,[1]Dataset!A3:$X$40,7, FALSE)</f>
        <v>2.7</v>
      </c>
      <c r="C7" s="29">
        <f>VLOOKUP(A7,[1]Dataset!A3:$X$40,14, FALSE)</f>
        <v>7.6</v>
      </c>
      <c r="D7" s="29">
        <f>VLOOKUP(A7,[1]Dataset!A3:$X$40,18, FALSE)</f>
        <v>4.2</v>
      </c>
      <c r="E7" s="29">
        <f>VLOOKUP(A7,[1]Dataset!A3:$X$40,20, FALSE)</f>
        <v>8.9</v>
      </c>
      <c r="F7" s="30">
        <f>VLOOKUP(A7,[1]Dataset!A3:$X$40,22, FALSE)</f>
        <v>4.2</v>
      </c>
    </row>
    <row r="8" spans="1:7" ht="14.4" x14ac:dyDescent="0.3">
      <c r="A8" s="28" t="s">
        <v>42</v>
      </c>
      <c r="B8" s="29">
        <f>VLOOKUP(A8,[1]Dataset!A4:$X$40,7, FALSE)</f>
        <v>3.6</v>
      </c>
      <c r="C8" s="29">
        <f>VLOOKUP(A8,[1]Dataset!A4:$X$40,14, FALSE)</f>
        <v>11.1</v>
      </c>
      <c r="D8" s="29">
        <f>VLOOKUP(A8,[1]Dataset!A4:$X$40,18, FALSE)</f>
        <v>5.8</v>
      </c>
      <c r="E8" s="29">
        <f>VLOOKUP(A8,[1]Dataset!A4:$X$40,20, FALSE)</f>
        <v>12.2</v>
      </c>
      <c r="F8" s="30">
        <f>VLOOKUP(A8,[1]Dataset!A4:$X$40,22, FALSE)</f>
        <v>5.8</v>
      </c>
    </row>
    <row r="9" spans="1:7" ht="14.4" x14ac:dyDescent="0.3">
      <c r="A9" s="28" t="s">
        <v>43</v>
      </c>
      <c r="B9" s="29">
        <f>VLOOKUP(A9,[1]Dataset!A5:$X$40,7, FALSE)</f>
        <v>4.9000000000000004</v>
      </c>
      <c r="C9" s="29">
        <f>VLOOKUP(A9,[1]Dataset!A5:$X$40,14, FALSE)</f>
        <v>13.3</v>
      </c>
      <c r="D9" s="29">
        <f>VLOOKUP(A9,[1]Dataset!A5:$X$40,18, FALSE)</f>
        <v>8.1</v>
      </c>
      <c r="E9" s="29">
        <f>VLOOKUP(A9,[1]Dataset!A5:$X$40,20, FALSE)</f>
        <v>17</v>
      </c>
      <c r="F9" s="30">
        <f>VLOOKUP(A9,[1]Dataset!A5:$X$40,22, FALSE)</f>
        <v>8.1</v>
      </c>
    </row>
    <row r="10" spans="1:7" ht="14.4" x14ac:dyDescent="0.3">
      <c r="A10" s="28" t="s">
        <v>46</v>
      </c>
      <c r="B10" s="29">
        <f>VLOOKUP(A10,[1]Dataset!A6:$X$40,7, FALSE)</f>
        <v>9.4</v>
      </c>
      <c r="C10" s="29">
        <f>VLOOKUP(A10,[1]Dataset!A6:$X$40,14, FALSE)</f>
        <v>28.3</v>
      </c>
      <c r="D10" s="29">
        <f>VLOOKUP(A10,[1]Dataset!A6:$X$40,18, FALSE)</f>
        <v>16.100000000000001</v>
      </c>
      <c r="E10" s="29">
        <f>VLOOKUP(A10,[1]Dataset!A6:$X$40,20, FALSE)</f>
        <v>32.799999999999997</v>
      </c>
      <c r="F10" s="30">
        <f>VLOOKUP(A10,[1]Dataset!A6:$X$40,22, FALSE)</f>
        <v>16.100000000000001</v>
      </c>
    </row>
    <row r="11" spans="1:7" ht="14.4" x14ac:dyDescent="0.3">
      <c r="A11" s="28" t="s">
        <v>47</v>
      </c>
      <c r="B11" s="29">
        <f>VLOOKUP(A11,[1]Dataset!A7:$X$40,7, FALSE)</f>
        <v>11.6</v>
      </c>
      <c r="C11" s="29">
        <f>VLOOKUP(A11,[1]Dataset!A7:$X$40,14, FALSE)</f>
        <v>35.200000000000003</v>
      </c>
      <c r="D11" s="29">
        <f>VLOOKUP(A11,[1]Dataset!A7:$X$40,18, FALSE)</f>
        <v>21.3</v>
      </c>
      <c r="E11" s="29">
        <f>VLOOKUP(A11,[1]Dataset!A7:$X$40,20, FALSE)</f>
        <v>43</v>
      </c>
      <c r="F11" s="30">
        <f>VLOOKUP(A11,[1]Dataset!A7:$X$40,22, FALSE)</f>
        <v>21.3</v>
      </c>
    </row>
    <row r="12" spans="1:7" ht="14.4" x14ac:dyDescent="0.3">
      <c r="A12" s="28" t="s">
        <v>49</v>
      </c>
      <c r="B12" s="29">
        <f>VLOOKUP(A12,[1]Dataset!A8:$X$40,7, FALSE)</f>
        <v>18.399999999999999</v>
      </c>
      <c r="C12" s="29">
        <f>VLOOKUP(A12,[1]Dataset!A8:$X$40,14, FALSE)</f>
        <v>55.6</v>
      </c>
      <c r="D12" s="29">
        <f>VLOOKUP(A12,[1]Dataset!A8:$X$40,18, FALSE)</f>
        <v>33.799999999999997</v>
      </c>
      <c r="E12" s="29">
        <f>VLOOKUP(A12,[1]Dataset!A8:$X$40,20, FALSE)</f>
        <v>67.900000000000006</v>
      </c>
      <c r="F12" s="30">
        <f>VLOOKUP(A12,[1]Dataset!A8:$X$40,22, FALSE)</f>
        <v>33.799999999999997</v>
      </c>
    </row>
    <row r="13" spans="1:7" ht="14.4" x14ac:dyDescent="0.3">
      <c r="A13" s="28" t="s">
        <v>50</v>
      </c>
      <c r="B13" s="29">
        <f>VLOOKUP(A13,[1]Dataset!A9:$X$40,7, FALSE)</f>
        <v>0</v>
      </c>
      <c r="C13" s="29">
        <f>VLOOKUP(A13,[1]Dataset!A9:$X$40,14, FALSE)</f>
        <v>0</v>
      </c>
      <c r="D13" s="29">
        <f>VLOOKUP(A13,[1]Dataset!A9:$X$40,18, FALSE)</f>
        <v>0</v>
      </c>
      <c r="E13" s="29">
        <f>VLOOKUP(A13,[1]Dataset!A9:$X$40,20, FALSE)</f>
        <v>0</v>
      </c>
      <c r="F13" s="30">
        <f>VLOOKUP(A13,[1]Dataset!A9:$X$40,22, FALSE)</f>
        <v>0</v>
      </c>
    </row>
    <row r="14" spans="1:7" ht="14.4" x14ac:dyDescent="0.3">
      <c r="A14" s="28" t="s">
        <v>51</v>
      </c>
      <c r="B14" s="29">
        <f>VLOOKUP(A14,[1]Dataset!A10:$X$40,7, FALSE)</f>
        <v>21.9</v>
      </c>
      <c r="C14" s="29">
        <f>VLOOKUP(A14,[1]Dataset!A10:$X$40,14, FALSE)</f>
        <v>61.5</v>
      </c>
      <c r="D14" s="29">
        <f>VLOOKUP(A14,[1]Dataset!A10:$X$40,18, FALSE)</f>
        <v>40.1</v>
      </c>
      <c r="E14" s="29">
        <f>VLOOKUP(A14,[1]Dataset!A10:$X$40,20, FALSE)</f>
        <v>76.599999999999994</v>
      </c>
      <c r="F14" s="30">
        <f>VLOOKUP(A14,[1]Dataset!A10:$X$40,22, FALSE)</f>
        <v>40.1</v>
      </c>
    </row>
    <row r="15" spans="1:7" ht="14.4" x14ac:dyDescent="0.3">
      <c r="A15" s="28" t="s">
        <v>53</v>
      </c>
      <c r="B15" s="29">
        <f>VLOOKUP(A15,[1]Dataset!A11:$X$40,7, FALSE)</f>
        <v>26.8</v>
      </c>
      <c r="C15" s="29">
        <f>VLOOKUP(A15,[1]Dataset!A11:$X$40,14, FALSE)</f>
        <v>79.599999999999994</v>
      </c>
      <c r="D15" s="29">
        <f>VLOOKUP(A15,[1]Dataset!A11:$X$40,18, FALSE)</f>
        <v>47.9</v>
      </c>
      <c r="E15" s="29">
        <f>VLOOKUP(A15,[1]Dataset!A11:$X$40,20, FALSE)</f>
        <v>96.8</v>
      </c>
      <c r="F15" s="30">
        <f>VLOOKUP(A15,[1]Dataset!A11:$X$40,22, FALSE)</f>
        <v>47.9</v>
      </c>
    </row>
    <row r="16" spans="1:7" ht="14.4" x14ac:dyDescent="0.3">
      <c r="A16" s="28" t="s">
        <v>55</v>
      </c>
      <c r="B16" s="29">
        <f>VLOOKUP(A16,[1]Dataset!A12:$X$40,7, FALSE)</f>
        <v>28.5</v>
      </c>
      <c r="C16" s="29">
        <f>VLOOKUP(A16,[1]Dataset!A12:$X$40,14, FALSE)</f>
        <v>85.4</v>
      </c>
      <c r="D16" s="29">
        <f>VLOOKUP(A16,[1]Dataset!A12:$X$40,18, FALSE)</f>
        <v>52.3</v>
      </c>
      <c r="E16" s="29">
        <f>VLOOKUP(A16,[1]Dataset!A12:$X$40,20, FALSE)</f>
        <v>106.1</v>
      </c>
      <c r="F16" s="30">
        <f>VLOOKUP(A16,[1]Dataset!A12:$X$40,22, FALSE)</f>
        <v>52.3</v>
      </c>
    </row>
    <row r="17" spans="1:6" ht="14.4" x14ac:dyDescent="0.3">
      <c r="A17" s="28" t="s">
        <v>57</v>
      </c>
      <c r="B17" s="29">
        <f>VLOOKUP(A17,[1]Dataset!A13:$X$40,7, FALSE)</f>
        <v>30.7</v>
      </c>
      <c r="C17" s="29">
        <f>VLOOKUP(A17,[1]Dataset!A13:$X$40,14, FALSE)</f>
        <v>92.1</v>
      </c>
      <c r="D17" s="29">
        <f>VLOOKUP(A17,[1]Dataset!A13:$X$40,18, FALSE)</f>
        <v>57</v>
      </c>
      <c r="E17" s="29">
        <f>VLOOKUP(A17,[1]Dataset!A13:$X$40,20, FALSE)</f>
        <v>115.1</v>
      </c>
      <c r="F17" s="30">
        <f>VLOOKUP(A17,[1]Dataset!A13:$X$40,22, FALSE)</f>
        <v>57</v>
      </c>
    </row>
    <row r="18" spans="1:6" ht="14.4" x14ac:dyDescent="0.3">
      <c r="A18" s="28" t="s">
        <v>58</v>
      </c>
      <c r="B18" s="29">
        <f>VLOOKUP(A18,[1]Dataset!A14:$X$40,7, FALSE)</f>
        <v>33.799999999999997</v>
      </c>
      <c r="C18" s="29">
        <f>VLOOKUP(A18,[1]Dataset!A14:$X$40,14, FALSE)</f>
        <v>101.3</v>
      </c>
      <c r="D18" s="29">
        <f>VLOOKUP(A18,[1]Dataset!A14:$X$40,18, FALSE)</f>
        <v>61.4</v>
      </c>
      <c r="E18" s="29">
        <f>VLOOKUP(A18,[1]Dataset!A14:$X$40,20, FALSE)</f>
        <v>124.4</v>
      </c>
      <c r="F18" s="30">
        <f>VLOOKUP(A18,[1]Dataset!A14:$X$40,22, FALSE)</f>
        <v>61.4</v>
      </c>
    </row>
    <row r="19" spans="1:6" ht="14.4" x14ac:dyDescent="0.3">
      <c r="A19" s="28" t="s">
        <v>59</v>
      </c>
      <c r="B19" s="29">
        <f>VLOOKUP(A19,[1]Dataset!A15:$X$40,7, FALSE)</f>
        <v>34.700000000000003</v>
      </c>
      <c r="C19" s="29">
        <f>VLOOKUP(A19,[1]Dataset!A15:$X$40,14, FALSE)</f>
        <v>106.1</v>
      </c>
      <c r="D19" s="29">
        <f>VLOOKUP(A19,[1]Dataset!A15:$X$40,18, FALSE)</f>
        <v>63.6</v>
      </c>
      <c r="E19" s="29">
        <f>VLOOKUP(A19,[1]Dataset!A15:$X$40,20, FALSE)</f>
        <v>128.6</v>
      </c>
      <c r="F19" s="30">
        <f>VLOOKUP(A19,[1]Dataset!A15:$X$40,22, FALSE)</f>
        <v>63.6</v>
      </c>
    </row>
    <row r="20" spans="1:6" ht="14.4" x14ac:dyDescent="0.3">
      <c r="A20" s="28" t="s">
        <v>64</v>
      </c>
      <c r="B20" s="29">
        <f>VLOOKUP(A20,[1]Dataset!A16:$X$40,7, FALSE)</f>
        <v>0</v>
      </c>
      <c r="C20" s="29">
        <f>VLOOKUP(A20,[1]Dataset!A16:$X$40,14, FALSE)</f>
        <v>0</v>
      </c>
      <c r="D20" s="29">
        <f>VLOOKUP(A20,[1]Dataset!A16:$X$40,18, FALSE)</f>
        <v>0</v>
      </c>
      <c r="E20" s="29">
        <f>VLOOKUP(A20,[1]Dataset!A16:$X$40,20, FALSE)</f>
        <v>0</v>
      </c>
      <c r="F20" s="30">
        <f>VLOOKUP(A20,[1]Dataset!A16:$X$40,22, FALSE)</f>
        <v>0</v>
      </c>
    </row>
    <row r="21" spans="1:6" ht="14.4" x14ac:dyDescent="0.3">
      <c r="A21" s="28" t="s">
        <v>65</v>
      </c>
      <c r="B21" s="29">
        <f>VLOOKUP(A21,[1]Dataset!A17:$X$40,7, FALSE)</f>
        <v>41.3</v>
      </c>
      <c r="C21" s="29">
        <f>VLOOKUP(A21,[1]Dataset!A17:$X$40,14, FALSE)</f>
        <v>124.4</v>
      </c>
      <c r="D21" s="29">
        <f>VLOOKUP(A21,[1]Dataset!A17:$X$40,18, FALSE)</f>
        <v>75</v>
      </c>
      <c r="E21" s="29">
        <f>VLOOKUP(A21,[1]Dataset!A17:$X$40,20, FALSE)</f>
        <v>151.5</v>
      </c>
      <c r="F21" s="30">
        <f>VLOOKUP(A21,[1]Dataset!A17:$X$40,22, FALSE)</f>
        <v>75</v>
      </c>
    </row>
    <row r="22" spans="1:6" ht="14.4" x14ac:dyDescent="0.3">
      <c r="A22" s="28" t="s">
        <v>68</v>
      </c>
      <c r="B22" s="29">
        <f>VLOOKUP(A22,[1]Dataset!A18:$X$40,7, FALSE)</f>
        <v>-1</v>
      </c>
      <c r="C22" s="29">
        <f>VLOOKUP(A22,[1]Dataset!A18:$X$40,14, FALSE)</f>
        <v>-1</v>
      </c>
      <c r="D22" s="29">
        <f>VLOOKUP(A22,[1]Dataset!A18:$X$40,18, FALSE)</f>
        <v>-1</v>
      </c>
      <c r="E22" s="29">
        <f>VLOOKUP(A22,[1]Dataset!A18:$X$40,20, FALSE)</f>
        <v>-1</v>
      </c>
      <c r="F22" s="30">
        <f>VLOOKUP(A22,[1]Dataset!A18:$X$40,22, FALSE)</f>
        <v>-1</v>
      </c>
    </row>
    <row r="23" spans="1:6" ht="14.4" x14ac:dyDescent="0.3">
      <c r="A23" s="28" t="s">
        <v>69</v>
      </c>
      <c r="B23" s="29">
        <f>VLOOKUP(A23,[1]Dataset!A19:$X$40,7, FALSE)</f>
        <v>45</v>
      </c>
      <c r="C23" s="29">
        <f>VLOOKUP(A23,[1]Dataset!A19:$X$40,14, FALSE)</f>
        <v>133.4</v>
      </c>
      <c r="D23" s="29">
        <f>VLOOKUP(A23,[1]Dataset!A19:$X$40,18, FALSE)</f>
        <v>79.400000000000006</v>
      </c>
      <c r="E23" s="29">
        <f>VLOOKUP(A23,[1]Dataset!A19:$X$40,20, FALSE)</f>
        <v>160.9</v>
      </c>
      <c r="F23" s="30">
        <f>VLOOKUP(A23,[1]Dataset!A19:$X$40,22, FALSE)</f>
        <v>79.400000000000006</v>
      </c>
    </row>
    <row r="24" spans="1:6" ht="14.4" x14ac:dyDescent="0.3">
      <c r="A24" s="28" t="s">
        <v>70</v>
      </c>
      <c r="B24" s="29">
        <f>VLOOKUP(A24,[1]Dataset!A20:$X$40,7, FALSE)</f>
        <v>-1</v>
      </c>
      <c r="C24" s="29">
        <f>VLOOKUP(A24,[1]Dataset!A20:$X$40,14, FALSE)</f>
        <v>-1</v>
      </c>
      <c r="D24" s="29">
        <f>VLOOKUP(A24,[1]Dataset!A20:$X$40,18, FALSE)</f>
        <v>-1</v>
      </c>
      <c r="E24" s="29">
        <f>VLOOKUP(A24,[1]Dataset!A20:$X$40,20, FALSE)</f>
        <v>-1</v>
      </c>
      <c r="F24" s="30">
        <f>VLOOKUP(A24,[1]Dataset!A20:$X$40,22, FALSE)</f>
        <v>-1</v>
      </c>
    </row>
    <row r="25" spans="1:6" ht="14.4" x14ac:dyDescent="0.3">
      <c r="A25" s="28" t="s">
        <v>72</v>
      </c>
      <c r="B25" s="29">
        <f>VLOOKUP(A25,[1]Dataset!A21:$X$40,7, FALSE)</f>
        <v>43.3</v>
      </c>
      <c r="C25" s="29">
        <f>VLOOKUP(A25,[1]Dataset!A21:$X$40,14, FALSE)</f>
        <v>128.6</v>
      </c>
      <c r="D25" s="29">
        <f>VLOOKUP(A25,[1]Dataset!A21:$X$40,18, FALSE)</f>
        <v>79.400000000000006</v>
      </c>
      <c r="E25" s="29">
        <f>VLOOKUP(A25,[1]Dataset!A21:$X$40,20, FALSE)</f>
        <v>160.9</v>
      </c>
      <c r="F25" s="30">
        <f>VLOOKUP(A25,[1]Dataset!A21:$X$40,22, FALSE)</f>
        <v>79.400000000000006</v>
      </c>
    </row>
    <row r="26" spans="1:6" ht="14.4" x14ac:dyDescent="0.3">
      <c r="A26" s="28" t="s">
        <v>76</v>
      </c>
      <c r="B26" s="29">
        <f>VLOOKUP(A26,[1]Dataset!A22:$X$40,7, FALSE)</f>
        <v>49.1</v>
      </c>
      <c r="C26" s="29">
        <f>VLOOKUP(A26,[1]Dataset!A22:$X$40,14, FALSE)</f>
        <v>146.80000000000001</v>
      </c>
      <c r="D26" s="29">
        <f>VLOOKUP(A26,[1]Dataset!A22:$X$40,18, FALSE)</f>
        <v>90.9</v>
      </c>
      <c r="E26" s="29">
        <f>VLOOKUP(A26,[1]Dataset!A22:$X$40,20, FALSE)</f>
        <v>183.5</v>
      </c>
      <c r="F26" s="30">
        <f>VLOOKUP(A26,[1]Dataset!A22:$X$40,22, FALSE)</f>
        <v>90.9</v>
      </c>
    </row>
    <row r="27" spans="1:6" ht="14.4" x14ac:dyDescent="0.3">
      <c r="A27" s="28" t="s">
        <v>78</v>
      </c>
      <c r="B27" s="29">
        <f>VLOOKUP(A27,[1]Dataset!A23:$X$40,7, FALSE)</f>
        <v>51.8</v>
      </c>
      <c r="C27" s="29">
        <f>VLOOKUP(A27,[1]Dataset!A23:$X$40,14, FALSE)</f>
        <v>156.4</v>
      </c>
      <c r="D27" s="29">
        <f>VLOOKUP(A27,[1]Dataset!A23:$X$40,18, FALSE)</f>
        <v>93.1</v>
      </c>
      <c r="E27" s="29">
        <f>VLOOKUP(A27,[1]Dataset!A23:$X$40,20, FALSE)</f>
        <v>188.1</v>
      </c>
      <c r="F27" s="30">
        <f>VLOOKUP(A27,[1]Dataset!A23:$X$40,22, FALSE)</f>
        <v>93.1</v>
      </c>
    </row>
    <row r="28" spans="1:6" ht="14.4" x14ac:dyDescent="0.3">
      <c r="A28" s="31" t="s">
        <v>94</v>
      </c>
      <c r="B28" s="32">
        <f>MIN(B6:B27)</f>
        <v>-1</v>
      </c>
      <c r="C28" s="33">
        <f>MIN(C6:C27)</f>
        <v>-1</v>
      </c>
      <c r="D28" s="33">
        <f>MIN(D6:D27)</f>
        <v>-1</v>
      </c>
      <c r="E28" s="33">
        <f>MIN(E6:E27)</f>
        <v>-1</v>
      </c>
      <c r="F28" s="33">
        <f>MIN(F6:F27)</f>
        <v>-1</v>
      </c>
    </row>
    <row r="29" spans="1:6" ht="14.4" x14ac:dyDescent="0.3">
      <c r="A29" s="31" t="s">
        <v>95</v>
      </c>
      <c r="B29" s="32">
        <f>MAX(B6:B27)</f>
        <v>51.8</v>
      </c>
      <c r="C29" s="33">
        <f>MAX(C6:C27)</f>
        <v>156.4</v>
      </c>
      <c r="D29" s="33">
        <f>MAX(D6:D27)</f>
        <v>93.1</v>
      </c>
      <c r="E29" s="33">
        <f t="shared" ref="E29:F29" si="0">MAX(E6:E27)</f>
        <v>188.1</v>
      </c>
      <c r="F29" s="33">
        <f t="shared" si="0"/>
        <v>93.1</v>
      </c>
    </row>
    <row r="30" spans="1:6" ht="14.4" x14ac:dyDescent="0.3">
      <c r="A30" s="31" t="s">
        <v>96</v>
      </c>
      <c r="B30" s="32">
        <f>AVERAGE(B6:B27)</f>
        <v>20.827272727272728</v>
      </c>
      <c r="C30" s="32">
        <f t="shared" ref="C30:F30" si="1">AVERAGE(C6:C27)</f>
        <v>62.377272727272725</v>
      </c>
      <c r="D30" s="32">
        <f>AVERAGE(D6:D27)</f>
        <v>37.800000000000004</v>
      </c>
      <c r="E30" s="32">
        <f t="shared" si="1"/>
        <v>76.418181818181822</v>
      </c>
      <c r="F30" s="32">
        <f t="shared" si="1"/>
        <v>37.800000000000004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I18" sqref="I18"/>
    </sheetView>
  </sheetViews>
  <sheetFormatPr defaultColWidth="11" defaultRowHeight="14.4" x14ac:dyDescent="0.3"/>
  <cols>
    <col min="1" max="1" width="39.77734375" style="3" bestFit="1" customWidth="1"/>
    <col min="2" max="16384" width="11" style="3"/>
  </cols>
  <sheetData>
    <row r="1" spans="1:10" s="22" customFormat="1" ht="21" x14ac:dyDescent="0.4">
      <c r="A1" s="21" t="s">
        <v>10</v>
      </c>
      <c r="B1" s="22" t="s">
        <v>97</v>
      </c>
    </row>
    <row r="2" spans="1:10" customFormat="1" x14ac:dyDescent="0.3"/>
    <row r="3" spans="1:10" s="2" customFormat="1" x14ac:dyDescent="0.3">
      <c r="B3" s="3"/>
    </row>
    <row r="4" spans="1:10" s="2" customFormat="1" x14ac:dyDescent="0.3">
      <c r="B4" s="3" t="s">
        <v>98</v>
      </c>
    </row>
    <row r="5" spans="1:10" ht="18" x14ac:dyDescent="0.35">
      <c r="A5" s="34" t="s">
        <v>99</v>
      </c>
      <c r="B5" s="35" t="s">
        <v>100</v>
      </c>
    </row>
    <row r="6" spans="1:10" ht="18" x14ac:dyDescent="0.35">
      <c r="A6" s="34" t="s">
        <v>101</v>
      </c>
      <c r="B6" s="36" t="s">
        <v>102</v>
      </c>
    </row>
    <row r="7" spans="1:10" ht="18" x14ac:dyDescent="0.35">
      <c r="A7" s="34"/>
      <c r="B7" s="36" t="s">
        <v>103</v>
      </c>
    </row>
    <row r="8" spans="1:10" x14ac:dyDescent="0.3">
      <c r="B8" s="36" t="s">
        <v>104</v>
      </c>
    </row>
    <row r="9" spans="1:10" ht="23.4" x14ac:dyDescent="0.45">
      <c r="A9" s="23" t="s">
        <v>105</v>
      </c>
      <c r="B9" s="36" t="s">
        <v>106</v>
      </c>
      <c r="I9" s="2"/>
      <c r="J9" s="2"/>
    </row>
    <row r="10" spans="1:10" x14ac:dyDescent="0.3">
      <c r="A10" s="37" t="s">
        <v>107</v>
      </c>
      <c r="B10" s="32" t="s">
        <v>108</v>
      </c>
      <c r="C10" s="32" t="s">
        <v>109</v>
      </c>
      <c r="D10" s="32" t="s">
        <v>110</v>
      </c>
      <c r="E10" s="32" t="s">
        <v>111</v>
      </c>
      <c r="F10" s="32" t="s">
        <v>112</v>
      </c>
      <c r="I10" s="2"/>
      <c r="J10" s="2"/>
    </row>
    <row r="11" spans="1:10" x14ac:dyDescent="0.3">
      <c r="A11" s="38" t="s">
        <v>113</v>
      </c>
      <c r="B11" s="39">
        <v>20000</v>
      </c>
      <c r="C11" s="39" t="s">
        <v>39</v>
      </c>
      <c r="D11" s="39">
        <v>0</v>
      </c>
      <c r="E11" s="40" t="s">
        <v>40</v>
      </c>
      <c r="F11" s="40">
        <v>24</v>
      </c>
      <c r="I11" s="2"/>
      <c r="J11" s="2"/>
    </row>
    <row r="14" spans="1:10" ht="23.4" x14ac:dyDescent="0.45">
      <c r="A14" s="23" t="s">
        <v>93</v>
      </c>
    </row>
    <row r="15" spans="1:10" x14ac:dyDescent="0.3">
      <c r="A15" s="41" t="s">
        <v>114</v>
      </c>
      <c r="B15" s="32" t="s">
        <v>108</v>
      </c>
      <c r="C15" s="42" t="s">
        <v>109</v>
      </c>
      <c r="D15" s="32" t="s">
        <v>110</v>
      </c>
      <c r="E15" s="42" t="s">
        <v>111</v>
      </c>
      <c r="F15" s="32" t="s">
        <v>112</v>
      </c>
    </row>
    <row r="16" spans="1:10" x14ac:dyDescent="0.3">
      <c r="A16" s="28" t="s">
        <v>113</v>
      </c>
      <c r="B16" s="29">
        <v>20000</v>
      </c>
      <c r="C16" s="3" t="s">
        <v>39</v>
      </c>
      <c r="D16" s="29">
        <v>0</v>
      </c>
      <c r="E16" s="3" t="s">
        <v>40</v>
      </c>
      <c r="F16" s="29">
        <v>24</v>
      </c>
    </row>
    <row r="17" spans="1:6" x14ac:dyDescent="0.3">
      <c r="A17" s="28" t="s">
        <v>115</v>
      </c>
      <c r="B17" s="29">
        <v>20002</v>
      </c>
      <c r="C17" s="3" t="s">
        <v>39</v>
      </c>
      <c r="D17" s="29">
        <v>0</v>
      </c>
      <c r="E17" s="3" t="s">
        <v>40</v>
      </c>
      <c r="F17" s="29">
        <v>24</v>
      </c>
    </row>
    <row r="18" spans="1:6" x14ac:dyDescent="0.3">
      <c r="A18" s="28" t="s">
        <v>116</v>
      </c>
      <c r="B18" s="29">
        <v>20004</v>
      </c>
      <c r="C18" s="3" t="s">
        <v>39</v>
      </c>
      <c r="D18" s="29">
        <v>0</v>
      </c>
      <c r="E18" s="3" t="s">
        <v>40</v>
      </c>
      <c r="F18" s="29">
        <v>24</v>
      </c>
    </row>
    <row r="19" spans="1:6" x14ac:dyDescent="0.3">
      <c r="A19" s="28" t="s">
        <v>117</v>
      </c>
      <c r="B19" s="29">
        <v>20006</v>
      </c>
      <c r="C19" s="3" t="s">
        <v>39</v>
      </c>
      <c r="D19" s="29">
        <v>0</v>
      </c>
      <c r="E19" s="3" t="s">
        <v>40</v>
      </c>
      <c r="F19" s="29">
        <v>24</v>
      </c>
    </row>
    <row r="20" spans="1:6" x14ac:dyDescent="0.3">
      <c r="A20" s="28" t="s">
        <v>118</v>
      </c>
      <c r="B20" s="29">
        <v>20008</v>
      </c>
      <c r="C20" s="3" t="s">
        <v>39</v>
      </c>
      <c r="D20" s="29">
        <v>0</v>
      </c>
      <c r="E20" s="3" t="s">
        <v>40</v>
      </c>
      <c r="F20" s="29">
        <v>24</v>
      </c>
    </row>
    <row r="21" spans="1:6" x14ac:dyDescent="0.3">
      <c r="A21" s="28" t="s">
        <v>119</v>
      </c>
      <c r="B21" s="29">
        <v>20010</v>
      </c>
      <c r="C21" s="3" t="s">
        <v>39</v>
      </c>
      <c r="D21" s="29">
        <v>0</v>
      </c>
      <c r="E21" s="3" t="s">
        <v>40</v>
      </c>
      <c r="F21" s="29">
        <v>24</v>
      </c>
    </row>
    <row r="22" spans="1:6" x14ac:dyDescent="0.3">
      <c r="A22" s="28" t="s">
        <v>120</v>
      </c>
      <c r="B22" s="29">
        <v>20012</v>
      </c>
      <c r="C22" s="3" t="s">
        <v>39</v>
      </c>
      <c r="D22" s="29">
        <v>0</v>
      </c>
      <c r="E22" s="3" t="s">
        <v>40</v>
      </c>
      <c r="F22" s="29">
        <v>24</v>
      </c>
    </row>
    <row r="23" spans="1:6" x14ac:dyDescent="0.3">
      <c r="A23" s="28" t="s">
        <v>121</v>
      </c>
      <c r="B23" s="29">
        <v>20014</v>
      </c>
      <c r="C23" s="3" t="s">
        <v>39</v>
      </c>
      <c r="D23" s="29">
        <v>0</v>
      </c>
      <c r="E23" s="3" t="s">
        <v>40</v>
      </c>
      <c r="F23" s="29">
        <v>24</v>
      </c>
    </row>
    <row r="24" spans="1:6" x14ac:dyDescent="0.3">
      <c r="A24" s="28" t="s">
        <v>122</v>
      </c>
      <c r="B24" s="29">
        <v>20016</v>
      </c>
      <c r="C24" s="3" t="s">
        <v>39</v>
      </c>
      <c r="D24" s="29">
        <v>0</v>
      </c>
      <c r="E24" s="3" t="s">
        <v>40</v>
      </c>
      <c r="F24" s="29">
        <v>24</v>
      </c>
    </row>
    <row r="25" spans="1:6" x14ac:dyDescent="0.3">
      <c r="A25" s="28" t="s">
        <v>123</v>
      </c>
      <c r="B25" s="29">
        <v>20018</v>
      </c>
      <c r="C25" s="3" t="s">
        <v>39</v>
      </c>
      <c r="D25" s="29">
        <v>0</v>
      </c>
      <c r="E25" s="3" t="s">
        <v>40</v>
      </c>
      <c r="F25" s="29">
        <v>24</v>
      </c>
    </row>
    <row r="26" spans="1:6" x14ac:dyDescent="0.3">
      <c r="A26" s="28" t="s">
        <v>124</v>
      </c>
      <c r="B26" s="29">
        <v>20020</v>
      </c>
      <c r="C26" s="3" t="s">
        <v>39</v>
      </c>
      <c r="D26" s="29">
        <v>0</v>
      </c>
      <c r="E26" s="3" t="s">
        <v>40</v>
      </c>
      <c r="F26" s="29">
        <v>24</v>
      </c>
    </row>
    <row r="27" spans="1:6" x14ac:dyDescent="0.3">
      <c r="A27" s="28" t="s">
        <v>125</v>
      </c>
      <c r="B27" s="29">
        <v>20022</v>
      </c>
      <c r="C27" s="3" t="s">
        <v>39</v>
      </c>
      <c r="D27" s="29">
        <v>0</v>
      </c>
      <c r="E27" s="3" t="s">
        <v>40</v>
      </c>
      <c r="F27" s="29">
        <v>24</v>
      </c>
    </row>
    <row r="28" spans="1:6" x14ac:dyDescent="0.3">
      <c r="A28" s="28" t="s">
        <v>126</v>
      </c>
      <c r="B28" s="29">
        <v>20024</v>
      </c>
      <c r="C28" s="3" t="s">
        <v>39</v>
      </c>
      <c r="D28" s="29">
        <v>0</v>
      </c>
      <c r="E28" s="3" t="s">
        <v>40</v>
      </c>
      <c r="F28" s="29">
        <v>24</v>
      </c>
    </row>
    <row r="29" spans="1:6" x14ac:dyDescent="0.3">
      <c r="A29" s="28" t="s">
        <v>127</v>
      </c>
      <c r="B29" s="29">
        <v>20026</v>
      </c>
      <c r="C29" s="3" t="s">
        <v>39</v>
      </c>
      <c r="D29" s="29">
        <v>0</v>
      </c>
      <c r="E29" s="3" t="s">
        <v>40</v>
      </c>
      <c r="F29" s="29">
        <v>24</v>
      </c>
    </row>
    <row r="30" spans="1:6" x14ac:dyDescent="0.3">
      <c r="A30" s="28" t="s">
        <v>128</v>
      </c>
      <c r="B30" s="29">
        <v>20028</v>
      </c>
      <c r="C30" s="3" t="s">
        <v>39</v>
      </c>
      <c r="D30" s="29">
        <v>0</v>
      </c>
      <c r="E30" s="3" t="s">
        <v>40</v>
      </c>
      <c r="F30" s="29">
        <v>24</v>
      </c>
    </row>
    <row r="31" spans="1:6" x14ac:dyDescent="0.3">
      <c r="A31" s="28" t="s">
        <v>129</v>
      </c>
      <c r="B31" s="29">
        <v>20030</v>
      </c>
      <c r="C31" s="3" t="s">
        <v>39</v>
      </c>
      <c r="D31" s="29">
        <v>0</v>
      </c>
      <c r="E31" s="3" t="s">
        <v>40</v>
      </c>
      <c r="F31" s="29">
        <v>24</v>
      </c>
    </row>
    <row r="32" spans="1:6" x14ac:dyDescent="0.3">
      <c r="A32" s="28" t="s">
        <v>130</v>
      </c>
      <c r="B32" s="29">
        <v>20032</v>
      </c>
      <c r="C32" s="3" t="s">
        <v>39</v>
      </c>
      <c r="D32" s="29">
        <v>0</v>
      </c>
      <c r="E32" s="3" t="s">
        <v>40</v>
      </c>
      <c r="F32" s="29">
        <v>24</v>
      </c>
    </row>
    <row r="33" spans="1:6" x14ac:dyDescent="0.3">
      <c r="A33" s="28" t="s">
        <v>131</v>
      </c>
      <c r="B33" s="29">
        <v>20034</v>
      </c>
      <c r="C33" s="3" t="s">
        <v>39</v>
      </c>
      <c r="D33" s="29">
        <v>0</v>
      </c>
      <c r="E33" s="3" t="s">
        <v>40</v>
      </c>
      <c r="F33" s="29">
        <v>24</v>
      </c>
    </row>
    <row r="34" spans="1:6" x14ac:dyDescent="0.3">
      <c r="A34" s="28" t="s">
        <v>132</v>
      </c>
      <c r="B34" s="29">
        <v>20036</v>
      </c>
      <c r="C34" s="3" t="s">
        <v>39</v>
      </c>
      <c r="D34" s="29">
        <v>0</v>
      </c>
      <c r="E34" s="3" t="s">
        <v>40</v>
      </c>
      <c r="F34" s="29">
        <v>24</v>
      </c>
    </row>
    <row r="35" spans="1:6" x14ac:dyDescent="0.3">
      <c r="A35" s="28" t="s">
        <v>133</v>
      </c>
      <c r="B35" s="29">
        <v>20038</v>
      </c>
      <c r="C35" s="3" t="s">
        <v>39</v>
      </c>
      <c r="D35" s="29">
        <v>0</v>
      </c>
      <c r="E35" s="3" t="s">
        <v>40</v>
      </c>
      <c r="F35" s="29">
        <v>24</v>
      </c>
    </row>
    <row r="36" spans="1:6" x14ac:dyDescent="0.3">
      <c r="A36" s="28" t="s">
        <v>134</v>
      </c>
      <c r="B36" s="29">
        <v>20040</v>
      </c>
      <c r="C36" s="3" t="s">
        <v>39</v>
      </c>
      <c r="D36" s="29">
        <v>0</v>
      </c>
      <c r="E36" s="3" t="s">
        <v>40</v>
      </c>
      <c r="F36" s="29">
        <v>24</v>
      </c>
    </row>
    <row r="37" spans="1:6" x14ac:dyDescent="0.3">
      <c r="A37" s="28" t="s">
        <v>135</v>
      </c>
      <c r="B37" s="29">
        <v>20042</v>
      </c>
      <c r="C37" s="3" t="s">
        <v>39</v>
      </c>
      <c r="D37" s="29">
        <v>0</v>
      </c>
      <c r="E37" s="3" t="s">
        <v>40</v>
      </c>
      <c r="F37" s="29">
        <v>24</v>
      </c>
    </row>
    <row r="38" spans="1:6" x14ac:dyDescent="0.3">
      <c r="A38" s="28" t="s">
        <v>136</v>
      </c>
      <c r="B38" s="29">
        <v>20044</v>
      </c>
      <c r="C38" s="3" t="s">
        <v>39</v>
      </c>
      <c r="D38" s="29">
        <v>0</v>
      </c>
      <c r="E38" s="3" t="s">
        <v>40</v>
      </c>
      <c r="F38" s="29">
        <v>24</v>
      </c>
    </row>
    <row r="39" spans="1:6" x14ac:dyDescent="0.3">
      <c r="A39" s="28" t="s">
        <v>137</v>
      </c>
      <c r="B39" s="29">
        <v>20046</v>
      </c>
      <c r="C39" s="3" t="s">
        <v>39</v>
      </c>
      <c r="D39" s="29">
        <v>0</v>
      </c>
      <c r="E39" s="3" t="s">
        <v>40</v>
      </c>
      <c r="F39" s="29">
        <v>24</v>
      </c>
    </row>
    <row r="40" spans="1:6" x14ac:dyDescent="0.3">
      <c r="A40" s="28" t="s">
        <v>138</v>
      </c>
      <c r="B40" s="29">
        <v>20048</v>
      </c>
      <c r="C40" s="3" t="s">
        <v>39</v>
      </c>
      <c r="D40" s="29">
        <v>0</v>
      </c>
      <c r="E40" s="3" t="s">
        <v>40</v>
      </c>
      <c r="F40" s="29">
        <v>24</v>
      </c>
    </row>
    <row r="41" spans="1:6" x14ac:dyDescent="0.3">
      <c r="A41" s="28" t="s">
        <v>139</v>
      </c>
      <c r="B41" s="29">
        <v>20050</v>
      </c>
      <c r="C41" s="3" t="s">
        <v>39</v>
      </c>
      <c r="D41" s="29">
        <v>0</v>
      </c>
      <c r="E41" s="3" t="s">
        <v>40</v>
      </c>
      <c r="F41" s="29">
        <v>24</v>
      </c>
    </row>
    <row r="42" spans="1:6" x14ac:dyDescent="0.3">
      <c r="A42" s="28" t="s">
        <v>140</v>
      </c>
      <c r="B42" s="29">
        <v>20052</v>
      </c>
      <c r="C42" s="3" t="s">
        <v>39</v>
      </c>
      <c r="D42" s="29">
        <v>0</v>
      </c>
      <c r="E42" s="3" t="s">
        <v>40</v>
      </c>
      <c r="F42" s="29">
        <v>24</v>
      </c>
    </row>
    <row r="43" spans="1:6" x14ac:dyDescent="0.3">
      <c r="A43" s="28" t="s">
        <v>141</v>
      </c>
      <c r="B43" s="29">
        <v>20054</v>
      </c>
      <c r="C43" s="3" t="s">
        <v>39</v>
      </c>
      <c r="D43" s="29">
        <v>0</v>
      </c>
      <c r="E43" s="3" t="s">
        <v>40</v>
      </c>
      <c r="F43" s="29">
        <v>24</v>
      </c>
    </row>
    <row r="44" spans="1:6" x14ac:dyDescent="0.3">
      <c r="A44" s="28" t="s">
        <v>142</v>
      </c>
      <c r="B44" s="29">
        <v>20058</v>
      </c>
      <c r="C44" s="3" t="s">
        <v>39</v>
      </c>
      <c r="D44" s="29">
        <v>0</v>
      </c>
      <c r="E44" s="3" t="s">
        <v>40</v>
      </c>
      <c r="F44" s="29">
        <v>24</v>
      </c>
    </row>
    <row r="45" spans="1:6" x14ac:dyDescent="0.3">
      <c r="A45" s="28" t="s">
        <v>143</v>
      </c>
      <c r="B45" s="29">
        <v>20060</v>
      </c>
      <c r="C45" s="3" t="s">
        <v>39</v>
      </c>
      <c r="D45" s="29">
        <v>0</v>
      </c>
      <c r="E45" s="3" t="s">
        <v>40</v>
      </c>
      <c r="F45" s="29">
        <v>24</v>
      </c>
    </row>
    <row r="46" spans="1:6" x14ac:dyDescent="0.3">
      <c r="A46" s="28" t="s">
        <v>144</v>
      </c>
      <c r="B46" s="29">
        <v>21000</v>
      </c>
      <c r="C46" s="3" t="s">
        <v>39</v>
      </c>
      <c r="D46" s="29">
        <v>0</v>
      </c>
      <c r="E46" s="3" t="s">
        <v>40</v>
      </c>
      <c r="F46" s="29">
        <v>24</v>
      </c>
    </row>
    <row r="47" spans="1:6" x14ac:dyDescent="0.3">
      <c r="A47" s="28" t="s">
        <v>145</v>
      </c>
      <c r="B47" s="29">
        <v>21002</v>
      </c>
      <c r="C47" s="3" t="s">
        <v>39</v>
      </c>
      <c r="D47" s="29">
        <v>0</v>
      </c>
      <c r="E47" s="3" t="s">
        <v>40</v>
      </c>
      <c r="F47" s="29">
        <v>24</v>
      </c>
    </row>
    <row r="48" spans="1:6" x14ac:dyDescent="0.3">
      <c r="A48" s="28" t="s">
        <v>146</v>
      </c>
      <c r="B48" s="29">
        <v>21004</v>
      </c>
      <c r="C48" s="3" t="s">
        <v>39</v>
      </c>
      <c r="D48" s="29">
        <v>0</v>
      </c>
      <c r="E48" s="3" t="s">
        <v>40</v>
      </c>
      <c r="F48" s="29">
        <v>24</v>
      </c>
    </row>
    <row r="49" spans="1:6" x14ac:dyDescent="0.3">
      <c r="A49" s="28" t="s">
        <v>147</v>
      </c>
      <c r="B49" s="29">
        <v>21006</v>
      </c>
      <c r="C49" s="3" t="s">
        <v>39</v>
      </c>
      <c r="D49" s="29">
        <v>0</v>
      </c>
      <c r="E49" s="3" t="s">
        <v>40</v>
      </c>
      <c r="F49" s="29">
        <v>24</v>
      </c>
    </row>
    <row r="50" spans="1:6" x14ac:dyDescent="0.3">
      <c r="A50" s="28" t="s">
        <v>148</v>
      </c>
      <c r="B50" s="29">
        <v>21008</v>
      </c>
      <c r="C50" s="3" t="s">
        <v>39</v>
      </c>
      <c r="D50" s="29">
        <v>0</v>
      </c>
      <c r="E50" s="3" t="s">
        <v>40</v>
      </c>
      <c r="F50" s="29">
        <v>24</v>
      </c>
    </row>
    <row r="51" spans="1:6" x14ac:dyDescent="0.3">
      <c r="A51" s="28" t="s">
        <v>149</v>
      </c>
      <c r="B51" s="29">
        <v>21010</v>
      </c>
      <c r="C51" s="3" t="s">
        <v>39</v>
      </c>
      <c r="D51" s="29">
        <v>0</v>
      </c>
      <c r="E51" s="3" t="s">
        <v>40</v>
      </c>
      <c r="F51" s="29">
        <v>24</v>
      </c>
    </row>
    <row r="52" spans="1:6" x14ac:dyDescent="0.3">
      <c r="A52" s="28" t="s">
        <v>150</v>
      </c>
      <c r="B52" s="29">
        <v>21012</v>
      </c>
      <c r="C52" s="3" t="s">
        <v>39</v>
      </c>
      <c r="D52" s="29">
        <v>0</v>
      </c>
      <c r="E52" s="3" t="s">
        <v>40</v>
      </c>
      <c r="F52" s="29">
        <v>24</v>
      </c>
    </row>
    <row r="53" spans="1:6" x14ac:dyDescent="0.3">
      <c r="A53" s="28" t="s">
        <v>151</v>
      </c>
      <c r="B53" s="29">
        <v>21014</v>
      </c>
      <c r="C53" s="3" t="s">
        <v>39</v>
      </c>
      <c r="D53" s="29">
        <v>0</v>
      </c>
      <c r="E53" s="3" t="s">
        <v>40</v>
      </c>
      <c r="F53" s="29">
        <v>24</v>
      </c>
    </row>
    <row r="54" spans="1:6" x14ac:dyDescent="0.3">
      <c r="A54" s="38" t="s">
        <v>152</v>
      </c>
      <c r="B54" s="39">
        <v>21016</v>
      </c>
      <c r="C54" s="43" t="s">
        <v>39</v>
      </c>
      <c r="D54" s="39">
        <v>0</v>
      </c>
      <c r="E54" s="43" t="s">
        <v>40</v>
      </c>
      <c r="F54" s="3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G16" sqref="G16"/>
    </sheetView>
  </sheetViews>
  <sheetFormatPr defaultColWidth="11" defaultRowHeight="13.8" x14ac:dyDescent="0.3"/>
  <cols>
    <col min="1" max="1" width="28.21875" style="2" bestFit="1" customWidth="1"/>
    <col min="2" max="2" width="17.77734375" style="2" bestFit="1" customWidth="1"/>
    <col min="3" max="3" width="11" style="2" bestFit="1" customWidth="1"/>
    <col min="4" max="4" width="13.21875" style="2" bestFit="1" customWidth="1"/>
    <col min="5" max="5" width="10.77734375" style="2" bestFit="1" customWidth="1"/>
    <col min="6" max="6" width="13.44140625" style="2" bestFit="1" customWidth="1"/>
    <col min="7" max="8" width="14.5546875" style="2" bestFit="1" customWidth="1"/>
    <col min="9" max="9" width="17.77734375" style="2" bestFit="1" customWidth="1"/>
    <col min="10" max="10" width="11" style="2" bestFit="1" customWidth="1"/>
    <col min="11" max="11" width="9" style="2" bestFit="1" customWidth="1"/>
    <col min="12" max="12" width="10.77734375" style="2" bestFit="1" customWidth="1"/>
    <col min="13" max="13" width="12.44140625" style="2" bestFit="1" customWidth="1"/>
    <col min="14" max="14" width="11" style="2" bestFit="1" customWidth="1"/>
    <col min="15" max="15" width="8" style="2" bestFit="1" customWidth="1"/>
    <col min="16" max="16" width="12.44140625" style="2" bestFit="1" customWidth="1"/>
    <col min="17" max="17" width="12.5546875" style="2" bestFit="1" customWidth="1"/>
    <col min="18" max="18" width="24.21875" style="2" bestFit="1" customWidth="1"/>
    <col min="19" max="19" width="12.5546875" style="2" bestFit="1" customWidth="1"/>
    <col min="20" max="20" width="16" style="2" bestFit="1" customWidth="1"/>
    <col min="21" max="21" width="9" style="2" bestFit="1" customWidth="1"/>
    <col min="22" max="22" width="10.77734375" style="2" bestFit="1" customWidth="1"/>
    <col min="23" max="24" width="13.44140625" style="2" bestFit="1" customWidth="1"/>
    <col min="25" max="25" width="15" style="2" bestFit="1" customWidth="1"/>
    <col min="26" max="16384" width="11" style="2"/>
  </cols>
  <sheetData>
    <row r="1" spans="1:3" ht="21" x14ac:dyDescent="0.4">
      <c r="A1" s="21" t="s">
        <v>11</v>
      </c>
      <c r="B1" s="22" t="s">
        <v>153</v>
      </c>
    </row>
    <row r="2" spans="1:3" ht="18" x14ac:dyDescent="0.35">
      <c r="B2" s="35" t="s">
        <v>154</v>
      </c>
    </row>
    <row r="5" spans="1:3" ht="14.4" x14ac:dyDescent="0.3">
      <c r="B5" s="3" t="s">
        <v>98</v>
      </c>
    </row>
    <row r="6" spans="1:3" ht="14.4" x14ac:dyDescent="0.3">
      <c r="A6" s="44" t="s">
        <v>99</v>
      </c>
      <c r="B6" s="3" t="s">
        <v>155</v>
      </c>
    </row>
    <row r="7" spans="1:3" ht="15" x14ac:dyDescent="0.35">
      <c r="A7" s="44" t="s">
        <v>101</v>
      </c>
      <c r="B7" s="45" t="s">
        <v>156</v>
      </c>
    </row>
    <row r="8" spans="1:3" ht="15" x14ac:dyDescent="0.35">
      <c r="B8" s="45" t="s">
        <v>157</v>
      </c>
    </row>
    <row r="10" spans="1:3" ht="23.4" x14ac:dyDescent="0.45">
      <c r="A10" s="23" t="s">
        <v>93</v>
      </c>
    </row>
    <row r="11" spans="1:3" ht="14.4" x14ac:dyDescent="0.3">
      <c r="A11" s="46" t="s">
        <v>158</v>
      </c>
      <c r="B11" s="32" t="s">
        <v>159</v>
      </c>
      <c r="C11" s="32" t="s">
        <v>160</v>
      </c>
    </row>
    <row r="12" spans="1:3" ht="14.4" x14ac:dyDescent="0.3">
      <c r="A12" s="46">
        <v>44927</v>
      </c>
      <c r="B12" s="32" t="s">
        <v>161</v>
      </c>
      <c r="C12" s="32">
        <v>200</v>
      </c>
    </row>
    <row r="13" spans="1:3" ht="14.4" x14ac:dyDescent="0.3">
      <c r="A13" s="46">
        <v>44928</v>
      </c>
      <c r="B13" s="32" t="s">
        <v>162</v>
      </c>
      <c r="C13" s="32" t="e">
        <v>#N/A</v>
      </c>
    </row>
    <row r="14" spans="1:3" ht="14.4" x14ac:dyDescent="0.3">
      <c r="A14" s="46">
        <v>44929</v>
      </c>
      <c r="B14" s="32" t="s">
        <v>163</v>
      </c>
      <c r="C14" s="32">
        <v>50</v>
      </c>
    </row>
    <row r="15" spans="1:3" ht="14.4" x14ac:dyDescent="0.3">
      <c r="A15" s="46">
        <v>44930</v>
      </c>
      <c r="B15" s="32" t="s">
        <v>164</v>
      </c>
      <c r="C15" s="32" t="e">
        <v>#N/A</v>
      </c>
    </row>
    <row r="16" spans="1:3" ht="14.4" x14ac:dyDescent="0.3">
      <c r="A16" s="46">
        <v>44931</v>
      </c>
      <c r="B16" s="32" t="s">
        <v>165</v>
      </c>
      <c r="C16" s="32">
        <v>10</v>
      </c>
    </row>
    <row r="17" spans="1:3" ht="14.4" x14ac:dyDescent="0.3">
      <c r="A17" s="46">
        <v>44932</v>
      </c>
      <c r="B17" s="32" t="s">
        <v>166</v>
      </c>
      <c r="C17" s="32">
        <v>150</v>
      </c>
    </row>
    <row r="18" spans="1:3" ht="14.4" x14ac:dyDescent="0.3">
      <c r="A18" s="46">
        <v>44933</v>
      </c>
      <c r="B18" s="32" t="s">
        <v>167</v>
      </c>
      <c r="C18" s="32">
        <v>80</v>
      </c>
    </row>
    <row r="19" spans="1:3" ht="14.4" x14ac:dyDescent="0.3">
      <c r="A19" s="46">
        <v>44934</v>
      </c>
      <c r="B19" s="32" t="s">
        <v>168</v>
      </c>
      <c r="C19" s="32" t="e">
        <v>#N/A</v>
      </c>
    </row>
    <row r="20" spans="1:3" ht="14.4" x14ac:dyDescent="0.3">
      <c r="A20" s="46">
        <v>44935</v>
      </c>
      <c r="B20" s="32" t="s">
        <v>169</v>
      </c>
      <c r="C20" s="32">
        <v>30</v>
      </c>
    </row>
    <row r="21" spans="1:3" ht="14.4" x14ac:dyDescent="0.3">
      <c r="A21" s="46">
        <v>44936</v>
      </c>
      <c r="B21" s="32" t="s">
        <v>170</v>
      </c>
      <c r="C21" s="32" t="e">
        <v>#N/A</v>
      </c>
    </row>
    <row r="22" spans="1:3" ht="14.4" x14ac:dyDescent="0.3">
      <c r="B22" s="32" t="s">
        <v>171</v>
      </c>
      <c r="C22" s="9">
        <f t="array" ref="C22">SUM(IFERROR(C12:C21,20))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M27" sqref="M27"/>
    </sheetView>
  </sheetViews>
  <sheetFormatPr defaultColWidth="11" defaultRowHeight="13.8" x14ac:dyDescent="0.3"/>
  <cols>
    <col min="1" max="1" width="28.21875" style="2" bestFit="1" customWidth="1"/>
    <col min="2" max="16384" width="11" style="2"/>
  </cols>
  <sheetData>
    <row r="1" spans="1:14" ht="21" x14ac:dyDescent="0.4">
      <c r="A1" s="21" t="s">
        <v>12</v>
      </c>
      <c r="B1" s="22" t="s">
        <v>172</v>
      </c>
    </row>
    <row r="3" spans="1:14" ht="14.4" x14ac:dyDescent="0.3">
      <c r="B3" s="3" t="s">
        <v>98</v>
      </c>
    </row>
    <row r="4" spans="1:14" ht="18" x14ac:dyDescent="0.35">
      <c r="A4" s="34" t="s">
        <v>99</v>
      </c>
      <c r="B4" s="3"/>
      <c r="C4" s="2" t="s">
        <v>173</v>
      </c>
    </row>
    <row r="5" spans="1:14" ht="18" x14ac:dyDescent="0.35">
      <c r="A5" s="34" t="s">
        <v>101</v>
      </c>
      <c r="B5" s="3" t="s">
        <v>174</v>
      </c>
    </row>
    <row r="6" spans="1:14" ht="14.4" x14ac:dyDescent="0.3">
      <c r="A6" s="44"/>
      <c r="B6" s="3" t="s">
        <v>175</v>
      </c>
    </row>
    <row r="8" spans="1:14" ht="23.4" x14ac:dyDescent="0.45">
      <c r="A8" s="23" t="s">
        <v>93</v>
      </c>
      <c r="M8" s="23" t="s">
        <v>176</v>
      </c>
    </row>
    <row r="9" spans="1:14" ht="14.4" x14ac:dyDescent="0.3">
      <c r="A9" s="5"/>
      <c r="B9" s="5" t="s">
        <v>177</v>
      </c>
      <c r="C9" s="5" t="s">
        <v>178</v>
      </c>
      <c r="D9" s="5" t="s">
        <v>179</v>
      </c>
      <c r="E9" s="5" t="s">
        <v>180</v>
      </c>
      <c r="F9" s="5" t="s">
        <v>181</v>
      </c>
      <c r="G9" s="5" t="s">
        <v>182</v>
      </c>
      <c r="H9" s="5" t="s">
        <v>183</v>
      </c>
      <c r="I9" s="5" t="s">
        <v>184</v>
      </c>
      <c r="J9" s="5" t="s">
        <v>185</v>
      </c>
      <c r="M9" s="31" t="s">
        <v>15</v>
      </c>
      <c r="N9" s="31" t="s">
        <v>186</v>
      </c>
    </row>
    <row r="10" spans="1:14" ht="14.4" x14ac:dyDescent="0.3">
      <c r="A10" s="5" t="s">
        <v>177</v>
      </c>
      <c r="B10" s="9">
        <v>-1</v>
      </c>
      <c r="C10" s="9">
        <v>95</v>
      </c>
      <c r="D10" s="9">
        <v>-1</v>
      </c>
      <c r="E10" s="9">
        <v>185</v>
      </c>
      <c r="F10" s="9">
        <v>255</v>
      </c>
      <c r="G10" s="9">
        <v>305</v>
      </c>
      <c r="H10" s="9">
        <v>415</v>
      </c>
      <c r="I10" s="9">
        <v>480</v>
      </c>
      <c r="J10" s="9">
        <v>525</v>
      </c>
      <c r="M10" s="29">
        <v>10100</v>
      </c>
      <c r="N10" s="29" t="s">
        <v>177</v>
      </c>
    </row>
    <row r="11" spans="1:14" ht="14.4" x14ac:dyDescent="0.3">
      <c r="A11" s="5" t="s">
        <v>178</v>
      </c>
      <c r="B11" s="9">
        <v>95</v>
      </c>
      <c r="C11" s="9">
        <v>-1</v>
      </c>
      <c r="D11" s="9">
        <v>-1</v>
      </c>
      <c r="E11" s="9">
        <v>90</v>
      </c>
      <c r="F11" s="9">
        <v>160</v>
      </c>
      <c r="G11" s="9">
        <v>210</v>
      </c>
      <c r="H11" s="9">
        <v>325</v>
      </c>
      <c r="I11" s="9">
        <v>390</v>
      </c>
      <c r="J11" s="9">
        <v>430</v>
      </c>
      <c r="M11" s="29">
        <v>10102</v>
      </c>
      <c r="N11" s="29" t="s">
        <v>178</v>
      </c>
    </row>
    <row r="12" spans="1:14" ht="14.4" x14ac:dyDescent="0.3">
      <c r="A12" s="5" t="s">
        <v>179</v>
      </c>
      <c r="B12" s="9">
        <v>-1</v>
      </c>
      <c r="C12" s="9">
        <v>-1</v>
      </c>
      <c r="D12" s="9">
        <v>-1</v>
      </c>
      <c r="E12" s="9">
        <v>60</v>
      </c>
      <c r="F12" s="9">
        <v>130</v>
      </c>
      <c r="G12" s="9">
        <v>180</v>
      </c>
      <c r="H12" s="9">
        <v>295</v>
      </c>
      <c r="I12" s="9">
        <v>355</v>
      </c>
      <c r="J12" s="9">
        <v>400</v>
      </c>
      <c r="M12" s="29">
        <v>10104</v>
      </c>
      <c r="N12" s="29" t="s">
        <v>179</v>
      </c>
    </row>
    <row r="13" spans="1:14" ht="14.4" x14ac:dyDescent="0.3">
      <c r="A13" s="5" t="s">
        <v>180</v>
      </c>
      <c r="B13" s="9">
        <v>185</v>
      </c>
      <c r="C13" s="9">
        <v>90</v>
      </c>
      <c r="D13" s="9">
        <v>60</v>
      </c>
      <c r="E13" s="9">
        <v>-1</v>
      </c>
      <c r="F13" s="9">
        <v>70</v>
      </c>
      <c r="G13" s="9">
        <v>120</v>
      </c>
      <c r="H13" s="9">
        <v>235</v>
      </c>
      <c r="I13" s="9">
        <v>300</v>
      </c>
      <c r="J13" s="9">
        <v>340</v>
      </c>
      <c r="M13" s="29">
        <v>10106</v>
      </c>
      <c r="N13" s="29" t="s">
        <v>180</v>
      </c>
    </row>
    <row r="14" spans="1:14" ht="14.4" x14ac:dyDescent="0.3">
      <c r="A14" s="5" t="s">
        <v>181</v>
      </c>
      <c r="B14" s="9">
        <v>255</v>
      </c>
      <c r="C14" s="9">
        <v>160</v>
      </c>
      <c r="D14" s="9">
        <v>130</v>
      </c>
      <c r="E14" s="9">
        <v>70</v>
      </c>
      <c r="F14" s="9">
        <v>-1</v>
      </c>
      <c r="G14" s="9">
        <v>50</v>
      </c>
      <c r="H14" s="9">
        <v>165</v>
      </c>
      <c r="I14" s="9">
        <v>230</v>
      </c>
      <c r="J14" s="9">
        <v>270</v>
      </c>
      <c r="M14" s="29">
        <v>10108</v>
      </c>
      <c r="N14" s="29" t="s">
        <v>181</v>
      </c>
    </row>
    <row r="15" spans="1:14" ht="14.4" x14ac:dyDescent="0.3">
      <c r="A15" s="5" t="s">
        <v>182</v>
      </c>
      <c r="B15" s="9">
        <v>305</v>
      </c>
      <c r="C15" s="9">
        <v>210</v>
      </c>
      <c r="D15" s="9">
        <v>180</v>
      </c>
      <c r="E15" s="9">
        <v>120</v>
      </c>
      <c r="F15" s="9">
        <v>50</v>
      </c>
      <c r="G15" s="9">
        <v>-1</v>
      </c>
      <c r="H15" s="9">
        <v>115</v>
      </c>
      <c r="I15" s="9">
        <v>180</v>
      </c>
      <c r="J15" s="9">
        <v>220</v>
      </c>
      <c r="M15" s="29">
        <v>10110</v>
      </c>
      <c r="N15" s="29" t="s">
        <v>182</v>
      </c>
    </row>
    <row r="16" spans="1:14" ht="14.4" x14ac:dyDescent="0.3">
      <c r="A16" s="5" t="s">
        <v>183</v>
      </c>
      <c r="B16" s="9">
        <v>415</v>
      </c>
      <c r="C16" s="9">
        <v>325</v>
      </c>
      <c r="D16" s="9">
        <v>295</v>
      </c>
      <c r="E16" s="9">
        <v>235</v>
      </c>
      <c r="F16" s="9">
        <v>165</v>
      </c>
      <c r="G16" s="9">
        <v>115</v>
      </c>
      <c r="H16" s="9">
        <v>-1</v>
      </c>
      <c r="I16" s="9">
        <v>65</v>
      </c>
      <c r="J16" s="9">
        <v>105</v>
      </c>
      <c r="M16" s="29">
        <v>10112</v>
      </c>
      <c r="N16" s="29" t="s">
        <v>183</v>
      </c>
    </row>
    <row r="17" spans="1:14" ht="14.4" x14ac:dyDescent="0.3">
      <c r="A17" s="5" t="s">
        <v>184</v>
      </c>
      <c r="B17" s="9">
        <v>480</v>
      </c>
      <c r="C17" s="9">
        <v>390</v>
      </c>
      <c r="D17" s="9">
        <v>355</v>
      </c>
      <c r="E17" s="9">
        <v>300</v>
      </c>
      <c r="F17" s="9">
        <v>230</v>
      </c>
      <c r="G17" s="9">
        <v>180</v>
      </c>
      <c r="H17" s="9">
        <v>65</v>
      </c>
      <c r="I17" s="9">
        <v>-1</v>
      </c>
      <c r="J17" s="9">
        <v>40</v>
      </c>
      <c r="M17" s="29">
        <v>10114</v>
      </c>
      <c r="N17" s="29" t="s">
        <v>184</v>
      </c>
    </row>
    <row r="18" spans="1:14" ht="14.4" x14ac:dyDescent="0.3">
      <c r="A18" s="5" t="s">
        <v>185</v>
      </c>
      <c r="B18" s="9">
        <v>525</v>
      </c>
      <c r="C18" s="9">
        <v>430</v>
      </c>
      <c r="D18" s="9">
        <v>400</v>
      </c>
      <c r="E18" s="9">
        <v>340</v>
      </c>
      <c r="F18" s="9">
        <v>270</v>
      </c>
      <c r="G18" s="9">
        <v>220</v>
      </c>
      <c r="H18" s="9">
        <v>105</v>
      </c>
      <c r="I18" s="9">
        <v>40</v>
      </c>
      <c r="J18" s="9">
        <v>-1</v>
      </c>
      <c r="M18" s="39">
        <v>10116</v>
      </c>
      <c r="N18" s="39" t="s">
        <v>185</v>
      </c>
    </row>
    <row r="21" spans="1:14" ht="23.4" x14ac:dyDescent="0.45">
      <c r="A21" s="23" t="s">
        <v>187</v>
      </c>
    </row>
    <row r="22" spans="1:14" ht="14.4" x14ac:dyDescent="0.3">
      <c r="A22" s="47" t="s">
        <v>188</v>
      </c>
      <c r="B22" s="48" t="s">
        <v>189</v>
      </c>
      <c r="C22" s="49" t="s">
        <v>107</v>
      </c>
      <c r="F22" s="2" t="s">
        <v>190</v>
      </c>
      <c r="G22" s="2" t="s">
        <v>191</v>
      </c>
    </row>
    <row r="23" spans="1:14" ht="14.4" x14ac:dyDescent="0.3">
      <c r="A23" s="50">
        <v>10100</v>
      </c>
      <c r="B23" s="51">
        <v>10102</v>
      </c>
      <c r="C23" s="52">
        <f>INDEX($B$10:$J$18,MATCH(F23,$A$10:$A$18,0),MATCH(G23,$B$9:$J$9,0))</f>
        <v>95</v>
      </c>
      <c r="F23" s="2" t="str">
        <f>VLOOKUP(A23,$M$10:$N$18,2,FALSE)</f>
        <v>A</v>
      </c>
      <c r="G23" s="2" t="str">
        <f>VLOOKUP(B23,$M$10:$N$18,2,FALSE)</f>
        <v>B</v>
      </c>
    </row>
    <row r="24" spans="1:14" ht="14.4" x14ac:dyDescent="0.3">
      <c r="A24" s="53">
        <v>10100</v>
      </c>
      <c r="B24" s="54">
        <v>10104</v>
      </c>
      <c r="C24" s="52">
        <f t="shared" ref="C24:C35" si="0">INDEX($B$10:$J$18,MATCH(F24,$A$10:$A$18,0),MATCH(G24,$B$9:$J$9,0))</f>
        <v>-1</v>
      </c>
      <c r="F24" s="2" t="str">
        <f t="shared" ref="F24:G35" si="1">VLOOKUP(A24,$M$10:$N$18,2,FALSE)</f>
        <v>A</v>
      </c>
      <c r="G24" s="2" t="str">
        <f t="shared" si="1"/>
        <v>C</v>
      </c>
    </row>
    <row r="25" spans="1:14" ht="14.4" x14ac:dyDescent="0.3">
      <c r="A25" s="55">
        <v>10108</v>
      </c>
      <c r="B25" s="56">
        <v>10102</v>
      </c>
      <c r="C25" s="52">
        <f t="shared" si="0"/>
        <v>160</v>
      </c>
      <c r="F25" s="2" t="str">
        <f t="shared" si="1"/>
        <v>E</v>
      </c>
      <c r="G25" s="2" t="str">
        <f t="shared" si="1"/>
        <v>B</v>
      </c>
    </row>
    <row r="26" spans="1:14" ht="14.4" x14ac:dyDescent="0.3">
      <c r="A26" s="53">
        <v>10100</v>
      </c>
      <c r="B26" s="54">
        <v>10106</v>
      </c>
      <c r="C26" s="52">
        <f t="shared" si="0"/>
        <v>185</v>
      </c>
      <c r="F26" s="2" t="str">
        <f t="shared" si="1"/>
        <v>A</v>
      </c>
      <c r="G26" s="2" t="str">
        <f t="shared" si="1"/>
        <v>D</v>
      </c>
    </row>
    <row r="27" spans="1:14" ht="14.4" x14ac:dyDescent="0.3">
      <c r="A27" s="55">
        <v>10108</v>
      </c>
      <c r="B27" s="56">
        <v>10110</v>
      </c>
      <c r="C27" s="52">
        <f t="shared" si="0"/>
        <v>50</v>
      </c>
      <c r="F27" s="2" t="str">
        <f t="shared" si="1"/>
        <v>E</v>
      </c>
      <c r="G27" s="2" t="str">
        <f t="shared" si="1"/>
        <v>F</v>
      </c>
    </row>
    <row r="28" spans="1:14" ht="14.4" x14ac:dyDescent="0.3">
      <c r="A28" s="53">
        <v>10102</v>
      </c>
      <c r="B28" s="54">
        <v>10104</v>
      </c>
      <c r="C28" s="52">
        <f t="shared" si="0"/>
        <v>-1</v>
      </c>
      <c r="F28" s="2" t="str">
        <f t="shared" si="1"/>
        <v>B</v>
      </c>
      <c r="G28" s="2" t="str">
        <f t="shared" si="1"/>
        <v>C</v>
      </c>
    </row>
    <row r="29" spans="1:14" ht="14.4" x14ac:dyDescent="0.3">
      <c r="A29" s="55">
        <v>10106</v>
      </c>
      <c r="B29" s="56">
        <v>10108</v>
      </c>
      <c r="C29" s="52">
        <f t="shared" si="0"/>
        <v>70</v>
      </c>
      <c r="F29" s="2" t="str">
        <f t="shared" si="1"/>
        <v>D</v>
      </c>
      <c r="G29" s="2" t="str">
        <f t="shared" si="1"/>
        <v>E</v>
      </c>
    </row>
    <row r="30" spans="1:14" ht="14.4" x14ac:dyDescent="0.3">
      <c r="A30" s="53">
        <v>10102</v>
      </c>
      <c r="B30" s="54">
        <v>10106</v>
      </c>
      <c r="C30" s="52">
        <f t="shared" si="0"/>
        <v>90</v>
      </c>
      <c r="F30" s="2" t="str">
        <f t="shared" si="1"/>
        <v>B</v>
      </c>
      <c r="G30" s="2" t="str">
        <f t="shared" si="1"/>
        <v>D</v>
      </c>
    </row>
    <row r="31" spans="1:14" ht="14.4" x14ac:dyDescent="0.3">
      <c r="A31" s="55">
        <v>10110</v>
      </c>
      <c r="B31" s="56">
        <v>10114</v>
      </c>
      <c r="C31" s="52">
        <f t="shared" si="0"/>
        <v>180</v>
      </c>
      <c r="F31" s="2" t="str">
        <f t="shared" si="1"/>
        <v>F</v>
      </c>
      <c r="G31" s="2" t="str">
        <f t="shared" si="1"/>
        <v>H</v>
      </c>
    </row>
    <row r="32" spans="1:14" ht="14.4" x14ac:dyDescent="0.3">
      <c r="A32" s="53">
        <v>10104</v>
      </c>
      <c r="B32" s="54">
        <v>10106</v>
      </c>
      <c r="C32" s="52">
        <f t="shared" si="0"/>
        <v>60</v>
      </c>
      <c r="F32" s="2" t="str">
        <f t="shared" si="1"/>
        <v>C</v>
      </c>
      <c r="G32" s="2" t="str">
        <f t="shared" si="1"/>
        <v>D</v>
      </c>
    </row>
    <row r="33" spans="1:7" ht="14.4" x14ac:dyDescent="0.3">
      <c r="A33" s="55">
        <v>10110</v>
      </c>
      <c r="B33" s="56">
        <v>10112</v>
      </c>
      <c r="C33" s="52">
        <f t="shared" si="0"/>
        <v>115</v>
      </c>
      <c r="F33" s="2" t="str">
        <f t="shared" si="1"/>
        <v>F</v>
      </c>
      <c r="G33" s="2" t="str">
        <f t="shared" si="1"/>
        <v>G</v>
      </c>
    </row>
    <row r="34" spans="1:7" ht="14.4" x14ac:dyDescent="0.3">
      <c r="A34" s="53">
        <v>10100</v>
      </c>
      <c r="B34" s="54">
        <v>10114</v>
      </c>
      <c r="C34" s="52">
        <f t="shared" si="0"/>
        <v>480</v>
      </c>
      <c r="F34" s="2" t="str">
        <f t="shared" si="1"/>
        <v>A</v>
      </c>
      <c r="G34" s="2" t="str">
        <f t="shared" si="1"/>
        <v>H</v>
      </c>
    </row>
    <row r="35" spans="1:7" ht="14.4" x14ac:dyDescent="0.3">
      <c r="A35" s="57">
        <v>10112</v>
      </c>
      <c r="B35" s="58">
        <v>10116</v>
      </c>
      <c r="C35" s="52">
        <f t="shared" si="0"/>
        <v>105</v>
      </c>
      <c r="F35" s="2" t="str">
        <f t="shared" si="1"/>
        <v>G</v>
      </c>
      <c r="G35" s="2" t="str">
        <f t="shared" si="1"/>
        <v>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Given Dataset</vt:lpstr>
      <vt:lpstr>Task 1</vt:lpstr>
      <vt:lpstr>Task 2</vt:lpstr>
      <vt:lpstr>Task 3</vt:lpstr>
      <vt:lpstr>Task 4</vt:lpstr>
      <vt:lpstr>Task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Meshram</dc:creator>
  <cp:lastModifiedBy>Sankalp Meshram</cp:lastModifiedBy>
  <dcterms:created xsi:type="dcterms:W3CDTF">2024-10-22T14:45:08Z</dcterms:created>
  <dcterms:modified xsi:type="dcterms:W3CDTF">2024-10-22T14:55:15Z</dcterms:modified>
</cp:coreProperties>
</file>