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Joins" sheetId="4" r:id="rId7"/>
    <sheet state="visible" name="Sheet5" sheetId="5" r:id="rId8"/>
    <sheet state="visible" name="Sheet6" sheetId="6" r:id="rId9"/>
    <sheet state="visible" name="Sheet7" sheetId="7" r:id="rId10"/>
  </sheets>
  <definedNames/>
  <calcPr/>
</workbook>
</file>

<file path=xl/sharedStrings.xml><?xml version="1.0" encoding="utf-8"?>
<sst xmlns="http://schemas.openxmlformats.org/spreadsheetml/2006/main" count="488" uniqueCount="352">
  <si>
    <t>Year</t>
  </si>
  <si>
    <t>Month</t>
  </si>
  <si>
    <t>Year_Month</t>
  </si>
  <si>
    <t>Movies</t>
  </si>
  <si>
    <t>Student Name</t>
  </si>
  <si>
    <t>Points</t>
  </si>
  <si>
    <t>Jaswanth</t>
  </si>
  <si>
    <t>TITLE</t>
  </si>
  <si>
    <t>AVG_RATING</t>
  </si>
  <si>
    <t>GENRE</t>
  </si>
  <si>
    <t>The Colour of Darkness</t>
  </si>
  <si>
    <t>Drama</t>
  </si>
  <si>
    <t>Theeran Adhigaaram Ondru</t>
  </si>
  <si>
    <t>Thriller</t>
  </si>
  <si>
    <t>Thriller, Crime, Action</t>
  </si>
  <si>
    <t>Crime</t>
  </si>
  <si>
    <t>Action</t>
  </si>
  <si>
    <t>Romance, Drama</t>
  </si>
  <si>
    <t>The Mystery of Godliness: The Sequel</t>
  </si>
  <si>
    <t>Mystery, Drama, Horror</t>
  </si>
  <si>
    <t>The King and I</t>
  </si>
  <si>
    <t>Romance</t>
  </si>
  <si>
    <t>Drama, Crime</t>
  </si>
  <si>
    <t>The Blue Elephant 2</t>
  </si>
  <si>
    <t>Mystery</t>
  </si>
  <si>
    <t>Horror</t>
  </si>
  <si>
    <t>The Brighton Miracle</t>
  </si>
  <si>
    <t>The Irishman</t>
  </si>
  <si>
    <t>The Gambinos</t>
  </si>
  <si>
    <t>sum(avg_rating * total_votes) / sum(Total_votes)</t>
  </si>
  <si>
    <t>ratings</t>
  </si>
  <si>
    <t>votes</t>
  </si>
  <si>
    <t>average_rating_calculation</t>
  </si>
  <si>
    <t>A</t>
  </si>
  <si>
    <t>B</t>
  </si>
  <si>
    <t>genre</t>
  </si>
  <si>
    <t>avg_duration</t>
  </si>
  <si>
    <t>running_total</t>
  </si>
  <si>
    <t>running_average</t>
  </si>
  <si>
    <t>drama</t>
  </si>
  <si>
    <t>comedy</t>
  </si>
  <si>
    <t>action</t>
  </si>
  <si>
    <t>romance</t>
  </si>
  <si>
    <t>Left Join</t>
  </si>
  <si>
    <t>Left join</t>
  </si>
  <si>
    <t>Right Join</t>
  </si>
  <si>
    <t>Inner Join</t>
  </si>
  <si>
    <t>Full outer join</t>
  </si>
  <si>
    <t>cross join</t>
  </si>
  <si>
    <t>Right</t>
  </si>
  <si>
    <t>Inner</t>
  </si>
  <si>
    <t>Full outer</t>
  </si>
  <si>
    <t>C</t>
  </si>
  <si>
    <t>D</t>
  </si>
  <si>
    <t>E</t>
  </si>
  <si>
    <t>F</t>
  </si>
  <si>
    <t>G</t>
  </si>
  <si>
    <t>A = 7 ROWS</t>
  </si>
  <si>
    <t>CROSS JOIN</t>
  </si>
  <si>
    <t>B = 6 ROWS</t>
  </si>
  <si>
    <t>CUSTOMER_ID</t>
  </si>
  <si>
    <t>CUSTOMER_FNAME</t>
  </si>
  <si>
    <t>CUSTOMER_LNAME</t>
  </si>
  <si>
    <t>CUSTOMER_EMAIL</t>
  </si>
  <si>
    <t>CUSTOMER_PHONE</t>
  </si>
  <si>
    <t>ADDRESS_ID</t>
  </si>
  <si>
    <t>CUSTOMER_CREATION_DATE</t>
  </si>
  <si>
    <t>CUSTOMER_USERNAME</t>
  </si>
  <si>
    <t>CUSTOMER_GENDER</t>
  </si>
  <si>
    <t>Pen</t>
  </si>
  <si>
    <t>Jennifer</t>
  </si>
  <si>
    <t>Wilson</t>
  </si>
  <si>
    <t>jen_w@gmail.com</t>
  </si>
  <si>
    <t>jen_w</t>
  </si>
  <si>
    <t>Sky LED 102 CM TV</t>
  </si>
  <si>
    <t>Jackson</t>
  </si>
  <si>
    <t>Davis</t>
  </si>
  <si>
    <t>dave_jack@gmail.com</t>
  </si>
  <si>
    <t>dave_jack</t>
  </si>
  <si>
    <t>M</t>
  </si>
  <si>
    <t>Sams 192 L4 Single-door Refrigerator</t>
  </si>
  <si>
    <t>Komal</t>
  </si>
  <si>
    <t>Choudhary</t>
  </si>
  <si>
    <t>ch_komal@yahoo.co.IN</t>
  </si>
  <si>
    <t>komalc</t>
  </si>
  <si>
    <t>Jocky Speaker Music System HT32</t>
  </si>
  <si>
    <t>Wilfred</t>
  </si>
  <si>
    <t>Jean</t>
  </si>
  <si>
    <t>w_jean@gmail.com</t>
  </si>
  <si>
    <t>jeanw</t>
  </si>
  <si>
    <t>Cricket Set for Boys</t>
  </si>
  <si>
    <t>Ramya</t>
  </si>
  <si>
    <t>Ravinder</t>
  </si>
  <si>
    <t>ramya_r23@gmail.com</t>
  </si>
  <si>
    <t>rramya</t>
  </si>
  <si>
    <t>Infant Sleepwear Blue</t>
  </si>
  <si>
    <t>Anita</t>
  </si>
  <si>
    <t>Goswami</t>
  </si>
  <si>
    <t>agoswami@gmail.com</t>
  </si>
  <si>
    <t>anitag</t>
  </si>
  <si>
    <t>Barbie Fab Gown Doll</t>
  </si>
  <si>
    <t>Ashwathi</t>
  </si>
  <si>
    <t>Bhatt</t>
  </si>
  <si>
    <t>ash_bhat@yahoo.co.IN</t>
  </si>
  <si>
    <t>abhatt</t>
  </si>
  <si>
    <t>Remote Control Car</t>
  </si>
  <si>
    <t>Neetha</t>
  </si>
  <si>
    <t>Castelina</t>
  </si>
  <si>
    <t>neetha20@gmail.com</t>
  </si>
  <si>
    <t>cneeta</t>
  </si>
  <si>
    <t>Doll House</t>
  </si>
  <si>
    <t>Devika</t>
  </si>
  <si>
    <t>Satish</t>
  </si>
  <si>
    <t>devika_sa@gmail.com</t>
  </si>
  <si>
    <t>sdevika</t>
  </si>
  <si>
    <t>Blue Jeans 34</t>
  </si>
  <si>
    <t>Bidhan</t>
  </si>
  <si>
    <t>C.Roy</t>
  </si>
  <si>
    <t>bidhanroy@yahoo.co.in</t>
  </si>
  <si>
    <t>bcroy</t>
  </si>
  <si>
    <t>Blossoms Lehenga Choli set</t>
  </si>
  <si>
    <t>Vikas</t>
  </si>
  <si>
    <t>Jha</t>
  </si>
  <si>
    <t>vikas.jha@gmail.com</t>
  </si>
  <si>
    <t>vjha</t>
  </si>
  <si>
    <t>OnePlus 6 Smart Phone</t>
  </si>
  <si>
    <t>Arul</t>
  </si>
  <si>
    <t>Kumar.T</t>
  </si>
  <si>
    <t>arulkumar@gmail.com</t>
  </si>
  <si>
    <t>akumar</t>
  </si>
  <si>
    <t>Samsung Galaxy On6</t>
  </si>
  <si>
    <t>Ravi</t>
  </si>
  <si>
    <t>Srinivasn</t>
  </si>
  <si>
    <t>r_srinivasn@yahoo.co.in</t>
  </si>
  <si>
    <t>ravisri</t>
  </si>
  <si>
    <t>Alchemist</t>
  </si>
  <si>
    <t>Avinash</t>
  </si>
  <si>
    <t>Dutta</t>
  </si>
  <si>
    <t>avinash.dutta@yahoo.co.in</t>
  </si>
  <si>
    <t>avdutta</t>
  </si>
  <si>
    <t>Harry Potter</t>
  </si>
  <si>
    <t>Jyoti</t>
  </si>
  <si>
    <t>Sinha</t>
  </si>
  <si>
    <t>jyotisinha@gmail.com</t>
  </si>
  <si>
    <t>jyo_s</t>
  </si>
  <si>
    <t>Logtech M244 Optical Mouse</t>
  </si>
  <si>
    <t>Vijay</t>
  </si>
  <si>
    <t>Bollineni</t>
  </si>
  <si>
    <t>vbollineni@gmail.com</t>
  </si>
  <si>
    <t>vbolli</t>
  </si>
  <si>
    <t>External Hard Disk 500 GB</t>
  </si>
  <si>
    <t>Prasad</t>
  </si>
  <si>
    <t>Shetty</t>
  </si>
  <si>
    <t>pshetty@yahoo.co.in</t>
  </si>
  <si>
    <t>shetty</t>
  </si>
  <si>
    <t>Titan Karishma Watch</t>
  </si>
  <si>
    <t>Suresh</t>
  </si>
  <si>
    <t>Babu</t>
  </si>
  <si>
    <t>sbabu@yahoo.co.in</t>
  </si>
  <si>
    <t>babu_s</t>
  </si>
  <si>
    <t>Shell Fingertip Ball Pen</t>
  </si>
  <si>
    <t>Bharti</t>
  </si>
  <si>
    <t>Subhash</t>
  </si>
  <si>
    <t>bhartis@gmail.com</t>
  </si>
  <si>
    <t>bha_subh</t>
  </si>
  <si>
    <t>Ruf-n-Tuf Black PU Leather Belt</t>
  </si>
  <si>
    <t>Keshav</t>
  </si>
  <si>
    <t>Jog</t>
  </si>
  <si>
    <t>kesjog@yahoo.co.in</t>
  </si>
  <si>
    <t>jog_kes</t>
  </si>
  <si>
    <t>Hello Kitti Lunch Bag</t>
  </si>
  <si>
    <t>Alan</t>
  </si>
  <si>
    <t>Silvestri</t>
  </si>
  <si>
    <t>alan_silver@msn.com</t>
  </si>
  <si>
    <t>asilvestri</t>
  </si>
  <si>
    <t>Cybershot DWC-W325 Camera</t>
  </si>
  <si>
    <t>Andrew</t>
  </si>
  <si>
    <t>Stanton</t>
  </si>
  <si>
    <t>andrew_stanton@yahoo.com</t>
  </si>
  <si>
    <t>astanton</t>
  </si>
  <si>
    <t>KitchAsst Siphon Coffee Maker 500 ml</t>
  </si>
  <si>
    <t>Anna</t>
  </si>
  <si>
    <t>Pinnock</t>
  </si>
  <si>
    <t>anna_pinnock@yahoo.com</t>
  </si>
  <si>
    <t>apinnock</t>
  </si>
  <si>
    <t>Sams 21L Microwave Oven</t>
  </si>
  <si>
    <t>Brian</t>
  </si>
  <si>
    <t>Grazer</t>
  </si>
  <si>
    <t>brian_grazer@gmail.com</t>
  </si>
  <si>
    <t>bgrazer</t>
  </si>
  <si>
    <t>Phils HL 7430 Mixer Grinder 750W</t>
  </si>
  <si>
    <t>Bruno</t>
  </si>
  <si>
    <t>Delbonnel</t>
  </si>
  <si>
    <t>bruno_delbonnel@msn.com</t>
  </si>
  <si>
    <t>bdelbonnel</t>
  </si>
  <si>
    <t>Solmo Non-stick Sandwich Maker 750 W</t>
  </si>
  <si>
    <t>Stephen</t>
  </si>
  <si>
    <t>E. Rivkin</t>
  </si>
  <si>
    <t>stephen_e. rivkin@msn.com</t>
  </si>
  <si>
    <t>srivkin</t>
  </si>
  <si>
    <t>Solmo Hand Blender Fibre</t>
  </si>
  <si>
    <t>Mali</t>
  </si>
  <si>
    <t>Finn</t>
  </si>
  <si>
    <t>mali_finn@yahoo.com</t>
  </si>
  <si>
    <t>mfinn</t>
  </si>
  <si>
    <t>Phils Wah Collection Juicer JM12</t>
  </si>
  <si>
    <t>Sayyed</t>
  </si>
  <si>
    <t>Faraj</t>
  </si>
  <si>
    <t>sayyed_faraj@gmail.com</t>
  </si>
  <si>
    <t>sfaraj</t>
  </si>
  <si>
    <t>Adidas Analog Watch</t>
  </si>
  <si>
    <t>Francine</t>
  </si>
  <si>
    <t>Maisler</t>
  </si>
  <si>
    <t>francine_maisler@gmail.com</t>
  </si>
  <si>
    <t>fmaisler</t>
  </si>
  <si>
    <t>Disney Analog Watch</t>
  </si>
  <si>
    <t>Kohli</t>
  </si>
  <si>
    <t>anita_kohli@yahoo.com</t>
  </si>
  <si>
    <t>akohli</t>
  </si>
  <si>
    <t>Esprit Analog Watch</t>
  </si>
  <si>
    <t>Thomas</t>
  </si>
  <si>
    <t>Newman</t>
  </si>
  <si>
    <t>thomas_nman@yahoo.com</t>
  </si>
  <si>
    <t>tnewman</t>
  </si>
  <si>
    <t>HP ODC Laptop Bag 15.5</t>
  </si>
  <si>
    <t>Hans</t>
  </si>
  <si>
    <t>Zimmer</t>
  </si>
  <si>
    <t>hans_zimmer@yahoo.com</t>
  </si>
  <si>
    <t>hzimmer</t>
  </si>
  <si>
    <t>Women Hand Bag</t>
  </si>
  <si>
    <t>Niseema</t>
  </si>
  <si>
    <t>niseemaz@yahoo.com</t>
  </si>
  <si>
    <t>ntalli</t>
  </si>
  <si>
    <t>HP ODC School Bag 2.5'</t>
  </si>
  <si>
    <t>hans_zimmer@gmail.com</t>
  </si>
  <si>
    <t>hzimmer2</t>
  </si>
  <si>
    <t>FLUFF Tote Travel Bag 35LTR</t>
  </si>
  <si>
    <t>thomas_newman@gmail.com</t>
  </si>
  <si>
    <t>tnewman2</t>
  </si>
  <si>
    <t>Cindy HMPOC Pencil Box (Multicolor)</t>
  </si>
  <si>
    <t>Michelle</t>
  </si>
  <si>
    <t>H. Shores</t>
  </si>
  <si>
    <t>howard_shores@yahoo.com</t>
  </si>
  <si>
    <t>mshores</t>
  </si>
  <si>
    <t>Solo Exam SB-01 Writing Pad</t>
  </si>
  <si>
    <t>James</t>
  </si>
  <si>
    <t>Newton Howard</t>
  </si>
  <si>
    <t>james_nhoward@yahoo.com</t>
  </si>
  <si>
    <t>jhoward</t>
  </si>
  <si>
    <t>Zamark Color Pencil Art Set</t>
  </si>
  <si>
    <t>John</t>
  </si>
  <si>
    <t>Lasseter</t>
  </si>
  <si>
    <t>john_lass@gmail.com</t>
  </si>
  <si>
    <t>jlasseter</t>
  </si>
  <si>
    <t>Kasyo DJ-2100 Desktop Calculator</t>
  </si>
  <si>
    <t>Liz</t>
  </si>
  <si>
    <t>Mullane</t>
  </si>
  <si>
    <t>liz_mullane@gmail.com</t>
  </si>
  <si>
    <t>lmullane</t>
  </si>
  <si>
    <t>TRANS 2D A4 Size Box File</t>
  </si>
  <si>
    <t>Paul</t>
  </si>
  <si>
    <t>Haggis</t>
  </si>
  <si>
    <t>paul_haggis@gmail.com</t>
  </si>
  <si>
    <t>phaggis</t>
  </si>
  <si>
    <t>4M Post It Pad 3.5</t>
  </si>
  <si>
    <t>Tharman</t>
  </si>
  <si>
    <t>Shanmugaratnam</t>
  </si>
  <si>
    <t>tharshan@yahoo.co.sg</t>
  </si>
  <si>
    <t>tshanmugaratnam</t>
  </si>
  <si>
    <t>PK Copier A4 75 GSM White Paper Ream</t>
  </si>
  <si>
    <t>Rebecca</t>
  </si>
  <si>
    <t>Lim</t>
  </si>
  <si>
    <t>reblim@msn.co.sg</t>
  </si>
  <si>
    <t>rlim</t>
  </si>
  <si>
    <t>GreenWud CT-NO-PR Coffee Table</t>
  </si>
  <si>
    <t>Rajiv</t>
  </si>
  <si>
    <t>Chandrasekaran</t>
  </si>
  <si>
    <t>rajiv_chan@yahoo.co.in</t>
  </si>
  <si>
    <t>rchan</t>
  </si>
  <si>
    <t>Supreme Fusion Cupboard 02TB</t>
  </si>
  <si>
    <t>Tanya</t>
  </si>
  <si>
    <t>Chua</t>
  </si>
  <si>
    <t>tanyac@singers.sg</t>
  </si>
  <si>
    <t>tchua</t>
  </si>
  <si>
    <t>Foldable Premium Chair</t>
  </si>
  <si>
    <t>Janvi</t>
  </si>
  <si>
    <t>janvi_jha@msn.co.sg</t>
  </si>
  <si>
    <t>jrajiv</t>
  </si>
  <si>
    <t>GreenWud Nova Pedestal Unit</t>
  </si>
  <si>
    <t>Tan Bee</t>
  </si>
  <si>
    <t>Soo</t>
  </si>
  <si>
    <t>tanbeesoo@yahoo.co.sg</t>
  </si>
  <si>
    <t>tsoo</t>
  </si>
  <si>
    <t>Exam Warriors</t>
  </si>
  <si>
    <t>Yun</t>
  </si>
  <si>
    <t>Zhu</t>
  </si>
  <si>
    <t>yunzho@gmail.com</t>
  </si>
  <si>
    <t>yzhu</t>
  </si>
  <si>
    <t>Small Is Beautiful</t>
  </si>
  <si>
    <t>Wajdi bin Abdul</t>
  </si>
  <si>
    <t>Majeed</t>
  </si>
  <si>
    <t>wajdiabdul@gmail.com</t>
  </si>
  <si>
    <t>wabdul</t>
  </si>
  <si>
    <t>To Kill a Mocking Bird</t>
  </si>
  <si>
    <t>Anbara binti</t>
  </si>
  <si>
    <t>Mubarak</t>
  </si>
  <si>
    <t>anmubarak@yahoo.co.my</t>
  </si>
  <si>
    <t>amubarak</t>
  </si>
  <si>
    <t>All-in-one Board Game</t>
  </si>
  <si>
    <t>Sri binti</t>
  </si>
  <si>
    <t>Yaakob</t>
  </si>
  <si>
    <t>sribinti@yahoo.co.my</t>
  </si>
  <si>
    <t>sribinti</t>
  </si>
  <si>
    <t>Huwi Wi-Fi Receiver 500Mbps</t>
  </si>
  <si>
    <t>Ahmad Bin Gh</t>
  </si>
  <si>
    <t>Azali</t>
  </si>
  <si>
    <t>ahmad_bingh@yahoo.co.my</t>
  </si>
  <si>
    <t>abingh</t>
  </si>
  <si>
    <t>Quanta 4 Port USB Hub</t>
  </si>
  <si>
    <t>Suchirithaa</t>
  </si>
  <si>
    <t>Ekanayake</t>
  </si>
  <si>
    <t>suchiritha@msn.com</t>
  </si>
  <si>
    <t>sekanayake</t>
  </si>
  <si>
    <t>Dell Targus Synergy 2.0 Backpack</t>
  </si>
  <si>
    <t>Tom Clancy's Ghost Recon: Future Soldier (PC Game)</t>
  </si>
  <si>
    <t>Nokia 1280 (Black)</t>
  </si>
  <si>
    <t>HP Deskjet 2050 All-in-One - J510a Printer</t>
  </si>
  <si>
    <t>LG MS-2049UW Solo Microwave</t>
  </si>
  <si>
    <t>Nokia Asha 200 (Graphite)</t>
  </si>
  <si>
    <t>Sony Xperia U (Black White)</t>
  </si>
  <si>
    <t>Nikon Coolpix L810 Bridge</t>
  </si>
  <si>
    <t>Samsung Galaxy Tab 2 P3100</t>
  </si>
  <si>
    <t>Product_id</t>
  </si>
  <si>
    <t>desc</t>
  </si>
  <si>
    <t>class</t>
  </si>
  <si>
    <t>price</t>
  </si>
  <si>
    <t>online_customer</t>
  </si>
  <si>
    <t>order_header</t>
  </si>
  <si>
    <t>order_items</t>
  </si>
  <si>
    <t>product</t>
  </si>
  <si>
    <t xml:space="preserve">customer_id </t>
  </si>
  <si>
    <t>order_id</t>
  </si>
  <si>
    <t>product_id</t>
  </si>
  <si>
    <t>quantity</t>
  </si>
  <si>
    <t>Table</t>
  </si>
  <si>
    <t>(ORDER BY SALARY)</t>
  </si>
  <si>
    <t>id</t>
  </si>
  <si>
    <t>name</t>
  </si>
  <si>
    <t>salary</t>
  </si>
  <si>
    <t>ROW_NUMBER</t>
  </si>
  <si>
    <t>RANK</t>
  </si>
  <si>
    <t>DENSE_RANK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</si>
</sst>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-mm-d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FF0000"/>
      <name val="Calibri"/>
    </font>
    <font>
      <b/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2" xfId="0" applyFont="1" applyNumberFormat="1"/>
    <xf borderId="0" fillId="0" fontId="1" numFmtId="164" xfId="0" applyFont="1" applyNumberFormat="1"/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2" fontId="4" numFmtId="0" xfId="0" applyAlignment="1" applyFill="1" applyFont="1">
      <alignment horizontal="right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2" fontId="4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Movies vs Year_Month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Sheet1!$C$2:$C$37</c:f>
            </c:strRef>
          </c:cat>
          <c:val>
            <c:numRef>
              <c:f>Sheet1!$D$2:$D$37</c:f>
              <c:numCache/>
            </c:numRef>
          </c:val>
        </c:ser>
        <c:axId val="955711836"/>
        <c:axId val="250301993"/>
      </c:barChart>
      <c:catAx>
        <c:axId val="955711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Year_Month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301993"/>
      </c:catAx>
      <c:valAx>
        <c:axId val="250301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Movies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711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323850</xdr:colOff>
      <xdr:row>0</xdr:row>
      <xdr:rowOff>0</xdr:rowOff>
    </xdr:from>
    <xdr:ext cx="8191500" cy="3914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2017.0</v>
      </c>
      <c r="B2" s="1">
        <v>1.0</v>
      </c>
      <c r="C2" s="1" t="str">
        <f t="shared" ref="C2:C37" si="1">CONCATENATE(A2,"-",IF(LEN(B2)&lt;2,CONCAT("0",B2),B2))</f>
        <v>2017-01</v>
      </c>
      <c r="D2" s="1">
        <v>291.0</v>
      </c>
    </row>
    <row r="3">
      <c r="A3" s="1">
        <v>2017.0</v>
      </c>
      <c r="B3" s="1">
        <v>2.0</v>
      </c>
      <c r="C3" s="1" t="str">
        <f t="shared" si="1"/>
        <v>2017-02</v>
      </c>
      <c r="D3" s="1">
        <v>228.0</v>
      </c>
    </row>
    <row r="4">
      <c r="A4" s="1">
        <v>2017.0</v>
      </c>
      <c r="B4" s="1">
        <v>3.0</v>
      </c>
      <c r="C4" s="1" t="str">
        <f t="shared" si="1"/>
        <v>2017-03</v>
      </c>
      <c r="D4" s="1">
        <v>298.0</v>
      </c>
    </row>
    <row r="5">
      <c r="A5" s="1">
        <v>2017.0</v>
      </c>
      <c r="B5" s="1">
        <v>4.0</v>
      </c>
      <c r="C5" s="1" t="str">
        <f t="shared" si="1"/>
        <v>2017-04</v>
      </c>
      <c r="D5" s="1">
        <v>249.0</v>
      </c>
    </row>
    <row r="6">
      <c r="A6" s="1">
        <v>2017.0</v>
      </c>
      <c r="B6" s="1">
        <v>5.0</v>
      </c>
      <c r="C6" s="1" t="str">
        <f t="shared" si="1"/>
        <v>2017-05</v>
      </c>
      <c r="D6" s="1">
        <v>205.0</v>
      </c>
    </row>
    <row r="7">
      <c r="A7" s="1">
        <v>2017.0</v>
      </c>
      <c r="B7" s="1">
        <v>6.0</v>
      </c>
      <c r="C7" s="1" t="str">
        <f t="shared" si="1"/>
        <v>2017-06</v>
      </c>
      <c r="D7" s="1">
        <v>226.0</v>
      </c>
    </row>
    <row r="8">
      <c r="A8" s="1">
        <v>2017.0</v>
      </c>
      <c r="B8" s="1">
        <v>7.0</v>
      </c>
      <c r="C8" s="1" t="str">
        <f t="shared" si="1"/>
        <v>2017-07</v>
      </c>
      <c r="D8" s="1">
        <v>188.0</v>
      </c>
    </row>
    <row r="9">
      <c r="A9" s="1">
        <v>2017.0</v>
      </c>
      <c r="B9" s="1">
        <v>8.0</v>
      </c>
      <c r="C9" s="1" t="str">
        <f t="shared" si="1"/>
        <v>2017-08</v>
      </c>
      <c r="D9" s="1">
        <v>246.0</v>
      </c>
    </row>
    <row r="10">
      <c r="A10" s="1">
        <v>2017.0</v>
      </c>
      <c r="B10" s="1">
        <v>9.0</v>
      </c>
      <c r="C10" s="1" t="str">
        <f t="shared" si="1"/>
        <v>2017-09</v>
      </c>
      <c r="D10" s="1">
        <v>327.0</v>
      </c>
    </row>
    <row r="11">
      <c r="A11" s="1">
        <v>2017.0</v>
      </c>
      <c r="B11" s="1">
        <v>10.0</v>
      </c>
      <c r="C11" s="1" t="str">
        <f t="shared" si="1"/>
        <v>2017-10</v>
      </c>
      <c r="D11" s="1">
        <v>303.0</v>
      </c>
    </row>
    <row r="12">
      <c r="A12" s="1">
        <v>2017.0</v>
      </c>
      <c r="B12" s="1">
        <v>11.0</v>
      </c>
      <c r="C12" s="1" t="str">
        <f t="shared" si="1"/>
        <v>2017-11</v>
      </c>
      <c r="D12" s="1">
        <v>276.0</v>
      </c>
    </row>
    <row r="13">
      <c r="A13" s="1">
        <v>2017.0</v>
      </c>
      <c r="B13" s="1">
        <v>12.0</v>
      </c>
      <c r="C13" s="1" t="str">
        <f t="shared" si="1"/>
        <v>2017-12</v>
      </c>
      <c r="D13" s="1">
        <v>215.0</v>
      </c>
    </row>
    <row r="14">
      <c r="A14" s="1">
        <v>2018.0</v>
      </c>
      <c r="B14" s="1">
        <v>1.0</v>
      </c>
      <c r="C14" s="1" t="str">
        <f t="shared" si="1"/>
        <v>2018-01</v>
      </c>
      <c r="D14" s="1">
        <v>302.0</v>
      </c>
    </row>
    <row r="15">
      <c r="A15" s="1">
        <v>2018.0</v>
      </c>
      <c r="B15" s="1">
        <v>2.0</v>
      </c>
      <c r="C15" s="1" t="str">
        <f t="shared" si="1"/>
        <v>2018-02</v>
      </c>
      <c r="D15" s="1">
        <v>215.0</v>
      </c>
    </row>
    <row r="16">
      <c r="A16" s="1">
        <v>2018.0</v>
      </c>
      <c r="B16" s="1">
        <v>3.0</v>
      </c>
      <c r="C16" s="1" t="str">
        <f t="shared" si="1"/>
        <v>2018-03</v>
      </c>
      <c r="D16" s="1">
        <v>285.0</v>
      </c>
    </row>
    <row r="17">
      <c r="A17" s="1">
        <v>2018.0</v>
      </c>
      <c r="B17" s="1">
        <v>4.0</v>
      </c>
      <c r="C17" s="1" t="str">
        <f t="shared" si="1"/>
        <v>2018-04</v>
      </c>
      <c r="D17" s="1">
        <v>247.0</v>
      </c>
    </row>
    <row r="18">
      <c r="A18" s="1">
        <v>2018.0</v>
      </c>
      <c r="B18" s="1">
        <v>5.0</v>
      </c>
      <c r="C18" s="1" t="str">
        <f t="shared" si="1"/>
        <v>2018-05</v>
      </c>
      <c r="D18" s="1">
        <v>229.0</v>
      </c>
    </row>
    <row r="19">
      <c r="A19" s="1">
        <v>2018.0</v>
      </c>
      <c r="B19" s="1">
        <v>6.0</v>
      </c>
      <c r="C19" s="1" t="str">
        <f t="shared" si="1"/>
        <v>2018-06</v>
      </c>
      <c r="D19" s="1">
        <v>193.0</v>
      </c>
    </row>
    <row r="20">
      <c r="A20" s="1">
        <v>2018.0</v>
      </c>
      <c r="B20" s="1">
        <v>7.0</v>
      </c>
      <c r="C20" s="1" t="str">
        <f t="shared" si="1"/>
        <v>2018-07</v>
      </c>
      <c r="D20" s="1">
        <v>167.0</v>
      </c>
    </row>
    <row r="21">
      <c r="A21" s="1">
        <v>2018.0</v>
      </c>
      <c r="B21" s="1">
        <v>8.0</v>
      </c>
      <c r="C21" s="1" t="str">
        <f t="shared" si="1"/>
        <v>2018-08</v>
      </c>
      <c r="D21" s="1">
        <v>247.0</v>
      </c>
    </row>
    <row r="22">
      <c r="A22" s="1">
        <v>2018.0</v>
      </c>
      <c r="B22" s="1">
        <v>9.0</v>
      </c>
      <c r="C22" s="1" t="str">
        <f t="shared" si="1"/>
        <v>2018-09</v>
      </c>
      <c r="D22" s="1">
        <v>276.0</v>
      </c>
    </row>
    <row r="23">
      <c r="A23" s="1">
        <v>2018.0</v>
      </c>
      <c r="B23" s="1">
        <v>10.0</v>
      </c>
      <c r="C23" s="1" t="str">
        <f t="shared" si="1"/>
        <v>2018-10</v>
      </c>
      <c r="D23" s="1">
        <v>324.0</v>
      </c>
    </row>
    <row r="24">
      <c r="A24" s="1">
        <v>2018.0</v>
      </c>
      <c r="B24" s="1">
        <v>11.0</v>
      </c>
      <c r="C24" s="1" t="str">
        <f t="shared" si="1"/>
        <v>2018-11</v>
      </c>
      <c r="D24" s="1">
        <v>252.0</v>
      </c>
    </row>
    <row r="25">
      <c r="A25" s="1">
        <v>2018.0</v>
      </c>
      <c r="B25" s="1">
        <v>12.0</v>
      </c>
      <c r="C25" s="1" t="str">
        <f t="shared" si="1"/>
        <v>2018-12</v>
      </c>
      <c r="D25" s="1">
        <v>207.0</v>
      </c>
    </row>
    <row r="26">
      <c r="A26" s="1">
        <v>2019.0</v>
      </c>
      <c r="B26" s="1">
        <v>1.0</v>
      </c>
      <c r="C26" s="1" t="str">
        <f t="shared" si="1"/>
        <v>2019-01</v>
      </c>
      <c r="D26" s="1">
        <v>211.0</v>
      </c>
    </row>
    <row r="27">
      <c r="A27" s="1">
        <v>2019.0</v>
      </c>
      <c r="B27" s="1">
        <v>2.0</v>
      </c>
      <c r="C27" s="1" t="str">
        <f t="shared" si="1"/>
        <v>2019-02</v>
      </c>
      <c r="D27" s="1">
        <v>197.0</v>
      </c>
    </row>
    <row r="28">
      <c r="A28" s="1">
        <v>2019.0</v>
      </c>
      <c r="B28" s="1">
        <v>3.0</v>
      </c>
      <c r="C28" s="1" t="str">
        <f t="shared" si="1"/>
        <v>2019-03</v>
      </c>
      <c r="D28" s="1">
        <v>241.0</v>
      </c>
    </row>
    <row r="29">
      <c r="A29" s="1">
        <v>2019.0</v>
      </c>
      <c r="B29" s="1">
        <v>4.0</v>
      </c>
      <c r="C29" s="1" t="str">
        <f t="shared" si="1"/>
        <v>2019-04</v>
      </c>
      <c r="D29" s="1">
        <v>184.0</v>
      </c>
    </row>
    <row r="30">
      <c r="A30" s="1">
        <v>2019.0</v>
      </c>
      <c r="B30" s="1">
        <v>5.0</v>
      </c>
      <c r="C30" s="1" t="str">
        <f t="shared" si="1"/>
        <v>2019-05</v>
      </c>
      <c r="D30" s="1">
        <v>191.0</v>
      </c>
    </row>
    <row r="31">
      <c r="A31" s="1">
        <v>2019.0</v>
      </c>
      <c r="B31" s="1">
        <v>6.0</v>
      </c>
      <c r="C31" s="1" t="str">
        <f t="shared" si="1"/>
        <v>2019-06</v>
      </c>
      <c r="D31" s="1">
        <v>161.0</v>
      </c>
    </row>
    <row r="32">
      <c r="A32" s="1">
        <v>2019.0</v>
      </c>
      <c r="B32" s="1">
        <v>7.0</v>
      </c>
      <c r="C32" s="1" t="str">
        <f t="shared" si="1"/>
        <v>2019-07</v>
      </c>
      <c r="D32" s="1">
        <v>138.0</v>
      </c>
    </row>
    <row r="33">
      <c r="A33" s="1">
        <v>2019.0</v>
      </c>
      <c r="B33" s="1">
        <v>8.0</v>
      </c>
      <c r="C33" s="1" t="str">
        <f t="shared" si="1"/>
        <v>2019-08</v>
      </c>
      <c r="D33" s="1">
        <v>185.0</v>
      </c>
    </row>
    <row r="34">
      <c r="A34" s="1">
        <v>2019.0</v>
      </c>
      <c r="B34" s="1">
        <v>9.0</v>
      </c>
      <c r="C34" s="1" t="str">
        <f t="shared" si="1"/>
        <v>2019-09</v>
      </c>
      <c r="D34" s="1">
        <v>206.0</v>
      </c>
    </row>
    <row r="35">
      <c r="A35" s="1">
        <v>2019.0</v>
      </c>
      <c r="B35" s="1">
        <v>10.0</v>
      </c>
      <c r="C35" s="1" t="str">
        <f t="shared" si="1"/>
        <v>2019-10</v>
      </c>
      <c r="D35" s="1">
        <v>174.0</v>
      </c>
    </row>
    <row r="36">
      <c r="A36" s="1">
        <v>2019.0</v>
      </c>
      <c r="B36" s="1">
        <v>11.0</v>
      </c>
      <c r="C36" s="1" t="str">
        <f t="shared" si="1"/>
        <v>2019-11</v>
      </c>
      <c r="D36" s="1">
        <v>97.0</v>
      </c>
    </row>
    <row r="37">
      <c r="A37" s="1">
        <v>2019.0</v>
      </c>
      <c r="B37" s="1">
        <v>12.0</v>
      </c>
      <c r="C37" s="1" t="str">
        <f t="shared" si="1"/>
        <v>2019-12</v>
      </c>
      <c r="D37" s="1">
        <v>16.0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  <c r="B1" s="1" t="s">
        <v>5</v>
      </c>
    </row>
    <row r="2">
      <c r="A2" s="1" t="s">
        <v>6</v>
      </c>
      <c r="B2" s="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5" max="5" width="29.38"/>
    <col customWidth="1" min="7" max="7" width="18.25"/>
  </cols>
  <sheetData>
    <row r="1">
      <c r="A1" s="1" t="s">
        <v>7</v>
      </c>
      <c r="B1" s="1" t="s">
        <v>8</v>
      </c>
      <c r="C1" s="1" t="s">
        <v>9</v>
      </c>
      <c r="E1" s="1" t="s">
        <v>7</v>
      </c>
      <c r="F1" s="1" t="s">
        <v>8</v>
      </c>
      <c r="G1" s="1" t="s">
        <v>9</v>
      </c>
    </row>
    <row r="2">
      <c r="A2" s="1" t="s">
        <v>10</v>
      </c>
      <c r="B2" s="1">
        <v>9.1</v>
      </c>
      <c r="C2" s="1" t="s">
        <v>11</v>
      </c>
      <c r="E2" s="2" t="str">
        <f>IFERROR(__xludf.DUMMYFUNCTION("UNIQUE(A2:A16)"),"The Colour of Darkness")</f>
        <v>The Colour of Darkness</v>
      </c>
      <c r="F2" s="2">
        <f t="shared" ref="F2:F9" si="1">VLOOKUP(E2,A:B,2,0)</f>
        <v>9.1</v>
      </c>
      <c r="G2" s="1" t="s">
        <v>11</v>
      </c>
    </row>
    <row r="3">
      <c r="A3" s="1" t="s">
        <v>12</v>
      </c>
      <c r="B3" s="1">
        <v>8.3</v>
      </c>
      <c r="C3" s="1" t="s">
        <v>13</v>
      </c>
      <c r="E3" s="2" t="str">
        <f>IFERROR(__xludf.DUMMYFUNCTION("""COMPUTED_VALUE"""),"Theeran Adhigaaram Ondru")</f>
        <v>Theeran Adhigaaram Ondru</v>
      </c>
      <c r="F3" s="2">
        <f t="shared" si="1"/>
        <v>8.3</v>
      </c>
      <c r="G3" s="1" t="s">
        <v>14</v>
      </c>
    </row>
    <row r="4">
      <c r="A4" s="1" t="s">
        <v>12</v>
      </c>
      <c r="B4" s="1">
        <v>8.3</v>
      </c>
      <c r="C4" s="1" t="s">
        <v>15</v>
      </c>
      <c r="E4" s="2" t="str">
        <f>IFERROR(__xludf.DUMMYFUNCTION("""COMPUTED_VALUE"""),"The Mystery of Godliness: The Sequel")</f>
        <v>The Mystery of Godliness: The Sequel</v>
      </c>
      <c r="F4" s="2">
        <f t="shared" si="1"/>
        <v>8.5</v>
      </c>
      <c r="G4" s="1" t="s">
        <v>11</v>
      </c>
    </row>
    <row r="5">
      <c r="A5" s="1" t="s">
        <v>12</v>
      </c>
      <c r="B5" s="1">
        <v>8.3</v>
      </c>
      <c r="C5" s="1" t="s">
        <v>16</v>
      </c>
      <c r="E5" s="2" t="str">
        <f>IFERROR(__xludf.DUMMYFUNCTION("""COMPUTED_VALUE"""),"The King and I")</f>
        <v>The King and I</v>
      </c>
      <c r="F5" s="2">
        <f t="shared" si="1"/>
        <v>8.2</v>
      </c>
      <c r="G5" s="1" t="s">
        <v>17</v>
      </c>
    </row>
    <row r="6">
      <c r="A6" s="1" t="s">
        <v>18</v>
      </c>
      <c r="B6" s="1">
        <v>8.5</v>
      </c>
      <c r="C6" s="1" t="s">
        <v>11</v>
      </c>
      <c r="E6" s="2" t="str">
        <f>IFERROR(__xludf.DUMMYFUNCTION("""COMPUTED_VALUE"""),"The Blue Elephant 2")</f>
        <v>The Blue Elephant 2</v>
      </c>
      <c r="F6" s="2">
        <f t="shared" si="1"/>
        <v>8.8</v>
      </c>
      <c r="G6" s="1" t="s">
        <v>19</v>
      </c>
    </row>
    <row r="7">
      <c r="A7" s="1" t="s">
        <v>20</v>
      </c>
      <c r="B7" s="1">
        <v>8.2</v>
      </c>
      <c r="C7" s="1" t="s">
        <v>21</v>
      </c>
      <c r="E7" s="2" t="str">
        <f>IFERROR(__xludf.DUMMYFUNCTION("""COMPUTED_VALUE"""),"The Brighton Miracle")</f>
        <v>The Brighton Miracle</v>
      </c>
      <c r="F7" s="2">
        <f t="shared" si="1"/>
        <v>9.5</v>
      </c>
      <c r="G7" s="1" t="s">
        <v>11</v>
      </c>
    </row>
    <row r="8">
      <c r="A8" s="1" t="s">
        <v>20</v>
      </c>
      <c r="B8" s="1">
        <v>8.2</v>
      </c>
      <c r="C8" s="1" t="s">
        <v>11</v>
      </c>
      <c r="E8" s="2" t="str">
        <f>IFERROR(__xludf.DUMMYFUNCTION("""COMPUTED_VALUE"""),"The Irishman")</f>
        <v>The Irishman</v>
      </c>
      <c r="F8" s="2">
        <f t="shared" si="1"/>
        <v>8.7</v>
      </c>
      <c r="G8" s="1" t="s">
        <v>22</v>
      </c>
    </row>
    <row r="9">
      <c r="A9" s="1" t="s">
        <v>23</v>
      </c>
      <c r="B9" s="1">
        <v>8.8</v>
      </c>
      <c r="C9" s="1" t="s">
        <v>24</v>
      </c>
      <c r="E9" s="2" t="str">
        <f>IFERROR(__xludf.DUMMYFUNCTION("""COMPUTED_VALUE"""),"The Gambinos")</f>
        <v>The Gambinos</v>
      </c>
      <c r="F9" s="2">
        <f t="shared" si="1"/>
        <v>8.4</v>
      </c>
      <c r="G9" s="1" t="s">
        <v>22</v>
      </c>
    </row>
    <row r="10">
      <c r="A10" s="1" t="s">
        <v>23</v>
      </c>
      <c r="B10" s="1">
        <v>8.8</v>
      </c>
      <c r="C10" s="1" t="s">
        <v>25</v>
      </c>
    </row>
    <row r="11">
      <c r="A11" s="1" t="s">
        <v>23</v>
      </c>
      <c r="B11" s="1">
        <v>8.8</v>
      </c>
      <c r="C11" s="1" t="s">
        <v>11</v>
      </c>
    </row>
    <row r="12">
      <c r="A12" s="1" t="s">
        <v>26</v>
      </c>
      <c r="B12" s="1">
        <v>9.5</v>
      </c>
      <c r="C12" s="1" t="s">
        <v>11</v>
      </c>
    </row>
    <row r="13">
      <c r="A13" s="1" t="s">
        <v>27</v>
      </c>
      <c r="B13" s="1">
        <v>8.7</v>
      </c>
      <c r="C13" s="1" t="s">
        <v>11</v>
      </c>
    </row>
    <row r="14">
      <c r="A14" s="1" t="s">
        <v>27</v>
      </c>
      <c r="B14" s="1">
        <v>8.7</v>
      </c>
      <c r="C14" s="1" t="s">
        <v>15</v>
      </c>
    </row>
    <row r="15">
      <c r="A15" s="1" t="s">
        <v>28</v>
      </c>
      <c r="B15" s="1">
        <v>8.4</v>
      </c>
      <c r="C15" s="1" t="s">
        <v>11</v>
      </c>
    </row>
    <row r="16">
      <c r="A16" s="1" t="s">
        <v>28</v>
      </c>
      <c r="B16" s="1">
        <v>8.4</v>
      </c>
      <c r="C16" s="1" t="s">
        <v>15</v>
      </c>
    </row>
    <row r="20">
      <c r="E20" s="3" t="s">
        <v>29</v>
      </c>
    </row>
    <row r="24">
      <c r="C24" s="1" t="s">
        <v>30</v>
      </c>
      <c r="D24" s="1" t="s">
        <v>31</v>
      </c>
      <c r="F24" s="1" t="s">
        <v>32</v>
      </c>
    </row>
    <row r="25">
      <c r="A25" s="1" t="s">
        <v>33</v>
      </c>
      <c r="B25" s="1">
        <v>1.0</v>
      </c>
      <c r="C25" s="1">
        <v>5.8</v>
      </c>
      <c r="D25" s="1">
        <v>1000.0</v>
      </c>
      <c r="E25" s="4">
        <f>AVERAGE(C25:C27)</f>
        <v>6.833333333</v>
      </c>
    </row>
    <row r="26">
      <c r="A26" s="1" t="s">
        <v>33</v>
      </c>
      <c r="B26" s="1">
        <v>2.0</v>
      </c>
      <c r="C26" s="1">
        <v>6.9</v>
      </c>
      <c r="D26" s="1">
        <v>1500.0</v>
      </c>
    </row>
    <row r="27">
      <c r="A27" s="1" t="s">
        <v>33</v>
      </c>
      <c r="B27" s="1">
        <v>3.0</v>
      </c>
      <c r="C27" s="1">
        <v>7.8</v>
      </c>
      <c r="D27" s="1">
        <v>500.0</v>
      </c>
    </row>
    <row r="28">
      <c r="A28" s="1" t="s">
        <v>34</v>
      </c>
      <c r="B28" s="1">
        <v>1.0</v>
      </c>
      <c r="C28" s="1">
        <v>5.8</v>
      </c>
      <c r="D28" s="1">
        <v>1000.0</v>
      </c>
      <c r="E28" s="2">
        <f>AVERAGE(C28:C29)</f>
        <v>6.35</v>
      </c>
    </row>
    <row r="29">
      <c r="A29" s="1" t="s">
        <v>34</v>
      </c>
      <c r="B29" s="1">
        <v>2.0</v>
      </c>
      <c r="C29" s="1">
        <v>6.9</v>
      </c>
      <c r="D29" s="1">
        <v>1500.0</v>
      </c>
    </row>
    <row r="34">
      <c r="A34" s="1" t="s">
        <v>33</v>
      </c>
      <c r="B34" s="1">
        <v>1.0</v>
      </c>
      <c r="C34" s="1">
        <v>5.8</v>
      </c>
      <c r="D34" s="1">
        <v>1000.0</v>
      </c>
      <c r="E34" s="2">
        <f t="shared" ref="E34:E36" si="2">C34*D34</f>
        <v>5800</v>
      </c>
    </row>
    <row r="35">
      <c r="A35" s="1" t="s">
        <v>33</v>
      </c>
      <c r="B35" s="1">
        <v>2.0</v>
      </c>
      <c r="C35" s="1">
        <v>6.9</v>
      </c>
      <c r="D35" s="1">
        <v>1500.0</v>
      </c>
      <c r="E35" s="2">
        <f t="shared" si="2"/>
        <v>10350</v>
      </c>
    </row>
    <row r="36">
      <c r="A36" s="1" t="s">
        <v>33</v>
      </c>
      <c r="B36" s="1">
        <v>3.0</v>
      </c>
      <c r="C36" s="1">
        <v>7.8</v>
      </c>
      <c r="D36" s="1">
        <v>500.0</v>
      </c>
      <c r="E36" s="2">
        <f t="shared" si="2"/>
        <v>3900</v>
      </c>
    </row>
    <row r="37">
      <c r="C37" s="4">
        <f>AVERAGE(C34:C36)</f>
        <v>6.833333333</v>
      </c>
      <c r="D37" s="2">
        <f t="shared" ref="D37:E37" si="3">sum(D34:D36)</f>
        <v>3000</v>
      </c>
      <c r="E37" s="2">
        <f t="shared" si="3"/>
        <v>20050</v>
      </c>
      <c r="F37" s="4">
        <f>E37/D37</f>
        <v>6.683333333</v>
      </c>
      <c r="G37" s="4">
        <f>C37-F37</f>
        <v>0.15</v>
      </c>
    </row>
    <row r="47">
      <c r="A47" s="1" t="s">
        <v>35</v>
      </c>
      <c r="B47" s="1" t="s">
        <v>36</v>
      </c>
      <c r="C47" s="1" t="s">
        <v>37</v>
      </c>
      <c r="D47" s="1" t="s">
        <v>38</v>
      </c>
    </row>
    <row r="48">
      <c r="A48" s="1" t="s">
        <v>39</v>
      </c>
      <c r="B48" s="1">
        <v>120.0</v>
      </c>
      <c r="C48" s="2">
        <f>B48</f>
        <v>120</v>
      </c>
      <c r="D48" s="5">
        <f>B48</f>
        <v>120</v>
      </c>
    </row>
    <row r="49">
      <c r="A49" s="1" t="s">
        <v>40</v>
      </c>
      <c r="B49" s="1">
        <v>114.0</v>
      </c>
      <c r="C49" s="2">
        <f t="shared" ref="C49:C51" si="4">C48+B49</f>
        <v>234</v>
      </c>
      <c r="D49" s="5">
        <f t="shared" ref="D49:D51" si="5">AVERAGE(D48,B49)</f>
        <v>117</v>
      </c>
    </row>
    <row r="50">
      <c r="A50" s="1" t="s">
        <v>41</v>
      </c>
      <c r="B50" s="1">
        <v>200.0</v>
      </c>
      <c r="C50" s="2">
        <f t="shared" si="4"/>
        <v>434</v>
      </c>
      <c r="D50" s="5">
        <f t="shared" si="5"/>
        <v>158.5</v>
      </c>
    </row>
    <row r="51">
      <c r="A51" s="1" t="s">
        <v>42</v>
      </c>
      <c r="B51" s="1">
        <v>150.0</v>
      </c>
      <c r="C51" s="2">
        <f t="shared" si="4"/>
        <v>584</v>
      </c>
      <c r="D51" s="5">
        <f t="shared" si="5"/>
        <v>154.25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33</v>
      </c>
      <c r="B1" s="6" t="s">
        <v>34</v>
      </c>
      <c r="C1" s="7"/>
      <c r="D1" s="8" t="s">
        <v>43</v>
      </c>
      <c r="E1" s="9">
        <v>9.0</v>
      </c>
      <c r="F1" s="10"/>
      <c r="G1" s="7"/>
      <c r="H1" s="8" t="s">
        <v>44</v>
      </c>
      <c r="I1" s="8" t="s">
        <v>33</v>
      </c>
      <c r="J1" s="8" t="s">
        <v>34</v>
      </c>
      <c r="K1" s="7"/>
      <c r="L1" s="7"/>
      <c r="M1" s="7"/>
    </row>
    <row r="2">
      <c r="A2" s="11">
        <v>1.0</v>
      </c>
      <c r="B2" s="12">
        <v>1.0</v>
      </c>
      <c r="C2" s="7"/>
      <c r="D2" s="8" t="s">
        <v>45</v>
      </c>
      <c r="E2" s="9">
        <v>7.0</v>
      </c>
      <c r="F2" s="7"/>
      <c r="G2" s="7"/>
      <c r="H2" s="7"/>
      <c r="I2" s="13">
        <v>1.0</v>
      </c>
      <c r="J2" s="13">
        <v>1.0</v>
      </c>
      <c r="K2" s="7"/>
      <c r="L2" s="7"/>
      <c r="M2" s="7"/>
    </row>
    <row r="3">
      <c r="A3" s="12">
        <v>1.0</v>
      </c>
      <c r="B3" s="12">
        <v>2.0</v>
      </c>
      <c r="C3" s="7"/>
      <c r="D3" s="8" t="s">
        <v>46</v>
      </c>
      <c r="E3" s="9">
        <v>6.0</v>
      </c>
      <c r="F3" s="7"/>
      <c r="G3" s="7"/>
      <c r="H3" s="7"/>
      <c r="I3" s="13">
        <v>1.0</v>
      </c>
      <c r="J3" s="13">
        <v>1.0</v>
      </c>
      <c r="K3" s="7"/>
      <c r="L3" s="7"/>
      <c r="M3" s="7"/>
    </row>
    <row r="4">
      <c r="A4" s="12">
        <v>2.0</v>
      </c>
      <c r="B4" s="12">
        <v>2.0</v>
      </c>
      <c r="C4" s="7"/>
      <c r="D4" s="8" t="s">
        <v>47</v>
      </c>
      <c r="E4" s="9">
        <v>10.0</v>
      </c>
      <c r="F4" s="7"/>
      <c r="G4" s="7"/>
      <c r="H4" s="7"/>
      <c r="I4" s="13">
        <v>2.0</v>
      </c>
      <c r="J4" s="13">
        <v>2.0</v>
      </c>
      <c r="K4" s="7"/>
      <c r="L4" s="7"/>
      <c r="M4" s="7"/>
    </row>
    <row r="5">
      <c r="A5" s="12">
        <v>3.0</v>
      </c>
      <c r="B5" s="12">
        <v>3.0</v>
      </c>
      <c r="C5" s="7"/>
      <c r="D5" s="8" t="s">
        <v>48</v>
      </c>
      <c r="E5" s="9">
        <v>42.0</v>
      </c>
      <c r="F5" s="7"/>
      <c r="G5" s="7"/>
      <c r="H5" s="7"/>
      <c r="I5" s="13">
        <v>2.0</v>
      </c>
      <c r="J5" s="13">
        <v>2.0</v>
      </c>
      <c r="K5" s="7"/>
      <c r="L5" s="7"/>
      <c r="M5" s="7"/>
    </row>
    <row r="6">
      <c r="A6" s="12">
        <v>4.0</v>
      </c>
      <c r="B6" s="12">
        <v>3.0</v>
      </c>
      <c r="C6" s="7"/>
      <c r="D6" s="7"/>
      <c r="E6" s="7"/>
      <c r="F6" s="7"/>
      <c r="G6" s="7"/>
      <c r="H6" s="7"/>
      <c r="I6" s="13">
        <v>3.0</v>
      </c>
      <c r="J6" s="13">
        <v>3.0</v>
      </c>
      <c r="K6" s="7"/>
      <c r="L6" s="7"/>
      <c r="M6" s="7"/>
    </row>
    <row r="7">
      <c r="A7" s="12">
        <v>5.0</v>
      </c>
      <c r="B7" s="12">
        <v>8.0</v>
      </c>
      <c r="C7" s="7"/>
      <c r="D7" s="7"/>
      <c r="E7" s="7"/>
      <c r="F7" s="7"/>
      <c r="G7" s="7"/>
      <c r="H7" s="7"/>
      <c r="I7" s="13">
        <v>3.0</v>
      </c>
      <c r="J7" s="13">
        <v>3.0</v>
      </c>
      <c r="K7" s="7"/>
      <c r="L7" s="7"/>
      <c r="M7" s="7"/>
    </row>
    <row r="8">
      <c r="A8" s="12">
        <v>6.0</v>
      </c>
      <c r="B8" s="14"/>
      <c r="C8" s="7"/>
      <c r="D8" s="7"/>
      <c r="E8" s="7"/>
      <c r="F8" s="7"/>
      <c r="G8" s="7"/>
      <c r="H8" s="7"/>
      <c r="I8" s="9">
        <v>4.0</v>
      </c>
      <c r="J8" s="7"/>
      <c r="K8" s="7"/>
      <c r="L8" s="7"/>
      <c r="M8" s="7"/>
    </row>
    <row r="9">
      <c r="A9" s="7"/>
      <c r="B9" s="7"/>
      <c r="C9" s="7"/>
      <c r="D9" s="7"/>
      <c r="E9" s="7"/>
      <c r="F9" s="7"/>
      <c r="G9" s="7"/>
      <c r="H9" s="7"/>
      <c r="I9" s="9">
        <v>5.0</v>
      </c>
      <c r="J9" s="7"/>
      <c r="K9" s="7"/>
      <c r="L9" s="7"/>
      <c r="M9" s="7"/>
    </row>
    <row r="10">
      <c r="A10" s="7"/>
      <c r="B10" s="7"/>
      <c r="C10" s="7"/>
      <c r="D10" s="7"/>
      <c r="E10" s="7"/>
      <c r="F10" s="7"/>
      <c r="G10" s="7"/>
      <c r="H10" s="7"/>
      <c r="I10" s="9">
        <v>6.0</v>
      </c>
      <c r="J10" s="7"/>
      <c r="K10" s="7"/>
      <c r="L10" s="7"/>
      <c r="M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M13" s="7"/>
    </row>
    <row r="14">
      <c r="A14" s="7"/>
      <c r="B14" s="7"/>
      <c r="C14" s="7"/>
      <c r="D14" s="7"/>
      <c r="E14" s="8" t="s">
        <v>49</v>
      </c>
      <c r="F14" s="7"/>
      <c r="G14" s="12" t="s">
        <v>33</v>
      </c>
      <c r="H14" s="12" t="s">
        <v>34</v>
      </c>
      <c r="I14" s="7"/>
      <c r="J14" s="7"/>
      <c r="K14" s="7"/>
      <c r="M14" s="7"/>
    </row>
    <row r="15">
      <c r="A15" s="7"/>
      <c r="B15" s="7"/>
      <c r="C15" s="7"/>
      <c r="D15" s="7"/>
      <c r="E15" s="9">
        <v>7.0</v>
      </c>
      <c r="F15" s="7"/>
      <c r="G15" s="15">
        <v>1.0</v>
      </c>
      <c r="H15" s="15">
        <v>1.0</v>
      </c>
      <c r="I15" s="7"/>
      <c r="J15" s="7"/>
      <c r="K15" s="7"/>
      <c r="M15" s="7"/>
    </row>
    <row r="16">
      <c r="A16" s="7"/>
      <c r="B16" s="7"/>
      <c r="C16" s="7"/>
      <c r="D16" s="7"/>
      <c r="E16" s="7"/>
      <c r="F16" s="7"/>
      <c r="G16" s="15">
        <v>1.0</v>
      </c>
      <c r="H16" s="15">
        <v>1.0</v>
      </c>
      <c r="I16" s="7"/>
      <c r="J16" s="7"/>
      <c r="K16" s="7"/>
      <c r="L16" s="7"/>
      <c r="M16" s="7"/>
    </row>
    <row r="17">
      <c r="A17" s="7"/>
      <c r="B17" s="7"/>
      <c r="C17" s="7"/>
      <c r="D17" s="7"/>
      <c r="E17" s="7"/>
      <c r="F17" s="7"/>
      <c r="G17" s="15">
        <v>2.0</v>
      </c>
      <c r="H17" s="15">
        <v>2.0</v>
      </c>
      <c r="I17" s="7"/>
      <c r="J17" s="7"/>
      <c r="K17" s="7"/>
    </row>
    <row r="18">
      <c r="A18" s="7"/>
      <c r="B18" s="7"/>
      <c r="C18" s="7"/>
      <c r="D18" s="7"/>
      <c r="E18" s="7"/>
      <c r="F18" s="7"/>
      <c r="G18" s="15">
        <v>2.0</v>
      </c>
      <c r="H18" s="15">
        <v>2.0</v>
      </c>
      <c r="I18" s="7"/>
      <c r="J18" s="7"/>
      <c r="K18" s="7"/>
    </row>
    <row r="19">
      <c r="A19" s="7"/>
      <c r="B19" s="7"/>
      <c r="C19" s="7"/>
      <c r="D19" s="7"/>
      <c r="E19" s="7"/>
      <c r="F19" s="7"/>
      <c r="G19" s="15">
        <v>3.0</v>
      </c>
      <c r="H19" s="15">
        <v>3.0</v>
      </c>
      <c r="I19" s="7"/>
      <c r="J19" s="7"/>
      <c r="K19" s="7"/>
    </row>
    <row r="20">
      <c r="A20" s="7"/>
      <c r="B20" s="7"/>
      <c r="C20" s="7"/>
      <c r="D20" s="7"/>
      <c r="E20" s="7"/>
      <c r="F20" s="7"/>
      <c r="G20" s="15">
        <v>3.0</v>
      </c>
      <c r="H20" s="15">
        <v>3.0</v>
      </c>
      <c r="I20" s="7"/>
      <c r="J20" s="7"/>
      <c r="K20" s="7"/>
    </row>
    <row r="21">
      <c r="A21" s="7"/>
      <c r="B21" s="7"/>
      <c r="C21" s="7"/>
      <c r="D21" s="7"/>
      <c r="E21" s="7"/>
      <c r="F21" s="7"/>
      <c r="G21" s="14"/>
      <c r="H21" s="12">
        <v>8.0</v>
      </c>
      <c r="I21" s="7"/>
      <c r="J21" s="7"/>
      <c r="K21" s="7"/>
    </row>
    <row r="22">
      <c r="A22" s="7"/>
      <c r="B22" s="7"/>
      <c r="C22" s="7"/>
      <c r="D22" s="7"/>
      <c r="E22" s="7"/>
      <c r="F22" s="7"/>
      <c r="G22" s="14"/>
      <c r="H22" s="14"/>
      <c r="I22" s="7"/>
      <c r="J22" s="7"/>
      <c r="K22" s="7"/>
    </row>
    <row r="23">
      <c r="A23" s="10"/>
      <c r="B23" s="10"/>
      <c r="C23" s="7"/>
      <c r="D23" s="7"/>
      <c r="E23" s="7"/>
      <c r="F23" s="7"/>
      <c r="G23" s="14"/>
      <c r="H23" s="14"/>
      <c r="I23" s="7"/>
      <c r="J23" s="7"/>
      <c r="K23" s="7"/>
      <c r="L23" s="7"/>
      <c r="M23" s="7"/>
    </row>
    <row r="24">
      <c r="A24" s="10"/>
      <c r="B24" s="10"/>
      <c r="C24" s="7"/>
      <c r="D24" s="7"/>
      <c r="E24" s="8" t="s">
        <v>50</v>
      </c>
      <c r="F24" s="7"/>
      <c r="G24" s="6" t="s">
        <v>33</v>
      </c>
      <c r="H24" s="6" t="s">
        <v>34</v>
      </c>
      <c r="I24" s="7"/>
      <c r="J24" s="7"/>
      <c r="K24" s="7"/>
      <c r="L24" s="7"/>
    </row>
    <row r="25">
      <c r="A25" s="10"/>
      <c r="B25" s="10"/>
      <c r="C25" s="7"/>
      <c r="D25" s="7"/>
      <c r="E25" s="9">
        <v>6.0</v>
      </c>
      <c r="F25" s="7"/>
      <c r="G25" s="6">
        <v>1.0</v>
      </c>
      <c r="H25" s="6">
        <v>1.0</v>
      </c>
      <c r="I25" s="7"/>
      <c r="J25" s="7"/>
      <c r="K25" s="7"/>
    </row>
    <row r="26">
      <c r="A26" s="10"/>
      <c r="B26" s="10"/>
      <c r="C26" s="7"/>
      <c r="D26" s="7"/>
      <c r="E26" s="7"/>
      <c r="F26" s="7"/>
      <c r="G26" s="6">
        <v>1.0</v>
      </c>
      <c r="H26" s="6">
        <v>1.0</v>
      </c>
      <c r="I26" s="7"/>
      <c r="J26" s="7"/>
      <c r="K26" s="7"/>
      <c r="L26" s="7"/>
    </row>
    <row r="27">
      <c r="A27" s="10"/>
      <c r="B27" s="10"/>
      <c r="C27" s="7"/>
      <c r="D27" s="7"/>
      <c r="E27" s="7"/>
      <c r="F27" s="7"/>
      <c r="G27" s="6">
        <v>2.0</v>
      </c>
      <c r="H27" s="6">
        <v>2.0</v>
      </c>
      <c r="I27" s="7"/>
      <c r="J27" s="7"/>
      <c r="K27" s="7"/>
      <c r="L27" s="7"/>
      <c r="M27" s="7"/>
    </row>
    <row r="28">
      <c r="A28" s="10"/>
      <c r="B28" s="10"/>
      <c r="C28" s="7"/>
      <c r="D28" s="7"/>
      <c r="E28" s="7"/>
      <c r="F28" s="7"/>
      <c r="G28" s="6">
        <v>2.0</v>
      </c>
      <c r="H28" s="6">
        <v>2.0</v>
      </c>
      <c r="I28" s="7"/>
      <c r="J28" s="7"/>
      <c r="K28" s="7"/>
      <c r="L28" s="7"/>
      <c r="M28" s="7"/>
    </row>
    <row r="29">
      <c r="A29" s="10"/>
      <c r="B29" s="10"/>
      <c r="C29" s="7"/>
      <c r="D29" s="7"/>
      <c r="E29" s="7"/>
      <c r="F29" s="7"/>
      <c r="G29" s="6">
        <v>3.0</v>
      </c>
      <c r="H29" s="6">
        <v>3.0</v>
      </c>
      <c r="I29" s="7"/>
      <c r="J29" s="7"/>
      <c r="K29" s="7"/>
      <c r="L29" s="7"/>
      <c r="M29" s="7"/>
    </row>
    <row r="30">
      <c r="A30" s="10"/>
      <c r="B30" s="10"/>
      <c r="C30" s="7"/>
      <c r="D30" s="7"/>
      <c r="E30" s="7"/>
      <c r="F30" s="7"/>
      <c r="G30" s="6">
        <v>3.0</v>
      </c>
      <c r="H30" s="6">
        <v>3.0</v>
      </c>
      <c r="I30" s="7"/>
      <c r="J30" s="7"/>
      <c r="K30" s="7"/>
      <c r="L30" s="7"/>
      <c r="M30" s="7"/>
    </row>
    <row r="31">
      <c r="A31" s="10"/>
      <c r="B31" s="10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>
      <c r="A32" s="10"/>
      <c r="B32" s="10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>
      <c r="A33" s="10"/>
      <c r="B33" s="1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>
      <c r="A34" s="10"/>
      <c r="B34" s="10"/>
      <c r="C34" s="7"/>
      <c r="D34" s="7"/>
      <c r="E34" s="8" t="s">
        <v>47</v>
      </c>
      <c r="G34" s="13">
        <v>1.0</v>
      </c>
      <c r="H34" s="13">
        <v>1.0</v>
      </c>
      <c r="I34" s="7"/>
      <c r="J34" s="7"/>
      <c r="K34" s="7"/>
      <c r="L34" s="7"/>
      <c r="M34" s="7"/>
    </row>
    <row r="35">
      <c r="A35" s="10"/>
      <c r="B35" s="10"/>
      <c r="C35" s="7"/>
      <c r="D35" s="7"/>
      <c r="E35" s="9">
        <v>10.0</v>
      </c>
      <c r="F35" s="7"/>
      <c r="G35" s="13">
        <v>1.0</v>
      </c>
      <c r="H35" s="13">
        <v>1.0</v>
      </c>
      <c r="I35" s="7"/>
      <c r="J35" s="7"/>
      <c r="K35" s="7"/>
      <c r="L35" s="7"/>
      <c r="M35" s="7"/>
    </row>
    <row r="36">
      <c r="A36" s="10"/>
      <c r="B36" s="10"/>
      <c r="C36" s="7"/>
      <c r="D36" s="7"/>
      <c r="E36" s="7"/>
      <c r="F36" s="7"/>
      <c r="G36" s="13">
        <v>2.0</v>
      </c>
      <c r="H36" s="13">
        <v>2.0</v>
      </c>
      <c r="I36" s="7"/>
      <c r="J36" s="7"/>
      <c r="K36" s="7"/>
      <c r="L36" s="7"/>
      <c r="M36" s="7"/>
    </row>
    <row r="37">
      <c r="A37" s="10"/>
      <c r="B37" s="10"/>
      <c r="C37" s="7"/>
      <c r="D37" s="7"/>
      <c r="E37" s="7"/>
      <c r="F37" s="7"/>
      <c r="G37" s="13">
        <v>2.0</v>
      </c>
      <c r="H37" s="13">
        <v>2.0</v>
      </c>
      <c r="I37" s="7"/>
      <c r="J37" s="7"/>
      <c r="K37" s="7"/>
      <c r="L37" s="7"/>
      <c r="M37" s="7"/>
    </row>
    <row r="38">
      <c r="A38" s="10"/>
      <c r="B38" s="10"/>
      <c r="C38" s="7"/>
      <c r="D38" s="7"/>
      <c r="E38" s="7"/>
      <c r="F38" s="7"/>
      <c r="G38" s="13">
        <v>3.0</v>
      </c>
      <c r="H38" s="13">
        <v>3.0</v>
      </c>
      <c r="I38" s="7"/>
      <c r="J38" s="7"/>
      <c r="K38" s="7"/>
      <c r="L38" s="7"/>
      <c r="M38" s="7"/>
    </row>
    <row r="39">
      <c r="A39" s="10"/>
      <c r="B39" s="10"/>
      <c r="C39" s="7"/>
      <c r="D39" s="7"/>
      <c r="E39" s="7"/>
      <c r="F39" s="7"/>
      <c r="G39" s="13">
        <v>3.0</v>
      </c>
      <c r="H39" s="13">
        <v>3.0</v>
      </c>
      <c r="I39" s="7"/>
      <c r="J39" s="7"/>
      <c r="K39" s="7"/>
      <c r="L39" s="7"/>
      <c r="M39" s="7"/>
    </row>
    <row r="40">
      <c r="A40" s="10"/>
      <c r="B40" s="10"/>
      <c r="C40" s="7"/>
      <c r="D40" s="7"/>
      <c r="E40" s="7"/>
      <c r="F40" s="7"/>
      <c r="G40" s="9">
        <v>4.0</v>
      </c>
      <c r="H40" s="7"/>
      <c r="I40" s="7"/>
      <c r="J40" s="7"/>
      <c r="K40" s="7"/>
      <c r="L40" s="7"/>
      <c r="M40" s="7"/>
    </row>
    <row r="41">
      <c r="A41" s="10"/>
      <c r="B41" s="10"/>
      <c r="C41" s="7"/>
      <c r="D41" s="7"/>
      <c r="E41" s="7"/>
      <c r="F41" s="7"/>
      <c r="G41" s="9">
        <v>5.0</v>
      </c>
      <c r="H41" s="7"/>
      <c r="I41" s="7"/>
      <c r="J41" s="7"/>
      <c r="K41" s="7"/>
      <c r="L41" s="7"/>
      <c r="M41" s="7"/>
    </row>
    <row r="42">
      <c r="A42" s="10"/>
      <c r="B42" s="10"/>
      <c r="C42" s="7"/>
      <c r="D42" s="7"/>
      <c r="E42" s="7"/>
      <c r="F42" s="7"/>
      <c r="G42" s="9">
        <v>6.0</v>
      </c>
      <c r="H42" s="7"/>
      <c r="I42" s="7"/>
      <c r="J42" s="7"/>
      <c r="K42" s="7"/>
      <c r="L42" s="7"/>
      <c r="M42" s="7"/>
    </row>
    <row r="43">
      <c r="A43" s="10"/>
      <c r="B43" s="10"/>
      <c r="C43" s="7"/>
      <c r="D43" s="7"/>
      <c r="E43" s="7"/>
      <c r="F43" s="7"/>
      <c r="G43" s="7"/>
      <c r="H43" s="12">
        <v>8.0</v>
      </c>
      <c r="I43" s="7"/>
      <c r="J43" s="7"/>
      <c r="K43" s="7"/>
      <c r="L43" s="7"/>
      <c r="M43" s="7"/>
    </row>
    <row r="44">
      <c r="A44" s="10"/>
      <c r="B44" s="1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>
      <c r="A45" s="10"/>
      <c r="B45" s="10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>
      <c r="A46" s="6" t="s">
        <v>33</v>
      </c>
      <c r="B46" s="6" t="s">
        <v>34</v>
      </c>
      <c r="C46" s="7"/>
      <c r="D46" s="7"/>
      <c r="E46" s="7"/>
      <c r="F46" s="7"/>
      <c r="G46" s="7"/>
      <c r="H46" s="7"/>
      <c r="I46" s="7"/>
      <c r="J46" s="7"/>
      <c r="K46" s="8" t="s">
        <v>51</v>
      </c>
      <c r="L46" s="7"/>
      <c r="M46" s="7"/>
      <c r="N46" s="7"/>
      <c r="O46" s="7"/>
    </row>
    <row r="47">
      <c r="A47" s="12">
        <v>1.0</v>
      </c>
      <c r="B47" s="12">
        <v>1.0</v>
      </c>
      <c r="C47" s="7"/>
      <c r="D47" s="7"/>
      <c r="E47" s="15">
        <v>1.0</v>
      </c>
      <c r="F47" s="15" t="s">
        <v>33</v>
      </c>
      <c r="G47" s="7"/>
      <c r="H47" s="15">
        <v>1.0</v>
      </c>
      <c r="I47" s="15" t="s">
        <v>33</v>
      </c>
      <c r="J47" s="7"/>
      <c r="K47" s="9">
        <v>1.0</v>
      </c>
      <c r="L47" s="12">
        <v>1.0</v>
      </c>
      <c r="M47" s="12" t="s">
        <v>33</v>
      </c>
      <c r="N47" s="12">
        <v>1.0</v>
      </c>
      <c r="O47" s="12" t="s">
        <v>33</v>
      </c>
    </row>
    <row r="48">
      <c r="A48" s="12">
        <v>1.0</v>
      </c>
      <c r="B48" s="12">
        <v>2.0</v>
      </c>
      <c r="C48" s="7"/>
      <c r="D48" s="7"/>
      <c r="E48" s="15">
        <v>1.0</v>
      </c>
      <c r="F48" s="15" t="s">
        <v>34</v>
      </c>
      <c r="G48" s="7"/>
      <c r="H48" s="15">
        <v>2.0</v>
      </c>
      <c r="I48" s="15" t="s">
        <v>34</v>
      </c>
      <c r="J48" s="7"/>
      <c r="K48" s="9">
        <v>2.0</v>
      </c>
      <c r="L48" s="12">
        <v>1.0</v>
      </c>
      <c r="M48" s="12" t="s">
        <v>34</v>
      </c>
      <c r="N48" s="12">
        <v>1.0</v>
      </c>
      <c r="O48" s="12" t="s">
        <v>33</v>
      </c>
    </row>
    <row r="49">
      <c r="A49" s="12">
        <v>2.0</v>
      </c>
      <c r="B49" s="12">
        <v>2.0</v>
      </c>
      <c r="C49" s="7"/>
      <c r="D49" s="7"/>
      <c r="E49" s="15">
        <v>2.0</v>
      </c>
      <c r="F49" s="15" t="s">
        <v>52</v>
      </c>
      <c r="G49" s="7"/>
      <c r="H49" s="15">
        <v>2.0</v>
      </c>
      <c r="I49" s="15" t="s">
        <v>52</v>
      </c>
      <c r="J49" s="7"/>
      <c r="K49" s="9">
        <v>3.0</v>
      </c>
      <c r="L49" s="12">
        <v>2.0</v>
      </c>
      <c r="M49" s="12" t="s">
        <v>52</v>
      </c>
      <c r="N49" s="12">
        <v>2.0</v>
      </c>
      <c r="O49" s="12" t="s">
        <v>34</v>
      </c>
    </row>
    <row r="50">
      <c r="A50" s="12">
        <v>3.0</v>
      </c>
      <c r="B50" s="12">
        <v>3.0</v>
      </c>
      <c r="C50" s="7"/>
      <c r="D50" s="7"/>
      <c r="E50" s="15">
        <v>3.0</v>
      </c>
      <c r="F50" s="15" t="s">
        <v>53</v>
      </c>
      <c r="G50" s="7"/>
      <c r="H50" s="15">
        <v>3.0</v>
      </c>
      <c r="I50" s="15" t="s">
        <v>53</v>
      </c>
      <c r="J50" s="7"/>
      <c r="K50" s="9">
        <v>4.0</v>
      </c>
      <c r="L50" s="12">
        <v>2.0</v>
      </c>
      <c r="M50" s="12" t="s">
        <v>52</v>
      </c>
      <c r="N50" s="12">
        <v>2.0</v>
      </c>
      <c r="O50" s="12" t="s">
        <v>52</v>
      </c>
    </row>
    <row r="51">
      <c r="A51" s="12">
        <v>4.0</v>
      </c>
      <c r="B51" s="12">
        <v>3.0</v>
      </c>
      <c r="C51" s="7"/>
      <c r="D51" s="7"/>
      <c r="E51" s="16">
        <v>4.0</v>
      </c>
      <c r="F51" s="12" t="s">
        <v>54</v>
      </c>
      <c r="G51" s="7"/>
      <c r="H51" s="15">
        <v>3.0</v>
      </c>
      <c r="I51" s="15" t="s">
        <v>54</v>
      </c>
      <c r="J51" s="7"/>
      <c r="K51" s="9">
        <v>5.0</v>
      </c>
      <c r="L51" s="12">
        <v>3.0</v>
      </c>
      <c r="M51" s="12" t="s">
        <v>53</v>
      </c>
      <c r="N51" s="12">
        <v>3.0</v>
      </c>
      <c r="O51" s="12" t="s">
        <v>53</v>
      </c>
    </row>
    <row r="52">
      <c r="A52" s="12">
        <v>5.0</v>
      </c>
      <c r="B52" s="12">
        <v>8.0</v>
      </c>
      <c r="C52" s="7"/>
      <c r="D52" s="7"/>
      <c r="E52" s="16">
        <v>5.0</v>
      </c>
      <c r="F52" s="12" t="s">
        <v>55</v>
      </c>
      <c r="G52" s="7"/>
      <c r="H52" s="16">
        <v>8.0</v>
      </c>
      <c r="I52" s="12" t="s">
        <v>55</v>
      </c>
      <c r="J52" s="7"/>
      <c r="K52" s="9">
        <v>6.0</v>
      </c>
      <c r="L52" s="12">
        <v>3.0</v>
      </c>
      <c r="M52" s="12" t="s">
        <v>53</v>
      </c>
      <c r="N52" s="12">
        <v>3.0</v>
      </c>
      <c r="O52" s="12" t="s">
        <v>54</v>
      </c>
    </row>
    <row r="53">
      <c r="A53" s="12">
        <v>6.0</v>
      </c>
      <c r="B53" s="10"/>
      <c r="C53" s="7"/>
      <c r="D53" s="7"/>
      <c r="E53" s="16">
        <v>6.0</v>
      </c>
      <c r="F53" s="12" t="s">
        <v>56</v>
      </c>
      <c r="G53" s="7"/>
      <c r="H53" s="7"/>
      <c r="I53" s="7"/>
      <c r="J53" s="7"/>
      <c r="K53" s="17">
        <v>7.0</v>
      </c>
      <c r="L53" s="18">
        <v>4.0</v>
      </c>
      <c r="M53" s="18" t="s">
        <v>54</v>
      </c>
      <c r="N53" s="19"/>
      <c r="O53" s="19"/>
    </row>
    <row r="54">
      <c r="A54" s="10"/>
      <c r="B54" s="10"/>
      <c r="C54" s="7"/>
      <c r="D54" s="7"/>
      <c r="E54" s="7"/>
      <c r="F54" s="7"/>
      <c r="G54" s="7"/>
      <c r="H54" s="7"/>
      <c r="I54" s="7"/>
      <c r="J54" s="7"/>
      <c r="K54" s="17">
        <v>8.0</v>
      </c>
      <c r="L54" s="18">
        <v>5.0</v>
      </c>
      <c r="M54" s="18" t="s">
        <v>55</v>
      </c>
      <c r="N54" s="19"/>
      <c r="O54" s="19"/>
    </row>
    <row r="55">
      <c r="A55" s="10"/>
      <c r="B55" s="10"/>
      <c r="C55" s="7"/>
      <c r="D55" s="7"/>
      <c r="E55" s="7"/>
      <c r="F55" s="7"/>
      <c r="G55" s="7"/>
      <c r="H55" s="7"/>
      <c r="I55" s="7"/>
      <c r="J55" s="7"/>
      <c r="K55" s="17">
        <v>9.0</v>
      </c>
      <c r="L55" s="18">
        <v>6.0</v>
      </c>
      <c r="M55" s="18" t="s">
        <v>56</v>
      </c>
      <c r="N55" s="19"/>
      <c r="O55" s="19"/>
    </row>
    <row r="56">
      <c r="A56" s="8" t="s">
        <v>57</v>
      </c>
      <c r="C56" s="8" t="s">
        <v>58</v>
      </c>
      <c r="E56" s="7"/>
      <c r="F56" s="7"/>
      <c r="G56" s="7"/>
      <c r="H56" s="7"/>
      <c r="I56" s="7"/>
      <c r="J56" s="7"/>
      <c r="K56" s="17">
        <v>10.0</v>
      </c>
      <c r="L56" s="19"/>
      <c r="M56" s="19"/>
      <c r="N56" s="18">
        <v>8.0</v>
      </c>
      <c r="O56" s="18" t="s">
        <v>55</v>
      </c>
    </row>
    <row r="57">
      <c r="A57" s="8" t="s">
        <v>59</v>
      </c>
      <c r="C57" s="9">
        <v>42.0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</sheetData>
  <mergeCells count="8">
    <mergeCell ref="L12:L15"/>
    <mergeCell ref="L17:M22"/>
    <mergeCell ref="M23:M26"/>
    <mergeCell ref="L24:L25"/>
    <mergeCell ref="E34:F34"/>
    <mergeCell ref="A56:B56"/>
    <mergeCell ref="C56:D56"/>
    <mergeCell ref="A57:B5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L1" s="1">
        <v>1.0</v>
      </c>
      <c r="M1" s="1" t="s">
        <v>69</v>
      </c>
      <c r="N1" s="1">
        <v>111.0</v>
      </c>
      <c r="O1" s="1">
        <v>90.0</v>
      </c>
      <c r="P1" s="1">
        <v>50.0</v>
      </c>
      <c r="Q1" s="1">
        <v>10.0</v>
      </c>
      <c r="R1" s="1">
        <v>4.0</v>
      </c>
      <c r="S1" s="1">
        <v>12.0</v>
      </c>
      <c r="T1" s="1">
        <v>2.0</v>
      </c>
    </row>
    <row r="2">
      <c r="B2" s="1">
        <v>1.0</v>
      </c>
      <c r="C2" s="1" t="s">
        <v>70</v>
      </c>
      <c r="D2" s="1" t="s">
        <v>71</v>
      </c>
      <c r="E2" s="1" t="s">
        <v>72</v>
      </c>
      <c r="F2" s="1">
        <v>9.776363306E9</v>
      </c>
      <c r="G2" s="1">
        <v>909.0</v>
      </c>
      <c r="H2" s="20">
        <v>33390.0</v>
      </c>
      <c r="I2" s="1" t="s">
        <v>73</v>
      </c>
      <c r="J2" s="1" t="s">
        <v>55</v>
      </c>
      <c r="L2" s="1">
        <v>201.0</v>
      </c>
      <c r="M2" s="1" t="s">
        <v>74</v>
      </c>
      <c r="N2" s="1">
        <v>2050.0</v>
      </c>
      <c r="O2" s="1">
        <v>59500.0</v>
      </c>
      <c r="P2" s="1">
        <v>30.0</v>
      </c>
      <c r="Q2" s="1">
        <v>905.0</v>
      </c>
      <c r="R2" s="1">
        <v>750.0</v>
      </c>
      <c r="S2" s="1">
        <v>700.0</v>
      </c>
      <c r="T2" s="1">
        <v>15.0</v>
      </c>
    </row>
    <row r="3">
      <c r="B3" s="1">
        <v>2.0</v>
      </c>
      <c r="C3" s="1" t="s">
        <v>75</v>
      </c>
      <c r="D3" s="1" t="s">
        <v>76</v>
      </c>
      <c r="E3" s="1" t="s">
        <v>77</v>
      </c>
      <c r="F3" s="1">
        <v>9.886363307E9</v>
      </c>
      <c r="G3" s="1">
        <v>910.0</v>
      </c>
      <c r="H3" s="20">
        <v>37054.0</v>
      </c>
      <c r="I3" s="1" t="s">
        <v>78</v>
      </c>
      <c r="J3" s="1" t="s">
        <v>79</v>
      </c>
      <c r="L3" s="1">
        <v>202.0</v>
      </c>
      <c r="M3" s="1" t="s">
        <v>80</v>
      </c>
      <c r="N3" s="1">
        <v>2050.0</v>
      </c>
      <c r="O3" s="1">
        <v>28000.0</v>
      </c>
      <c r="P3" s="1">
        <v>15.0</v>
      </c>
      <c r="Q3" s="1">
        <v>1802.0</v>
      </c>
      <c r="R3" s="1">
        <v>750.0</v>
      </c>
      <c r="S3" s="1">
        <v>750.0</v>
      </c>
      <c r="T3" s="1">
        <v>25.0</v>
      </c>
    </row>
    <row r="4">
      <c r="B4" s="1">
        <v>3.0</v>
      </c>
      <c r="C4" s="1" t="s">
        <v>81</v>
      </c>
      <c r="D4" s="1" t="s">
        <v>82</v>
      </c>
      <c r="E4" s="1" t="s">
        <v>83</v>
      </c>
      <c r="F4" s="1">
        <v>9.178234526E9</v>
      </c>
      <c r="G4" s="1">
        <v>911.0</v>
      </c>
      <c r="H4" s="20">
        <v>37433.0</v>
      </c>
      <c r="I4" s="1" t="s">
        <v>84</v>
      </c>
      <c r="J4" s="1" t="s">
        <v>55</v>
      </c>
      <c r="L4" s="1">
        <v>203.0</v>
      </c>
      <c r="M4" s="1" t="s">
        <v>85</v>
      </c>
      <c r="N4" s="1">
        <v>2050.0</v>
      </c>
      <c r="O4" s="1">
        <v>8900.0</v>
      </c>
      <c r="P4" s="1">
        <v>19.0</v>
      </c>
      <c r="Q4" s="1">
        <v>908.0</v>
      </c>
      <c r="R4" s="1">
        <v>300.0</v>
      </c>
      <c r="S4" s="1">
        <v>300.0</v>
      </c>
      <c r="T4" s="1">
        <v>5.0</v>
      </c>
    </row>
    <row r="5">
      <c r="B5" s="1">
        <v>4.0</v>
      </c>
      <c r="C5" s="1" t="s">
        <v>86</v>
      </c>
      <c r="D5" s="1" t="s">
        <v>87</v>
      </c>
      <c r="E5" s="1" t="s">
        <v>88</v>
      </c>
      <c r="F5" s="1">
        <v>9.196257439E9</v>
      </c>
      <c r="G5" s="1">
        <v>912.0</v>
      </c>
      <c r="H5" s="20">
        <v>38729.0</v>
      </c>
      <c r="I5" s="1" t="s">
        <v>89</v>
      </c>
      <c r="J5" s="1" t="s">
        <v>79</v>
      </c>
      <c r="L5" s="1">
        <v>204.0</v>
      </c>
      <c r="M5" s="1" t="s">
        <v>90</v>
      </c>
      <c r="N5" s="1">
        <v>2051.0</v>
      </c>
      <c r="O5" s="1">
        <v>8100.0</v>
      </c>
      <c r="P5" s="1">
        <v>10.0</v>
      </c>
      <c r="Q5" s="1">
        <v>890.0</v>
      </c>
      <c r="R5" s="1">
        <v>300.0</v>
      </c>
      <c r="S5" s="1">
        <v>200.0</v>
      </c>
      <c r="T5" s="1">
        <v>18.0</v>
      </c>
    </row>
    <row r="6">
      <c r="B6" s="1">
        <v>5.0</v>
      </c>
      <c r="C6" s="1" t="s">
        <v>91</v>
      </c>
      <c r="D6" s="1" t="s">
        <v>92</v>
      </c>
      <c r="E6" s="1" t="s">
        <v>93</v>
      </c>
      <c r="F6" s="1">
        <v>7.732341567E9</v>
      </c>
      <c r="G6" s="1">
        <v>913.0</v>
      </c>
      <c r="H6" s="20">
        <v>38760.0</v>
      </c>
      <c r="I6" s="1" t="s">
        <v>94</v>
      </c>
      <c r="J6" s="1" t="s">
        <v>55</v>
      </c>
      <c r="L6" s="1">
        <v>205.0</v>
      </c>
      <c r="M6" s="1" t="s">
        <v>95</v>
      </c>
      <c r="N6" s="1">
        <v>2052.0</v>
      </c>
      <c r="O6" s="1">
        <v>250.0</v>
      </c>
      <c r="P6" s="1">
        <v>50.0</v>
      </c>
      <c r="Q6" s="1">
        <v>596.0</v>
      </c>
      <c r="R6" s="1">
        <v>300.0</v>
      </c>
      <c r="S6" s="1">
        <v>100.0</v>
      </c>
      <c r="T6" s="1">
        <v>0.25</v>
      </c>
    </row>
    <row r="7">
      <c r="B7" s="1">
        <v>6.0</v>
      </c>
      <c r="C7" s="1" t="s">
        <v>96</v>
      </c>
      <c r="D7" s="1" t="s">
        <v>97</v>
      </c>
      <c r="E7" s="1" t="s">
        <v>98</v>
      </c>
      <c r="F7" s="1">
        <v>9.873245623E9</v>
      </c>
      <c r="G7" s="1">
        <v>914.0</v>
      </c>
      <c r="H7" s="20">
        <v>38789.0</v>
      </c>
      <c r="I7" s="1" t="s">
        <v>99</v>
      </c>
      <c r="J7" s="1" t="s">
        <v>55</v>
      </c>
      <c r="L7" s="1">
        <v>206.0</v>
      </c>
      <c r="M7" s="1" t="s">
        <v>100</v>
      </c>
      <c r="N7" s="1">
        <v>2051.0</v>
      </c>
      <c r="O7" s="1">
        <v>1000.0</v>
      </c>
      <c r="P7" s="1">
        <v>20.0</v>
      </c>
      <c r="Q7" s="1">
        <v>305.0</v>
      </c>
      <c r="R7" s="1">
        <v>150.0</v>
      </c>
      <c r="S7" s="1">
        <v>75.0</v>
      </c>
      <c r="T7" s="1">
        <v>0.15</v>
      </c>
    </row>
    <row r="8">
      <c r="B8" s="1">
        <v>7.0</v>
      </c>
      <c r="C8" s="1" t="s">
        <v>101</v>
      </c>
      <c r="D8" s="1" t="s">
        <v>102</v>
      </c>
      <c r="E8" s="1" t="s">
        <v>103</v>
      </c>
      <c r="F8" s="1">
        <v>9.773636307E9</v>
      </c>
      <c r="G8" s="1">
        <v>915.0</v>
      </c>
      <c r="H8" s="20">
        <v>39187.0</v>
      </c>
      <c r="I8" s="1" t="s">
        <v>104</v>
      </c>
      <c r="J8" s="1" t="s">
        <v>55</v>
      </c>
      <c r="L8" s="1">
        <v>207.0</v>
      </c>
      <c r="M8" s="1" t="s">
        <v>105</v>
      </c>
      <c r="N8" s="1">
        <v>2051.0</v>
      </c>
      <c r="O8" s="1">
        <v>2900.0</v>
      </c>
      <c r="P8" s="1">
        <v>29.0</v>
      </c>
      <c r="Q8" s="1">
        <v>200.0</v>
      </c>
      <c r="R8" s="1">
        <v>150.0</v>
      </c>
      <c r="S8" s="1">
        <v>50.0</v>
      </c>
      <c r="T8" s="1">
        <v>0.225</v>
      </c>
    </row>
    <row r="9">
      <c r="B9" s="1">
        <v>8.0</v>
      </c>
      <c r="C9" s="1" t="s">
        <v>106</v>
      </c>
      <c r="D9" s="1" t="s">
        <v>107</v>
      </c>
      <c r="E9" s="1" t="s">
        <v>108</v>
      </c>
      <c r="F9" s="1">
        <v>8.196236362E9</v>
      </c>
      <c r="G9" s="1">
        <v>916.0</v>
      </c>
      <c r="H9" s="20">
        <v>40771.0</v>
      </c>
      <c r="I9" s="1" t="s">
        <v>109</v>
      </c>
      <c r="J9" s="1" t="s">
        <v>55</v>
      </c>
      <c r="L9" s="1">
        <v>208.0</v>
      </c>
      <c r="M9" s="1" t="s">
        <v>110</v>
      </c>
      <c r="N9" s="1">
        <v>2051.0</v>
      </c>
      <c r="O9" s="1">
        <v>3000.0</v>
      </c>
      <c r="P9" s="1">
        <v>12.0</v>
      </c>
      <c r="Q9" s="1">
        <v>600.0</v>
      </c>
      <c r="R9" s="1">
        <v>455.0</v>
      </c>
      <c r="S9" s="1">
        <v>375.0</v>
      </c>
      <c r="T9" s="1">
        <v>0.9</v>
      </c>
    </row>
    <row r="10">
      <c r="B10" s="1">
        <v>9.0</v>
      </c>
      <c r="C10" s="1" t="s">
        <v>111</v>
      </c>
      <c r="D10" s="1" t="s">
        <v>112</v>
      </c>
      <c r="E10" s="1" t="s">
        <v>113</v>
      </c>
      <c r="F10" s="1">
        <v>9.780945716E9</v>
      </c>
      <c r="G10" s="1">
        <v>917.0</v>
      </c>
      <c r="H10" s="20">
        <v>40787.0</v>
      </c>
      <c r="I10" s="1" t="s">
        <v>114</v>
      </c>
      <c r="J10" s="1" t="s">
        <v>55</v>
      </c>
      <c r="L10" s="1">
        <v>209.0</v>
      </c>
      <c r="M10" s="1" t="s">
        <v>115</v>
      </c>
      <c r="N10" s="1">
        <v>2052.0</v>
      </c>
      <c r="O10" s="1">
        <v>800.0</v>
      </c>
      <c r="P10" s="1">
        <v>100.0</v>
      </c>
      <c r="Q10" s="1">
        <v>450.0</v>
      </c>
      <c r="R10" s="1">
        <v>310.0</v>
      </c>
      <c r="S10" s="1">
        <v>52.0</v>
      </c>
      <c r="T10" s="1">
        <v>1.1</v>
      </c>
    </row>
    <row r="11">
      <c r="B11" s="1">
        <v>10.0</v>
      </c>
      <c r="C11" s="1" t="s">
        <v>116</v>
      </c>
      <c r="D11" s="1" t="s">
        <v>117</v>
      </c>
      <c r="E11" s="1" t="s">
        <v>118</v>
      </c>
      <c r="F11" s="1">
        <v>9.886218583E9</v>
      </c>
      <c r="G11" s="1">
        <v>918.0</v>
      </c>
      <c r="H11" s="20">
        <v>40839.0</v>
      </c>
      <c r="I11" s="1" t="s">
        <v>119</v>
      </c>
      <c r="J11" s="1" t="s">
        <v>55</v>
      </c>
      <c r="L11" s="1">
        <v>210.0</v>
      </c>
      <c r="M11" s="1" t="s">
        <v>120</v>
      </c>
      <c r="N11" s="1">
        <v>2052.0</v>
      </c>
      <c r="O11" s="1">
        <v>3000.0</v>
      </c>
      <c r="P11" s="1">
        <v>100.0</v>
      </c>
      <c r="Q11" s="1">
        <v>600.0</v>
      </c>
      <c r="R11" s="1">
        <v>315.0</v>
      </c>
      <c r="S11" s="1">
        <v>54.0</v>
      </c>
      <c r="T11" s="1">
        <v>0.25</v>
      </c>
    </row>
    <row r="12">
      <c r="B12" s="1">
        <v>11.0</v>
      </c>
      <c r="C12" s="1" t="s">
        <v>121</v>
      </c>
      <c r="D12" s="1" t="s">
        <v>122</v>
      </c>
      <c r="E12" s="1" t="s">
        <v>123</v>
      </c>
      <c r="F12" s="1">
        <v>9.008812436E9</v>
      </c>
      <c r="G12" s="1">
        <v>919.0</v>
      </c>
      <c r="H12" s="20">
        <v>40862.0</v>
      </c>
      <c r="I12" s="1" t="s">
        <v>124</v>
      </c>
      <c r="J12" s="1" t="s">
        <v>79</v>
      </c>
      <c r="L12" s="1">
        <v>211.0</v>
      </c>
      <c r="M12" s="1" t="s">
        <v>125</v>
      </c>
      <c r="N12" s="1">
        <v>2055.0</v>
      </c>
      <c r="O12" s="1">
        <v>32500.0</v>
      </c>
      <c r="P12" s="1">
        <v>25.0</v>
      </c>
      <c r="Q12" s="1">
        <v>100.0</v>
      </c>
      <c r="R12" s="1">
        <v>65.0</v>
      </c>
      <c r="S12" s="1">
        <v>15.0</v>
      </c>
      <c r="T12" s="1">
        <v>0.55</v>
      </c>
    </row>
    <row r="13">
      <c r="B13" s="1">
        <v>12.0</v>
      </c>
      <c r="C13" s="1" t="s">
        <v>126</v>
      </c>
      <c r="D13" s="1" t="s">
        <v>127</v>
      </c>
      <c r="E13" s="1" t="s">
        <v>128</v>
      </c>
      <c r="F13" s="1">
        <v>9.902179894E9</v>
      </c>
      <c r="G13" s="1">
        <v>920.0</v>
      </c>
      <c r="H13" s="20">
        <v>40880.0</v>
      </c>
      <c r="I13" s="1" t="s">
        <v>129</v>
      </c>
      <c r="J13" s="1" t="s">
        <v>79</v>
      </c>
      <c r="L13" s="1">
        <v>212.0</v>
      </c>
      <c r="M13" s="1" t="s">
        <v>130</v>
      </c>
      <c r="N13" s="1">
        <v>2055.0</v>
      </c>
      <c r="O13" s="1">
        <v>14000.0</v>
      </c>
      <c r="P13" s="1">
        <v>20.0</v>
      </c>
      <c r="Q13" s="1">
        <v>120.0</v>
      </c>
      <c r="R13" s="1">
        <v>70.0</v>
      </c>
      <c r="S13" s="1">
        <v>18.0</v>
      </c>
      <c r="T13" s="1">
        <v>0.65</v>
      </c>
    </row>
    <row r="14">
      <c r="B14" s="1">
        <v>13.0</v>
      </c>
      <c r="C14" s="1" t="s">
        <v>131</v>
      </c>
      <c r="D14" s="1" t="s">
        <v>132</v>
      </c>
      <c r="E14" s="1" t="s">
        <v>133</v>
      </c>
      <c r="F14" s="1">
        <v>9.945466015E9</v>
      </c>
      <c r="G14" s="1">
        <v>921.0</v>
      </c>
      <c r="H14" s="20">
        <v>40913.0</v>
      </c>
      <c r="I14" s="1" t="s">
        <v>134</v>
      </c>
      <c r="J14" s="1" t="s">
        <v>79</v>
      </c>
      <c r="L14" s="1">
        <v>213.0</v>
      </c>
      <c r="M14" s="1" t="s">
        <v>135</v>
      </c>
      <c r="N14" s="1">
        <v>2054.0</v>
      </c>
      <c r="O14" s="1">
        <v>150.0</v>
      </c>
      <c r="P14" s="1">
        <v>50.0</v>
      </c>
      <c r="Q14" s="1">
        <v>200.0</v>
      </c>
      <c r="R14" s="1">
        <v>100.0</v>
      </c>
      <c r="S14" s="1">
        <v>20.0</v>
      </c>
      <c r="T14" s="1">
        <v>0.235</v>
      </c>
    </row>
    <row r="15">
      <c r="B15" s="1">
        <v>14.0</v>
      </c>
      <c r="C15" s="1" t="s">
        <v>136</v>
      </c>
      <c r="D15" s="1" t="s">
        <v>137</v>
      </c>
      <c r="E15" s="1" t="s">
        <v>138</v>
      </c>
      <c r="F15" s="1">
        <v>9.845100228E9</v>
      </c>
      <c r="G15" s="1">
        <v>922.0</v>
      </c>
      <c r="H15" s="20">
        <v>40926.0</v>
      </c>
      <c r="I15" s="1" t="s">
        <v>139</v>
      </c>
      <c r="J15" s="1" t="s">
        <v>79</v>
      </c>
      <c r="L15" s="1">
        <v>214.0</v>
      </c>
      <c r="M15" s="1" t="s">
        <v>140</v>
      </c>
      <c r="N15" s="1">
        <v>2054.0</v>
      </c>
      <c r="O15" s="1">
        <v>250.0</v>
      </c>
      <c r="P15" s="1">
        <v>50.0</v>
      </c>
      <c r="Q15" s="1">
        <v>210.0</v>
      </c>
      <c r="R15" s="1">
        <v>100.0</v>
      </c>
      <c r="S15" s="1">
        <v>50.0</v>
      </c>
      <c r="T15" s="1">
        <v>0.345</v>
      </c>
    </row>
    <row r="16">
      <c r="B16" s="1">
        <v>15.0</v>
      </c>
      <c r="C16" s="1" t="s">
        <v>141</v>
      </c>
      <c r="D16" s="1" t="s">
        <v>142</v>
      </c>
      <c r="E16" s="1" t="s">
        <v>143</v>
      </c>
      <c r="F16" s="1">
        <v>9.987795155E9</v>
      </c>
      <c r="G16" s="1">
        <v>923.0</v>
      </c>
      <c r="H16" s="20">
        <v>40939.0</v>
      </c>
      <c r="I16" s="1" t="s">
        <v>144</v>
      </c>
      <c r="J16" s="1" t="s">
        <v>55</v>
      </c>
      <c r="L16" s="1">
        <v>215.0</v>
      </c>
      <c r="M16" s="1" t="s">
        <v>145</v>
      </c>
      <c r="N16" s="1">
        <v>2053.0</v>
      </c>
      <c r="O16" s="1">
        <v>450.0</v>
      </c>
      <c r="P16" s="1">
        <v>10.0</v>
      </c>
      <c r="Q16" s="1">
        <v>125.0</v>
      </c>
      <c r="R16" s="1">
        <v>85.0</v>
      </c>
      <c r="S16" s="1">
        <v>45.0</v>
      </c>
      <c r="T16" s="1">
        <v>0.105</v>
      </c>
    </row>
    <row r="17">
      <c r="B17" s="1">
        <v>16.0</v>
      </c>
      <c r="C17" s="1" t="s">
        <v>146</v>
      </c>
      <c r="D17" s="1" t="s">
        <v>147</v>
      </c>
      <c r="E17" s="1" t="s">
        <v>148</v>
      </c>
      <c r="F17" s="1">
        <v>7.829012228E9</v>
      </c>
      <c r="G17" s="1">
        <v>924.0</v>
      </c>
      <c r="H17" s="20">
        <v>40945.0</v>
      </c>
      <c r="I17" s="1" t="s">
        <v>149</v>
      </c>
      <c r="J17" s="1" t="s">
        <v>79</v>
      </c>
      <c r="L17" s="1">
        <v>216.0</v>
      </c>
      <c r="M17" s="1" t="s">
        <v>150</v>
      </c>
      <c r="N17" s="1">
        <v>2053.0</v>
      </c>
      <c r="O17" s="1">
        <v>3500.0</v>
      </c>
      <c r="P17" s="1">
        <v>10.0</v>
      </c>
      <c r="Q17" s="1">
        <v>275.0</v>
      </c>
      <c r="R17" s="1">
        <v>285.0</v>
      </c>
      <c r="S17" s="1">
        <v>85.0</v>
      </c>
      <c r="T17" s="1">
        <v>0.525</v>
      </c>
    </row>
    <row r="18">
      <c r="B18" s="1">
        <v>17.0</v>
      </c>
      <c r="C18" s="1" t="s">
        <v>151</v>
      </c>
      <c r="D18" s="1" t="s">
        <v>152</v>
      </c>
      <c r="E18" s="1" t="s">
        <v>153</v>
      </c>
      <c r="F18" s="1">
        <v>9.731497821E9</v>
      </c>
      <c r="G18" s="1">
        <v>925.0</v>
      </c>
      <c r="H18" s="20">
        <v>40965.0</v>
      </c>
      <c r="I18" s="1" t="s">
        <v>154</v>
      </c>
      <c r="J18" s="1" t="s">
        <v>79</v>
      </c>
      <c r="L18" s="1">
        <v>217.0</v>
      </c>
      <c r="M18" s="1" t="s">
        <v>155</v>
      </c>
      <c r="N18" s="1">
        <v>2057.0</v>
      </c>
      <c r="O18" s="1">
        <v>3497.0</v>
      </c>
      <c r="P18" s="1">
        <v>35.0</v>
      </c>
      <c r="Q18" s="1">
        <v>220.0</v>
      </c>
      <c r="R18" s="1">
        <v>55.0</v>
      </c>
      <c r="S18" s="1">
        <v>24.0</v>
      </c>
      <c r="T18" s="1">
        <v>0.103</v>
      </c>
    </row>
    <row r="19">
      <c r="B19" s="1">
        <v>18.0</v>
      </c>
      <c r="C19" s="1" t="s">
        <v>156</v>
      </c>
      <c r="D19" s="1" t="s">
        <v>157</v>
      </c>
      <c r="E19" s="1" t="s">
        <v>158</v>
      </c>
      <c r="F19" s="1">
        <v>9.845969216E9</v>
      </c>
      <c r="G19" s="1">
        <v>926.0</v>
      </c>
      <c r="H19" s="20">
        <v>40969.0</v>
      </c>
      <c r="I19" s="1" t="s">
        <v>159</v>
      </c>
      <c r="J19" s="1" t="s">
        <v>79</v>
      </c>
      <c r="L19" s="1">
        <v>218.0</v>
      </c>
      <c r="M19" s="1" t="s">
        <v>160</v>
      </c>
      <c r="N19" s="1">
        <v>2056.0</v>
      </c>
      <c r="O19" s="1">
        <v>25.0</v>
      </c>
      <c r="P19" s="1">
        <v>150.0</v>
      </c>
      <c r="Q19" s="1">
        <v>170.0</v>
      </c>
      <c r="R19" s="1">
        <v>12.0</v>
      </c>
      <c r="S19" s="1">
        <v>170.0</v>
      </c>
      <c r="T19" s="1">
        <v>0.05</v>
      </c>
    </row>
    <row r="20">
      <c r="B20" s="1">
        <v>19.0</v>
      </c>
      <c r="C20" s="1" t="s">
        <v>161</v>
      </c>
      <c r="D20" s="1" t="s">
        <v>162</v>
      </c>
      <c r="E20" s="1" t="s">
        <v>163</v>
      </c>
      <c r="F20" s="1">
        <v>9.886870414E9</v>
      </c>
      <c r="G20" s="1">
        <v>927.0</v>
      </c>
      <c r="H20" s="20">
        <v>40996.0</v>
      </c>
      <c r="I20" s="1" t="s">
        <v>164</v>
      </c>
      <c r="J20" s="1" t="s">
        <v>55</v>
      </c>
      <c r="L20" s="1">
        <v>219.0</v>
      </c>
      <c r="M20" s="1" t="s">
        <v>165</v>
      </c>
      <c r="N20" s="1">
        <v>2052.0</v>
      </c>
      <c r="O20" s="1">
        <v>350.0</v>
      </c>
      <c r="P20" s="1">
        <v>50.0</v>
      </c>
      <c r="Q20" s="1">
        <v>700.0</v>
      </c>
      <c r="R20" s="1">
        <v>45.0</v>
      </c>
      <c r="S20" s="1">
        <v>4.0</v>
      </c>
      <c r="T20" s="1">
        <v>0.155</v>
      </c>
    </row>
    <row r="21">
      <c r="B21" s="1">
        <v>20.0</v>
      </c>
      <c r="C21" s="1" t="s">
        <v>166</v>
      </c>
      <c r="D21" s="1" t="s">
        <v>167</v>
      </c>
      <c r="E21" s="1" t="s">
        <v>168</v>
      </c>
      <c r="F21" s="1">
        <v>7.942536789E9</v>
      </c>
      <c r="G21" s="1">
        <v>928.0</v>
      </c>
      <c r="H21" s="20">
        <v>41005.0</v>
      </c>
      <c r="I21" s="1" t="s">
        <v>169</v>
      </c>
      <c r="J21" s="1" t="s">
        <v>79</v>
      </c>
      <c r="L21" s="1">
        <v>220.0</v>
      </c>
      <c r="M21" s="1" t="s">
        <v>170</v>
      </c>
      <c r="N21" s="1">
        <v>2059.0</v>
      </c>
      <c r="O21" s="1">
        <v>199.0</v>
      </c>
      <c r="P21" s="1">
        <v>15.0</v>
      </c>
      <c r="Q21" s="1">
        <v>455.0</v>
      </c>
      <c r="R21" s="1">
        <v>300.0</v>
      </c>
      <c r="S21" s="1">
        <v>225.0</v>
      </c>
      <c r="T21" s="1">
        <v>0.5</v>
      </c>
    </row>
    <row r="22">
      <c r="B22" s="1">
        <v>21.0</v>
      </c>
      <c r="C22" s="1" t="s">
        <v>171</v>
      </c>
      <c r="D22" s="1" t="s">
        <v>172</v>
      </c>
      <c r="E22" s="1" t="s">
        <v>173</v>
      </c>
      <c r="F22" s="1">
        <v>9.450465464E9</v>
      </c>
      <c r="G22" s="1">
        <v>930.0</v>
      </c>
      <c r="H22" s="20">
        <v>42404.0</v>
      </c>
      <c r="I22" s="1" t="s">
        <v>174</v>
      </c>
      <c r="J22" s="1" t="s">
        <v>79</v>
      </c>
      <c r="L22" s="1">
        <v>221.0</v>
      </c>
      <c r="M22" s="1" t="s">
        <v>175</v>
      </c>
      <c r="N22" s="1">
        <v>2050.0</v>
      </c>
      <c r="O22" s="1">
        <v>5300.0</v>
      </c>
      <c r="P22" s="1">
        <v>5.0</v>
      </c>
      <c r="Q22" s="1">
        <v>100.0</v>
      </c>
      <c r="R22" s="1">
        <v>55.0</v>
      </c>
      <c r="S22" s="1">
        <v>40.0</v>
      </c>
      <c r="T22" s="1">
        <v>0.05</v>
      </c>
    </row>
    <row r="23">
      <c r="B23" s="1">
        <v>22.0</v>
      </c>
      <c r="C23" s="1" t="s">
        <v>176</v>
      </c>
      <c r="D23" s="1" t="s">
        <v>177</v>
      </c>
      <c r="E23" s="1" t="s">
        <v>178</v>
      </c>
      <c r="F23" s="1">
        <v>9.806980253E9</v>
      </c>
      <c r="G23" s="1">
        <v>931.0</v>
      </c>
      <c r="H23" s="20">
        <v>41417.0</v>
      </c>
      <c r="I23" s="1" t="s">
        <v>179</v>
      </c>
      <c r="J23" s="1" t="s">
        <v>79</v>
      </c>
      <c r="L23" s="1">
        <v>222.0</v>
      </c>
      <c r="M23" s="1" t="s">
        <v>180</v>
      </c>
      <c r="N23" s="1">
        <v>2060.0</v>
      </c>
      <c r="O23" s="1">
        <v>1790.0</v>
      </c>
      <c r="P23" s="1">
        <v>10.0</v>
      </c>
      <c r="Q23" s="1">
        <v>150.0</v>
      </c>
      <c r="R23" s="1">
        <v>100.0</v>
      </c>
      <c r="S23" s="1">
        <v>200.0</v>
      </c>
      <c r="T23" s="1">
        <v>1.2</v>
      </c>
    </row>
    <row r="24">
      <c r="B24" s="1">
        <v>23.0</v>
      </c>
      <c r="C24" s="1" t="s">
        <v>181</v>
      </c>
      <c r="D24" s="1" t="s">
        <v>182</v>
      </c>
      <c r="E24" s="1" t="s">
        <v>183</v>
      </c>
      <c r="F24" s="1">
        <v>8.540548103E9</v>
      </c>
      <c r="G24" s="1">
        <v>932.0</v>
      </c>
      <c r="H24" s="20">
        <v>41292.0</v>
      </c>
      <c r="I24" s="1" t="s">
        <v>184</v>
      </c>
      <c r="J24" s="1" t="s">
        <v>55</v>
      </c>
      <c r="L24" s="1">
        <v>223.0</v>
      </c>
      <c r="M24" s="1" t="s">
        <v>185</v>
      </c>
      <c r="N24" s="1">
        <v>2060.0</v>
      </c>
      <c r="O24" s="1">
        <v>6880.0</v>
      </c>
      <c r="P24" s="1">
        <v>5.0</v>
      </c>
      <c r="Q24" s="1">
        <v>500.0</v>
      </c>
      <c r="R24" s="1">
        <v>400.0</v>
      </c>
      <c r="S24" s="1">
        <v>300.0</v>
      </c>
      <c r="T24" s="1">
        <v>8.0</v>
      </c>
    </row>
    <row r="25">
      <c r="B25" s="1">
        <v>24.0</v>
      </c>
      <c r="C25" s="1" t="s">
        <v>186</v>
      </c>
      <c r="D25" s="1" t="s">
        <v>187</v>
      </c>
      <c r="E25" s="1" t="s">
        <v>188</v>
      </c>
      <c r="F25" s="1">
        <v>7.599462567E9</v>
      </c>
      <c r="G25" s="1">
        <v>933.0</v>
      </c>
      <c r="H25" s="20">
        <v>40175.0</v>
      </c>
      <c r="I25" s="1" t="s">
        <v>189</v>
      </c>
      <c r="J25" s="1" t="s">
        <v>79</v>
      </c>
      <c r="L25" s="1">
        <v>224.0</v>
      </c>
      <c r="M25" s="1" t="s">
        <v>190</v>
      </c>
      <c r="N25" s="1">
        <v>2060.0</v>
      </c>
      <c r="O25" s="1">
        <v>2265.0</v>
      </c>
      <c r="P25" s="1">
        <v>3.0</v>
      </c>
      <c r="Q25" s="1">
        <v>375.0</v>
      </c>
      <c r="R25" s="1">
        <v>400.0</v>
      </c>
      <c r="S25" s="1">
        <v>355.0</v>
      </c>
      <c r="T25" s="1">
        <v>3.0</v>
      </c>
    </row>
    <row r="26">
      <c r="B26" s="1">
        <v>25.0</v>
      </c>
      <c r="C26" s="1" t="s">
        <v>191</v>
      </c>
      <c r="D26" s="1" t="s">
        <v>192</v>
      </c>
      <c r="E26" s="1" t="s">
        <v>193</v>
      </c>
      <c r="F26" s="1">
        <v>9.016687652E9</v>
      </c>
      <c r="G26" s="1">
        <v>934.0</v>
      </c>
      <c r="H26" s="20">
        <v>41148.0</v>
      </c>
      <c r="I26" s="1" t="s">
        <v>194</v>
      </c>
      <c r="J26" s="1" t="s">
        <v>79</v>
      </c>
      <c r="L26" s="1">
        <v>225.0</v>
      </c>
      <c r="M26" s="1" t="s">
        <v>195</v>
      </c>
      <c r="N26" s="1">
        <v>2060.0</v>
      </c>
      <c r="O26" s="1">
        <v>1625.0</v>
      </c>
      <c r="P26" s="1">
        <v>10.0</v>
      </c>
      <c r="Q26" s="1">
        <v>150.0</v>
      </c>
      <c r="R26" s="1">
        <v>175.0</v>
      </c>
      <c r="S26" s="1">
        <v>70.0</v>
      </c>
      <c r="T26" s="1">
        <v>0.75</v>
      </c>
    </row>
    <row r="27">
      <c r="B27" s="1">
        <v>26.0</v>
      </c>
      <c r="C27" s="1" t="s">
        <v>196</v>
      </c>
      <c r="D27" s="1" t="s">
        <v>197</v>
      </c>
      <c r="E27" s="1" t="s">
        <v>198</v>
      </c>
      <c r="F27" s="1">
        <v>9.860111721E9</v>
      </c>
      <c r="G27" s="1">
        <v>935.0</v>
      </c>
      <c r="H27" s="20">
        <v>40241.0</v>
      </c>
      <c r="I27" s="1" t="s">
        <v>199</v>
      </c>
      <c r="J27" s="1" t="s">
        <v>79</v>
      </c>
      <c r="L27" s="1">
        <v>226.0</v>
      </c>
      <c r="M27" s="1" t="s">
        <v>200</v>
      </c>
      <c r="N27" s="1">
        <v>2060.0</v>
      </c>
      <c r="O27" s="1">
        <v>1415.0</v>
      </c>
      <c r="P27" s="1">
        <v>12.0</v>
      </c>
      <c r="Q27" s="1">
        <v>220.0</v>
      </c>
      <c r="R27" s="1">
        <v>100.0</v>
      </c>
      <c r="S27" s="1">
        <v>220.0</v>
      </c>
      <c r="T27" s="1">
        <v>0.56</v>
      </c>
    </row>
    <row r="28">
      <c r="B28" s="1">
        <v>27.0</v>
      </c>
      <c r="C28" s="1" t="s">
        <v>201</v>
      </c>
      <c r="D28" s="1" t="s">
        <v>202</v>
      </c>
      <c r="E28" s="1" t="s">
        <v>203</v>
      </c>
      <c r="F28" s="1">
        <v>7.373475035E9</v>
      </c>
      <c r="G28" s="1">
        <v>936.0</v>
      </c>
      <c r="H28" s="20">
        <v>38731.0</v>
      </c>
      <c r="I28" s="1" t="s">
        <v>204</v>
      </c>
      <c r="J28" s="1" t="s">
        <v>55</v>
      </c>
      <c r="L28" s="1">
        <v>227.0</v>
      </c>
      <c r="M28" s="1" t="s">
        <v>205</v>
      </c>
      <c r="N28" s="1">
        <v>2060.0</v>
      </c>
      <c r="O28" s="1">
        <v>2029.0</v>
      </c>
      <c r="P28" s="1">
        <v>2.0</v>
      </c>
      <c r="Q28" s="1">
        <v>400.0</v>
      </c>
      <c r="R28" s="1">
        <v>450.0</v>
      </c>
      <c r="S28" s="1">
        <v>425.0</v>
      </c>
      <c r="T28" s="1">
        <v>4.0</v>
      </c>
    </row>
    <row r="29">
      <c r="B29" s="1">
        <v>28.0</v>
      </c>
      <c r="C29" s="1" t="s">
        <v>206</v>
      </c>
      <c r="D29" s="1" t="s">
        <v>207</v>
      </c>
      <c r="E29" s="1" t="s">
        <v>208</v>
      </c>
      <c r="F29" s="1">
        <v>8.556784235E9</v>
      </c>
      <c r="G29" s="1">
        <v>937.0</v>
      </c>
      <c r="H29" s="20">
        <v>40118.0</v>
      </c>
      <c r="I29" s="1" t="s">
        <v>209</v>
      </c>
      <c r="J29" s="1" t="s">
        <v>79</v>
      </c>
      <c r="L29" s="1">
        <v>228.0</v>
      </c>
      <c r="M29" s="1" t="s">
        <v>210</v>
      </c>
      <c r="N29" s="1">
        <v>2057.0</v>
      </c>
      <c r="O29" s="1">
        <v>2754.0</v>
      </c>
      <c r="P29" s="1">
        <v>10.0</v>
      </c>
      <c r="Q29" s="1">
        <v>225.0</v>
      </c>
      <c r="R29" s="1">
        <v>60.0</v>
      </c>
      <c r="S29" s="1">
        <v>28.0</v>
      </c>
      <c r="T29" s="1">
        <v>0.115</v>
      </c>
    </row>
    <row r="30">
      <c r="B30" s="1">
        <v>29.0</v>
      </c>
      <c r="C30" s="1" t="s">
        <v>211</v>
      </c>
      <c r="D30" s="1" t="s">
        <v>212</v>
      </c>
      <c r="E30" s="1" t="s">
        <v>213</v>
      </c>
      <c r="F30" s="1">
        <v>8.44004617E9</v>
      </c>
      <c r="G30" s="1">
        <v>938.0</v>
      </c>
      <c r="H30" s="20">
        <v>41518.0</v>
      </c>
      <c r="I30" s="1" t="s">
        <v>214</v>
      </c>
      <c r="J30" s="1" t="s">
        <v>55</v>
      </c>
      <c r="L30" s="1">
        <v>229.0</v>
      </c>
      <c r="M30" s="1" t="s">
        <v>215</v>
      </c>
      <c r="N30" s="1">
        <v>2057.0</v>
      </c>
      <c r="O30" s="1">
        <v>1600.0</v>
      </c>
      <c r="P30" s="1">
        <v>10.0</v>
      </c>
      <c r="Q30" s="1">
        <v>225.0</v>
      </c>
      <c r="R30" s="1">
        <v>60.0</v>
      </c>
      <c r="S30" s="1">
        <v>28.0</v>
      </c>
      <c r="T30" s="1">
        <v>0.115</v>
      </c>
    </row>
    <row r="31">
      <c r="B31" s="1">
        <v>30.0</v>
      </c>
      <c r="C31" s="1" t="s">
        <v>96</v>
      </c>
      <c r="D31" s="1" t="s">
        <v>216</v>
      </c>
      <c r="E31" s="1" t="s">
        <v>217</v>
      </c>
      <c r="F31" s="1">
        <v>8.631526613E9</v>
      </c>
      <c r="G31" s="1">
        <v>939.0</v>
      </c>
      <c r="H31" s="20">
        <v>40475.0</v>
      </c>
      <c r="I31" s="1" t="s">
        <v>218</v>
      </c>
      <c r="J31" s="1" t="s">
        <v>55</v>
      </c>
      <c r="L31" s="1">
        <v>230.0</v>
      </c>
      <c r="M31" s="1" t="s">
        <v>219</v>
      </c>
      <c r="N31" s="1">
        <v>2057.0</v>
      </c>
      <c r="O31" s="1">
        <v>3495.0</v>
      </c>
      <c r="P31" s="1">
        <v>5.0</v>
      </c>
      <c r="Q31" s="1">
        <v>225.0</v>
      </c>
      <c r="R31" s="1">
        <v>60.0</v>
      </c>
      <c r="S31" s="1">
        <v>28.0</v>
      </c>
      <c r="T31" s="1">
        <v>0.115</v>
      </c>
    </row>
    <row r="32">
      <c r="B32" s="1">
        <v>31.0</v>
      </c>
      <c r="C32" s="1" t="s">
        <v>220</v>
      </c>
      <c r="D32" s="1" t="s">
        <v>221</v>
      </c>
      <c r="E32" s="1" t="s">
        <v>222</v>
      </c>
      <c r="F32" s="1">
        <v>9.539300577E9</v>
      </c>
      <c r="G32" s="1">
        <v>940.0</v>
      </c>
      <c r="H32" s="20">
        <v>42185.0</v>
      </c>
      <c r="I32" s="1" t="s">
        <v>223</v>
      </c>
      <c r="J32" s="1" t="s">
        <v>79</v>
      </c>
      <c r="L32" s="1">
        <v>231.0</v>
      </c>
      <c r="M32" s="1" t="s">
        <v>224</v>
      </c>
      <c r="N32" s="1">
        <v>2059.0</v>
      </c>
      <c r="O32" s="1">
        <v>3390.0</v>
      </c>
      <c r="P32" s="1">
        <v>10.0</v>
      </c>
      <c r="Q32" s="1">
        <v>550.0</v>
      </c>
      <c r="R32" s="1">
        <v>400.0</v>
      </c>
      <c r="S32" s="1">
        <v>210.0</v>
      </c>
      <c r="T32" s="1">
        <v>0.255</v>
      </c>
    </row>
    <row r="33">
      <c r="B33" s="1">
        <v>32.0</v>
      </c>
      <c r="C33" s="1" t="s">
        <v>225</v>
      </c>
      <c r="D33" s="1" t="s">
        <v>226</v>
      </c>
      <c r="E33" s="1" t="s">
        <v>227</v>
      </c>
      <c r="F33" s="1">
        <v>8.338774317E9</v>
      </c>
      <c r="G33" s="1">
        <v>941.0</v>
      </c>
      <c r="H33" s="20">
        <v>42393.0</v>
      </c>
      <c r="I33" s="1" t="s">
        <v>228</v>
      </c>
      <c r="J33" s="1" t="s">
        <v>79</v>
      </c>
      <c r="L33" s="1">
        <v>232.0</v>
      </c>
      <c r="M33" s="1" t="s">
        <v>229</v>
      </c>
      <c r="N33" s="1">
        <v>2059.0</v>
      </c>
      <c r="O33" s="1">
        <v>1600.0</v>
      </c>
      <c r="P33" s="1">
        <v>15.0</v>
      </c>
      <c r="Q33" s="1">
        <v>250.0</v>
      </c>
      <c r="R33" s="1">
        <v>220.0</v>
      </c>
      <c r="S33" s="1">
        <v>170.0</v>
      </c>
      <c r="T33" s="1">
        <v>0.175</v>
      </c>
    </row>
    <row r="34">
      <c r="B34" s="1">
        <v>33.0</v>
      </c>
      <c r="C34" s="1" t="s">
        <v>230</v>
      </c>
      <c r="D34" s="1" t="s">
        <v>226</v>
      </c>
      <c r="E34" s="1" t="s">
        <v>231</v>
      </c>
      <c r="F34" s="1">
        <v>8.17941384E9</v>
      </c>
      <c r="G34" s="1">
        <v>941.0</v>
      </c>
      <c r="H34" s="20">
        <v>42002.0</v>
      </c>
      <c r="I34" s="1" t="s">
        <v>232</v>
      </c>
      <c r="J34" s="1" t="s">
        <v>55</v>
      </c>
      <c r="L34" s="1">
        <v>233.0</v>
      </c>
      <c r="M34" s="1" t="s">
        <v>233</v>
      </c>
      <c r="N34" s="1">
        <v>2059.0</v>
      </c>
      <c r="O34" s="1">
        <v>799.0</v>
      </c>
      <c r="P34" s="1">
        <v>35.0</v>
      </c>
      <c r="Q34" s="1">
        <v>600.0</v>
      </c>
      <c r="R34" s="1">
        <v>450.0</v>
      </c>
      <c r="S34" s="1">
        <v>275.0</v>
      </c>
      <c r="T34" s="1">
        <v>0.355</v>
      </c>
    </row>
    <row r="35">
      <c r="B35" s="1">
        <v>34.0</v>
      </c>
      <c r="C35" s="1" t="s">
        <v>225</v>
      </c>
      <c r="D35" s="1" t="s">
        <v>226</v>
      </c>
      <c r="E35" s="1" t="s">
        <v>234</v>
      </c>
      <c r="F35" s="1">
        <v>9.477272235E9</v>
      </c>
      <c r="G35" s="1">
        <v>943.0</v>
      </c>
      <c r="H35" s="20">
        <v>42274.0</v>
      </c>
      <c r="I35" s="1" t="s">
        <v>235</v>
      </c>
      <c r="J35" s="1" t="s">
        <v>79</v>
      </c>
      <c r="L35" s="1">
        <v>234.0</v>
      </c>
      <c r="M35" s="1" t="s">
        <v>236</v>
      </c>
      <c r="N35" s="1">
        <v>2059.0</v>
      </c>
      <c r="O35" s="1">
        <v>3290.0</v>
      </c>
      <c r="P35" s="1">
        <v>8.0</v>
      </c>
      <c r="Q35" s="1">
        <v>900.0</v>
      </c>
      <c r="R35" s="1">
        <v>800.0</v>
      </c>
      <c r="S35" s="1">
        <v>600.0</v>
      </c>
      <c r="T35" s="1">
        <v>4.0</v>
      </c>
    </row>
    <row r="36">
      <c r="B36" s="1">
        <v>35.0</v>
      </c>
      <c r="C36" s="1" t="s">
        <v>220</v>
      </c>
      <c r="D36" s="1" t="s">
        <v>221</v>
      </c>
      <c r="E36" s="1" t="s">
        <v>237</v>
      </c>
      <c r="F36" s="1">
        <v>9.52657784E9</v>
      </c>
      <c r="G36" s="1">
        <v>944.0</v>
      </c>
      <c r="H36" s="20">
        <v>41655.0</v>
      </c>
      <c r="I36" s="1" t="s">
        <v>238</v>
      </c>
      <c r="J36" s="1" t="s">
        <v>79</v>
      </c>
      <c r="L36" s="1">
        <v>235.0</v>
      </c>
      <c r="M36" s="1" t="s">
        <v>239</v>
      </c>
      <c r="N36" s="1">
        <v>2056.0</v>
      </c>
      <c r="O36" s="1">
        <v>80.0</v>
      </c>
      <c r="P36" s="1">
        <v>10.0</v>
      </c>
      <c r="Q36" s="1">
        <v>250.0</v>
      </c>
      <c r="R36" s="1">
        <v>50.0</v>
      </c>
      <c r="S36" s="1">
        <v>15.0</v>
      </c>
      <c r="T36" s="1">
        <v>0.45</v>
      </c>
    </row>
    <row r="37">
      <c r="B37" s="1">
        <v>36.0</v>
      </c>
      <c r="C37" s="1" t="s">
        <v>240</v>
      </c>
      <c r="D37" s="1" t="s">
        <v>241</v>
      </c>
      <c r="E37" s="1" t="s">
        <v>242</v>
      </c>
      <c r="F37" s="1">
        <v>8.795007592E9</v>
      </c>
      <c r="G37" s="1">
        <v>945.0</v>
      </c>
      <c r="H37" s="20">
        <v>40353.0</v>
      </c>
      <c r="I37" s="1" t="s">
        <v>243</v>
      </c>
      <c r="J37" s="1" t="s">
        <v>55</v>
      </c>
      <c r="L37" s="1">
        <v>236.0</v>
      </c>
      <c r="M37" s="1" t="s">
        <v>244</v>
      </c>
      <c r="N37" s="1">
        <v>2056.0</v>
      </c>
      <c r="O37" s="1">
        <v>350.0</v>
      </c>
      <c r="P37" s="1">
        <v>30.0</v>
      </c>
      <c r="Q37" s="1">
        <v>400.0</v>
      </c>
      <c r="R37" s="1">
        <v>300.0</v>
      </c>
      <c r="S37" s="1">
        <v>5.0</v>
      </c>
      <c r="T37" s="1">
        <v>0.55</v>
      </c>
    </row>
    <row r="38">
      <c r="B38" s="1">
        <v>37.0</v>
      </c>
      <c r="C38" s="1" t="s">
        <v>245</v>
      </c>
      <c r="D38" s="1" t="s">
        <v>246</v>
      </c>
      <c r="E38" s="1" t="s">
        <v>247</v>
      </c>
      <c r="F38" s="1">
        <v>9.520246368E9</v>
      </c>
      <c r="G38" s="1">
        <v>946.0</v>
      </c>
      <c r="H38" s="20">
        <v>41096.0</v>
      </c>
      <c r="I38" s="1" t="s">
        <v>248</v>
      </c>
      <c r="J38" s="1" t="s">
        <v>79</v>
      </c>
      <c r="L38" s="1">
        <v>237.0</v>
      </c>
      <c r="M38" s="1" t="s">
        <v>249</v>
      </c>
      <c r="N38" s="1">
        <v>2056.0</v>
      </c>
      <c r="O38" s="1">
        <v>100.0</v>
      </c>
      <c r="P38" s="1">
        <v>10.0</v>
      </c>
      <c r="Q38" s="1">
        <v>120.0</v>
      </c>
      <c r="R38" s="1">
        <v>90.0</v>
      </c>
      <c r="S38" s="1">
        <v>20.0</v>
      </c>
      <c r="T38" s="1">
        <v>0.35</v>
      </c>
    </row>
    <row r="39">
      <c r="B39" s="1">
        <v>38.0</v>
      </c>
      <c r="C39" s="1" t="s">
        <v>250</v>
      </c>
      <c r="D39" s="1" t="s">
        <v>251</v>
      </c>
      <c r="E39" s="1" t="s">
        <v>252</v>
      </c>
      <c r="F39" s="1">
        <v>9.876356288E9</v>
      </c>
      <c r="G39" s="1">
        <v>947.0</v>
      </c>
      <c r="H39" s="20">
        <v>42615.0</v>
      </c>
      <c r="I39" s="1" t="s">
        <v>253</v>
      </c>
      <c r="J39" s="1" t="s">
        <v>79</v>
      </c>
      <c r="L39" s="1">
        <v>238.0</v>
      </c>
      <c r="M39" s="1" t="s">
        <v>254</v>
      </c>
      <c r="N39" s="1">
        <v>2056.0</v>
      </c>
      <c r="O39" s="1">
        <v>338.0</v>
      </c>
      <c r="P39" s="1">
        <v>10.0</v>
      </c>
      <c r="Q39" s="1">
        <v>150.0</v>
      </c>
      <c r="R39" s="1">
        <v>120.0</v>
      </c>
      <c r="S39" s="1">
        <v>120.0</v>
      </c>
      <c r="T39" s="1">
        <v>0.55</v>
      </c>
    </row>
    <row r="40">
      <c r="B40" s="1">
        <v>39.0</v>
      </c>
      <c r="C40" s="1" t="s">
        <v>255</v>
      </c>
      <c r="D40" s="1" t="s">
        <v>256</v>
      </c>
      <c r="E40" s="1" t="s">
        <v>257</v>
      </c>
      <c r="F40" s="1">
        <v>7.859695387E9</v>
      </c>
      <c r="G40" s="1">
        <v>948.0</v>
      </c>
      <c r="H40" s="20">
        <v>38805.0</v>
      </c>
      <c r="I40" s="1" t="s">
        <v>258</v>
      </c>
      <c r="J40" s="1" t="s">
        <v>55</v>
      </c>
      <c r="L40" s="1">
        <v>239.0</v>
      </c>
      <c r="M40" s="1" t="s">
        <v>259</v>
      </c>
      <c r="N40" s="1">
        <v>2056.0</v>
      </c>
      <c r="O40" s="1">
        <v>120.0</v>
      </c>
      <c r="P40" s="1">
        <v>6.0</v>
      </c>
      <c r="Q40" s="1">
        <v>350.0</v>
      </c>
      <c r="R40" s="1">
        <v>300.0</v>
      </c>
      <c r="S40" s="1">
        <v>100.0</v>
      </c>
      <c r="T40" s="1">
        <v>0.315</v>
      </c>
    </row>
    <row r="41">
      <c r="B41" s="1">
        <v>40.0</v>
      </c>
      <c r="C41" s="1" t="s">
        <v>260</v>
      </c>
      <c r="D41" s="1" t="s">
        <v>261</v>
      </c>
      <c r="E41" s="1" t="s">
        <v>262</v>
      </c>
      <c r="F41" s="1">
        <v>8.332681111E9</v>
      </c>
      <c r="G41" s="1">
        <v>949.0</v>
      </c>
      <c r="H41" s="20">
        <v>42613.0</v>
      </c>
      <c r="I41" s="1" t="s">
        <v>263</v>
      </c>
      <c r="J41" s="1" t="s">
        <v>79</v>
      </c>
      <c r="L41" s="1">
        <v>240.0</v>
      </c>
      <c r="M41" s="1" t="s">
        <v>264</v>
      </c>
      <c r="N41" s="1">
        <v>2056.0</v>
      </c>
      <c r="O41" s="1">
        <v>35.0</v>
      </c>
      <c r="P41" s="1">
        <v>8.0</v>
      </c>
      <c r="Q41" s="1">
        <v>80.0</v>
      </c>
      <c r="R41" s="1">
        <v>80.0</v>
      </c>
      <c r="S41" s="1">
        <v>150.0</v>
      </c>
      <c r="T41" s="1">
        <v>0.12</v>
      </c>
    </row>
    <row r="42">
      <c r="B42" s="1">
        <v>41.0</v>
      </c>
      <c r="C42" s="1" t="s">
        <v>265</v>
      </c>
      <c r="D42" s="1" t="s">
        <v>266</v>
      </c>
      <c r="E42" s="1" t="s">
        <v>267</v>
      </c>
      <c r="F42" s="1">
        <v>8.572898929E9</v>
      </c>
      <c r="G42" s="1">
        <v>950.0</v>
      </c>
      <c r="H42" s="20">
        <v>40137.0</v>
      </c>
      <c r="I42" s="1" t="s">
        <v>268</v>
      </c>
      <c r="J42" s="1" t="s">
        <v>79</v>
      </c>
      <c r="L42" s="1">
        <v>241.0</v>
      </c>
      <c r="M42" s="1" t="s">
        <v>269</v>
      </c>
      <c r="N42" s="1">
        <v>2056.0</v>
      </c>
      <c r="O42" s="1">
        <v>285.0</v>
      </c>
      <c r="P42" s="1">
        <v>2.0</v>
      </c>
      <c r="Q42" s="1">
        <v>297.0</v>
      </c>
      <c r="R42" s="1">
        <v>210.0</v>
      </c>
    </row>
    <row r="43">
      <c r="B43" s="1">
        <v>42.0</v>
      </c>
      <c r="C43" s="1" t="s">
        <v>270</v>
      </c>
      <c r="D43" s="1" t="s">
        <v>271</v>
      </c>
      <c r="E43" s="1" t="s">
        <v>272</v>
      </c>
      <c r="F43" s="1">
        <v>8.272438365E9</v>
      </c>
      <c r="G43" s="1">
        <v>951.0</v>
      </c>
      <c r="H43" s="20">
        <v>40025.0</v>
      </c>
      <c r="I43" s="1" t="s">
        <v>273</v>
      </c>
      <c r="J43" s="1" t="s">
        <v>55</v>
      </c>
      <c r="L43" s="1">
        <v>242.0</v>
      </c>
      <c r="M43" s="1" t="s">
        <v>274</v>
      </c>
      <c r="N43" s="1">
        <v>2058.0</v>
      </c>
      <c r="O43" s="1">
        <v>3500.0</v>
      </c>
      <c r="P43" s="1">
        <v>6.0</v>
      </c>
      <c r="Q43" s="1">
        <v>1250.0</v>
      </c>
      <c r="R43" s="1">
        <v>550.0</v>
      </c>
      <c r="S43" s="1">
        <v>700.0</v>
      </c>
      <c r="T43" s="1">
        <v>50.0</v>
      </c>
    </row>
    <row r="44">
      <c r="B44" s="1">
        <v>43.0</v>
      </c>
      <c r="C44" s="1" t="s">
        <v>275</v>
      </c>
      <c r="D44" s="1" t="s">
        <v>276</v>
      </c>
      <c r="E44" s="1" t="s">
        <v>277</v>
      </c>
      <c r="F44" s="1">
        <v>7.431699965E9</v>
      </c>
      <c r="G44" s="1">
        <v>952.0</v>
      </c>
      <c r="H44" s="20">
        <v>41743.0</v>
      </c>
      <c r="I44" s="1" t="s">
        <v>278</v>
      </c>
      <c r="J44" s="1" t="s">
        <v>79</v>
      </c>
      <c r="L44" s="1">
        <v>243.0</v>
      </c>
      <c r="M44" s="1" t="s">
        <v>279</v>
      </c>
      <c r="N44" s="1">
        <v>2058.0</v>
      </c>
      <c r="O44" s="1">
        <v>3000.0</v>
      </c>
      <c r="P44" s="1">
        <v>3.0</v>
      </c>
      <c r="Q44" s="1">
        <v>1200.0</v>
      </c>
      <c r="R44" s="1">
        <v>350.0</v>
      </c>
      <c r="S44" s="1">
        <v>900.0</v>
      </c>
      <c r="T44" s="1">
        <v>60.0</v>
      </c>
    </row>
    <row r="45">
      <c r="B45" s="1">
        <v>44.0</v>
      </c>
      <c r="C45" s="1" t="s">
        <v>280</v>
      </c>
      <c r="D45" s="1" t="s">
        <v>281</v>
      </c>
      <c r="E45" s="1" t="s">
        <v>282</v>
      </c>
      <c r="F45" s="1">
        <v>5.435935345E9</v>
      </c>
      <c r="G45" s="1">
        <v>953.0</v>
      </c>
      <c r="H45" s="20">
        <v>41743.0</v>
      </c>
      <c r="I45" s="1" t="s">
        <v>283</v>
      </c>
      <c r="J45" s="1" t="s">
        <v>55</v>
      </c>
      <c r="L45" s="1">
        <v>244.0</v>
      </c>
      <c r="M45" s="1" t="s">
        <v>284</v>
      </c>
      <c r="N45" s="1">
        <v>2058.0</v>
      </c>
      <c r="O45" s="1">
        <v>4000.0</v>
      </c>
      <c r="P45" s="1">
        <v>6.0</v>
      </c>
      <c r="Q45" s="1">
        <v>75.0</v>
      </c>
      <c r="R45" s="1">
        <v>70.0</v>
      </c>
      <c r="S45" s="1">
        <v>90.0</v>
      </c>
      <c r="T45" s="1">
        <v>20.0</v>
      </c>
    </row>
    <row r="46">
      <c r="B46" s="1">
        <v>45.0</v>
      </c>
      <c r="C46" s="1" t="s">
        <v>285</v>
      </c>
      <c r="D46" s="1" t="s">
        <v>275</v>
      </c>
      <c r="E46" s="1" t="s">
        <v>286</v>
      </c>
      <c r="F46" s="1">
        <v>8.324529953E9</v>
      </c>
      <c r="G46" s="1">
        <v>952.0</v>
      </c>
      <c r="H46" s="20">
        <v>42108.0</v>
      </c>
      <c r="I46" s="1" t="s">
        <v>287</v>
      </c>
      <c r="J46" s="1" t="s">
        <v>55</v>
      </c>
      <c r="L46" s="1">
        <v>245.0</v>
      </c>
      <c r="M46" s="1" t="s">
        <v>288</v>
      </c>
      <c r="N46" s="1">
        <v>2058.0</v>
      </c>
      <c r="O46" s="1">
        <v>2500.0</v>
      </c>
      <c r="P46" s="1">
        <v>5.0</v>
      </c>
      <c r="Q46" s="1">
        <v>400.0</v>
      </c>
      <c r="R46" s="1">
        <v>400.0</v>
      </c>
      <c r="S46" s="1">
        <v>600.0</v>
      </c>
      <c r="T46" s="1">
        <v>25.0</v>
      </c>
    </row>
    <row r="47">
      <c r="B47" s="1">
        <v>46.0</v>
      </c>
      <c r="C47" s="1" t="s">
        <v>289</v>
      </c>
      <c r="D47" s="1" t="s">
        <v>290</v>
      </c>
      <c r="E47" s="1" t="s">
        <v>291</v>
      </c>
      <c r="F47" s="1">
        <v>8.293092259E9</v>
      </c>
      <c r="G47" s="1">
        <v>954.0</v>
      </c>
      <c r="H47" s="20">
        <v>42689.0</v>
      </c>
      <c r="I47" s="1" t="s">
        <v>292</v>
      </c>
      <c r="J47" s="1" t="s">
        <v>55</v>
      </c>
      <c r="L47" s="1">
        <v>246.0</v>
      </c>
      <c r="M47" s="1" t="s">
        <v>293</v>
      </c>
      <c r="N47" s="1">
        <v>2054.0</v>
      </c>
      <c r="O47" s="1">
        <v>100.0</v>
      </c>
      <c r="P47" s="1">
        <v>50.0</v>
      </c>
      <c r="Q47" s="1">
        <v>200.0</v>
      </c>
      <c r="R47" s="1">
        <v>160.0</v>
      </c>
      <c r="S47" s="1">
        <v>15.0</v>
      </c>
      <c r="T47" s="1">
        <v>0.1</v>
      </c>
    </row>
    <row r="48">
      <c r="B48" s="1">
        <v>47.0</v>
      </c>
      <c r="C48" s="1" t="s">
        <v>294</v>
      </c>
      <c r="D48" s="1" t="s">
        <v>295</v>
      </c>
      <c r="E48" s="1" t="s">
        <v>296</v>
      </c>
      <c r="F48" s="1">
        <v>9.407380992E9</v>
      </c>
      <c r="G48" s="1">
        <v>955.0</v>
      </c>
      <c r="H48" s="20">
        <v>42689.0</v>
      </c>
      <c r="I48" s="1" t="s">
        <v>297</v>
      </c>
      <c r="J48" s="1" t="s">
        <v>79</v>
      </c>
      <c r="L48" s="1">
        <v>247.0</v>
      </c>
      <c r="M48" s="1" t="s">
        <v>298</v>
      </c>
      <c r="N48" s="1">
        <v>2054.0</v>
      </c>
      <c r="O48" s="1">
        <v>140.0</v>
      </c>
      <c r="P48" s="1">
        <v>40.0</v>
      </c>
      <c r="Q48" s="1">
        <v>180.0</v>
      </c>
      <c r="R48" s="1">
        <v>100.0</v>
      </c>
      <c r="S48" s="1">
        <v>15.0</v>
      </c>
      <c r="T48" s="1">
        <v>0.1</v>
      </c>
    </row>
    <row r="49">
      <c r="B49" s="1">
        <v>48.0</v>
      </c>
      <c r="C49" s="1" t="s">
        <v>299</v>
      </c>
      <c r="D49" s="1" t="s">
        <v>300</v>
      </c>
      <c r="E49" s="1" t="s">
        <v>301</v>
      </c>
      <c r="F49" s="1">
        <v>9.380937709E9</v>
      </c>
      <c r="G49" s="1">
        <v>956.0</v>
      </c>
      <c r="H49" s="20">
        <v>40354.0</v>
      </c>
      <c r="I49" s="1" t="s">
        <v>302</v>
      </c>
      <c r="J49" s="1" t="s">
        <v>79</v>
      </c>
      <c r="L49" s="1">
        <v>248.0</v>
      </c>
      <c r="M49" s="1" t="s">
        <v>303</v>
      </c>
      <c r="N49" s="1">
        <v>2054.0</v>
      </c>
      <c r="O49" s="1">
        <v>210.0</v>
      </c>
      <c r="P49" s="1">
        <v>35.0</v>
      </c>
      <c r="Q49" s="1">
        <v>190.0</v>
      </c>
      <c r="R49" s="1">
        <v>150.0</v>
      </c>
      <c r="S49" s="1">
        <v>20.0</v>
      </c>
      <c r="T49" s="1">
        <v>0.15</v>
      </c>
    </row>
    <row r="50">
      <c r="B50" s="1">
        <v>49.0</v>
      </c>
      <c r="C50" s="1" t="s">
        <v>304</v>
      </c>
      <c r="D50" s="1" t="s">
        <v>305</v>
      </c>
      <c r="E50" s="1" t="s">
        <v>306</v>
      </c>
      <c r="F50" s="1">
        <v>7.885803452E9</v>
      </c>
      <c r="G50" s="1">
        <v>957.0</v>
      </c>
      <c r="H50" s="20">
        <v>40417.0</v>
      </c>
      <c r="I50" s="1" t="s">
        <v>307</v>
      </c>
      <c r="J50" s="1" t="s">
        <v>55</v>
      </c>
      <c r="L50" s="1">
        <v>249.0</v>
      </c>
      <c r="M50" s="1" t="s">
        <v>308</v>
      </c>
      <c r="N50" s="1">
        <v>2051.0</v>
      </c>
      <c r="O50" s="1">
        <v>450.0</v>
      </c>
      <c r="P50" s="1">
        <v>20.0</v>
      </c>
      <c r="Q50" s="1">
        <v>750.0</v>
      </c>
      <c r="R50" s="1">
        <v>320.0</v>
      </c>
      <c r="S50" s="1">
        <v>90.0</v>
      </c>
      <c r="T50" s="1">
        <v>0.5</v>
      </c>
    </row>
    <row r="51">
      <c r="B51" s="1">
        <v>50.0</v>
      </c>
      <c r="C51" s="1" t="s">
        <v>309</v>
      </c>
      <c r="D51" s="1" t="s">
        <v>310</v>
      </c>
      <c r="E51" s="1" t="s">
        <v>311</v>
      </c>
      <c r="F51" s="1">
        <v>8.193579391E9</v>
      </c>
      <c r="G51" s="1">
        <v>958.0</v>
      </c>
      <c r="H51" s="20">
        <v>39434.0</v>
      </c>
      <c r="I51" s="1" t="s">
        <v>312</v>
      </c>
      <c r="J51" s="1" t="s">
        <v>55</v>
      </c>
      <c r="L51" s="1">
        <v>250.0</v>
      </c>
      <c r="M51" s="1" t="s">
        <v>313</v>
      </c>
      <c r="N51" s="1">
        <v>2053.0</v>
      </c>
      <c r="O51" s="1">
        <v>287.0</v>
      </c>
      <c r="P51" s="1">
        <v>30.0</v>
      </c>
      <c r="Q51" s="1">
        <v>100.0</v>
      </c>
      <c r="R51" s="1">
        <v>95.0</v>
      </c>
      <c r="S51" s="1">
        <v>30.0</v>
      </c>
      <c r="T51" s="1">
        <v>0.1</v>
      </c>
    </row>
    <row r="52">
      <c r="B52" s="1">
        <v>51.0</v>
      </c>
      <c r="C52" s="1" t="s">
        <v>314</v>
      </c>
      <c r="D52" s="1" t="s">
        <v>315</v>
      </c>
      <c r="E52" s="1" t="s">
        <v>316</v>
      </c>
      <c r="F52" s="1">
        <v>7.348292313E9</v>
      </c>
      <c r="G52" s="1">
        <v>959.0</v>
      </c>
      <c r="H52" s="20">
        <v>40312.0</v>
      </c>
      <c r="I52" s="1" t="s">
        <v>317</v>
      </c>
      <c r="J52" s="1" t="s">
        <v>79</v>
      </c>
      <c r="L52" s="1">
        <v>99990.0</v>
      </c>
      <c r="M52" s="1" t="s">
        <v>318</v>
      </c>
      <c r="N52" s="1">
        <v>3000.0</v>
      </c>
      <c r="O52" s="1">
        <v>500.0</v>
      </c>
      <c r="P52" s="1">
        <v>50.0</v>
      </c>
      <c r="Q52" s="1">
        <v>180.0</v>
      </c>
      <c r="R52" s="1">
        <v>125.0</v>
      </c>
      <c r="S52" s="1">
        <v>30.0</v>
      </c>
      <c r="T52" s="1">
        <v>0.05</v>
      </c>
    </row>
    <row r="53">
      <c r="B53" s="1">
        <v>52.0</v>
      </c>
      <c r="C53" s="1" t="s">
        <v>319</v>
      </c>
      <c r="D53" s="1" t="s">
        <v>320</v>
      </c>
      <c r="E53" s="1" t="s">
        <v>321</v>
      </c>
      <c r="F53" s="1">
        <v>6.538525924E9</v>
      </c>
      <c r="G53" s="1">
        <v>960.0</v>
      </c>
      <c r="H53" s="20">
        <v>42689.0</v>
      </c>
      <c r="I53" s="1" t="s">
        <v>322</v>
      </c>
      <c r="J53" s="1" t="s">
        <v>55</v>
      </c>
      <c r="L53" s="1">
        <v>99991.0</v>
      </c>
      <c r="M53" s="1" t="s">
        <v>323</v>
      </c>
      <c r="N53" s="1">
        <v>3002.0</v>
      </c>
      <c r="O53" s="1">
        <v>999.0</v>
      </c>
      <c r="P53" s="1">
        <v>250.0</v>
      </c>
      <c r="Q53" s="1">
        <v>450.0</v>
      </c>
      <c r="R53" s="1">
        <v>250.0</v>
      </c>
      <c r="S53" s="1">
        <v>50.0</v>
      </c>
      <c r="T53" s="1">
        <v>0.5</v>
      </c>
    </row>
    <row r="54">
      <c r="L54" s="1">
        <v>99992.0</v>
      </c>
      <c r="M54" s="1" t="s">
        <v>324</v>
      </c>
      <c r="N54" s="1">
        <v>3002.0</v>
      </c>
      <c r="O54" s="1">
        <v>999.0</v>
      </c>
      <c r="P54" s="1">
        <v>250.0</v>
      </c>
      <c r="Q54" s="1">
        <v>150.0</v>
      </c>
      <c r="R54" s="1">
        <v>200.0</v>
      </c>
      <c r="S54" s="1">
        <v>10.0</v>
      </c>
      <c r="T54" s="1">
        <v>0.1</v>
      </c>
    </row>
    <row r="55">
      <c r="L55" s="1">
        <v>99993.0</v>
      </c>
      <c r="M55" s="1" t="s">
        <v>325</v>
      </c>
      <c r="N55" s="1">
        <v>3002.0</v>
      </c>
      <c r="O55" s="1">
        <v>999.0</v>
      </c>
      <c r="P55" s="1">
        <v>250.0</v>
      </c>
      <c r="Q55" s="1">
        <v>45.0</v>
      </c>
      <c r="R55" s="1">
        <v>107.0</v>
      </c>
      <c r="S55" s="1">
        <v>15.0</v>
      </c>
      <c r="T55" s="1">
        <v>0.082</v>
      </c>
    </row>
    <row r="56">
      <c r="L56" s="1">
        <v>99994.0</v>
      </c>
      <c r="M56" s="1" t="s">
        <v>326</v>
      </c>
      <c r="N56" s="1">
        <v>3001.0</v>
      </c>
      <c r="O56" s="1">
        <v>3749.0</v>
      </c>
      <c r="P56" s="1">
        <v>100.0</v>
      </c>
      <c r="Q56" s="1">
        <v>249.0</v>
      </c>
      <c r="R56" s="1">
        <v>427.0</v>
      </c>
      <c r="S56" s="1">
        <v>406.0</v>
      </c>
      <c r="T56" s="1">
        <v>3.6</v>
      </c>
    </row>
    <row r="57">
      <c r="L57" s="1">
        <v>99995.0</v>
      </c>
      <c r="M57" s="1" t="s">
        <v>327</v>
      </c>
      <c r="N57" s="1">
        <v>3001.0</v>
      </c>
      <c r="O57" s="1">
        <v>4800.0</v>
      </c>
      <c r="P57" s="1">
        <v>100.0</v>
      </c>
      <c r="Q57" s="1">
        <v>455.0</v>
      </c>
      <c r="R57" s="1">
        <v>252.0</v>
      </c>
      <c r="S57" s="1">
        <v>320.0</v>
      </c>
      <c r="T57" s="1">
        <v>5.6</v>
      </c>
    </row>
    <row r="58">
      <c r="L58" s="1">
        <v>99996.0</v>
      </c>
      <c r="M58" s="1" t="s">
        <v>328</v>
      </c>
      <c r="N58" s="1">
        <v>3001.0</v>
      </c>
      <c r="O58" s="1">
        <v>4070.0</v>
      </c>
      <c r="P58" s="1">
        <v>100.0</v>
      </c>
      <c r="Q58" s="1">
        <v>61.0</v>
      </c>
      <c r="R58" s="1">
        <v>115.0</v>
      </c>
      <c r="S58" s="1">
        <v>14.0</v>
      </c>
      <c r="T58" s="1">
        <v>0.105</v>
      </c>
    </row>
    <row r="59">
      <c r="L59" s="1">
        <v>99997.0</v>
      </c>
      <c r="M59" s="1" t="s">
        <v>329</v>
      </c>
      <c r="N59" s="1">
        <v>3000.0</v>
      </c>
      <c r="O59" s="1">
        <v>16499.0</v>
      </c>
      <c r="P59" s="1">
        <v>50.0</v>
      </c>
      <c r="Q59" s="1">
        <v>54.0</v>
      </c>
      <c r="R59" s="1">
        <v>112.0</v>
      </c>
      <c r="S59" s="1">
        <v>12.0</v>
      </c>
      <c r="T59" s="1">
        <v>0.11</v>
      </c>
    </row>
    <row r="60">
      <c r="L60" s="1">
        <v>99998.0</v>
      </c>
      <c r="M60" s="1" t="s">
        <v>330</v>
      </c>
      <c r="N60" s="1">
        <v>3000.0</v>
      </c>
      <c r="O60" s="1">
        <v>14987.0</v>
      </c>
      <c r="P60" s="1">
        <v>50.0</v>
      </c>
      <c r="Q60" s="1">
        <v>111.0</v>
      </c>
      <c r="R60" s="1">
        <v>76.0</v>
      </c>
      <c r="S60" s="1">
        <v>83.0</v>
      </c>
      <c r="T60" s="1">
        <v>0.43</v>
      </c>
    </row>
    <row r="61">
      <c r="L61" s="1">
        <v>99999.0</v>
      </c>
      <c r="M61" s="1" t="s">
        <v>331</v>
      </c>
      <c r="N61" s="1">
        <v>3000.0</v>
      </c>
      <c r="O61" s="1">
        <v>19300.0</v>
      </c>
      <c r="P61" s="1">
        <v>50.0</v>
      </c>
      <c r="Q61" s="1">
        <v>122.0</v>
      </c>
      <c r="R61" s="1">
        <v>194.0</v>
      </c>
      <c r="S61" s="1">
        <v>10.0</v>
      </c>
      <c r="T61" s="1">
        <v>0.345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</cols>
  <sheetData>
    <row r="1">
      <c r="B1" s="1" t="s">
        <v>60</v>
      </c>
      <c r="C1" s="1"/>
      <c r="D1" s="1" t="s">
        <v>332</v>
      </c>
    </row>
    <row r="2">
      <c r="B2" s="1" t="s">
        <v>61</v>
      </c>
      <c r="C2" s="1"/>
      <c r="D2" s="1" t="s">
        <v>333</v>
      </c>
    </row>
    <row r="3">
      <c r="B3" s="1" t="s">
        <v>62</v>
      </c>
      <c r="C3" s="1"/>
      <c r="D3" s="1" t="s">
        <v>334</v>
      </c>
    </row>
    <row r="4">
      <c r="B4" s="1" t="s">
        <v>63</v>
      </c>
      <c r="C4" s="1"/>
      <c r="D4" s="1" t="s">
        <v>335</v>
      </c>
    </row>
    <row r="5">
      <c r="B5" s="1" t="s">
        <v>64</v>
      </c>
    </row>
    <row r="6">
      <c r="B6" s="1" t="s">
        <v>65</v>
      </c>
      <c r="D6" s="1" t="s">
        <v>336</v>
      </c>
      <c r="E6" s="1" t="s">
        <v>337</v>
      </c>
      <c r="F6" s="1" t="s">
        <v>338</v>
      </c>
      <c r="G6" s="1" t="s">
        <v>339</v>
      </c>
    </row>
    <row r="7">
      <c r="B7" s="1" t="s">
        <v>66</v>
      </c>
      <c r="D7" s="1" t="s">
        <v>340</v>
      </c>
      <c r="E7" s="1" t="s">
        <v>341</v>
      </c>
      <c r="F7" s="1" t="s">
        <v>342</v>
      </c>
      <c r="G7" s="1" t="s">
        <v>343</v>
      </c>
      <c r="H7" s="1" t="s">
        <v>335</v>
      </c>
    </row>
    <row r="8">
      <c r="B8" s="1" t="s">
        <v>67</v>
      </c>
    </row>
    <row r="9">
      <c r="B9" s="1" t="s">
        <v>68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88"/>
  </cols>
  <sheetData>
    <row r="1">
      <c r="A1" s="1" t="s">
        <v>344</v>
      </c>
      <c r="D1" s="1" t="s">
        <v>345</v>
      </c>
    </row>
    <row r="2">
      <c r="A2" s="1" t="s">
        <v>346</v>
      </c>
      <c r="B2" s="1" t="s">
        <v>347</v>
      </c>
      <c r="C2" s="1" t="s">
        <v>348</v>
      </c>
      <c r="D2" s="21" t="s">
        <v>349</v>
      </c>
      <c r="E2" s="21" t="s">
        <v>350</v>
      </c>
      <c r="F2" s="21" t="s">
        <v>351</v>
      </c>
    </row>
    <row r="3">
      <c r="A3" s="1">
        <v>1.0</v>
      </c>
      <c r="B3" s="1" t="s">
        <v>33</v>
      </c>
      <c r="C3" s="1">
        <v>15000.0</v>
      </c>
      <c r="D3" s="1">
        <v>1.0</v>
      </c>
      <c r="E3" s="1">
        <v>1.0</v>
      </c>
      <c r="F3" s="1">
        <v>1.0</v>
      </c>
    </row>
    <row r="4">
      <c r="A4" s="1">
        <v>2.0</v>
      </c>
      <c r="B4" s="1" t="s">
        <v>34</v>
      </c>
      <c r="C4" s="1">
        <v>15000.0</v>
      </c>
      <c r="D4" s="1">
        <v>2.0</v>
      </c>
      <c r="E4" s="1">
        <v>1.0</v>
      </c>
      <c r="F4" s="1">
        <v>1.0</v>
      </c>
    </row>
    <row r="5">
      <c r="A5" s="1">
        <v>3.0</v>
      </c>
      <c r="B5" s="1" t="s">
        <v>52</v>
      </c>
      <c r="C5" s="1">
        <v>20000.0</v>
      </c>
      <c r="D5" s="1">
        <v>3.0</v>
      </c>
      <c r="E5" s="1">
        <v>3.0</v>
      </c>
      <c r="F5" s="1">
        <v>2.0</v>
      </c>
    </row>
    <row r="6">
      <c r="A6" s="1">
        <v>4.0</v>
      </c>
      <c r="B6" s="1" t="s">
        <v>53</v>
      </c>
      <c r="C6" s="1">
        <v>25000.0</v>
      </c>
      <c r="D6" s="1">
        <v>4.0</v>
      </c>
      <c r="E6" s="1">
        <v>4.0</v>
      </c>
      <c r="F6" s="1">
        <v>3.0</v>
      </c>
    </row>
    <row r="7">
      <c r="A7" s="1">
        <v>5.0</v>
      </c>
      <c r="B7" s="1" t="s">
        <v>54</v>
      </c>
      <c r="C7" s="1">
        <v>50000.0</v>
      </c>
      <c r="D7" s="1">
        <v>5.0</v>
      </c>
      <c r="E7" s="1">
        <v>5.0</v>
      </c>
      <c r="F7" s="1">
        <v>4.0</v>
      </c>
    </row>
  </sheetData>
  <drawing r:id="rId1"/>
</worksheet>
</file>