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anket\OneDrive\Documents\Desktop\EXEL-PROJECTS\PROJECT-2\"/>
    </mc:Choice>
  </mc:AlternateContent>
  <xr:revisionPtr revIDLastSave="0" documentId="13_ncr:1_{B9ECF5B3-3A37-4A66-B623-8E5E75BB13A4}" xr6:coauthVersionLast="47" xr6:coauthVersionMax="47" xr10:uidLastSave="{00000000-0000-0000-0000-000000000000}"/>
  <bookViews>
    <workbookView xWindow="2472" yWindow="2472" windowWidth="17280" windowHeight="8880" activeTab="2" xr2:uid="{00000000-000D-0000-FFFF-FFFF00000000}"/>
  </bookViews>
  <sheets>
    <sheet name="PIvot Table" sheetId="2" r:id="rId1"/>
    <sheet name="Data" sheetId="1" r:id="rId2"/>
    <sheet name="Sheet3" sheetId="4" r:id="rId3"/>
  </sheets>
  <definedNames>
    <definedName name="_xlchart.v5.0" hidden="1">'PIvot Table'!$K$21</definedName>
    <definedName name="_xlchart.v5.1" hidden="1">'PIvot Table'!$K$22:$K$38</definedName>
    <definedName name="_xlchart.v5.2" hidden="1">'PIvot Table'!$L$21</definedName>
    <definedName name="_xlchart.v5.3" hidden="1">'PIvot Table'!$L$22:$L$38</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2" i="2" l="1"/>
  <c r="L32" i="2"/>
  <c r="K33" i="2"/>
  <c r="L33" i="2"/>
  <c r="K34" i="2"/>
  <c r="L34" i="2"/>
  <c r="K35" i="2"/>
  <c r="L35" i="2"/>
  <c r="K36" i="2"/>
  <c r="L36" i="2"/>
  <c r="K37" i="2"/>
  <c r="L37" i="2"/>
  <c r="K38" i="2"/>
  <c r="L38" i="2"/>
  <c r="L21" i="2"/>
  <c r="L22" i="2"/>
  <c r="L23" i="2"/>
  <c r="L24" i="2"/>
  <c r="L25" i="2"/>
  <c r="L26" i="2"/>
  <c r="L27" i="2"/>
  <c r="L28" i="2"/>
  <c r="L29" i="2"/>
  <c r="L30" i="2"/>
  <c r="L31" i="2"/>
  <c r="K22" i="2"/>
  <c r="K23" i="2"/>
  <c r="K24" i="2"/>
  <c r="K25" i="2"/>
  <c r="K26" i="2"/>
  <c r="K27" i="2"/>
  <c r="K28" i="2"/>
  <c r="K29" i="2"/>
  <c r="K30" i="2"/>
  <c r="K31" i="2"/>
  <c r="K21" i="2"/>
  <c r="W2708" i="1"/>
  <c r="V2708" i="1"/>
  <c r="U2708" i="1"/>
  <c r="T2708" i="1"/>
  <c r="S2708" i="1"/>
  <c r="R2708" i="1"/>
  <c r="Q2708" i="1"/>
  <c r="P2708" i="1"/>
  <c r="E2708" i="1"/>
  <c r="D2708" i="1"/>
  <c r="C2708" i="1"/>
  <c r="W2707" i="1"/>
  <c r="V2707" i="1"/>
  <c r="U2707" i="1"/>
  <c r="T2707" i="1"/>
  <c r="S2707" i="1"/>
  <c r="R2707" i="1"/>
  <c r="Q2707" i="1"/>
  <c r="P2707" i="1"/>
  <c r="E2707" i="1"/>
  <c r="D2707" i="1"/>
  <c r="C2707" i="1"/>
  <c r="W2706" i="1"/>
  <c r="V2706" i="1"/>
  <c r="U2706" i="1"/>
  <c r="T2706" i="1"/>
  <c r="S2706" i="1"/>
  <c r="R2706" i="1"/>
  <c r="Q2706" i="1"/>
  <c r="P2706" i="1"/>
  <c r="E2706" i="1"/>
  <c r="D2706" i="1"/>
  <c r="C2706" i="1"/>
  <c r="W2705" i="1"/>
  <c r="V2705" i="1"/>
  <c r="U2705" i="1"/>
  <c r="T2705" i="1"/>
  <c r="S2705" i="1"/>
  <c r="R2705" i="1"/>
  <c r="Q2705" i="1"/>
  <c r="P2705" i="1"/>
  <c r="E2705" i="1"/>
  <c r="D2705" i="1"/>
  <c r="C2705" i="1"/>
  <c r="W2704" i="1"/>
  <c r="V2704" i="1"/>
  <c r="U2704" i="1"/>
  <c r="T2704" i="1"/>
  <c r="S2704" i="1"/>
  <c r="R2704" i="1"/>
  <c r="Q2704" i="1"/>
  <c r="P2704" i="1"/>
  <c r="E2704" i="1"/>
  <c r="D2704" i="1"/>
  <c r="C2704" i="1"/>
  <c r="W2703" i="1"/>
  <c r="V2703" i="1"/>
  <c r="U2703" i="1"/>
  <c r="T2703" i="1"/>
  <c r="S2703" i="1"/>
  <c r="R2703" i="1"/>
  <c r="Q2703" i="1"/>
  <c r="P2703" i="1"/>
  <c r="E2703" i="1"/>
  <c r="D2703" i="1"/>
  <c r="C2703" i="1"/>
  <c r="W2702" i="1"/>
  <c r="V2702" i="1"/>
  <c r="U2702" i="1"/>
  <c r="T2702" i="1"/>
  <c r="S2702" i="1"/>
  <c r="R2702" i="1"/>
  <c r="Q2702" i="1"/>
  <c r="P2702" i="1"/>
  <c r="E2702" i="1"/>
  <c r="D2702" i="1"/>
  <c r="C2702" i="1"/>
  <c r="W2701" i="1"/>
  <c r="V2701" i="1"/>
  <c r="U2701" i="1"/>
  <c r="T2701" i="1"/>
  <c r="S2701" i="1"/>
  <c r="R2701" i="1"/>
  <c r="Q2701" i="1"/>
  <c r="P2701" i="1"/>
  <c r="E2701" i="1"/>
  <c r="D2701" i="1"/>
  <c r="C2701" i="1"/>
  <c r="W2700" i="1"/>
  <c r="V2700" i="1"/>
  <c r="U2700" i="1"/>
  <c r="T2700" i="1"/>
  <c r="S2700" i="1"/>
  <c r="R2700" i="1"/>
  <c r="Q2700" i="1"/>
  <c r="P2700" i="1"/>
  <c r="E2700" i="1"/>
  <c r="D2700" i="1"/>
  <c r="C2700" i="1"/>
  <c r="W2699" i="1"/>
  <c r="V2699" i="1"/>
  <c r="U2699" i="1"/>
  <c r="T2699" i="1"/>
  <c r="S2699" i="1"/>
  <c r="R2699" i="1"/>
  <c r="Q2699" i="1"/>
  <c r="P2699" i="1"/>
  <c r="E2699" i="1"/>
  <c r="D2699" i="1"/>
  <c r="C2699" i="1"/>
  <c r="W2698" i="1"/>
  <c r="V2698" i="1"/>
  <c r="U2698" i="1"/>
  <c r="T2698" i="1"/>
  <c r="S2698" i="1"/>
  <c r="R2698" i="1"/>
  <c r="Q2698" i="1"/>
  <c r="P2698" i="1"/>
  <c r="E2698" i="1"/>
  <c r="D2698" i="1"/>
  <c r="C2698" i="1"/>
  <c r="W2697" i="1"/>
  <c r="V2697" i="1"/>
  <c r="U2697" i="1"/>
  <c r="T2697" i="1"/>
  <c r="S2697" i="1"/>
  <c r="R2697" i="1"/>
  <c r="Q2697" i="1"/>
  <c r="P2697" i="1"/>
  <c r="E2697" i="1"/>
  <c r="D2697" i="1"/>
  <c r="C2697" i="1"/>
  <c r="W2696" i="1"/>
  <c r="V2696" i="1"/>
  <c r="U2696" i="1"/>
  <c r="T2696" i="1"/>
  <c r="S2696" i="1"/>
  <c r="R2696" i="1"/>
  <c r="Q2696" i="1"/>
  <c r="P2696" i="1"/>
  <c r="E2696" i="1"/>
  <c r="D2696" i="1"/>
  <c r="C2696" i="1"/>
  <c r="W2695" i="1"/>
  <c r="V2695" i="1"/>
  <c r="U2695" i="1"/>
  <c r="T2695" i="1"/>
  <c r="S2695" i="1"/>
  <c r="R2695" i="1"/>
  <c r="Q2695" i="1"/>
  <c r="P2695" i="1"/>
  <c r="E2695" i="1"/>
  <c r="D2695" i="1"/>
  <c r="C2695" i="1"/>
  <c r="W2694" i="1"/>
  <c r="V2694" i="1"/>
  <c r="U2694" i="1"/>
  <c r="T2694" i="1"/>
  <c r="S2694" i="1"/>
  <c r="R2694" i="1"/>
  <c r="Q2694" i="1"/>
  <c r="P2694" i="1"/>
  <c r="E2694" i="1"/>
  <c r="D2694" i="1"/>
  <c r="C2694" i="1"/>
  <c r="W2693" i="1"/>
  <c r="V2693" i="1"/>
  <c r="U2693" i="1"/>
  <c r="T2693" i="1"/>
  <c r="S2693" i="1"/>
  <c r="R2693" i="1"/>
  <c r="Q2693" i="1"/>
  <c r="P2693" i="1"/>
  <c r="E2693" i="1"/>
  <c r="D2693" i="1"/>
  <c r="C2693" i="1"/>
  <c r="W2692" i="1"/>
  <c r="V2692" i="1"/>
  <c r="U2692" i="1"/>
  <c r="T2692" i="1"/>
  <c r="S2692" i="1"/>
  <c r="R2692" i="1"/>
  <c r="Q2692" i="1"/>
  <c r="P2692" i="1"/>
  <c r="E2692" i="1"/>
  <c r="D2692" i="1"/>
  <c r="C2692" i="1"/>
  <c r="W2691" i="1"/>
  <c r="V2691" i="1"/>
  <c r="U2691" i="1"/>
  <c r="T2691" i="1"/>
  <c r="S2691" i="1"/>
  <c r="R2691" i="1"/>
  <c r="Q2691" i="1"/>
  <c r="P2691" i="1"/>
  <c r="E2691" i="1"/>
  <c r="D2691" i="1"/>
  <c r="C2691" i="1"/>
  <c r="W2690" i="1"/>
  <c r="V2690" i="1"/>
  <c r="U2690" i="1"/>
  <c r="T2690" i="1"/>
  <c r="S2690" i="1"/>
  <c r="R2690" i="1"/>
  <c r="Q2690" i="1"/>
  <c r="P2690" i="1"/>
  <c r="E2690" i="1"/>
  <c r="D2690" i="1"/>
  <c r="C2690" i="1"/>
  <c r="W2689" i="1"/>
  <c r="V2689" i="1"/>
  <c r="U2689" i="1"/>
  <c r="T2689" i="1"/>
  <c r="S2689" i="1"/>
  <c r="R2689" i="1"/>
  <c r="Q2689" i="1"/>
  <c r="P2689" i="1"/>
  <c r="E2689" i="1"/>
  <c r="D2689" i="1"/>
  <c r="C2689" i="1"/>
  <c r="W2688" i="1"/>
  <c r="V2688" i="1"/>
  <c r="U2688" i="1"/>
  <c r="T2688" i="1"/>
  <c r="S2688" i="1"/>
  <c r="R2688" i="1"/>
  <c r="Q2688" i="1"/>
  <c r="P2688" i="1"/>
  <c r="E2688" i="1"/>
  <c r="D2688" i="1"/>
  <c r="C2688" i="1"/>
  <c r="W2687" i="1"/>
  <c r="V2687" i="1"/>
  <c r="U2687" i="1"/>
  <c r="T2687" i="1"/>
  <c r="S2687" i="1"/>
  <c r="R2687" i="1"/>
  <c r="Q2687" i="1"/>
  <c r="P2687" i="1"/>
  <c r="E2687" i="1"/>
  <c r="D2687" i="1"/>
  <c r="C2687" i="1"/>
  <c r="W2686" i="1"/>
  <c r="V2686" i="1"/>
  <c r="U2686" i="1"/>
  <c r="T2686" i="1"/>
  <c r="S2686" i="1"/>
  <c r="R2686" i="1"/>
  <c r="Q2686" i="1"/>
  <c r="P2686" i="1"/>
  <c r="E2686" i="1"/>
  <c r="D2686" i="1"/>
  <c r="C2686" i="1"/>
  <c r="W2685" i="1"/>
  <c r="V2685" i="1"/>
  <c r="U2685" i="1"/>
  <c r="T2685" i="1"/>
  <c r="S2685" i="1"/>
  <c r="R2685" i="1"/>
  <c r="Q2685" i="1"/>
  <c r="P2685" i="1"/>
  <c r="E2685" i="1"/>
  <c r="D2685" i="1"/>
  <c r="C2685" i="1"/>
  <c r="W2684" i="1"/>
  <c r="V2684" i="1"/>
  <c r="U2684" i="1"/>
  <c r="T2684" i="1"/>
  <c r="S2684" i="1"/>
  <c r="R2684" i="1"/>
  <c r="Q2684" i="1"/>
  <c r="P2684" i="1"/>
  <c r="E2684" i="1"/>
  <c r="D2684" i="1"/>
  <c r="C2684" i="1"/>
  <c r="W2683" i="1"/>
  <c r="V2683" i="1"/>
  <c r="U2683" i="1"/>
  <c r="T2683" i="1"/>
  <c r="S2683" i="1"/>
  <c r="R2683" i="1"/>
  <c r="Q2683" i="1"/>
  <c r="P2683" i="1"/>
  <c r="E2683" i="1"/>
  <c r="D2683" i="1"/>
  <c r="C2683" i="1"/>
  <c r="W2682" i="1"/>
  <c r="V2682" i="1"/>
  <c r="U2682" i="1"/>
  <c r="T2682" i="1"/>
  <c r="S2682" i="1"/>
  <c r="R2682" i="1"/>
  <c r="Q2682" i="1"/>
  <c r="P2682" i="1"/>
  <c r="E2682" i="1"/>
  <c r="D2682" i="1"/>
  <c r="C2682" i="1"/>
  <c r="W2681" i="1"/>
  <c r="V2681" i="1"/>
  <c r="U2681" i="1"/>
  <c r="T2681" i="1"/>
  <c r="S2681" i="1"/>
  <c r="R2681" i="1"/>
  <c r="Q2681" i="1"/>
  <c r="P2681" i="1"/>
  <c r="E2681" i="1"/>
  <c r="D2681" i="1"/>
  <c r="C2681" i="1"/>
  <c r="W2680" i="1"/>
  <c r="V2680" i="1"/>
  <c r="U2680" i="1"/>
  <c r="T2680" i="1"/>
  <c r="S2680" i="1"/>
  <c r="R2680" i="1"/>
  <c r="Q2680" i="1"/>
  <c r="P2680" i="1"/>
  <c r="E2680" i="1"/>
  <c r="D2680" i="1"/>
  <c r="C2680" i="1"/>
  <c r="W2679" i="1"/>
  <c r="V2679" i="1"/>
  <c r="U2679" i="1"/>
  <c r="T2679" i="1"/>
  <c r="S2679" i="1"/>
  <c r="R2679" i="1"/>
  <c r="Q2679" i="1"/>
  <c r="P2679" i="1"/>
  <c r="E2679" i="1"/>
  <c r="D2679" i="1"/>
  <c r="C2679" i="1"/>
  <c r="W2678" i="1"/>
  <c r="V2678" i="1"/>
  <c r="U2678" i="1"/>
  <c r="T2678" i="1"/>
  <c r="S2678" i="1"/>
  <c r="R2678" i="1"/>
  <c r="Q2678" i="1"/>
  <c r="P2678" i="1"/>
  <c r="E2678" i="1"/>
  <c r="D2678" i="1"/>
  <c r="C2678" i="1"/>
  <c r="W2677" i="1"/>
  <c r="V2677" i="1"/>
  <c r="U2677" i="1"/>
  <c r="T2677" i="1"/>
  <c r="S2677" i="1"/>
  <c r="R2677" i="1"/>
  <c r="Q2677" i="1"/>
  <c r="P2677" i="1"/>
  <c r="E2677" i="1"/>
  <c r="D2677" i="1"/>
  <c r="C2677" i="1"/>
  <c r="W2676" i="1"/>
  <c r="V2676" i="1"/>
  <c r="U2676" i="1"/>
  <c r="T2676" i="1"/>
  <c r="S2676" i="1"/>
  <c r="R2676" i="1"/>
  <c r="Q2676" i="1"/>
  <c r="P2676" i="1"/>
  <c r="E2676" i="1"/>
  <c r="D2676" i="1"/>
  <c r="C2676" i="1"/>
  <c r="W2675" i="1"/>
  <c r="V2675" i="1"/>
  <c r="U2675" i="1"/>
  <c r="T2675" i="1"/>
  <c r="S2675" i="1"/>
  <c r="R2675" i="1"/>
  <c r="Q2675" i="1"/>
  <c r="P2675" i="1"/>
  <c r="E2675" i="1"/>
  <c r="D2675" i="1"/>
  <c r="C2675" i="1"/>
  <c r="W2674" i="1"/>
  <c r="V2674" i="1"/>
  <c r="U2674" i="1"/>
  <c r="T2674" i="1"/>
  <c r="S2674" i="1"/>
  <c r="R2674" i="1"/>
  <c r="Q2674" i="1"/>
  <c r="P2674" i="1"/>
  <c r="E2674" i="1"/>
  <c r="D2674" i="1"/>
  <c r="C2674" i="1"/>
  <c r="W2673" i="1"/>
  <c r="V2673" i="1"/>
  <c r="U2673" i="1"/>
  <c r="T2673" i="1"/>
  <c r="S2673" i="1"/>
  <c r="R2673" i="1"/>
  <c r="Q2673" i="1"/>
  <c r="P2673" i="1"/>
  <c r="E2673" i="1"/>
  <c r="D2673" i="1"/>
  <c r="C2673" i="1"/>
  <c r="W2672" i="1"/>
  <c r="V2672" i="1"/>
  <c r="U2672" i="1"/>
  <c r="T2672" i="1"/>
  <c r="S2672" i="1"/>
  <c r="R2672" i="1"/>
  <c r="Q2672" i="1"/>
  <c r="P2672" i="1"/>
  <c r="E2672" i="1"/>
  <c r="D2672" i="1"/>
  <c r="C2672" i="1"/>
  <c r="W2671" i="1"/>
  <c r="V2671" i="1"/>
  <c r="U2671" i="1"/>
  <c r="T2671" i="1"/>
  <c r="S2671" i="1"/>
  <c r="R2671" i="1"/>
  <c r="Q2671" i="1"/>
  <c r="P2671" i="1"/>
  <c r="E2671" i="1"/>
  <c r="D2671" i="1"/>
  <c r="C2671" i="1"/>
  <c r="W2670" i="1"/>
  <c r="V2670" i="1"/>
  <c r="U2670" i="1"/>
  <c r="T2670" i="1"/>
  <c r="S2670" i="1"/>
  <c r="R2670" i="1"/>
  <c r="Q2670" i="1"/>
  <c r="P2670" i="1"/>
  <c r="E2670" i="1"/>
  <c r="D2670" i="1"/>
  <c r="C2670" i="1"/>
  <c r="W2669" i="1"/>
  <c r="V2669" i="1"/>
  <c r="U2669" i="1"/>
  <c r="T2669" i="1"/>
  <c r="S2669" i="1"/>
  <c r="R2669" i="1"/>
  <c r="Q2669" i="1"/>
  <c r="P2669" i="1"/>
  <c r="E2669" i="1"/>
  <c r="D2669" i="1"/>
  <c r="C2669" i="1"/>
  <c r="W2668" i="1"/>
  <c r="V2668" i="1"/>
  <c r="U2668" i="1"/>
  <c r="T2668" i="1"/>
  <c r="S2668" i="1"/>
  <c r="R2668" i="1"/>
  <c r="Q2668" i="1"/>
  <c r="P2668" i="1"/>
  <c r="E2668" i="1"/>
  <c r="D2668" i="1"/>
  <c r="C2668" i="1"/>
  <c r="W2667" i="1"/>
  <c r="V2667" i="1"/>
  <c r="U2667" i="1"/>
  <c r="T2667" i="1"/>
  <c r="S2667" i="1"/>
  <c r="R2667" i="1"/>
  <c r="Q2667" i="1"/>
  <c r="P2667" i="1"/>
  <c r="E2667" i="1"/>
  <c r="D2667" i="1"/>
  <c r="C2667" i="1"/>
  <c r="W2666" i="1"/>
  <c r="V2666" i="1"/>
  <c r="U2666" i="1"/>
  <c r="T2666" i="1"/>
  <c r="S2666" i="1"/>
  <c r="R2666" i="1"/>
  <c r="Q2666" i="1"/>
  <c r="P2666" i="1"/>
  <c r="E2666" i="1"/>
  <c r="D2666" i="1"/>
  <c r="C2666" i="1"/>
  <c r="W2665" i="1"/>
  <c r="V2665" i="1"/>
  <c r="U2665" i="1"/>
  <c r="T2665" i="1"/>
  <c r="S2665" i="1"/>
  <c r="R2665" i="1"/>
  <c r="Q2665" i="1"/>
  <c r="P2665" i="1"/>
  <c r="E2665" i="1"/>
  <c r="D2665" i="1"/>
  <c r="C2665" i="1"/>
  <c r="W2664" i="1"/>
  <c r="V2664" i="1"/>
  <c r="U2664" i="1"/>
  <c r="T2664" i="1"/>
  <c r="S2664" i="1"/>
  <c r="R2664" i="1"/>
  <c r="Q2664" i="1"/>
  <c r="P2664" i="1"/>
  <c r="E2664" i="1"/>
  <c r="D2664" i="1"/>
  <c r="C2664" i="1"/>
  <c r="W2663" i="1"/>
  <c r="V2663" i="1"/>
  <c r="U2663" i="1"/>
  <c r="T2663" i="1"/>
  <c r="S2663" i="1"/>
  <c r="R2663" i="1"/>
  <c r="Q2663" i="1"/>
  <c r="P2663" i="1"/>
  <c r="E2663" i="1"/>
  <c r="D2663" i="1"/>
  <c r="C2663" i="1"/>
  <c r="W2662" i="1"/>
  <c r="V2662" i="1"/>
  <c r="U2662" i="1"/>
  <c r="T2662" i="1"/>
  <c r="S2662" i="1"/>
  <c r="R2662" i="1"/>
  <c r="Q2662" i="1"/>
  <c r="P2662" i="1"/>
  <c r="E2662" i="1"/>
  <c r="D2662" i="1"/>
  <c r="C2662" i="1"/>
  <c r="W2661" i="1"/>
  <c r="V2661" i="1"/>
  <c r="U2661" i="1"/>
  <c r="T2661" i="1"/>
  <c r="S2661" i="1"/>
  <c r="R2661" i="1"/>
  <c r="Q2661" i="1"/>
  <c r="P2661" i="1"/>
  <c r="E2661" i="1"/>
  <c r="D2661" i="1"/>
  <c r="C2661" i="1"/>
  <c r="W2660" i="1"/>
  <c r="V2660" i="1"/>
  <c r="U2660" i="1"/>
  <c r="T2660" i="1"/>
  <c r="S2660" i="1"/>
  <c r="R2660" i="1"/>
  <c r="Q2660" i="1"/>
  <c r="P2660" i="1"/>
  <c r="E2660" i="1"/>
  <c r="D2660" i="1"/>
  <c r="C2660" i="1"/>
  <c r="W2659" i="1"/>
  <c r="V2659" i="1"/>
  <c r="U2659" i="1"/>
  <c r="T2659" i="1"/>
  <c r="S2659" i="1"/>
  <c r="R2659" i="1"/>
  <c r="Q2659" i="1"/>
  <c r="P2659" i="1"/>
  <c r="E2659" i="1"/>
  <c r="D2659" i="1"/>
  <c r="C2659" i="1"/>
  <c r="W2658" i="1"/>
  <c r="V2658" i="1"/>
  <c r="U2658" i="1"/>
  <c r="T2658" i="1"/>
  <c r="S2658" i="1"/>
  <c r="R2658" i="1"/>
  <c r="Q2658" i="1"/>
  <c r="P2658" i="1"/>
  <c r="E2658" i="1"/>
  <c r="D2658" i="1"/>
  <c r="C2658" i="1"/>
  <c r="W2657" i="1"/>
  <c r="V2657" i="1"/>
  <c r="U2657" i="1"/>
  <c r="T2657" i="1"/>
  <c r="S2657" i="1"/>
  <c r="R2657" i="1"/>
  <c r="Q2657" i="1"/>
  <c r="P2657" i="1"/>
  <c r="E2657" i="1"/>
  <c r="D2657" i="1"/>
  <c r="C2657" i="1"/>
  <c r="W2656" i="1"/>
  <c r="V2656" i="1"/>
  <c r="U2656" i="1"/>
  <c r="T2656" i="1"/>
  <c r="S2656" i="1"/>
  <c r="R2656" i="1"/>
  <c r="Q2656" i="1"/>
  <c r="P2656" i="1"/>
  <c r="E2656" i="1"/>
  <c r="D2656" i="1"/>
  <c r="C2656" i="1"/>
  <c r="W2655" i="1"/>
  <c r="V2655" i="1"/>
  <c r="U2655" i="1"/>
  <c r="T2655" i="1"/>
  <c r="S2655" i="1"/>
  <c r="R2655" i="1"/>
  <c r="Q2655" i="1"/>
  <c r="P2655" i="1"/>
  <c r="E2655" i="1"/>
  <c r="D2655" i="1"/>
  <c r="C2655" i="1"/>
  <c r="W2654" i="1"/>
  <c r="V2654" i="1"/>
  <c r="U2654" i="1"/>
  <c r="T2654" i="1"/>
  <c r="S2654" i="1"/>
  <c r="R2654" i="1"/>
  <c r="Q2654" i="1"/>
  <c r="P2654" i="1"/>
  <c r="E2654" i="1"/>
  <c r="D2654" i="1"/>
  <c r="C2654" i="1"/>
  <c r="W2653" i="1"/>
  <c r="V2653" i="1"/>
  <c r="U2653" i="1"/>
  <c r="T2653" i="1"/>
  <c r="S2653" i="1"/>
  <c r="R2653" i="1"/>
  <c r="Q2653" i="1"/>
  <c r="P2653" i="1"/>
  <c r="E2653" i="1"/>
  <c r="D2653" i="1"/>
  <c r="C2653" i="1"/>
  <c r="W2652" i="1"/>
  <c r="V2652" i="1"/>
  <c r="U2652" i="1"/>
  <c r="T2652" i="1"/>
  <c r="S2652" i="1"/>
  <c r="R2652" i="1"/>
  <c r="Q2652" i="1"/>
  <c r="P2652" i="1"/>
  <c r="E2652" i="1"/>
  <c r="D2652" i="1"/>
  <c r="C2652" i="1"/>
  <c r="W2651" i="1"/>
  <c r="V2651" i="1"/>
  <c r="U2651" i="1"/>
  <c r="T2651" i="1"/>
  <c r="S2651" i="1"/>
  <c r="R2651" i="1"/>
  <c r="Q2651" i="1"/>
  <c r="P2651" i="1"/>
  <c r="E2651" i="1"/>
  <c r="D2651" i="1"/>
  <c r="C2651" i="1"/>
  <c r="W2650" i="1"/>
  <c r="V2650" i="1"/>
  <c r="U2650" i="1"/>
  <c r="T2650" i="1"/>
  <c r="S2650" i="1"/>
  <c r="R2650" i="1"/>
  <c r="Q2650" i="1"/>
  <c r="P2650" i="1"/>
  <c r="E2650" i="1"/>
  <c r="D2650" i="1"/>
  <c r="C2650" i="1"/>
  <c r="W2649" i="1"/>
  <c r="V2649" i="1"/>
  <c r="U2649" i="1"/>
  <c r="T2649" i="1"/>
  <c r="S2649" i="1"/>
  <c r="R2649" i="1"/>
  <c r="Q2649" i="1"/>
  <c r="P2649" i="1"/>
  <c r="E2649" i="1"/>
  <c r="D2649" i="1"/>
  <c r="C2649" i="1"/>
  <c r="W2648" i="1"/>
  <c r="V2648" i="1"/>
  <c r="U2648" i="1"/>
  <c r="T2648" i="1"/>
  <c r="S2648" i="1"/>
  <c r="R2648" i="1"/>
  <c r="Q2648" i="1"/>
  <c r="P2648" i="1"/>
  <c r="E2648" i="1"/>
  <c r="D2648" i="1"/>
  <c r="C2648" i="1"/>
  <c r="W2647" i="1"/>
  <c r="V2647" i="1"/>
  <c r="U2647" i="1"/>
  <c r="T2647" i="1"/>
  <c r="S2647" i="1"/>
  <c r="R2647" i="1"/>
  <c r="Q2647" i="1"/>
  <c r="P2647" i="1"/>
  <c r="E2647" i="1"/>
  <c r="D2647" i="1"/>
  <c r="C2647" i="1"/>
  <c r="W2646" i="1"/>
  <c r="V2646" i="1"/>
  <c r="U2646" i="1"/>
  <c r="T2646" i="1"/>
  <c r="S2646" i="1"/>
  <c r="R2646" i="1"/>
  <c r="Q2646" i="1"/>
  <c r="P2646" i="1"/>
  <c r="E2646" i="1"/>
  <c r="D2646" i="1"/>
  <c r="C2646" i="1"/>
  <c r="W2645" i="1"/>
  <c r="V2645" i="1"/>
  <c r="U2645" i="1"/>
  <c r="T2645" i="1"/>
  <c r="S2645" i="1"/>
  <c r="R2645" i="1"/>
  <c r="Q2645" i="1"/>
  <c r="P2645" i="1"/>
  <c r="E2645" i="1"/>
  <c r="D2645" i="1"/>
  <c r="C2645" i="1"/>
  <c r="W2644" i="1"/>
  <c r="V2644" i="1"/>
  <c r="U2644" i="1"/>
  <c r="T2644" i="1"/>
  <c r="S2644" i="1"/>
  <c r="R2644" i="1"/>
  <c r="Q2644" i="1"/>
  <c r="P2644" i="1"/>
  <c r="E2644" i="1"/>
  <c r="D2644" i="1"/>
  <c r="C2644" i="1"/>
  <c r="W2643" i="1"/>
  <c r="V2643" i="1"/>
  <c r="U2643" i="1"/>
  <c r="T2643" i="1"/>
  <c r="S2643" i="1"/>
  <c r="R2643" i="1"/>
  <c r="Q2643" i="1"/>
  <c r="P2643" i="1"/>
  <c r="E2643" i="1"/>
  <c r="D2643" i="1"/>
  <c r="C2643" i="1"/>
  <c r="W2642" i="1"/>
  <c r="V2642" i="1"/>
  <c r="U2642" i="1"/>
  <c r="T2642" i="1"/>
  <c r="S2642" i="1"/>
  <c r="R2642" i="1"/>
  <c r="Q2642" i="1"/>
  <c r="P2642" i="1"/>
  <c r="E2642" i="1"/>
  <c r="D2642" i="1"/>
  <c r="C2642" i="1"/>
  <c r="W2641" i="1"/>
  <c r="V2641" i="1"/>
  <c r="U2641" i="1"/>
  <c r="T2641" i="1"/>
  <c r="S2641" i="1"/>
  <c r="R2641" i="1"/>
  <c r="Q2641" i="1"/>
  <c r="P2641" i="1"/>
  <c r="E2641" i="1"/>
  <c r="D2641" i="1"/>
  <c r="C2641" i="1"/>
  <c r="W2640" i="1"/>
  <c r="V2640" i="1"/>
  <c r="U2640" i="1"/>
  <c r="T2640" i="1"/>
  <c r="S2640" i="1"/>
  <c r="R2640" i="1"/>
  <c r="Q2640" i="1"/>
  <c r="P2640" i="1"/>
  <c r="E2640" i="1"/>
  <c r="D2640" i="1"/>
  <c r="C2640" i="1"/>
  <c r="W2639" i="1"/>
  <c r="V2639" i="1"/>
  <c r="U2639" i="1"/>
  <c r="T2639" i="1"/>
  <c r="S2639" i="1"/>
  <c r="R2639" i="1"/>
  <c r="Q2639" i="1"/>
  <c r="P2639" i="1"/>
  <c r="E2639" i="1"/>
  <c r="D2639" i="1"/>
  <c r="C2639" i="1"/>
  <c r="W2638" i="1"/>
  <c r="V2638" i="1"/>
  <c r="U2638" i="1"/>
  <c r="T2638" i="1"/>
  <c r="S2638" i="1"/>
  <c r="R2638" i="1"/>
  <c r="Q2638" i="1"/>
  <c r="P2638" i="1"/>
  <c r="E2638" i="1"/>
  <c r="D2638" i="1"/>
  <c r="C2638" i="1"/>
  <c r="W2637" i="1"/>
  <c r="V2637" i="1"/>
  <c r="U2637" i="1"/>
  <c r="T2637" i="1"/>
  <c r="S2637" i="1"/>
  <c r="R2637" i="1"/>
  <c r="Q2637" i="1"/>
  <c r="P2637" i="1"/>
  <c r="E2637" i="1"/>
  <c r="D2637" i="1"/>
  <c r="C2637" i="1"/>
  <c r="W2636" i="1"/>
  <c r="V2636" i="1"/>
  <c r="U2636" i="1"/>
  <c r="T2636" i="1"/>
  <c r="S2636" i="1"/>
  <c r="R2636" i="1"/>
  <c r="Q2636" i="1"/>
  <c r="P2636" i="1"/>
  <c r="E2636" i="1"/>
  <c r="D2636" i="1"/>
  <c r="C2636" i="1"/>
  <c r="W2635" i="1"/>
  <c r="V2635" i="1"/>
  <c r="U2635" i="1"/>
  <c r="T2635" i="1"/>
  <c r="S2635" i="1"/>
  <c r="R2635" i="1"/>
  <c r="Q2635" i="1"/>
  <c r="P2635" i="1"/>
  <c r="E2635" i="1"/>
  <c r="D2635" i="1"/>
  <c r="C2635" i="1"/>
  <c r="W2634" i="1"/>
  <c r="V2634" i="1"/>
  <c r="U2634" i="1"/>
  <c r="T2634" i="1"/>
  <c r="S2634" i="1"/>
  <c r="R2634" i="1"/>
  <c r="Q2634" i="1"/>
  <c r="P2634" i="1"/>
  <c r="E2634" i="1"/>
  <c r="D2634" i="1"/>
  <c r="C2634" i="1"/>
  <c r="W2633" i="1"/>
  <c r="V2633" i="1"/>
  <c r="U2633" i="1"/>
  <c r="T2633" i="1"/>
  <c r="S2633" i="1"/>
  <c r="R2633" i="1"/>
  <c r="Q2633" i="1"/>
  <c r="P2633" i="1"/>
  <c r="E2633" i="1"/>
  <c r="D2633" i="1"/>
  <c r="C2633" i="1"/>
  <c r="W2632" i="1"/>
  <c r="V2632" i="1"/>
  <c r="U2632" i="1"/>
  <c r="T2632" i="1"/>
  <c r="S2632" i="1"/>
  <c r="R2632" i="1"/>
  <c r="Q2632" i="1"/>
  <c r="P2632" i="1"/>
  <c r="E2632" i="1"/>
  <c r="D2632" i="1"/>
  <c r="C2632" i="1"/>
  <c r="W2631" i="1"/>
  <c r="V2631" i="1"/>
  <c r="U2631" i="1"/>
  <c r="T2631" i="1"/>
  <c r="S2631" i="1"/>
  <c r="R2631" i="1"/>
  <c r="Q2631" i="1"/>
  <c r="P2631" i="1"/>
  <c r="E2631" i="1"/>
  <c r="D2631" i="1"/>
  <c r="C2631" i="1"/>
  <c r="W2630" i="1"/>
  <c r="V2630" i="1"/>
  <c r="U2630" i="1"/>
  <c r="T2630" i="1"/>
  <c r="S2630" i="1"/>
  <c r="R2630" i="1"/>
  <c r="Q2630" i="1"/>
  <c r="P2630" i="1"/>
  <c r="E2630" i="1"/>
  <c r="D2630" i="1"/>
  <c r="C2630" i="1"/>
  <c r="W2629" i="1"/>
  <c r="V2629" i="1"/>
  <c r="U2629" i="1"/>
  <c r="T2629" i="1"/>
  <c r="S2629" i="1"/>
  <c r="R2629" i="1"/>
  <c r="Q2629" i="1"/>
  <c r="P2629" i="1"/>
  <c r="E2629" i="1"/>
  <c r="D2629" i="1"/>
  <c r="C2629" i="1"/>
  <c r="W2628" i="1"/>
  <c r="V2628" i="1"/>
  <c r="U2628" i="1"/>
  <c r="T2628" i="1"/>
  <c r="S2628" i="1"/>
  <c r="R2628" i="1"/>
  <c r="Q2628" i="1"/>
  <c r="P2628" i="1"/>
  <c r="E2628" i="1"/>
  <c r="D2628" i="1"/>
  <c r="C2628" i="1"/>
  <c r="W2627" i="1"/>
  <c r="V2627" i="1"/>
  <c r="U2627" i="1"/>
  <c r="T2627" i="1"/>
  <c r="S2627" i="1"/>
  <c r="R2627" i="1"/>
  <c r="Q2627" i="1"/>
  <c r="P2627" i="1"/>
  <c r="E2627" i="1"/>
  <c r="D2627" i="1"/>
  <c r="C2627" i="1"/>
  <c r="W2626" i="1"/>
  <c r="V2626" i="1"/>
  <c r="U2626" i="1"/>
  <c r="T2626" i="1"/>
  <c r="S2626" i="1"/>
  <c r="R2626" i="1"/>
  <c r="Q2626" i="1"/>
  <c r="P2626" i="1"/>
  <c r="E2626" i="1"/>
  <c r="D2626" i="1"/>
  <c r="C2626" i="1"/>
  <c r="W2625" i="1"/>
  <c r="V2625" i="1"/>
  <c r="U2625" i="1"/>
  <c r="T2625" i="1"/>
  <c r="S2625" i="1"/>
  <c r="R2625" i="1"/>
  <c r="Q2625" i="1"/>
  <c r="P2625" i="1"/>
  <c r="E2625" i="1"/>
  <c r="D2625" i="1"/>
  <c r="C2625" i="1"/>
  <c r="W2624" i="1"/>
  <c r="V2624" i="1"/>
  <c r="U2624" i="1"/>
  <c r="T2624" i="1"/>
  <c r="S2624" i="1"/>
  <c r="R2624" i="1"/>
  <c r="Q2624" i="1"/>
  <c r="P2624" i="1"/>
  <c r="E2624" i="1"/>
  <c r="D2624" i="1"/>
  <c r="C2624" i="1"/>
  <c r="W2623" i="1"/>
  <c r="V2623" i="1"/>
  <c r="U2623" i="1"/>
  <c r="T2623" i="1"/>
  <c r="S2623" i="1"/>
  <c r="R2623" i="1"/>
  <c r="Q2623" i="1"/>
  <c r="P2623" i="1"/>
  <c r="E2623" i="1"/>
  <c r="D2623" i="1"/>
  <c r="C2623" i="1"/>
  <c r="W2622" i="1"/>
  <c r="V2622" i="1"/>
  <c r="U2622" i="1"/>
  <c r="T2622" i="1"/>
  <c r="S2622" i="1"/>
  <c r="R2622" i="1"/>
  <c r="Q2622" i="1"/>
  <c r="P2622" i="1"/>
  <c r="E2622" i="1"/>
  <c r="D2622" i="1"/>
  <c r="C2622" i="1"/>
  <c r="W2621" i="1"/>
  <c r="V2621" i="1"/>
  <c r="U2621" i="1"/>
  <c r="T2621" i="1"/>
  <c r="S2621" i="1"/>
  <c r="R2621" i="1"/>
  <c r="Q2621" i="1"/>
  <c r="P2621" i="1"/>
  <c r="E2621" i="1"/>
  <c r="D2621" i="1"/>
  <c r="C2621" i="1"/>
  <c r="W2620" i="1"/>
  <c r="V2620" i="1"/>
  <c r="U2620" i="1"/>
  <c r="T2620" i="1"/>
  <c r="S2620" i="1"/>
  <c r="R2620" i="1"/>
  <c r="Q2620" i="1"/>
  <c r="P2620" i="1"/>
  <c r="E2620" i="1"/>
  <c r="D2620" i="1"/>
  <c r="C2620" i="1"/>
  <c r="W2619" i="1"/>
  <c r="V2619" i="1"/>
  <c r="U2619" i="1"/>
  <c r="T2619" i="1"/>
  <c r="S2619" i="1"/>
  <c r="R2619" i="1"/>
  <c r="Q2619" i="1"/>
  <c r="P2619" i="1"/>
  <c r="E2619" i="1"/>
  <c r="D2619" i="1"/>
  <c r="C2619" i="1"/>
  <c r="W2618" i="1"/>
  <c r="V2618" i="1"/>
  <c r="U2618" i="1"/>
  <c r="T2618" i="1"/>
  <c r="S2618" i="1"/>
  <c r="R2618" i="1"/>
  <c r="Q2618" i="1"/>
  <c r="P2618" i="1"/>
  <c r="E2618" i="1"/>
  <c r="D2618" i="1"/>
  <c r="C2618" i="1"/>
  <c r="W2617" i="1"/>
  <c r="V2617" i="1"/>
  <c r="U2617" i="1"/>
  <c r="T2617" i="1"/>
  <c r="S2617" i="1"/>
  <c r="R2617" i="1"/>
  <c r="Q2617" i="1"/>
  <c r="P2617" i="1"/>
  <c r="E2617" i="1"/>
  <c r="D2617" i="1"/>
  <c r="C2617" i="1"/>
  <c r="W2616" i="1"/>
  <c r="V2616" i="1"/>
  <c r="U2616" i="1"/>
  <c r="T2616" i="1"/>
  <c r="S2616" i="1"/>
  <c r="R2616" i="1"/>
  <c r="Q2616" i="1"/>
  <c r="P2616" i="1"/>
  <c r="E2616" i="1"/>
  <c r="D2616" i="1"/>
  <c r="C2616" i="1"/>
  <c r="W2615" i="1"/>
  <c r="V2615" i="1"/>
  <c r="U2615" i="1"/>
  <c r="T2615" i="1"/>
  <c r="S2615" i="1"/>
  <c r="R2615" i="1"/>
  <c r="Q2615" i="1"/>
  <c r="P2615" i="1"/>
  <c r="E2615" i="1"/>
  <c r="D2615" i="1"/>
  <c r="C2615" i="1"/>
  <c r="W2614" i="1"/>
  <c r="V2614" i="1"/>
  <c r="U2614" i="1"/>
  <c r="T2614" i="1"/>
  <c r="S2614" i="1"/>
  <c r="R2614" i="1"/>
  <c r="Q2614" i="1"/>
  <c r="P2614" i="1"/>
  <c r="E2614" i="1"/>
  <c r="D2614" i="1"/>
  <c r="C2614" i="1"/>
  <c r="W2613" i="1"/>
  <c r="V2613" i="1"/>
  <c r="U2613" i="1"/>
  <c r="T2613" i="1"/>
  <c r="S2613" i="1"/>
  <c r="R2613" i="1"/>
  <c r="Q2613" i="1"/>
  <c r="P2613" i="1"/>
  <c r="E2613" i="1"/>
  <c r="D2613" i="1"/>
  <c r="C2613" i="1"/>
  <c r="W2612" i="1"/>
  <c r="V2612" i="1"/>
  <c r="U2612" i="1"/>
  <c r="T2612" i="1"/>
  <c r="S2612" i="1"/>
  <c r="R2612" i="1"/>
  <c r="Q2612" i="1"/>
  <c r="P2612" i="1"/>
  <c r="E2612" i="1"/>
  <c r="D2612" i="1"/>
  <c r="C2612" i="1"/>
  <c r="W2611" i="1"/>
  <c r="V2611" i="1"/>
  <c r="U2611" i="1"/>
  <c r="T2611" i="1"/>
  <c r="S2611" i="1"/>
  <c r="R2611" i="1"/>
  <c r="Q2611" i="1"/>
  <c r="P2611" i="1"/>
  <c r="E2611" i="1"/>
  <c r="D2611" i="1"/>
  <c r="C2611" i="1"/>
  <c r="W2610" i="1"/>
  <c r="V2610" i="1"/>
  <c r="U2610" i="1"/>
  <c r="T2610" i="1"/>
  <c r="S2610" i="1"/>
  <c r="R2610" i="1"/>
  <c r="Q2610" i="1"/>
  <c r="P2610" i="1"/>
  <c r="E2610" i="1"/>
  <c r="D2610" i="1"/>
  <c r="C2610" i="1"/>
  <c r="W2609" i="1"/>
  <c r="V2609" i="1"/>
  <c r="U2609" i="1"/>
  <c r="T2609" i="1"/>
  <c r="S2609" i="1"/>
  <c r="R2609" i="1"/>
  <c r="Q2609" i="1"/>
  <c r="P2609" i="1"/>
  <c r="E2609" i="1"/>
  <c r="D2609" i="1"/>
  <c r="C2609" i="1"/>
  <c r="W2608" i="1"/>
  <c r="V2608" i="1"/>
  <c r="U2608" i="1"/>
  <c r="T2608" i="1"/>
  <c r="S2608" i="1"/>
  <c r="R2608" i="1"/>
  <c r="Q2608" i="1"/>
  <c r="P2608" i="1"/>
  <c r="E2608" i="1"/>
  <c r="D2608" i="1"/>
  <c r="C2608" i="1"/>
  <c r="W2607" i="1"/>
  <c r="V2607" i="1"/>
  <c r="U2607" i="1"/>
  <c r="T2607" i="1"/>
  <c r="S2607" i="1"/>
  <c r="R2607" i="1"/>
  <c r="Q2607" i="1"/>
  <c r="P2607" i="1"/>
  <c r="E2607" i="1"/>
  <c r="D2607" i="1"/>
  <c r="C2607" i="1"/>
  <c r="W2606" i="1"/>
  <c r="V2606" i="1"/>
  <c r="U2606" i="1"/>
  <c r="T2606" i="1"/>
  <c r="S2606" i="1"/>
  <c r="R2606" i="1"/>
  <c r="Q2606" i="1"/>
  <c r="P2606" i="1"/>
  <c r="E2606" i="1"/>
  <c r="D2606" i="1"/>
  <c r="C2606" i="1"/>
  <c r="W2605" i="1"/>
  <c r="V2605" i="1"/>
  <c r="U2605" i="1"/>
  <c r="T2605" i="1"/>
  <c r="S2605" i="1"/>
  <c r="R2605" i="1"/>
  <c r="Q2605" i="1"/>
  <c r="P2605" i="1"/>
  <c r="E2605" i="1"/>
  <c r="D2605" i="1"/>
  <c r="C2605" i="1"/>
  <c r="W2604" i="1"/>
  <c r="V2604" i="1"/>
  <c r="U2604" i="1"/>
  <c r="T2604" i="1"/>
  <c r="S2604" i="1"/>
  <c r="R2604" i="1"/>
  <c r="Q2604" i="1"/>
  <c r="P2604" i="1"/>
  <c r="E2604" i="1"/>
  <c r="D2604" i="1"/>
  <c r="C2604" i="1"/>
  <c r="W2603" i="1"/>
  <c r="V2603" i="1"/>
  <c r="U2603" i="1"/>
  <c r="T2603" i="1"/>
  <c r="S2603" i="1"/>
  <c r="R2603" i="1"/>
  <c r="Q2603" i="1"/>
  <c r="P2603" i="1"/>
  <c r="E2603" i="1"/>
  <c r="D2603" i="1"/>
  <c r="C2603" i="1"/>
  <c r="W2602" i="1"/>
  <c r="V2602" i="1"/>
  <c r="U2602" i="1"/>
  <c r="T2602" i="1"/>
  <c r="S2602" i="1"/>
  <c r="R2602" i="1"/>
  <c r="Q2602" i="1"/>
  <c r="P2602" i="1"/>
  <c r="E2602" i="1"/>
  <c r="D2602" i="1"/>
  <c r="C2602" i="1"/>
  <c r="W2601" i="1"/>
  <c r="V2601" i="1"/>
  <c r="U2601" i="1"/>
  <c r="T2601" i="1"/>
  <c r="S2601" i="1"/>
  <c r="R2601" i="1"/>
  <c r="Q2601" i="1"/>
  <c r="P2601" i="1"/>
  <c r="E2601" i="1"/>
  <c r="D2601" i="1"/>
  <c r="C2601" i="1"/>
  <c r="W2600" i="1"/>
  <c r="V2600" i="1"/>
  <c r="U2600" i="1"/>
  <c r="T2600" i="1"/>
  <c r="S2600" i="1"/>
  <c r="R2600" i="1"/>
  <c r="Q2600" i="1"/>
  <c r="P2600" i="1"/>
  <c r="E2600" i="1"/>
  <c r="D2600" i="1"/>
  <c r="C2600" i="1"/>
  <c r="W2599" i="1"/>
  <c r="V2599" i="1"/>
  <c r="U2599" i="1"/>
  <c r="T2599" i="1"/>
  <c r="S2599" i="1"/>
  <c r="R2599" i="1"/>
  <c r="Q2599" i="1"/>
  <c r="P2599" i="1"/>
  <c r="E2599" i="1"/>
  <c r="D2599" i="1"/>
  <c r="C2599" i="1"/>
  <c r="W2598" i="1"/>
  <c r="V2598" i="1"/>
  <c r="U2598" i="1"/>
  <c r="T2598" i="1"/>
  <c r="S2598" i="1"/>
  <c r="R2598" i="1"/>
  <c r="Q2598" i="1"/>
  <c r="P2598" i="1"/>
  <c r="E2598" i="1"/>
  <c r="D2598" i="1"/>
  <c r="C2598" i="1"/>
  <c r="W2597" i="1"/>
  <c r="V2597" i="1"/>
  <c r="U2597" i="1"/>
  <c r="T2597" i="1"/>
  <c r="S2597" i="1"/>
  <c r="R2597" i="1"/>
  <c r="Q2597" i="1"/>
  <c r="P2597" i="1"/>
  <c r="E2597" i="1"/>
  <c r="D2597" i="1"/>
  <c r="C2597" i="1"/>
  <c r="W2596" i="1"/>
  <c r="V2596" i="1"/>
  <c r="U2596" i="1"/>
  <c r="T2596" i="1"/>
  <c r="S2596" i="1"/>
  <c r="R2596" i="1"/>
  <c r="Q2596" i="1"/>
  <c r="P2596" i="1"/>
  <c r="E2596" i="1"/>
  <c r="D2596" i="1"/>
  <c r="C2596" i="1"/>
  <c r="W2595" i="1"/>
  <c r="V2595" i="1"/>
  <c r="U2595" i="1"/>
  <c r="T2595" i="1"/>
  <c r="S2595" i="1"/>
  <c r="R2595" i="1"/>
  <c r="Q2595" i="1"/>
  <c r="P2595" i="1"/>
  <c r="E2595" i="1"/>
  <c r="D2595" i="1"/>
  <c r="C2595" i="1"/>
  <c r="W2594" i="1"/>
  <c r="V2594" i="1"/>
  <c r="U2594" i="1"/>
  <c r="T2594" i="1"/>
  <c r="S2594" i="1"/>
  <c r="R2594" i="1"/>
  <c r="Q2594" i="1"/>
  <c r="P2594" i="1"/>
  <c r="E2594" i="1"/>
  <c r="D2594" i="1"/>
  <c r="C2594" i="1"/>
  <c r="W2593" i="1"/>
  <c r="V2593" i="1"/>
  <c r="U2593" i="1"/>
  <c r="T2593" i="1"/>
  <c r="S2593" i="1"/>
  <c r="R2593" i="1"/>
  <c r="Q2593" i="1"/>
  <c r="P2593" i="1"/>
  <c r="E2593" i="1"/>
  <c r="D2593" i="1"/>
  <c r="C2593" i="1"/>
  <c r="W2592" i="1"/>
  <c r="V2592" i="1"/>
  <c r="U2592" i="1"/>
  <c r="T2592" i="1"/>
  <c r="S2592" i="1"/>
  <c r="R2592" i="1"/>
  <c r="Q2592" i="1"/>
  <c r="P2592" i="1"/>
  <c r="E2592" i="1"/>
  <c r="D2592" i="1"/>
  <c r="C2592" i="1"/>
  <c r="W2591" i="1"/>
  <c r="V2591" i="1"/>
  <c r="U2591" i="1"/>
  <c r="T2591" i="1"/>
  <c r="S2591" i="1"/>
  <c r="R2591" i="1"/>
  <c r="Q2591" i="1"/>
  <c r="P2591" i="1"/>
  <c r="E2591" i="1"/>
  <c r="D2591" i="1"/>
  <c r="C2591" i="1"/>
  <c r="W2590" i="1"/>
  <c r="V2590" i="1"/>
  <c r="U2590" i="1"/>
  <c r="T2590" i="1"/>
  <c r="S2590" i="1"/>
  <c r="R2590" i="1"/>
  <c r="Q2590" i="1"/>
  <c r="P2590" i="1"/>
  <c r="E2590" i="1"/>
  <c r="D2590" i="1"/>
  <c r="C2590" i="1"/>
  <c r="W2589" i="1"/>
  <c r="V2589" i="1"/>
  <c r="U2589" i="1"/>
  <c r="T2589" i="1"/>
  <c r="S2589" i="1"/>
  <c r="R2589" i="1"/>
  <c r="Q2589" i="1"/>
  <c r="P2589" i="1"/>
  <c r="E2589" i="1"/>
  <c r="D2589" i="1"/>
  <c r="C2589" i="1"/>
  <c r="W2588" i="1"/>
  <c r="V2588" i="1"/>
  <c r="U2588" i="1"/>
  <c r="T2588" i="1"/>
  <c r="S2588" i="1"/>
  <c r="R2588" i="1"/>
  <c r="Q2588" i="1"/>
  <c r="P2588" i="1"/>
  <c r="E2588" i="1"/>
  <c r="D2588" i="1"/>
  <c r="C2588" i="1"/>
  <c r="W2587" i="1"/>
  <c r="V2587" i="1"/>
  <c r="U2587" i="1"/>
  <c r="T2587" i="1"/>
  <c r="S2587" i="1"/>
  <c r="R2587" i="1"/>
  <c r="Q2587" i="1"/>
  <c r="P2587" i="1"/>
  <c r="E2587" i="1"/>
  <c r="D2587" i="1"/>
  <c r="C2587" i="1"/>
  <c r="W2586" i="1"/>
  <c r="V2586" i="1"/>
  <c r="U2586" i="1"/>
  <c r="T2586" i="1"/>
  <c r="S2586" i="1"/>
  <c r="R2586" i="1"/>
  <c r="Q2586" i="1"/>
  <c r="P2586" i="1"/>
  <c r="E2586" i="1"/>
  <c r="D2586" i="1"/>
  <c r="C2586" i="1"/>
  <c r="W2585" i="1"/>
  <c r="V2585" i="1"/>
  <c r="U2585" i="1"/>
  <c r="T2585" i="1"/>
  <c r="S2585" i="1"/>
  <c r="R2585" i="1"/>
  <c r="Q2585" i="1"/>
  <c r="P2585" i="1"/>
  <c r="E2585" i="1"/>
  <c r="D2585" i="1"/>
  <c r="C2585" i="1"/>
  <c r="W2584" i="1"/>
  <c r="V2584" i="1"/>
  <c r="U2584" i="1"/>
  <c r="T2584" i="1"/>
  <c r="S2584" i="1"/>
  <c r="R2584" i="1"/>
  <c r="Q2584" i="1"/>
  <c r="P2584" i="1"/>
  <c r="E2584" i="1"/>
  <c r="D2584" i="1"/>
  <c r="C2584" i="1"/>
  <c r="W2583" i="1"/>
  <c r="V2583" i="1"/>
  <c r="U2583" i="1"/>
  <c r="T2583" i="1"/>
  <c r="S2583" i="1"/>
  <c r="R2583" i="1"/>
  <c r="Q2583" i="1"/>
  <c r="P2583" i="1"/>
  <c r="E2583" i="1"/>
  <c r="D2583" i="1"/>
  <c r="C2583" i="1"/>
  <c r="W2582" i="1"/>
  <c r="V2582" i="1"/>
  <c r="U2582" i="1"/>
  <c r="T2582" i="1"/>
  <c r="S2582" i="1"/>
  <c r="R2582" i="1"/>
  <c r="Q2582" i="1"/>
  <c r="P2582" i="1"/>
  <c r="E2582" i="1"/>
  <c r="D2582" i="1"/>
  <c r="C2582" i="1"/>
  <c r="W2581" i="1"/>
  <c r="V2581" i="1"/>
  <c r="U2581" i="1"/>
  <c r="T2581" i="1"/>
  <c r="S2581" i="1"/>
  <c r="R2581" i="1"/>
  <c r="Q2581" i="1"/>
  <c r="P2581" i="1"/>
  <c r="E2581" i="1"/>
  <c r="D2581" i="1"/>
  <c r="C2581" i="1"/>
  <c r="W2580" i="1"/>
  <c r="V2580" i="1"/>
  <c r="U2580" i="1"/>
  <c r="T2580" i="1"/>
  <c r="S2580" i="1"/>
  <c r="R2580" i="1"/>
  <c r="Q2580" i="1"/>
  <c r="P2580" i="1"/>
  <c r="E2580" i="1"/>
  <c r="D2580" i="1"/>
  <c r="C2580" i="1"/>
  <c r="W2579" i="1"/>
  <c r="V2579" i="1"/>
  <c r="U2579" i="1"/>
  <c r="T2579" i="1"/>
  <c r="S2579" i="1"/>
  <c r="R2579" i="1"/>
  <c r="Q2579" i="1"/>
  <c r="P2579" i="1"/>
  <c r="E2579" i="1"/>
  <c r="D2579" i="1"/>
  <c r="C2579" i="1"/>
  <c r="W2578" i="1"/>
  <c r="V2578" i="1"/>
  <c r="U2578" i="1"/>
  <c r="T2578" i="1"/>
  <c r="S2578" i="1"/>
  <c r="R2578" i="1"/>
  <c r="Q2578" i="1"/>
  <c r="P2578" i="1"/>
  <c r="E2578" i="1"/>
  <c r="D2578" i="1"/>
  <c r="C2578" i="1"/>
  <c r="W2577" i="1"/>
  <c r="V2577" i="1"/>
  <c r="U2577" i="1"/>
  <c r="T2577" i="1"/>
  <c r="S2577" i="1"/>
  <c r="R2577" i="1"/>
  <c r="Q2577" i="1"/>
  <c r="P2577" i="1"/>
  <c r="E2577" i="1"/>
  <c r="D2577" i="1"/>
  <c r="C2577" i="1"/>
  <c r="W2576" i="1"/>
  <c r="V2576" i="1"/>
  <c r="U2576" i="1"/>
  <c r="T2576" i="1"/>
  <c r="S2576" i="1"/>
  <c r="R2576" i="1"/>
  <c r="Q2576" i="1"/>
  <c r="P2576" i="1"/>
  <c r="E2576" i="1"/>
  <c r="D2576" i="1"/>
  <c r="C2576" i="1"/>
  <c r="W2575" i="1"/>
  <c r="V2575" i="1"/>
  <c r="U2575" i="1"/>
  <c r="T2575" i="1"/>
  <c r="S2575" i="1"/>
  <c r="R2575" i="1"/>
  <c r="Q2575" i="1"/>
  <c r="P2575" i="1"/>
  <c r="E2575" i="1"/>
  <c r="D2575" i="1"/>
  <c r="C2575" i="1"/>
  <c r="W2574" i="1"/>
  <c r="V2574" i="1"/>
  <c r="U2574" i="1"/>
  <c r="T2574" i="1"/>
  <c r="S2574" i="1"/>
  <c r="R2574" i="1"/>
  <c r="Q2574" i="1"/>
  <c r="P2574" i="1"/>
  <c r="E2574" i="1"/>
  <c r="D2574" i="1"/>
  <c r="C2574" i="1"/>
  <c r="W2573" i="1"/>
  <c r="V2573" i="1"/>
  <c r="U2573" i="1"/>
  <c r="T2573" i="1"/>
  <c r="S2573" i="1"/>
  <c r="R2573" i="1"/>
  <c r="Q2573" i="1"/>
  <c r="P2573" i="1"/>
  <c r="E2573" i="1"/>
  <c r="D2573" i="1"/>
  <c r="C2573" i="1"/>
  <c r="W2572" i="1"/>
  <c r="V2572" i="1"/>
  <c r="U2572" i="1"/>
  <c r="T2572" i="1"/>
  <c r="S2572" i="1"/>
  <c r="R2572" i="1"/>
  <c r="Q2572" i="1"/>
  <c r="P2572" i="1"/>
  <c r="E2572" i="1"/>
  <c r="D2572" i="1"/>
  <c r="C2572" i="1"/>
  <c r="W2571" i="1"/>
  <c r="V2571" i="1"/>
  <c r="U2571" i="1"/>
  <c r="T2571" i="1"/>
  <c r="S2571" i="1"/>
  <c r="R2571" i="1"/>
  <c r="Q2571" i="1"/>
  <c r="P2571" i="1"/>
  <c r="E2571" i="1"/>
  <c r="D2571" i="1"/>
  <c r="C2571" i="1"/>
  <c r="W2570" i="1"/>
  <c r="V2570" i="1"/>
  <c r="U2570" i="1"/>
  <c r="T2570" i="1"/>
  <c r="S2570" i="1"/>
  <c r="R2570" i="1"/>
  <c r="Q2570" i="1"/>
  <c r="P2570" i="1"/>
  <c r="E2570" i="1"/>
  <c r="D2570" i="1"/>
  <c r="C2570" i="1"/>
  <c r="W2569" i="1"/>
  <c r="V2569" i="1"/>
  <c r="U2569" i="1"/>
  <c r="T2569" i="1"/>
  <c r="S2569" i="1"/>
  <c r="R2569" i="1"/>
  <c r="Q2569" i="1"/>
  <c r="P2569" i="1"/>
  <c r="E2569" i="1"/>
  <c r="D2569" i="1"/>
  <c r="C2569" i="1"/>
  <c r="W2568" i="1"/>
  <c r="V2568" i="1"/>
  <c r="U2568" i="1"/>
  <c r="T2568" i="1"/>
  <c r="S2568" i="1"/>
  <c r="R2568" i="1"/>
  <c r="Q2568" i="1"/>
  <c r="P2568" i="1"/>
  <c r="E2568" i="1"/>
  <c r="D2568" i="1"/>
  <c r="C2568" i="1"/>
  <c r="W2567" i="1"/>
  <c r="V2567" i="1"/>
  <c r="U2567" i="1"/>
  <c r="T2567" i="1"/>
  <c r="S2567" i="1"/>
  <c r="R2567" i="1"/>
  <c r="Q2567" i="1"/>
  <c r="P2567" i="1"/>
  <c r="E2567" i="1"/>
  <c r="D2567" i="1"/>
  <c r="C2567" i="1"/>
  <c r="W2566" i="1"/>
  <c r="V2566" i="1"/>
  <c r="U2566" i="1"/>
  <c r="T2566" i="1"/>
  <c r="S2566" i="1"/>
  <c r="R2566" i="1"/>
  <c r="Q2566" i="1"/>
  <c r="P2566" i="1"/>
  <c r="E2566" i="1"/>
  <c r="D2566" i="1"/>
  <c r="C2566" i="1"/>
  <c r="W2565" i="1"/>
  <c r="V2565" i="1"/>
  <c r="U2565" i="1"/>
  <c r="T2565" i="1"/>
  <c r="S2565" i="1"/>
  <c r="R2565" i="1"/>
  <c r="Q2565" i="1"/>
  <c r="P2565" i="1"/>
  <c r="E2565" i="1"/>
  <c r="D2565" i="1"/>
  <c r="C2565" i="1"/>
  <c r="W2564" i="1"/>
  <c r="V2564" i="1"/>
  <c r="U2564" i="1"/>
  <c r="T2564" i="1"/>
  <c r="S2564" i="1"/>
  <c r="R2564" i="1"/>
  <c r="Q2564" i="1"/>
  <c r="P2564" i="1"/>
  <c r="E2564" i="1"/>
  <c r="D2564" i="1"/>
  <c r="C2564" i="1"/>
  <c r="W2563" i="1"/>
  <c r="V2563" i="1"/>
  <c r="U2563" i="1"/>
  <c r="T2563" i="1"/>
  <c r="S2563" i="1"/>
  <c r="R2563" i="1"/>
  <c r="Q2563" i="1"/>
  <c r="P2563" i="1"/>
  <c r="E2563" i="1"/>
  <c r="D2563" i="1"/>
  <c r="C2563" i="1"/>
  <c r="W2562" i="1"/>
  <c r="V2562" i="1"/>
  <c r="U2562" i="1"/>
  <c r="T2562" i="1"/>
  <c r="S2562" i="1"/>
  <c r="R2562" i="1"/>
  <c r="Q2562" i="1"/>
  <c r="P2562" i="1"/>
  <c r="E2562" i="1"/>
  <c r="D2562" i="1"/>
  <c r="C2562" i="1"/>
  <c r="W2561" i="1"/>
  <c r="V2561" i="1"/>
  <c r="U2561" i="1"/>
  <c r="T2561" i="1"/>
  <c r="S2561" i="1"/>
  <c r="R2561" i="1"/>
  <c r="Q2561" i="1"/>
  <c r="P2561" i="1"/>
  <c r="E2561" i="1"/>
  <c r="D2561" i="1"/>
  <c r="C2561" i="1"/>
  <c r="W2560" i="1"/>
  <c r="V2560" i="1"/>
  <c r="U2560" i="1"/>
  <c r="T2560" i="1"/>
  <c r="S2560" i="1"/>
  <c r="R2560" i="1"/>
  <c r="Q2560" i="1"/>
  <c r="P2560" i="1"/>
  <c r="E2560" i="1"/>
  <c r="D2560" i="1"/>
  <c r="C2560" i="1"/>
  <c r="W2559" i="1"/>
  <c r="V2559" i="1"/>
  <c r="U2559" i="1"/>
  <c r="T2559" i="1"/>
  <c r="S2559" i="1"/>
  <c r="R2559" i="1"/>
  <c r="Q2559" i="1"/>
  <c r="P2559" i="1"/>
  <c r="E2559" i="1"/>
  <c r="D2559" i="1"/>
  <c r="C2559" i="1"/>
  <c r="W2558" i="1"/>
  <c r="V2558" i="1"/>
  <c r="U2558" i="1"/>
  <c r="T2558" i="1"/>
  <c r="S2558" i="1"/>
  <c r="R2558" i="1"/>
  <c r="Q2558" i="1"/>
  <c r="P2558" i="1"/>
  <c r="E2558" i="1"/>
  <c r="D2558" i="1"/>
  <c r="C2558" i="1"/>
  <c r="W2557" i="1"/>
  <c r="V2557" i="1"/>
  <c r="U2557" i="1"/>
  <c r="T2557" i="1"/>
  <c r="S2557" i="1"/>
  <c r="R2557" i="1"/>
  <c r="Q2557" i="1"/>
  <c r="P2557" i="1"/>
  <c r="E2557" i="1"/>
  <c r="D2557" i="1"/>
  <c r="C2557" i="1"/>
  <c r="W2556" i="1"/>
  <c r="V2556" i="1"/>
  <c r="U2556" i="1"/>
  <c r="T2556" i="1"/>
  <c r="S2556" i="1"/>
  <c r="R2556" i="1"/>
  <c r="Q2556" i="1"/>
  <c r="P2556" i="1"/>
  <c r="E2556" i="1"/>
  <c r="D2556" i="1"/>
  <c r="C2556" i="1"/>
  <c r="W2555" i="1"/>
  <c r="V2555" i="1"/>
  <c r="U2555" i="1"/>
  <c r="T2555" i="1"/>
  <c r="S2555" i="1"/>
  <c r="R2555" i="1"/>
  <c r="Q2555" i="1"/>
  <c r="P2555" i="1"/>
  <c r="E2555" i="1"/>
  <c r="D2555" i="1"/>
  <c r="C2555" i="1"/>
  <c r="W2554" i="1"/>
  <c r="V2554" i="1"/>
  <c r="U2554" i="1"/>
  <c r="T2554" i="1"/>
  <c r="S2554" i="1"/>
  <c r="R2554" i="1"/>
  <c r="Q2554" i="1"/>
  <c r="P2554" i="1"/>
  <c r="E2554" i="1"/>
  <c r="D2554" i="1"/>
  <c r="C2554" i="1"/>
  <c r="W2553" i="1"/>
  <c r="V2553" i="1"/>
  <c r="U2553" i="1"/>
  <c r="T2553" i="1"/>
  <c r="S2553" i="1"/>
  <c r="R2553" i="1"/>
  <c r="Q2553" i="1"/>
  <c r="P2553" i="1"/>
  <c r="E2553" i="1"/>
  <c r="D2553" i="1"/>
  <c r="C2553" i="1"/>
  <c r="W2552" i="1"/>
  <c r="V2552" i="1"/>
  <c r="U2552" i="1"/>
  <c r="T2552" i="1"/>
  <c r="S2552" i="1"/>
  <c r="R2552" i="1"/>
  <c r="Q2552" i="1"/>
  <c r="P2552" i="1"/>
  <c r="E2552" i="1"/>
  <c r="D2552" i="1"/>
  <c r="C2552" i="1"/>
  <c r="W2551" i="1"/>
  <c r="V2551" i="1"/>
  <c r="U2551" i="1"/>
  <c r="T2551" i="1"/>
  <c r="S2551" i="1"/>
  <c r="R2551" i="1"/>
  <c r="Q2551" i="1"/>
  <c r="P2551" i="1"/>
  <c r="E2551" i="1"/>
  <c r="D2551" i="1"/>
  <c r="C2551" i="1"/>
  <c r="W2550" i="1"/>
  <c r="V2550" i="1"/>
  <c r="U2550" i="1"/>
  <c r="T2550" i="1"/>
  <c r="S2550" i="1"/>
  <c r="R2550" i="1"/>
  <c r="Q2550" i="1"/>
  <c r="P2550" i="1"/>
  <c r="E2550" i="1"/>
  <c r="D2550" i="1"/>
  <c r="C2550" i="1"/>
  <c r="W2549" i="1"/>
  <c r="V2549" i="1"/>
  <c r="U2549" i="1"/>
  <c r="T2549" i="1"/>
  <c r="S2549" i="1"/>
  <c r="R2549" i="1"/>
  <c r="Q2549" i="1"/>
  <c r="P2549" i="1"/>
  <c r="E2549" i="1"/>
  <c r="D2549" i="1"/>
  <c r="C2549" i="1"/>
  <c r="W2548" i="1"/>
  <c r="V2548" i="1"/>
  <c r="U2548" i="1"/>
  <c r="T2548" i="1"/>
  <c r="S2548" i="1"/>
  <c r="R2548" i="1"/>
  <c r="Q2548" i="1"/>
  <c r="P2548" i="1"/>
  <c r="E2548" i="1"/>
  <c r="D2548" i="1"/>
  <c r="C2548" i="1"/>
  <c r="W2547" i="1"/>
  <c r="V2547" i="1"/>
  <c r="U2547" i="1"/>
  <c r="T2547" i="1"/>
  <c r="S2547" i="1"/>
  <c r="R2547" i="1"/>
  <c r="Q2547" i="1"/>
  <c r="P2547" i="1"/>
  <c r="E2547" i="1"/>
  <c r="D2547" i="1"/>
  <c r="C2547" i="1"/>
  <c r="W2546" i="1"/>
  <c r="V2546" i="1"/>
  <c r="U2546" i="1"/>
  <c r="T2546" i="1"/>
  <c r="S2546" i="1"/>
  <c r="R2546" i="1"/>
  <c r="Q2546" i="1"/>
  <c r="P2546" i="1"/>
  <c r="E2546" i="1"/>
  <c r="D2546" i="1"/>
  <c r="C2546" i="1"/>
  <c r="W2545" i="1"/>
  <c r="V2545" i="1"/>
  <c r="U2545" i="1"/>
  <c r="T2545" i="1"/>
  <c r="S2545" i="1"/>
  <c r="R2545" i="1"/>
  <c r="Q2545" i="1"/>
  <c r="P2545" i="1"/>
  <c r="E2545" i="1"/>
  <c r="D2545" i="1"/>
  <c r="C2545" i="1"/>
  <c r="W2544" i="1"/>
  <c r="V2544" i="1"/>
  <c r="U2544" i="1"/>
  <c r="T2544" i="1"/>
  <c r="S2544" i="1"/>
  <c r="R2544" i="1"/>
  <c r="Q2544" i="1"/>
  <c r="P2544" i="1"/>
  <c r="E2544" i="1"/>
  <c r="D2544" i="1"/>
  <c r="C2544" i="1"/>
  <c r="W2543" i="1"/>
  <c r="V2543" i="1"/>
  <c r="U2543" i="1"/>
  <c r="T2543" i="1"/>
  <c r="S2543" i="1"/>
  <c r="R2543" i="1"/>
  <c r="Q2543" i="1"/>
  <c r="P2543" i="1"/>
  <c r="E2543" i="1"/>
  <c r="D2543" i="1"/>
  <c r="C2543" i="1"/>
  <c r="W2542" i="1"/>
  <c r="V2542" i="1"/>
  <c r="U2542" i="1"/>
  <c r="T2542" i="1"/>
  <c r="S2542" i="1"/>
  <c r="R2542" i="1"/>
  <c r="Q2542" i="1"/>
  <c r="P2542" i="1"/>
  <c r="E2542" i="1"/>
  <c r="D2542" i="1"/>
  <c r="C2542" i="1"/>
  <c r="W2541" i="1"/>
  <c r="V2541" i="1"/>
  <c r="U2541" i="1"/>
  <c r="T2541" i="1"/>
  <c r="S2541" i="1"/>
  <c r="R2541" i="1"/>
  <c r="Q2541" i="1"/>
  <c r="P2541" i="1"/>
  <c r="E2541" i="1"/>
  <c r="D2541" i="1"/>
  <c r="C2541" i="1"/>
  <c r="W2540" i="1"/>
  <c r="V2540" i="1"/>
  <c r="U2540" i="1"/>
  <c r="T2540" i="1"/>
  <c r="S2540" i="1"/>
  <c r="R2540" i="1"/>
  <c r="Q2540" i="1"/>
  <c r="P2540" i="1"/>
  <c r="E2540" i="1"/>
  <c r="D2540" i="1"/>
  <c r="C2540" i="1"/>
  <c r="W2539" i="1"/>
  <c r="V2539" i="1"/>
  <c r="U2539" i="1"/>
  <c r="T2539" i="1"/>
  <c r="S2539" i="1"/>
  <c r="R2539" i="1"/>
  <c r="Q2539" i="1"/>
  <c r="P2539" i="1"/>
  <c r="E2539" i="1"/>
  <c r="D2539" i="1"/>
  <c r="C2539" i="1"/>
  <c r="W2538" i="1"/>
  <c r="V2538" i="1"/>
  <c r="U2538" i="1"/>
  <c r="T2538" i="1"/>
  <c r="S2538" i="1"/>
  <c r="R2538" i="1"/>
  <c r="Q2538" i="1"/>
  <c r="P2538" i="1"/>
  <c r="E2538" i="1"/>
  <c r="D2538" i="1"/>
  <c r="C2538" i="1"/>
  <c r="W2537" i="1"/>
  <c r="V2537" i="1"/>
  <c r="U2537" i="1"/>
  <c r="T2537" i="1"/>
  <c r="S2537" i="1"/>
  <c r="R2537" i="1"/>
  <c r="Q2537" i="1"/>
  <c r="P2537" i="1"/>
  <c r="E2537" i="1"/>
  <c r="D2537" i="1"/>
  <c r="C2537" i="1"/>
  <c r="W2536" i="1"/>
  <c r="V2536" i="1"/>
  <c r="U2536" i="1"/>
  <c r="T2536" i="1"/>
  <c r="S2536" i="1"/>
  <c r="R2536" i="1"/>
  <c r="Q2536" i="1"/>
  <c r="P2536" i="1"/>
  <c r="E2536" i="1"/>
  <c r="D2536" i="1"/>
  <c r="C2536" i="1"/>
  <c r="W2535" i="1"/>
  <c r="V2535" i="1"/>
  <c r="U2535" i="1"/>
  <c r="T2535" i="1"/>
  <c r="S2535" i="1"/>
  <c r="R2535" i="1"/>
  <c r="Q2535" i="1"/>
  <c r="P2535" i="1"/>
  <c r="E2535" i="1"/>
  <c r="D2535" i="1"/>
  <c r="C2535" i="1"/>
  <c r="W2534" i="1"/>
  <c r="V2534" i="1"/>
  <c r="U2534" i="1"/>
  <c r="T2534" i="1"/>
  <c r="S2534" i="1"/>
  <c r="R2534" i="1"/>
  <c r="Q2534" i="1"/>
  <c r="P2534" i="1"/>
  <c r="E2534" i="1"/>
  <c r="D2534" i="1"/>
  <c r="C2534" i="1"/>
  <c r="W2533" i="1"/>
  <c r="V2533" i="1"/>
  <c r="U2533" i="1"/>
  <c r="T2533" i="1"/>
  <c r="S2533" i="1"/>
  <c r="R2533" i="1"/>
  <c r="Q2533" i="1"/>
  <c r="P2533" i="1"/>
  <c r="E2533" i="1"/>
  <c r="D2533" i="1"/>
  <c r="C2533" i="1"/>
  <c r="W2532" i="1"/>
  <c r="V2532" i="1"/>
  <c r="U2532" i="1"/>
  <c r="T2532" i="1"/>
  <c r="S2532" i="1"/>
  <c r="R2532" i="1"/>
  <c r="Q2532" i="1"/>
  <c r="P2532" i="1"/>
  <c r="E2532" i="1"/>
  <c r="D2532" i="1"/>
  <c r="C2532" i="1"/>
  <c r="W2531" i="1"/>
  <c r="V2531" i="1"/>
  <c r="U2531" i="1"/>
  <c r="T2531" i="1"/>
  <c r="S2531" i="1"/>
  <c r="R2531" i="1"/>
  <c r="Q2531" i="1"/>
  <c r="P2531" i="1"/>
  <c r="E2531" i="1"/>
  <c r="D2531" i="1"/>
  <c r="C2531" i="1"/>
  <c r="W2530" i="1"/>
  <c r="V2530" i="1"/>
  <c r="U2530" i="1"/>
  <c r="T2530" i="1"/>
  <c r="S2530" i="1"/>
  <c r="R2530" i="1"/>
  <c r="Q2530" i="1"/>
  <c r="P2530" i="1"/>
  <c r="E2530" i="1"/>
  <c r="D2530" i="1"/>
  <c r="C2530" i="1"/>
  <c r="W2529" i="1"/>
  <c r="V2529" i="1"/>
  <c r="U2529" i="1"/>
  <c r="T2529" i="1"/>
  <c r="S2529" i="1"/>
  <c r="R2529" i="1"/>
  <c r="Q2529" i="1"/>
  <c r="P2529" i="1"/>
  <c r="E2529" i="1"/>
  <c r="D2529" i="1"/>
  <c r="C2529" i="1"/>
  <c r="W2528" i="1"/>
  <c r="V2528" i="1"/>
  <c r="U2528" i="1"/>
  <c r="T2528" i="1"/>
  <c r="S2528" i="1"/>
  <c r="R2528" i="1"/>
  <c r="Q2528" i="1"/>
  <c r="P2528" i="1"/>
  <c r="E2528" i="1"/>
  <c r="D2528" i="1"/>
  <c r="C2528" i="1"/>
  <c r="W2527" i="1"/>
  <c r="V2527" i="1"/>
  <c r="U2527" i="1"/>
  <c r="T2527" i="1"/>
  <c r="S2527" i="1"/>
  <c r="R2527" i="1"/>
  <c r="Q2527" i="1"/>
  <c r="P2527" i="1"/>
  <c r="E2527" i="1"/>
  <c r="D2527" i="1"/>
  <c r="C2527" i="1"/>
  <c r="W2526" i="1"/>
  <c r="V2526" i="1"/>
  <c r="U2526" i="1"/>
  <c r="T2526" i="1"/>
  <c r="S2526" i="1"/>
  <c r="R2526" i="1"/>
  <c r="Q2526" i="1"/>
  <c r="P2526" i="1"/>
  <c r="E2526" i="1"/>
  <c r="D2526" i="1"/>
  <c r="C2526" i="1"/>
  <c r="W2525" i="1"/>
  <c r="V2525" i="1"/>
  <c r="U2525" i="1"/>
  <c r="T2525" i="1"/>
  <c r="S2525" i="1"/>
  <c r="R2525" i="1"/>
  <c r="Q2525" i="1"/>
  <c r="P2525" i="1"/>
  <c r="E2525" i="1"/>
  <c r="D2525" i="1"/>
  <c r="C2525" i="1"/>
  <c r="W2524" i="1"/>
  <c r="V2524" i="1"/>
  <c r="U2524" i="1"/>
  <c r="T2524" i="1"/>
  <c r="S2524" i="1"/>
  <c r="R2524" i="1"/>
  <c r="Q2524" i="1"/>
  <c r="P2524" i="1"/>
  <c r="E2524" i="1"/>
  <c r="D2524" i="1"/>
  <c r="C2524" i="1"/>
  <c r="W2523" i="1"/>
  <c r="V2523" i="1"/>
  <c r="U2523" i="1"/>
  <c r="T2523" i="1"/>
  <c r="S2523" i="1"/>
  <c r="R2523" i="1"/>
  <c r="Q2523" i="1"/>
  <c r="P2523" i="1"/>
  <c r="E2523" i="1"/>
  <c r="D2523" i="1"/>
  <c r="C2523" i="1"/>
  <c r="W2522" i="1"/>
  <c r="V2522" i="1"/>
  <c r="U2522" i="1"/>
  <c r="T2522" i="1"/>
  <c r="S2522" i="1"/>
  <c r="R2522" i="1"/>
  <c r="Q2522" i="1"/>
  <c r="P2522" i="1"/>
  <c r="E2522" i="1"/>
  <c r="D2522" i="1"/>
  <c r="C2522" i="1"/>
  <c r="W2521" i="1"/>
  <c r="V2521" i="1"/>
  <c r="U2521" i="1"/>
  <c r="T2521" i="1"/>
  <c r="S2521" i="1"/>
  <c r="R2521" i="1"/>
  <c r="Q2521" i="1"/>
  <c r="P2521" i="1"/>
  <c r="E2521" i="1"/>
  <c r="D2521" i="1"/>
  <c r="C2521" i="1"/>
  <c r="W2520" i="1"/>
  <c r="V2520" i="1"/>
  <c r="U2520" i="1"/>
  <c r="T2520" i="1"/>
  <c r="S2520" i="1"/>
  <c r="R2520" i="1"/>
  <c r="Q2520" i="1"/>
  <c r="P2520" i="1"/>
  <c r="E2520" i="1"/>
  <c r="D2520" i="1"/>
  <c r="C2520" i="1"/>
  <c r="W2519" i="1"/>
  <c r="V2519" i="1"/>
  <c r="U2519" i="1"/>
  <c r="T2519" i="1"/>
  <c r="S2519" i="1"/>
  <c r="R2519" i="1"/>
  <c r="Q2519" i="1"/>
  <c r="P2519" i="1"/>
  <c r="E2519" i="1"/>
  <c r="D2519" i="1"/>
  <c r="C2519" i="1"/>
  <c r="W2518" i="1"/>
  <c r="V2518" i="1"/>
  <c r="U2518" i="1"/>
  <c r="T2518" i="1"/>
  <c r="S2518" i="1"/>
  <c r="R2518" i="1"/>
  <c r="Q2518" i="1"/>
  <c r="P2518" i="1"/>
  <c r="E2518" i="1"/>
  <c r="D2518" i="1"/>
  <c r="C2518" i="1"/>
  <c r="W2517" i="1"/>
  <c r="V2517" i="1"/>
  <c r="U2517" i="1"/>
  <c r="T2517" i="1"/>
  <c r="S2517" i="1"/>
  <c r="R2517" i="1"/>
  <c r="Q2517" i="1"/>
  <c r="P2517" i="1"/>
  <c r="E2517" i="1"/>
  <c r="D2517" i="1"/>
  <c r="C2517" i="1"/>
  <c r="W2516" i="1"/>
  <c r="V2516" i="1"/>
  <c r="U2516" i="1"/>
  <c r="T2516" i="1"/>
  <c r="S2516" i="1"/>
  <c r="R2516" i="1"/>
  <c r="Q2516" i="1"/>
  <c r="P2516" i="1"/>
  <c r="E2516" i="1"/>
  <c r="D2516" i="1"/>
  <c r="C2516" i="1"/>
  <c r="W2515" i="1"/>
  <c r="V2515" i="1"/>
  <c r="U2515" i="1"/>
  <c r="T2515" i="1"/>
  <c r="S2515" i="1"/>
  <c r="R2515" i="1"/>
  <c r="Q2515" i="1"/>
  <c r="P2515" i="1"/>
  <c r="E2515" i="1"/>
  <c r="D2515" i="1"/>
  <c r="C2515" i="1"/>
  <c r="W2514" i="1"/>
  <c r="V2514" i="1"/>
  <c r="U2514" i="1"/>
  <c r="T2514" i="1"/>
  <c r="S2514" i="1"/>
  <c r="R2514" i="1"/>
  <c r="Q2514" i="1"/>
  <c r="P2514" i="1"/>
  <c r="E2514" i="1"/>
  <c r="D2514" i="1"/>
  <c r="C2514" i="1"/>
  <c r="W2513" i="1"/>
  <c r="V2513" i="1"/>
  <c r="U2513" i="1"/>
  <c r="T2513" i="1"/>
  <c r="S2513" i="1"/>
  <c r="R2513" i="1"/>
  <c r="Q2513" i="1"/>
  <c r="P2513" i="1"/>
  <c r="E2513" i="1"/>
  <c r="D2513" i="1"/>
  <c r="C2513" i="1"/>
  <c r="W2512" i="1"/>
  <c r="V2512" i="1"/>
  <c r="U2512" i="1"/>
  <c r="T2512" i="1"/>
  <c r="S2512" i="1"/>
  <c r="R2512" i="1"/>
  <c r="Q2512" i="1"/>
  <c r="P2512" i="1"/>
  <c r="E2512" i="1"/>
  <c r="D2512" i="1"/>
  <c r="C2512" i="1"/>
  <c r="W2511" i="1"/>
  <c r="V2511" i="1"/>
  <c r="U2511" i="1"/>
  <c r="T2511" i="1"/>
  <c r="S2511" i="1"/>
  <c r="R2511" i="1"/>
  <c r="Q2511" i="1"/>
  <c r="P2511" i="1"/>
  <c r="E2511" i="1"/>
  <c r="D2511" i="1"/>
  <c r="C2511" i="1"/>
  <c r="W2510" i="1"/>
  <c r="V2510" i="1"/>
  <c r="U2510" i="1"/>
  <c r="T2510" i="1"/>
  <c r="S2510" i="1"/>
  <c r="R2510" i="1"/>
  <c r="Q2510" i="1"/>
  <c r="P2510" i="1"/>
  <c r="E2510" i="1"/>
  <c r="D2510" i="1"/>
  <c r="C2510" i="1"/>
  <c r="W2509" i="1"/>
  <c r="V2509" i="1"/>
  <c r="U2509" i="1"/>
  <c r="T2509" i="1"/>
  <c r="S2509" i="1"/>
  <c r="R2509" i="1"/>
  <c r="Q2509" i="1"/>
  <c r="P2509" i="1"/>
  <c r="E2509" i="1"/>
  <c r="D2509" i="1"/>
  <c r="C2509" i="1"/>
  <c r="W2508" i="1"/>
  <c r="V2508" i="1"/>
  <c r="U2508" i="1"/>
  <c r="T2508" i="1"/>
  <c r="S2508" i="1"/>
  <c r="R2508" i="1"/>
  <c r="Q2508" i="1"/>
  <c r="P2508" i="1"/>
  <c r="E2508" i="1"/>
  <c r="D2508" i="1"/>
  <c r="C2508" i="1"/>
  <c r="W2507" i="1"/>
  <c r="V2507" i="1"/>
  <c r="U2507" i="1"/>
  <c r="T2507" i="1"/>
  <c r="S2507" i="1"/>
  <c r="R2507" i="1"/>
  <c r="Q2507" i="1"/>
  <c r="P2507" i="1"/>
  <c r="E2507" i="1"/>
  <c r="D2507" i="1"/>
  <c r="C2507" i="1"/>
  <c r="W2506" i="1"/>
  <c r="V2506" i="1"/>
  <c r="U2506" i="1"/>
  <c r="T2506" i="1"/>
  <c r="S2506" i="1"/>
  <c r="R2506" i="1"/>
  <c r="Q2506" i="1"/>
  <c r="P2506" i="1"/>
  <c r="E2506" i="1"/>
  <c r="D2506" i="1"/>
  <c r="C2506" i="1"/>
  <c r="W2505" i="1"/>
  <c r="V2505" i="1"/>
  <c r="U2505" i="1"/>
  <c r="T2505" i="1"/>
  <c r="S2505" i="1"/>
  <c r="R2505" i="1"/>
  <c r="Q2505" i="1"/>
  <c r="P2505" i="1"/>
  <c r="E2505" i="1"/>
  <c r="D2505" i="1"/>
  <c r="C2505" i="1"/>
  <c r="W2504" i="1"/>
  <c r="V2504" i="1"/>
  <c r="U2504" i="1"/>
  <c r="T2504" i="1"/>
  <c r="S2504" i="1"/>
  <c r="R2504" i="1"/>
  <c r="Q2504" i="1"/>
  <c r="P2504" i="1"/>
  <c r="E2504" i="1"/>
  <c r="D2504" i="1"/>
  <c r="C2504" i="1"/>
  <c r="W2503" i="1"/>
  <c r="V2503" i="1"/>
  <c r="U2503" i="1"/>
  <c r="T2503" i="1"/>
  <c r="S2503" i="1"/>
  <c r="R2503" i="1"/>
  <c r="Q2503" i="1"/>
  <c r="P2503" i="1"/>
  <c r="E2503" i="1"/>
  <c r="D2503" i="1"/>
  <c r="C2503" i="1"/>
  <c r="W2502" i="1"/>
  <c r="V2502" i="1"/>
  <c r="U2502" i="1"/>
  <c r="T2502" i="1"/>
  <c r="S2502" i="1"/>
  <c r="R2502" i="1"/>
  <c r="Q2502" i="1"/>
  <c r="P2502" i="1"/>
  <c r="E2502" i="1"/>
  <c r="D2502" i="1"/>
  <c r="C2502" i="1"/>
  <c r="W2501" i="1"/>
  <c r="V2501" i="1"/>
  <c r="U2501" i="1"/>
  <c r="T2501" i="1"/>
  <c r="S2501" i="1"/>
  <c r="R2501" i="1"/>
  <c r="Q2501" i="1"/>
  <c r="P2501" i="1"/>
  <c r="E2501" i="1"/>
  <c r="D2501" i="1"/>
  <c r="C2501" i="1"/>
  <c r="W2500" i="1"/>
  <c r="V2500" i="1"/>
  <c r="U2500" i="1"/>
  <c r="T2500" i="1"/>
  <c r="S2500" i="1"/>
  <c r="R2500" i="1"/>
  <c r="Q2500" i="1"/>
  <c r="P2500" i="1"/>
  <c r="E2500" i="1"/>
  <c r="D2500" i="1"/>
  <c r="C2500" i="1"/>
  <c r="W2499" i="1"/>
  <c r="V2499" i="1"/>
  <c r="U2499" i="1"/>
  <c r="T2499" i="1"/>
  <c r="S2499" i="1"/>
  <c r="R2499" i="1"/>
  <c r="Q2499" i="1"/>
  <c r="P2499" i="1"/>
  <c r="E2499" i="1"/>
  <c r="D2499" i="1"/>
  <c r="C2499" i="1"/>
  <c r="W2498" i="1"/>
  <c r="V2498" i="1"/>
  <c r="U2498" i="1"/>
  <c r="T2498" i="1"/>
  <c r="S2498" i="1"/>
  <c r="R2498" i="1"/>
  <c r="Q2498" i="1"/>
  <c r="P2498" i="1"/>
  <c r="E2498" i="1"/>
  <c r="D2498" i="1"/>
  <c r="C2498" i="1"/>
  <c r="W2497" i="1"/>
  <c r="V2497" i="1"/>
  <c r="U2497" i="1"/>
  <c r="T2497" i="1"/>
  <c r="S2497" i="1"/>
  <c r="R2497" i="1"/>
  <c r="Q2497" i="1"/>
  <c r="P2497" i="1"/>
  <c r="E2497" i="1"/>
  <c r="D2497" i="1"/>
  <c r="C2497" i="1"/>
  <c r="W2496" i="1"/>
  <c r="V2496" i="1"/>
  <c r="U2496" i="1"/>
  <c r="T2496" i="1"/>
  <c r="S2496" i="1"/>
  <c r="R2496" i="1"/>
  <c r="Q2496" i="1"/>
  <c r="P2496" i="1"/>
  <c r="E2496" i="1"/>
  <c r="D2496" i="1"/>
  <c r="C2496" i="1"/>
  <c r="W2495" i="1"/>
  <c r="V2495" i="1"/>
  <c r="U2495" i="1"/>
  <c r="T2495" i="1"/>
  <c r="S2495" i="1"/>
  <c r="R2495" i="1"/>
  <c r="Q2495" i="1"/>
  <c r="P2495" i="1"/>
  <c r="E2495" i="1"/>
  <c r="D2495" i="1"/>
  <c r="C2495" i="1"/>
  <c r="W2494" i="1"/>
  <c r="V2494" i="1"/>
  <c r="U2494" i="1"/>
  <c r="T2494" i="1"/>
  <c r="S2494" i="1"/>
  <c r="R2494" i="1"/>
  <c r="Q2494" i="1"/>
  <c r="P2494" i="1"/>
  <c r="E2494" i="1"/>
  <c r="D2494" i="1"/>
  <c r="C2494" i="1"/>
  <c r="W2493" i="1"/>
  <c r="V2493" i="1"/>
  <c r="U2493" i="1"/>
  <c r="T2493" i="1"/>
  <c r="S2493" i="1"/>
  <c r="R2493" i="1"/>
  <c r="Q2493" i="1"/>
  <c r="P2493" i="1"/>
  <c r="E2493" i="1"/>
  <c r="D2493" i="1"/>
  <c r="C2493" i="1"/>
  <c r="W2492" i="1"/>
  <c r="V2492" i="1"/>
  <c r="U2492" i="1"/>
  <c r="T2492" i="1"/>
  <c r="S2492" i="1"/>
  <c r="R2492" i="1"/>
  <c r="Q2492" i="1"/>
  <c r="P2492" i="1"/>
  <c r="E2492" i="1"/>
  <c r="D2492" i="1"/>
  <c r="C2492" i="1"/>
  <c r="W2491" i="1"/>
  <c r="V2491" i="1"/>
  <c r="U2491" i="1"/>
  <c r="T2491" i="1"/>
  <c r="S2491" i="1"/>
  <c r="R2491" i="1"/>
  <c r="Q2491" i="1"/>
  <c r="P2491" i="1"/>
  <c r="E2491" i="1"/>
  <c r="D2491" i="1"/>
  <c r="C2491" i="1"/>
  <c r="W2490" i="1"/>
  <c r="V2490" i="1"/>
  <c r="U2490" i="1"/>
  <c r="T2490" i="1"/>
  <c r="S2490" i="1"/>
  <c r="R2490" i="1"/>
  <c r="Q2490" i="1"/>
  <c r="P2490" i="1"/>
  <c r="E2490" i="1"/>
  <c r="D2490" i="1"/>
  <c r="C2490" i="1"/>
  <c r="W2489" i="1"/>
  <c r="V2489" i="1"/>
  <c r="U2489" i="1"/>
  <c r="T2489" i="1"/>
  <c r="S2489" i="1"/>
  <c r="R2489" i="1"/>
  <c r="Q2489" i="1"/>
  <c r="P2489" i="1"/>
  <c r="E2489" i="1"/>
  <c r="D2489" i="1"/>
  <c r="C2489" i="1"/>
  <c r="W2488" i="1"/>
  <c r="V2488" i="1"/>
  <c r="U2488" i="1"/>
  <c r="T2488" i="1"/>
  <c r="S2488" i="1"/>
  <c r="R2488" i="1"/>
  <c r="Q2488" i="1"/>
  <c r="P2488" i="1"/>
  <c r="E2488" i="1"/>
  <c r="D2488" i="1"/>
  <c r="C2488" i="1"/>
  <c r="W2487" i="1"/>
  <c r="V2487" i="1"/>
  <c r="U2487" i="1"/>
  <c r="T2487" i="1"/>
  <c r="S2487" i="1"/>
  <c r="R2487" i="1"/>
  <c r="Q2487" i="1"/>
  <c r="P2487" i="1"/>
  <c r="E2487" i="1"/>
  <c r="D2487" i="1"/>
  <c r="C2487" i="1"/>
  <c r="W2486" i="1"/>
  <c r="V2486" i="1"/>
  <c r="U2486" i="1"/>
  <c r="T2486" i="1"/>
  <c r="S2486" i="1"/>
  <c r="R2486" i="1"/>
  <c r="Q2486" i="1"/>
  <c r="P2486" i="1"/>
  <c r="E2486" i="1"/>
  <c r="D2486" i="1"/>
  <c r="C2486" i="1"/>
  <c r="W2485" i="1"/>
  <c r="V2485" i="1"/>
  <c r="U2485" i="1"/>
  <c r="T2485" i="1"/>
  <c r="S2485" i="1"/>
  <c r="R2485" i="1"/>
  <c r="Q2485" i="1"/>
  <c r="P2485" i="1"/>
  <c r="E2485" i="1"/>
  <c r="D2485" i="1"/>
  <c r="C2485" i="1"/>
  <c r="W2484" i="1"/>
  <c r="V2484" i="1"/>
  <c r="U2484" i="1"/>
  <c r="T2484" i="1"/>
  <c r="S2484" i="1"/>
  <c r="R2484" i="1"/>
  <c r="Q2484" i="1"/>
  <c r="P2484" i="1"/>
  <c r="E2484" i="1"/>
  <c r="D2484" i="1"/>
  <c r="C2484" i="1"/>
  <c r="W2483" i="1"/>
  <c r="V2483" i="1"/>
  <c r="U2483" i="1"/>
  <c r="T2483" i="1"/>
  <c r="S2483" i="1"/>
  <c r="R2483" i="1"/>
  <c r="Q2483" i="1"/>
  <c r="P2483" i="1"/>
  <c r="E2483" i="1"/>
  <c r="D2483" i="1"/>
  <c r="C2483" i="1"/>
  <c r="W2482" i="1"/>
  <c r="V2482" i="1"/>
  <c r="U2482" i="1"/>
  <c r="T2482" i="1"/>
  <c r="S2482" i="1"/>
  <c r="R2482" i="1"/>
  <c r="Q2482" i="1"/>
  <c r="P2482" i="1"/>
  <c r="E2482" i="1"/>
  <c r="D2482" i="1"/>
  <c r="C2482" i="1"/>
  <c r="W2481" i="1"/>
  <c r="V2481" i="1"/>
  <c r="U2481" i="1"/>
  <c r="T2481" i="1"/>
  <c r="S2481" i="1"/>
  <c r="R2481" i="1"/>
  <c r="Q2481" i="1"/>
  <c r="P2481" i="1"/>
  <c r="E2481" i="1"/>
  <c r="D2481" i="1"/>
  <c r="C2481" i="1"/>
  <c r="W2480" i="1"/>
  <c r="V2480" i="1"/>
  <c r="U2480" i="1"/>
  <c r="T2480" i="1"/>
  <c r="S2480" i="1"/>
  <c r="R2480" i="1"/>
  <c r="Q2480" i="1"/>
  <c r="P2480" i="1"/>
  <c r="E2480" i="1"/>
  <c r="D2480" i="1"/>
  <c r="C2480" i="1"/>
  <c r="W2479" i="1"/>
  <c r="V2479" i="1"/>
  <c r="U2479" i="1"/>
  <c r="T2479" i="1"/>
  <c r="S2479" i="1"/>
  <c r="R2479" i="1"/>
  <c r="Q2479" i="1"/>
  <c r="P2479" i="1"/>
  <c r="E2479" i="1"/>
  <c r="D2479" i="1"/>
  <c r="C2479" i="1"/>
  <c r="W2478" i="1"/>
  <c r="V2478" i="1"/>
  <c r="U2478" i="1"/>
  <c r="T2478" i="1"/>
  <c r="S2478" i="1"/>
  <c r="R2478" i="1"/>
  <c r="Q2478" i="1"/>
  <c r="P2478" i="1"/>
  <c r="E2478" i="1"/>
  <c r="D2478" i="1"/>
  <c r="C2478" i="1"/>
  <c r="W2477" i="1"/>
  <c r="V2477" i="1"/>
  <c r="U2477" i="1"/>
  <c r="T2477" i="1"/>
  <c r="S2477" i="1"/>
  <c r="R2477" i="1"/>
  <c r="Q2477" i="1"/>
  <c r="P2477" i="1"/>
  <c r="E2477" i="1"/>
  <c r="D2477" i="1"/>
  <c r="C2477" i="1"/>
  <c r="W2476" i="1"/>
  <c r="V2476" i="1"/>
  <c r="U2476" i="1"/>
  <c r="T2476" i="1"/>
  <c r="S2476" i="1"/>
  <c r="R2476" i="1"/>
  <c r="Q2476" i="1"/>
  <c r="P2476" i="1"/>
  <c r="E2476" i="1"/>
  <c r="D2476" i="1"/>
  <c r="C2476" i="1"/>
  <c r="W2475" i="1"/>
  <c r="V2475" i="1"/>
  <c r="U2475" i="1"/>
  <c r="T2475" i="1"/>
  <c r="S2475" i="1"/>
  <c r="R2475" i="1"/>
  <c r="Q2475" i="1"/>
  <c r="P2475" i="1"/>
  <c r="E2475" i="1"/>
  <c r="D2475" i="1"/>
  <c r="C2475" i="1"/>
  <c r="W2474" i="1"/>
  <c r="V2474" i="1"/>
  <c r="U2474" i="1"/>
  <c r="T2474" i="1"/>
  <c r="S2474" i="1"/>
  <c r="R2474" i="1"/>
  <c r="Q2474" i="1"/>
  <c r="P2474" i="1"/>
  <c r="E2474" i="1"/>
  <c r="D2474" i="1"/>
  <c r="C2474" i="1"/>
  <c r="W2473" i="1"/>
  <c r="V2473" i="1"/>
  <c r="U2473" i="1"/>
  <c r="T2473" i="1"/>
  <c r="S2473" i="1"/>
  <c r="R2473" i="1"/>
  <c r="Q2473" i="1"/>
  <c r="P2473" i="1"/>
  <c r="E2473" i="1"/>
  <c r="D2473" i="1"/>
  <c r="C2473" i="1"/>
  <c r="W2472" i="1"/>
  <c r="V2472" i="1"/>
  <c r="U2472" i="1"/>
  <c r="T2472" i="1"/>
  <c r="S2472" i="1"/>
  <c r="R2472" i="1"/>
  <c r="Q2472" i="1"/>
  <c r="P2472" i="1"/>
  <c r="E2472" i="1"/>
  <c r="D2472" i="1"/>
  <c r="C2472" i="1"/>
  <c r="W2471" i="1"/>
  <c r="V2471" i="1"/>
  <c r="U2471" i="1"/>
  <c r="T2471" i="1"/>
  <c r="S2471" i="1"/>
  <c r="R2471" i="1"/>
  <c r="Q2471" i="1"/>
  <c r="P2471" i="1"/>
  <c r="E2471" i="1"/>
  <c r="D2471" i="1"/>
  <c r="C2471" i="1"/>
  <c r="W2470" i="1"/>
  <c r="V2470" i="1"/>
  <c r="U2470" i="1"/>
  <c r="T2470" i="1"/>
  <c r="S2470" i="1"/>
  <c r="R2470" i="1"/>
  <c r="Q2470" i="1"/>
  <c r="P2470" i="1"/>
  <c r="E2470" i="1"/>
  <c r="D2470" i="1"/>
  <c r="C2470" i="1"/>
  <c r="W2469" i="1"/>
  <c r="V2469" i="1"/>
  <c r="U2469" i="1"/>
  <c r="T2469" i="1"/>
  <c r="S2469" i="1"/>
  <c r="R2469" i="1"/>
  <c r="Q2469" i="1"/>
  <c r="P2469" i="1"/>
  <c r="E2469" i="1"/>
  <c r="D2469" i="1"/>
  <c r="C2469" i="1"/>
  <c r="W2468" i="1"/>
  <c r="V2468" i="1"/>
  <c r="U2468" i="1"/>
  <c r="T2468" i="1"/>
  <c r="S2468" i="1"/>
  <c r="R2468" i="1"/>
  <c r="Q2468" i="1"/>
  <c r="P2468" i="1"/>
  <c r="E2468" i="1"/>
  <c r="D2468" i="1"/>
  <c r="C2468" i="1"/>
  <c r="W2467" i="1"/>
  <c r="V2467" i="1"/>
  <c r="U2467" i="1"/>
  <c r="T2467" i="1"/>
  <c r="S2467" i="1"/>
  <c r="R2467" i="1"/>
  <c r="Q2467" i="1"/>
  <c r="P2467" i="1"/>
  <c r="E2467" i="1"/>
  <c r="D2467" i="1"/>
  <c r="C2467" i="1"/>
  <c r="W2466" i="1"/>
  <c r="V2466" i="1"/>
  <c r="U2466" i="1"/>
  <c r="T2466" i="1"/>
  <c r="S2466" i="1"/>
  <c r="R2466" i="1"/>
  <c r="Q2466" i="1"/>
  <c r="P2466" i="1"/>
  <c r="E2466" i="1"/>
  <c r="D2466" i="1"/>
  <c r="C2466" i="1"/>
  <c r="W2465" i="1"/>
  <c r="V2465" i="1"/>
  <c r="U2465" i="1"/>
  <c r="T2465" i="1"/>
  <c r="S2465" i="1"/>
  <c r="R2465" i="1"/>
  <c r="Q2465" i="1"/>
  <c r="P2465" i="1"/>
  <c r="E2465" i="1"/>
  <c r="D2465" i="1"/>
  <c r="C2465" i="1"/>
  <c r="W2464" i="1"/>
  <c r="V2464" i="1"/>
  <c r="U2464" i="1"/>
  <c r="T2464" i="1"/>
  <c r="S2464" i="1"/>
  <c r="R2464" i="1"/>
  <c r="Q2464" i="1"/>
  <c r="P2464" i="1"/>
  <c r="E2464" i="1"/>
  <c r="D2464" i="1"/>
  <c r="C2464" i="1"/>
  <c r="W2463" i="1"/>
  <c r="V2463" i="1"/>
  <c r="U2463" i="1"/>
  <c r="T2463" i="1"/>
  <c r="S2463" i="1"/>
  <c r="R2463" i="1"/>
  <c r="Q2463" i="1"/>
  <c r="P2463" i="1"/>
  <c r="E2463" i="1"/>
  <c r="D2463" i="1"/>
  <c r="C2463" i="1"/>
  <c r="W2462" i="1"/>
  <c r="V2462" i="1"/>
  <c r="U2462" i="1"/>
  <c r="T2462" i="1"/>
  <c r="S2462" i="1"/>
  <c r="R2462" i="1"/>
  <c r="Q2462" i="1"/>
  <c r="P2462" i="1"/>
  <c r="E2462" i="1"/>
  <c r="D2462" i="1"/>
  <c r="C2462" i="1"/>
  <c r="W2461" i="1"/>
  <c r="V2461" i="1"/>
  <c r="U2461" i="1"/>
  <c r="T2461" i="1"/>
  <c r="S2461" i="1"/>
  <c r="R2461" i="1"/>
  <c r="Q2461" i="1"/>
  <c r="P2461" i="1"/>
  <c r="E2461" i="1"/>
  <c r="D2461" i="1"/>
  <c r="C2461" i="1"/>
  <c r="W2460" i="1"/>
  <c r="V2460" i="1"/>
  <c r="U2460" i="1"/>
  <c r="T2460" i="1"/>
  <c r="S2460" i="1"/>
  <c r="R2460" i="1"/>
  <c r="Q2460" i="1"/>
  <c r="P2460" i="1"/>
  <c r="E2460" i="1"/>
  <c r="D2460" i="1"/>
  <c r="C2460" i="1"/>
  <c r="W2459" i="1"/>
  <c r="V2459" i="1"/>
  <c r="U2459" i="1"/>
  <c r="T2459" i="1"/>
  <c r="S2459" i="1"/>
  <c r="R2459" i="1"/>
  <c r="Q2459" i="1"/>
  <c r="P2459" i="1"/>
  <c r="E2459" i="1"/>
  <c r="D2459" i="1"/>
  <c r="C2459" i="1"/>
  <c r="W2458" i="1"/>
  <c r="V2458" i="1"/>
  <c r="U2458" i="1"/>
  <c r="T2458" i="1"/>
  <c r="S2458" i="1"/>
  <c r="R2458" i="1"/>
  <c r="Q2458" i="1"/>
  <c r="P2458" i="1"/>
  <c r="E2458" i="1"/>
  <c r="D2458" i="1"/>
  <c r="C2458" i="1"/>
  <c r="W2457" i="1"/>
  <c r="V2457" i="1"/>
  <c r="U2457" i="1"/>
  <c r="T2457" i="1"/>
  <c r="S2457" i="1"/>
  <c r="R2457" i="1"/>
  <c r="Q2457" i="1"/>
  <c r="P2457" i="1"/>
  <c r="E2457" i="1"/>
  <c r="D2457" i="1"/>
  <c r="C2457" i="1"/>
  <c r="W2456" i="1"/>
  <c r="V2456" i="1"/>
  <c r="U2456" i="1"/>
  <c r="T2456" i="1"/>
  <c r="S2456" i="1"/>
  <c r="R2456" i="1"/>
  <c r="Q2456" i="1"/>
  <c r="P2456" i="1"/>
  <c r="E2456" i="1"/>
  <c r="D2456" i="1"/>
  <c r="C2456" i="1"/>
  <c r="W2455" i="1"/>
  <c r="V2455" i="1"/>
  <c r="U2455" i="1"/>
  <c r="T2455" i="1"/>
  <c r="S2455" i="1"/>
  <c r="R2455" i="1"/>
  <c r="Q2455" i="1"/>
  <c r="P2455" i="1"/>
  <c r="E2455" i="1"/>
  <c r="D2455" i="1"/>
  <c r="C2455" i="1"/>
  <c r="W2454" i="1"/>
  <c r="V2454" i="1"/>
  <c r="U2454" i="1"/>
  <c r="T2454" i="1"/>
  <c r="S2454" i="1"/>
  <c r="R2454" i="1"/>
  <c r="Q2454" i="1"/>
  <c r="P2454" i="1"/>
  <c r="E2454" i="1"/>
  <c r="D2454" i="1"/>
  <c r="C2454" i="1"/>
  <c r="W2453" i="1"/>
  <c r="V2453" i="1"/>
  <c r="U2453" i="1"/>
  <c r="T2453" i="1"/>
  <c r="S2453" i="1"/>
  <c r="R2453" i="1"/>
  <c r="Q2453" i="1"/>
  <c r="P2453" i="1"/>
  <c r="E2453" i="1"/>
  <c r="D2453" i="1"/>
  <c r="C2453" i="1"/>
  <c r="W2452" i="1"/>
  <c r="V2452" i="1"/>
  <c r="U2452" i="1"/>
  <c r="T2452" i="1"/>
  <c r="S2452" i="1"/>
  <c r="R2452" i="1"/>
  <c r="Q2452" i="1"/>
  <c r="P2452" i="1"/>
  <c r="E2452" i="1"/>
  <c r="D2452" i="1"/>
  <c r="C2452" i="1"/>
  <c r="W2451" i="1"/>
  <c r="V2451" i="1"/>
  <c r="U2451" i="1"/>
  <c r="T2451" i="1"/>
  <c r="S2451" i="1"/>
  <c r="R2451" i="1"/>
  <c r="Q2451" i="1"/>
  <c r="P2451" i="1"/>
  <c r="E2451" i="1"/>
  <c r="D2451" i="1"/>
  <c r="C2451" i="1"/>
  <c r="W2450" i="1"/>
  <c r="V2450" i="1"/>
  <c r="U2450" i="1"/>
  <c r="T2450" i="1"/>
  <c r="S2450" i="1"/>
  <c r="R2450" i="1"/>
  <c r="Q2450" i="1"/>
  <c r="P2450" i="1"/>
  <c r="E2450" i="1"/>
  <c r="D2450" i="1"/>
  <c r="C2450" i="1"/>
  <c r="W2449" i="1"/>
  <c r="V2449" i="1"/>
  <c r="U2449" i="1"/>
  <c r="T2449" i="1"/>
  <c r="S2449" i="1"/>
  <c r="R2449" i="1"/>
  <c r="Q2449" i="1"/>
  <c r="P2449" i="1"/>
  <c r="E2449" i="1"/>
  <c r="D2449" i="1"/>
  <c r="C2449" i="1"/>
  <c r="W2448" i="1"/>
  <c r="V2448" i="1"/>
  <c r="U2448" i="1"/>
  <c r="T2448" i="1"/>
  <c r="S2448" i="1"/>
  <c r="R2448" i="1"/>
  <c r="Q2448" i="1"/>
  <c r="P2448" i="1"/>
  <c r="E2448" i="1"/>
  <c r="D2448" i="1"/>
  <c r="C2448" i="1"/>
  <c r="W2447" i="1"/>
  <c r="V2447" i="1"/>
  <c r="U2447" i="1"/>
  <c r="T2447" i="1"/>
  <c r="S2447" i="1"/>
  <c r="R2447" i="1"/>
  <c r="Q2447" i="1"/>
  <c r="P2447" i="1"/>
  <c r="E2447" i="1"/>
  <c r="D2447" i="1"/>
  <c r="C2447" i="1"/>
  <c r="W2446" i="1"/>
  <c r="V2446" i="1"/>
  <c r="U2446" i="1"/>
  <c r="T2446" i="1"/>
  <c r="S2446" i="1"/>
  <c r="R2446" i="1"/>
  <c r="Q2446" i="1"/>
  <c r="P2446" i="1"/>
  <c r="E2446" i="1"/>
  <c r="D2446" i="1"/>
  <c r="C2446" i="1"/>
  <c r="W2445" i="1"/>
  <c r="V2445" i="1"/>
  <c r="U2445" i="1"/>
  <c r="T2445" i="1"/>
  <c r="S2445" i="1"/>
  <c r="R2445" i="1"/>
  <c r="Q2445" i="1"/>
  <c r="P2445" i="1"/>
  <c r="E2445" i="1"/>
  <c r="D2445" i="1"/>
  <c r="C2445" i="1"/>
  <c r="W2444" i="1"/>
  <c r="V2444" i="1"/>
  <c r="U2444" i="1"/>
  <c r="T2444" i="1"/>
  <c r="S2444" i="1"/>
  <c r="R2444" i="1"/>
  <c r="Q2444" i="1"/>
  <c r="P2444" i="1"/>
  <c r="E2444" i="1"/>
  <c r="D2444" i="1"/>
  <c r="C2444" i="1"/>
  <c r="W2443" i="1"/>
  <c r="V2443" i="1"/>
  <c r="U2443" i="1"/>
  <c r="T2443" i="1"/>
  <c r="S2443" i="1"/>
  <c r="R2443" i="1"/>
  <c r="Q2443" i="1"/>
  <c r="P2443" i="1"/>
  <c r="E2443" i="1"/>
  <c r="D2443" i="1"/>
  <c r="C2443" i="1"/>
  <c r="W2442" i="1"/>
  <c r="V2442" i="1"/>
  <c r="U2442" i="1"/>
  <c r="T2442" i="1"/>
  <c r="S2442" i="1"/>
  <c r="R2442" i="1"/>
  <c r="Q2442" i="1"/>
  <c r="P2442" i="1"/>
  <c r="E2442" i="1"/>
  <c r="D2442" i="1"/>
  <c r="C2442" i="1"/>
  <c r="W2441" i="1"/>
  <c r="V2441" i="1"/>
  <c r="U2441" i="1"/>
  <c r="T2441" i="1"/>
  <c r="S2441" i="1"/>
  <c r="R2441" i="1"/>
  <c r="Q2441" i="1"/>
  <c r="P2441" i="1"/>
  <c r="E2441" i="1"/>
  <c r="D2441" i="1"/>
  <c r="C2441" i="1"/>
  <c r="W2440" i="1"/>
  <c r="V2440" i="1"/>
  <c r="U2440" i="1"/>
  <c r="T2440" i="1"/>
  <c r="S2440" i="1"/>
  <c r="R2440" i="1"/>
  <c r="Q2440" i="1"/>
  <c r="P2440" i="1"/>
  <c r="E2440" i="1"/>
  <c r="D2440" i="1"/>
  <c r="C2440" i="1"/>
  <c r="W2439" i="1"/>
  <c r="V2439" i="1"/>
  <c r="U2439" i="1"/>
  <c r="T2439" i="1"/>
  <c r="S2439" i="1"/>
  <c r="R2439" i="1"/>
  <c r="Q2439" i="1"/>
  <c r="P2439" i="1"/>
  <c r="E2439" i="1"/>
  <c r="D2439" i="1"/>
  <c r="C2439" i="1"/>
  <c r="W2438" i="1"/>
  <c r="V2438" i="1"/>
  <c r="U2438" i="1"/>
  <c r="T2438" i="1"/>
  <c r="S2438" i="1"/>
  <c r="R2438" i="1"/>
  <c r="Q2438" i="1"/>
  <c r="P2438" i="1"/>
  <c r="E2438" i="1"/>
  <c r="D2438" i="1"/>
  <c r="C2438" i="1"/>
  <c r="W2437" i="1"/>
  <c r="V2437" i="1"/>
  <c r="U2437" i="1"/>
  <c r="T2437" i="1"/>
  <c r="S2437" i="1"/>
  <c r="R2437" i="1"/>
  <c r="Q2437" i="1"/>
  <c r="P2437" i="1"/>
  <c r="E2437" i="1"/>
  <c r="D2437" i="1"/>
  <c r="C2437" i="1"/>
  <c r="W2436" i="1"/>
  <c r="V2436" i="1"/>
  <c r="U2436" i="1"/>
  <c r="T2436" i="1"/>
  <c r="S2436" i="1"/>
  <c r="R2436" i="1"/>
  <c r="Q2436" i="1"/>
  <c r="P2436" i="1"/>
  <c r="E2436" i="1"/>
  <c r="D2436" i="1"/>
  <c r="C2436" i="1"/>
  <c r="W2435" i="1"/>
  <c r="V2435" i="1"/>
  <c r="U2435" i="1"/>
  <c r="T2435" i="1"/>
  <c r="S2435" i="1"/>
  <c r="R2435" i="1"/>
  <c r="Q2435" i="1"/>
  <c r="P2435" i="1"/>
  <c r="E2435" i="1"/>
  <c r="D2435" i="1"/>
  <c r="C2435" i="1"/>
  <c r="W2434" i="1"/>
  <c r="V2434" i="1"/>
  <c r="U2434" i="1"/>
  <c r="T2434" i="1"/>
  <c r="S2434" i="1"/>
  <c r="R2434" i="1"/>
  <c r="Q2434" i="1"/>
  <c r="P2434" i="1"/>
  <c r="E2434" i="1"/>
  <c r="D2434" i="1"/>
  <c r="C2434" i="1"/>
  <c r="W2433" i="1"/>
  <c r="V2433" i="1"/>
  <c r="U2433" i="1"/>
  <c r="T2433" i="1"/>
  <c r="S2433" i="1"/>
  <c r="R2433" i="1"/>
  <c r="Q2433" i="1"/>
  <c r="P2433" i="1"/>
  <c r="E2433" i="1"/>
  <c r="D2433" i="1"/>
  <c r="C2433" i="1"/>
  <c r="W2432" i="1"/>
  <c r="V2432" i="1"/>
  <c r="U2432" i="1"/>
  <c r="T2432" i="1"/>
  <c r="S2432" i="1"/>
  <c r="R2432" i="1"/>
  <c r="Q2432" i="1"/>
  <c r="P2432" i="1"/>
  <c r="E2432" i="1"/>
  <c r="D2432" i="1"/>
  <c r="C2432" i="1"/>
  <c r="W2431" i="1"/>
  <c r="V2431" i="1"/>
  <c r="U2431" i="1"/>
  <c r="T2431" i="1"/>
  <c r="S2431" i="1"/>
  <c r="R2431" i="1"/>
  <c r="Q2431" i="1"/>
  <c r="P2431" i="1"/>
  <c r="E2431" i="1"/>
  <c r="D2431" i="1"/>
  <c r="C2431" i="1"/>
  <c r="W2430" i="1"/>
  <c r="V2430" i="1"/>
  <c r="U2430" i="1"/>
  <c r="T2430" i="1"/>
  <c r="S2430" i="1"/>
  <c r="R2430" i="1"/>
  <c r="Q2430" i="1"/>
  <c r="P2430" i="1"/>
  <c r="E2430" i="1"/>
  <c r="D2430" i="1"/>
  <c r="C2430" i="1"/>
  <c r="W2429" i="1"/>
  <c r="V2429" i="1"/>
  <c r="U2429" i="1"/>
  <c r="T2429" i="1"/>
  <c r="S2429" i="1"/>
  <c r="R2429" i="1"/>
  <c r="Q2429" i="1"/>
  <c r="P2429" i="1"/>
  <c r="E2429" i="1"/>
  <c r="D2429" i="1"/>
  <c r="C2429" i="1"/>
  <c r="W2428" i="1"/>
  <c r="V2428" i="1"/>
  <c r="U2428" i="1"/>
  <c r="T2428" i="1"/>
  <c r="S2428" i="1"/>
  <c r="R2428" i="1"/>
  <c r="Q2428" i="1"/>
  <c r="P2428" i="1"/>
  <c r="E2428" i="1"/>
  <c r="D2428" i="1"/>
  <c r="C2428" i="1"/>
  <c r="W2427" i="1"/>
  <c r="V2427" i="1"/>
  <c r="U2427" i="1"/>
  <c r="T2427" i="1"/>
  <c r="S2427" i="1"/>
  <c r="R2427" i="1"/>
  <c r="Q2427" i="1"/>
  <c r="P2427" i="1"/>
  <c r="E2427" i="1"/>
  <c r="D2427" i="1"/>
  <c r="C2427" i="1"/>
  <c r="W2426" i="1"/>
  <c r="V2426" i="1"/>
  <c r="U2426" i="1"/>
  <c r="T2426" i="1"/>
  <c r="S2426" i="1"/>
  <c r="R2426" i="1"/>
  <c r="Q2426" i="1"/>
  <c r="P2426" i="1"/>
  <c r="E2426" i="1"/>
  <c r="D2426" i="1"/>
  <c r="C2426" i="1"/>
  <c r="W2425" i="1"/>
  <c r="V2425" i="1"/>
  <c r="U2425" i="1"/>
  <c r="T2425" i="1"/>
  <c r="S2425" i="1"/>
  <c r="R2425" i="1"/>
  <c r="Q2425" i="1"/>
  <c r="P2425" i="1"/>
  <c r="E2425" i="1"/>
  <c r="D2425" i="1"/>
  <c r="C2425" i="1"/>
  <c r="W2424" i="1"/>
  <c r="V2424" i="1"/>
  <c r="U2424" i="1"/>
  <c r="T2424" i="1"/>
  <c r="S2424" i="1"/>
  <c r="R2424" i="1"/>
  <c r="Q2424" i="1"/>
  <c r="P2424" i="1"/>
  <c r="E2424" i="1"/>
  <c r="D2424" i="1"/>
  <c r="C2424" i="1"/>
  <c r="W2423" i="1"/>
  <c r="V2423" i="1"/>
  <c r="U2423" i="1"/>
  <c r="T2423" i="1"/>
  <c r="S2423" i="1"/>
  <c r="R2423" i="1"/>
  <c r="Q2423" i="1"/>
  <c r="P2423" i="1"/>
  <c r="E2423" i="1"/>
  <c r="D2423" i="1"/>
  <c r="C2423" i="1"/>
  <c r="W2422" i="1"/>
  <c r="V2422" i="1"/>
  <c r="U2422" i="1"/>
  <c r="T2422" i="1"/>
  <c r="S2422" i="1"/>
  <c r="R2422" i="1"/>
  <c r="Q2422" i="1"/>
  <c r="P2422" i="1"/>
  <c r="E2422" i="1"/>
  <c r="D2422" i="1"/>
  <c r="C2422" i="1"/>
  <c r="W2421" i="1"/>
  <c r="V2421" i="1"/>
  <c r="U2421" i="1"/>
  <c r="T2421" i="1"/>
  <c r="S2421" i="1"/>
  <c r="R2421" i="1"/>
  <c r="Q2421" i="1"/>
  <c r="P2421" i="1"/>
  <c r="E2421" i="1"/>
  <c r="D2421" i="1"/>
  <c r="C2421" i="1"/>
  <c r="W2420" i="1"/>
  <c r="V2420" i="1"/>
  <c r="U2420" i="1"/>
  <c r="T2420" i="1"/>
  <c r="S2420" i="1"/>
  <c r="R2420" i="1"/>
  <c r="Q2420" i="1"/>
  <c r="P2420" i="1"/>
  <c r="E2420" i="1"/>
  <c r="D2420" i="1"/>
  <c r="C2420" i="1"/>
  <c r="W2419" i="1"/>
  <c r="V2419" i="1"/>
  <c r="U2419" i="1"/>
  <c r="T2419" i="1"/>
  <c r="S2419" i="1"/>
  <c r="R2419" i="1"/>
  <c r="Q2419" i="1"/>
  <c r="P2419" i="1"/>
  <c r="E2419" i="1"/>
  <c r="D2419" i="1"/>
  <c r="C2419" i="1"/>
  <c r="W2418" i="1"/>
  <c r="V2418" i="1"/>
  <c r="U2418" i="1"/>
  <c r="T2418" i="1"/>
  <c r="S2418" i="1"/>
  <c r="R2418" i="1"/>
  <c r="Q2418" i="1"/>
  <c r="P2418" i="1"/>
  <c r="E2418" i="1"/>
  <c r="D2418" i="1"/>
  <c r="C2418" i="1"/>
  <c r="W2417" i="1"/>
  <c r="V2417" i="1"/>
  <c r="U2417" i="1"/>
  <c r="T2417" i="1"/>
  <c r="S2417" i="1"/>
  <c r="R2417" i="1"/>
  <c r="Q2417" i="1"/>
  <c r="P2417" i="1"/>
  <c r="E2417" i="1"/>
  <c r="D2417" i="1"/>
  <c r="C2417" i="1"/>
  <c r="W2416" i="1"/>
  <c r="V2416" i="1"/>
  <c r="U2416" i="1"/>
  <c r="T2416" i="1"/>
  <c r="S2416" i="1"/>
  <c r="R2416" i="1"/>
  <c r="Q2416" i="1"/>
  <c r="P2416" i="1"/>
  <c r="E2416" i="1"/>
  <c r="D2416" i="1"/>
  <c r="C2416" i="1"/>
  <c r="W2415" i="1"/>
  <c r="V2415" i="1"/>
  <c r="U2415" i="1"/>
  <c r="T2415" i="1"/>
  <c r="S2415" i="1"/>
  <c r="R2415" i="1"/>
  <c r="Q2415" i="1"/>
  <c r="P2415" i="1"/>
  <c r="E2415" i="1"/>
  <c r="D2415" i="1"/>
  <c r="C2415" i="1"/>
  <c r="W2414" i="1"/>
  <c r="V2414" i="1"/>
  <c r="U2414" i="1"/>
  <c r="T2414" i="1"/>
  <c r="S2414" i="1"/>
  <c r="R2414" i="1"/>
  <c r="Q2414" i="1"/>
  <c r="P2414" i="1"/>
  <c r="E2414" i="1"/>
  <c r="D2414" i="1"/>
  <c r="C2414" i="1"/>
  <c r="W2413" i="1"/>
  <c r="V2413" i="1"/>
  <c r="U2413" i="1"/>
  <c r="T2413" i="1"/>
  <c r="S2413" i="1"/>
  <c r="R2413" i="1"/>
  <c r="Q2413" i="1"/>
  <c r="P2413" i="1"/>
  <c r="E2413" i="1"/>
  <c r="D2413" i="1"/>
  <c r="C2413" i="1"/>
  <c r="W2412" i="1"/>
  <c r="V2412" i="1"/>
  <c r="U2412" i="1"/>
  <c r="T2412" i="1"/>
  <c r="S2412" i="1"/>
  <c r="R2412" i="1"/>
  <c r="Q2412" i="1"/>
  <c r="P2412" i="1"/>
  <c r="E2412" i="1"/>
  <c r="D2412" i="1"/>
  <c r="C2412" i="1"/>
  <c r="W2411" i="1"/>
  <c r="V2411" i="1"/>
  <c r="U2411" i="1"/>
  <c r="T2411" i="1"/>
  <c r="S2411" i="1"/>
  <c r="R2411" i="1"/>
  <c r="Q2411" i="1"/>
  <c r="P2411" i="1"/>
  <c r="E2411" i="1"/>
  <c r="D2411" i="1"/>
  <c r="C2411" i="1"/>
  <c r="W2410" i="1"/>
  <c r="V2410" i="1"/>
  <c r="U2410" i="1"/>
  <c r="T2410" i="1"/>
  <c r="S2410" i="1"/>
  <c r="R2410" i="1"/>
  <c r="Q2410" i="1"/>
  <c r="P2410" i="1"/>
  <c r="E2410" i="1"/>
  <c r="D2410" i="1"/>
  <c r="C2410" i="1"/>
  <c r="W2409" i="1"/>
  <c r="V2409" i="1"/>
  <c r="U2409" i="1"/>
  <c r="T2409" i="1"/>
  <c r="S2409" i="1"/>
  <c r="R2409" i="1"/>
  <c r="Q2409" i="1"/>
  <c r="P2409" i="1"/>
  <c r="E2409" i="1"/>
  <c r="D2409" i="1"/>
  <c r="C2409" i="1"/>
  <c r="W2408" i="1"/>
  <c r="V2408" i="1"/>
  <c r="U2408" i="1"/>
  <c r="T2408" i="1"/>
  <c r="S2408" i="1"/>
  <c r="R2408" i="1"/>
  <c r="Q2408" i="1"/>
  <c r="P2408" i="1"/>
  <c r="E2408" i="1"/>
  <c r="D2408" i="1"/>
  <c r="C2408" i="1"/>
  <c r="W2407" i="1"/>
  <c r="V2407" i="1"/>
  <c r="U2407" i="1"/>
  <c r="T2407" i="1"/>
  <c r="S2407" i="1"/>
  <c r="R2407" i="1"/>
  <c r="Q2407" i="1"/>
  <c r="P2407" i="1"/>
  <c r="E2407" i="1"/>
  <c r="D2407" i="1"/>
  <c r="C2407" i="1"/>
  <c r="W2406" i="1"/>
  <c r="V2406" i="1"/>
  <c r="U2406" i="1"/>
  <c r="T2406" i="1"/>
  <c r="S2406" i="1"/>
  <c r="R2406" i="1"/>
  <c r="Q2406" i="1"/>
  <c r="P2406" i="1"/>
  <c r="E2406" i="1"/>
  <c r="D2406" i="1"/>
  <c r="C2406" i="1"/>
  <c r="W2405" i="1"/>
  <c r="V2405" i="1"/>
  <c r="U2405" i="1"/>
  <c r="T2405" i="1"/>
  <c r="S2405" i="1"/>
  <c r="R2405" i="1"/>
  <c r="Q2405" i="1"/>
  <c r="P2405" i="1"/>
  <c r="E2405" i="1"/>
  <c r="D2405" i="1"/>
  <c r="C2405" i="1"/>
  <c r="W2404" i="1"/>
  <c r="V2404" i="1"/>
  <c r="U2404" i="1"/>
  <c r="T2404" i="1"/>
  <c r="S2404" i="1"/>
  <c r="R2404" i="1"/>
  <c r="Q2404" i="1"/>
  <c r="P2404" i="1"/>
  <c r="E2404" i="1"/>
  <c r="D2404" i="1"/>
  <c r="C2404" i="1"/>
  <c r="W2403" i="1"/>
  <c r="V2403" i="1"/>
  <c r="U2403" i="1"/>
  <c r="T2403" i="1"/>
  <c r="S2403" i="1"/>
  <c r="R2403" i="1"/>
  <c r="Q2403" i="1"/>
  <c r="P2403" i="1"/>
  <c r="E2403" i="1"/>
  <c r="D2403" i="1"/>
  <c r="C2403" i="1"/>
  <c r="W2402" i="1"/>
  <c r="V2402" i="1"/>
  <c r="U2402" i="1"/>
  <c r="T2402" i="1"/>
  <c r="S2402" i="1"/>
  <c r="R2402" i="1"/>
  <c r="Q2402" i="1"/>
  <c r="P2402" i="1"/>
  <c r="E2402" i="1"/>
  <c r="D2402" i="1"/>
  <c r="C2402" i="1"/>
  <c r="W2401" i="1"/>
  <c r="V2401" i="1"/>
  <c r="U2401" i="1"/>
  <c r="T2401" i="1"/>
  <c r="S2401" i="1"/>
  <c r="R2401" i="1"/>
  <c r="Q2401" i="1"/>
  <c r="P2401" i="1"/>
  <c r="E2401" i="1"/>
  <c r="D2401" i="1"/>
  <c r="C2401" i="1"/>
  <c r="W2400" i="1"/>
  <c r="V2400" i="1"/>
  <c r="U2400" i="1"/>
  <c r="T2400" i="1"/>
  <c r="S2400" i="1"/>
  <c r="R2400" i="1"/>
  <c r="Q2400" i="1"/>
  <c r="P2400" i="1"/>
  <c r="E2400" i="1"/>
  <c r="D2400" i="1"/>
  <c r="C2400" i="1"/>
  <c r="W2399" i="1"/>
  <c r="V2399" i="1"/>
  <c r="U2399" i="1"/>
  <c r="T2399" i="1"/>
  <c r="S2399" i="1"/>
  <c r="R2399" i="1"/>
  <c r="Q2399" i="1"/>
  <c r="P2399" i="1"/>
  <c r="E2399" i="1"/>
  <c r="D2399" i="1"/>
  <c r="C2399" i="1"/>
  <c r="W2398" i="1"/>
  <c r="V2398" i="1"/>
  <c r="U2398" i="1"/>
  <c r="T2398" i="1"/>
  <c r="S2398" i="1"/>
  <c r="R2398" i="1"/>
  <c r="Q2398" i="1"/>
  <c r="P2398" i="1"/>
  <c r="E2398" i="1"/>
  <c r="D2398" i="1"/>
  <c r="C2398" i="1"/>
  <c r="W2397" i="1"/>
  <c r="V2397" i="1"/>
  <c r="U2397" i="1"/>
  <c r="T2397" i="1"/>
  <c r="S2397" i="1"/>
  <c r="R2397" i="1"/>
  <c r="Q2397" i="1"/>
  <c r="P2397" i="1"/>
  <c r="E2397" i="1"/>
  <c r="D2397" i="1"/>
  <c r="C2397" i="1"/>
  <c r="W2396" i="1"/>
  <c r="V2396" i="1"/>
  <c r="U2396" i="1"/>
  <c r="T2396" i="1"/>
  <c r="S2396" i="1"/>
  <c r="R2396" i="1"/>
  <c r="Q2396" i="1"/>
  <c r="P2396" i="1"/>
  <c r="E2396" i="1"/>
  <c r="D2396" i="1"/>
  <c r="C2396" i="1"/>
  <c r="W2395" i="1"/>
  <c r="V2395" i="1"/>
  <c r="U2395" i="1"/>
  <c r="T2395" i="1"/>
  <c r="S2395" i="1"/>
  <c r="R2395" i="1"/>
  <c r="Q2395" i="1"/>
  <c r="P2395" i="1"/>
  <c r="E2395" i="1"/>
  <c r="D2395" i="1"/>
  <c r="C2395" i="1"/>
  <c r="W2394" i="1"/>
  <c r="V2394" i="1"/>
  <c r="U2394" i="1"/>
  <c r="T2394" i="1"/>
  <c r="S2394" i="1"/>
  <c r="R2394" i="1"/>
  <c r="Q2394" i="1"/>
  <c r="P2394" i="1"/>
  <c r="E2394" i="1"/>
  <c r="D2394" i="1"/>
  <c r="C2394" i="1"/>
  <c r="W2393" i="1"/>
  <c r="V2393" i="1"/>
  <c r="U2393" i="1"/>
  <c r="T2393" i="1"/>
  <c r="S2393" i="1"/>
  <c r="R2393" i="1"/>
  <c r="Q2393" i="1"/>
  <c r="P2393" i="1"/>
  <c r="E2393" i="1"/>
  <c r="D2393" i="1"/>
  <c r="C2393" i="1"/>
  <c r="W2392" i="1"/>
  <c r="V2392" i="1"/>
  <c r="U2392" i="1"/>
  <c r="T2392" i="1"/>
  <c r="S2392" i="1"/>
  <c r="R2392" i="1"/>
  <c r="Q2392" i="1"/>
  <c r="P2392" i="1"/>
  <c r="E2392" i="1"/>
  <c r="D2392" i="1"/>
  <c r="C2392" i="1"/>
  <c r="W2391" i="1"/>
  <c r="V2391" i="1"/>
  <c r="U2391" i="1"/>
  <c r="T2391" i="1"/>
  <c r="S2391" i="1"/>
  <c r="R2391" i="1"/>
  <c r="Q2391" i="1"/>
  <c r="P2391" i="1"/>
  <c r="E2391" i="1"/>
  <c r="D2391" i="1"/>
  <c r="C2391" i="1"/>
  <c r="W2390" i="1"/>
  <c r="V2390" i="1"/>
  <c r="U2390" i="1"/>
  <c r="T2390" i="1"/>
  <c r="S2390" i="1"/>
  <c r="R2390" i="1"/>
  <c r="Q2390" i="1"/>
  <c r="P2390" i="1"/>
  <c r="E2390" i="1"/>
  <c r="D2390" i="1"/>
  <c r="C2390" i="1"/>
  <c r="W2389" i="1"/>
  <c r="V2389" i="1"/>
  <c r="U2389" i="1"/>
  <c r="T2389" i="1"/>
  <c r="S2389" i="1"/>
  <c r="R2389" i="1"/>
  <c r="Q2389" i="1"/>
  <c r="P2389" i="1"/>
  <c r="E2389" i="1"/>
  <c r="D2389" i="1"/>
  <c r="C2389" i="1"/>
  <c r="W2388" i="1"/>
  <c r="V2388" i="1"/>
  <c r="U2388" i="1"/>
  <c r="T2388" i="1"/>
  <c r="S2388" i="1"/>
  <c r="R2388" i="1"/>
  <c r="Q2388" i="1"/>
  <c r="P2388" i="1"/>
  <c r="E2388" i="1"/>
  <c r="D2388" i="1"/>
  <c r="C2388" i="1"/>
  <c r="W2387" i="1"/>
  <c r="V2387" i="1"/>
  <c r="U2387" i="1"/>
  <c r="T2387" i="1"/>
  <c r="S2387" i="1"/>
  <c r="R2387" i="1"/>
  <c r="Q2387" i="1"/>
  <c r="P2387" i="1"/>
  <c r="E2387" i="1"/>
  <c r="D2387" i="1"/>
  <c r="C2387" i="1"/>
  <c r="W2386" i="1"/>
  <c r="V2386" i="1"/>
  <c r="U2386" i="1"/>
  <c r="T2386" i="1"/>
  <c r="S2386" i="1"/>
  <c r="R2386" i="1"/>
  <c r="Q2386" i="1"/>
  <c r="P2386" i="1"/>
  <c r="E2386" i="1"/>
  <c r="D2386" i="1"/>
  <c r="C2386" i="1"/>
  <c r="W2385" i="1"/>
  <c r="V2385" i="1"/>
  <c r="U2385" i="1"/>
  <c r="T2385" i="1"/>
  <c r="S2385" i="1"/>
  <c r="R2385" i="1"/>
  <c r="Q2385" i="1"/>
  <c r="P2385" i="1"/>
  <c r="E2385" i="1"/>
  <c r="D2385" i="1"/>
  <c r="C2385" i="1"/>
  <c r="W2384" i="1"/>
  <c r="V2384" i="1"/>
  <c r="U2384" i="1"/>
  <c r="T2384" i="1"/>
  <c r="S2384" i="1"/>
  <c r="R2384" i="1"/>
  <c r="Q2384" i="1"/>
  <c r="P2384" i="1"/>
  <c r="E2384" i="1"/>
  <c r="D2384" i="1"/>
  <c r="C2384" i="1"/>
  <c r="W2383" i="1"/>
  <c r="V2383" i="1"/>
  <c r="U2383" i="1"/>
  <c r="T2383" i="1"/>
  <c r="S2383" i="1"/>
  <c r="R2383" i="1"/>
  <c r="Q2383" i="1"/>
  <c r="P2383" i="1"/>
  <c r="E2383" i="1"/>
  <c r="D2383" i="1"/>
  <c r="C2383" i="1"/>
  <c r="W2382" i="1"/>
  <c r="V2382" i="1"/>
  <c r="U2382" i="1"/>
  <c r="T2382" i="1"/>
  <c r="S2382" i="1"/>
  <c r="R2382" i="1"/>
  <c r="Q2382" i="1"/>
  <c r="P2382" i="1"/>
  <c r="E2382" i="1"/>
  <c r="D2382" i="1"/>
  <c r="C2382" i="1"/>
  <c r="W2381" i="1"/>
  <c r="V2381" i="1"/>
  <c r="U2381" i="1"/>
  <c r="T2381" i="1"/>
  <c r="S2381" i="1"/>
  <c r="R2381" i="1"/>
  <c r="Q2381" i="1"/>
  <c r="P2381" i="1"/>
  <c r="E2381" i="1"/>
  <c r="D2381" i="1"/>
  <c r="C2381" i="1"/>
  <c r="W2380" i="1"/>
  <c r="V2380" i="1"/>
  <c r="U2380" i="1"/>
  <c r="T2380" i="1"/>
  <c r="S2380" i="1"/>
  <c r="R2380" i="1"/>
  <c r="Q2380" i="1"/>
  <c r="P2380" i="1"/>
  <c r="E2380" i="1"/>
  <c r="D2380" i="1"/>
  <c r="C2380" i="1"/>
  <c r="W2379" i="1"/>
  <c r="V2379" i="1"/>
  <c r="U2379" i="1"/>
  <c r="T2379" i="1"/>
  <c r="S2379" i="1"/>
  <c r="R2379" i="1"/>
  <c r="Q2379" i="1"/>
  <c r="P2379" i="1"/>
  <c r="E2379" i="1"/>
  <c r="D2379" i="1"/>
  <c r="C2379" i="1"/>
  <c r="W2378" i="1"/>
  <c r="V2378" i="1"/>
  <c r="U2378" i="1"/>
  <c r="T2378" i="1"/>
  <c r="S2378" i="1"/>
  <c r="R2378" i="1"/>
  <c r="Q2378" i="1"/>
  <c r="P2378" i="1"/>
  <c r="E2378" i="1"/>
  <c r="D2378" i="1"/>
  <c r="C2378" i="1"/>
  <c r="W2377" i="1"/>
  <c r="V2377" i="1"/>
  <c r="U2377" i="1"/>
  <c r="T2377" i="1"/>
  <c r="S2377" i="1"/>
  <c r="R2377" i="1"/>
  <c r="Q2377" i="1"/>
  <c r="P2377" i="1"/>
  <c r="E2377" i="1"/>
  <c r="D2377" i="1"/>
  <c r="C2377" i="1"/>
  <c r="W2376" i="1"/>
  <c r="V2376" i="1"/>
  <c r="U2376" i="1"/>
  <c r="T2376" i="1"/>
  <c r="S2376" i="1"/>
  <c r="R2376" i="1"/>
  <c r="Q2376" i="1"/>
  <c r="P2376" i="1"/>
  <c r="E2376" i="1"/>
  <c r="D2376" i="1"/>
  <c r="C2376" i="1"/>
  <c r="W2375" i="1"/>
  <c r="V2375" i="1"/>
  <c r="U2375" i="1"/>
  <c r="T2375" i="1"/>
  <c r="S2375" i="1"/>
  <c r="R2375" i="1"/>
  <c r="Q2375" i="1"/>
  <c r="P2375" i="1"/>
  <c r="E2375" i="1"/>
  <c r="D2375" i="1"/>
  <c r="C2375" i="1"/>
  <c r="W2374" i="1"/>
  <c r="V2374" i="1"/>
  <c r="U2374" i="1"/>
  <c r="T2374" i="1"/>
  <c r="S2374" i="1"/>
  <c r="R2374" i="1"/>
  <c r="Q2374" i="1"/>
  <c r="P2374" i="1"/>
  <c r="E2374" i="1"/>
  <c r="D2374" i="1"/>
  <c r="C2374" i="1"/>
  <c r="W2373" i="1"/>
  <c r="V2373" i="1"/>
  <c r="U2373" i="1"/>
  <c r="T2373" i="1"/>
  <c r="S2373" i="1"/>
  <c r="R2373" i="1"/>
  <c r="Q2373" i="1"/>
  <c r="P2373" i="1"/>
  <c r="E2373" i="1"/>
  <c r="D2373" i="1"/>
  <c r="C2373" i="1"/>
  <c r="W2372" i="1"/>
  <c r="V2372" i="1"/>
  <c r="U2372" i="1"/>
  <c r="T2372" i="1"/>
  <c r="S2372" i="1"/>
  <c r="R2372" i="1"/>
  <c r="Q2372" i="1"/>
  <c r="P2372" i="1"/>
  <c r="E2372" i="1"/>
  <c r="D2372" i="1"/>
  <c r="C2372" i="1"/>
  <c r="W2371" i="1"/>
  <c r="V2371" i="1"/>
  <c r="U2371" i="1"/>
  <c r="T2371" i="1"/>
  <c r="S2371" i="1"/>
  <c r="R2371" i="1"/>
  <c r="Q2371" i="1"/>
  <c r="P2371" i="1"/>
  <c r="E2371" i="1"/>
  <c r="D2371" i="1"/>
  <c r="C2371" i="1"/>
  <c r="W2370" i="1"/>
  <c r="V2370" i="1"/>
  <c r="U2370" i="1"/>
  <c r="T2370" i="1"/>
  <c r="S2370" i="1"/>
  <c r="R2370" i="1"/>
  <c r="Q2370" i="1"/>
  <c r="P2370" i="1"/>
  <c r="E2370" i="1"/>
  <c r="D2370" i="1"/>
  <c r="C2370" i="1"/>
  <c r="W2369" i="1"/>
  <c r="V2369" i="1"/>
  <c r="U2369" i="1"/>
  <c r="T2369" i="1"/>
  <c r="S2369" i="1"/>
  <c r="R2369" i="1"/>
  <c r="Q2369" i="1"/>
  <c r="P2369" i="1"/>
  <c r="E2369" i="1"/>
  <c r="D2369" i="1"/>
  <c r="C2369" i="1"/>
  <c r="W2368" i="1"/>
  <c r="V2368" i="1"/>
  <c r="U2368" i="1"/>
  <c r="T2368" i="1"/>
  <c r="S2368" i="1"/>
  <c r="R2368" i="1"/>
  <c r="Q2368" i="1"/>
  <c r="P2368" i="1"/>
  <c r="E2368" i="1"/>
  <c r="D2368" i="1"/>
  <c r="C2368" i="1"/>
  <c r="W2367" i="1"/>
  <c r="V2367" i="1"/>
  <c r="U2367" i="1"/>
  <c r="T2367" i="1"/>
  <c r="S2367" i="1"/>
  <c r="R2367" i="1"/>
  <c r="Q2367" i="1"/>
  <c r="P2367" i="1"/>
  <c r="E2367" i="1"/>
  <c r="D2367" i="1"/>
  <c r="C2367" i="1"/>
  <c r="W2366" i="1"/>
  <c r="V2366" i="1"/>
  <c r="U2366" i="1"/>
  <c r="T2366" i="1"/>
  <c r="S2366" i="1"/>
  <c r="R2366" i="1"/>
  <c r="Q2366" i="1"/>
  <c r="P2366" i="1"/>
  <c r="E2366" i="1"/>
  <c r="D2366" i="1"/>
  <c r="C2366" i="1"/>
  <c r="W2365" i="1"/>
  <c r="V2365" i="1"/>
  <c r="U2365" i="1"/>
  <c r="T2365" i="1"/>
  <c r="S2365" i="1"/>
  <c r="R2365" i="1"/>
  <c r="Q2365" i="1"/>
  <c r="P2365" i="1"/>
  <c r="E2365" i="1"/>
  <c r="D2365" i="1"/>
  <c r="C2365" i="1"/>
  <c r="W2364" i="1"/>
  <c r="V2364" i="1"/>
  <c r="U2364" i="1"/>
  <c r="T2364" i="1"/>
  <c r="S2364" i="1"/>
  <c r="R2364" i="1"/>
  <c r="Q2364" i="1"/>
  <c r="P2364" i="1"/>
  <c r="E2364" i="1"/>
  <c r="D2364" i="1"/>
  <c r="C2364" i="1"/>
  <c r="W2363" i="1"/>
  <c r="V2363" i="1"/>
  <c r="U2363" i="1"/>
  <c r="T2363" i="1"/>
  <c r="S2363" i="1"/>
  <c r="R2363" i="1"/>
  <c r="Q2363" i="1"/>
  <c r="P2363" i="1"/>
  <c r="E2363" i="1"/>
  <c r="D2363" i="1"/>
  <c r="C2363" i="1"/>
  <c r="W2362" i="1"/>
  <c r="V2362" i="1"/>
  <c r="U2362" i="1"/>
  <c r="T2362" i="1"/>
  <c r="S2362" i="1"/>
  <c r="R2362" i="1"/>
  <c r="Q2362" i="1"/>
  <c r="P2362" i="1"/>
  <c r="E2362" i="1"/>
  <c r="D2362" i="1"/>
  <c r="C2362" i="1"/>
  <c r="W2361" i="1"/>
  <c r="V2361" i="1"/>
  <c r="U2361" i="1"/>
  <c r="T2361" i="1"/>
  <c r="S2361" i="1"/>
  <c r="R2361" i="1"/>
  <c r="Q2361" i="1"/>
  <c r="P2361" i="1"/>
  <c r="E2361" i="1"/>
  <c r="D2361" i="1"/>
  <c r="C2361" i="1"/>
  <c r="W2360" i="1"/>
  <c r="V2360" i="1"/>
  <c r="U2360" i="1"/>
  <c r="T2360" i="1"/>
  <c r="S2360" i="1"/>
  <c r="R2360" i="1"/>
  <c r="Q2360" i="1"/>
  <c r="P2360" i="1"/>
  <c r="E2360" i="1"/>
  <c r="D2360" i="1"/>
  <c r="C2360" i="1"/>
  <c r="W2359" i="1"/>
  <c r="V2359" i="1"/>
  <c r="U2359" i="1"/>
  <c r="T2359" i="1"/>
  <c r="S2359" i="1"/>
  <c r="R2359" i="1"/>
  <c r="Q2359" i="1"/>
  <c r="P2359" i="1"/>
  <c r="E2359" i="1"/>
  <c r="D2359" i="1"/>
  <c r="C2359" i="1"/>
  <c r="W2358" i="1"/>
  <c r="V2358" i="1"/>
  <c r="U2358" i="1"/>
  <c r="T2358" i="1"/>
  <c r="S2358" i="1"/>
  <c r="R2358" i="1"/>
  <c r="Q2358" i="1"/>
  <c r="P2358" i="1"/>
  <c r="E2358" i="1"/>
  <c r="D2358" i="1"/>
  <c r="C2358" i="1"/>
  <c r="W2357" i="1"/>
  <c r="V2357" i="1"/>
  <c r="U2357" i="1"/>
  <c r="T2357" i="1"/>
  <c r="S2357" i="1"/>
  <c r="R2357" i="1"/>
  <c r="Q2357" i="1"/>
  <c r="P2357" i="1"/>
  <c r="E2357" i="1"/>
  <c r="D2357" i="1"/>
  <c r="C2357" i="1"/>
  <c r="W2356" i="1"/>
  <c r="V2356" i="1"/>
  <c r="U2356" i="1"/>
  <c r="T2356" i="1"/>
  <c r="S2356" i="1"/>
  <c r="R2356" i="1"/>
  <c r="Q2356" i="1"/>
  <c r="P2356" i="1"/>
  <c r="E2356" i="1"/>
  <c r="D2356" i="1"/>
  <c r="C2356" i="1"/>
  <c r="W2355" i="1"/>
  <c r="V2355" i="1"/>
  <c r="U2355" i="1"/>
  <c r="T2355" i="1"/>
  <c r="S2355" i="1"/>
  <c r="R2355" i="1"/>
  <c r="Q2355" i="1"/>
  <c r="P2355" i="1"/>
  <c r="E2355" i="1"/>
  <c r="D2355" i="1"/>
  <c r="C2355" i="1"/>
  <c r="W2354" i="1"/>
  <c r="V2354" i="1"/>
  <c r="U2354" i="1"/>
  <c r="T2354" i="1"/>
  <c r="S2354" i="1"/>
  <c r="R2354" i="1"/>
  <c r="Q2354" i="1"/>
  <c r="P2354" i="1"/>
  <c r="E2354" i="1"/>
  <c r="D2354" i="1"/>
  <c r="C2354" i="1"/>
  <c r="W2353" i="1"/>
  <c r="V2353" i="1"/>
  <c r="U2353" i="1"/>
  <c r="T2353" i="1"/>
  <c r="S2353" i="1"/>
  <c r="R2353" i="1"/>
  <c r="Q2353" i="1"/>
  <c r="P2353" i="1"/>
  <c r="E2353" i="1"/>
  <c r="D2353" i="1"/>
  <c r="C2353" i="1"/>
  <c r="W2352" i="1"/>
  <c r="V2352" i="1"/>
  <c r="U2352" i="1"/>
  <c r="T2352" i="1"/>
  <c r="S2352" i="1"/>
  <c r="R2352" i="1"/>
  <c r="Q2352" i="1"/>
  <c r="P2352" i="1"/>
  <c r="E2352" i="1"/>
  <c r="D2352" i="1"/>
  <c r="C2352" i="1"/>
  <c r="W2351" i="1"/>
  <c r="V2351" i="1"/>
  <c r="U2351" i="1"/>
  <c r="T2351" i="1"/>
  <c r="S2351" i="1"/>
  <c r="R2351" i="1"/>
  <c r="Q2351" i="1"/>
  <c r="P2351" i="1"/>
  <c r="E2351" i="1"/>
  <c r="D2351" i="1"/>
  <c r="C2351" i="1"/>
  <c r="W2350" i="1"/>
  <c r="V2350" i="1"/>
  <c r="U2350" i="1"/>
  <c r="T2350" i="1"/>
  <c r="S2350" i="1"/>
  <c r="R2350" i="1"/>
  <c r="Q2350" i="1"/>
  <c r="P2350" i="1"/>
  <c r="E2350" i="1"/>
  <c r="D2350" i="1"/>
  <c r="C2350" i="1"/>
  <c r="W2349" i="1"/>
  <c r="V2349" i="1"/>
  <c r="U2349" i="1"/>
  <c r="T2349" i="1"/>
  <c r="S2349" i="1"/>
  <c r="R2349" i="1"/>
  <c r="Q2349" i="1"/>
  <c r="P2349" i="1"/>
  <c r="E2349" i="1"/>
  <c r="D2349" i="1"/>
  <c r="C2349" i="1"/>
  <c r="W2348" i="1"/>
  <c r="V2348" i="1"/>
  <c r="U2348" i="1"/>
  <c r="T2348" i="1"/>
  <c r="S2348" i="1"/>
  <c r="R2348" i="1"/>
  <c r="Q2348" i="1"/>
  <c r="P2348" i="1"/>
  <c r="E2348" i="1"/>
  <c r="D2348" i="1"/>
  <c r="C2348" i="1"/>
  <c r="W2347" i="1"/>
  <c r="V2347" i="1"/>
  <c r="U2347" i="1"/>
  <c r="T2347" i="1"/>
  <c r="S2347" i="1"/>
  <c r="R2347" i="1"/>
  <c r="Q2347" i="1"/>
  <c r="P2347" i="1"/>
  <c r="E2347" i="1"/>
  <c r="D2347" i="1"/>
  <c r="C2347" i="1"/>
  <c r="W2346" i="1"/>
  <c r="V2346" i="1"/>
  <c r="U2346" i="1"/>
  <c r="T2346" i="1"/>
  <c r="S2346" i="1"/>
  <c r="R2346" i="1"/>
  <c r="Q2346" i="1"/>
  <c r="P2346" i="1"/>
  <c r="E2346" i="1"/>
  <c r="D2346" i="1"/>
  <c r="C2346" i="1"/>
  <c r="W2345" i="1"/>
  <c r="V2345" i="1"/>
  <c r="U2345" i="1"/>
  <c r="T2345" i="1"/>
  <c r="S2345" i="1"/>
  <c r="R2345" i="1"/>
  <c r="Q2345" i="1"/>
  <c r="P2345" i="1"/>
  <c r="E2345" i="1"/>
  <c r="D2345" i="1"/>
  <c r="C2345" i="1"/>
  <c r="W2344" i="1"/>
  <c r="V2344" i="1"/>
  <c r="U2344" i="1"/>
  <c r="T2344" i="1"/>
  <c r="S2344" i="1"/>
  <c r="R2344" i="1"/>
  <c r="Q2344" i="1"/>
  <c r="P2344" i="1"/>
  <c r="E2344" i="1"/>
  <c r="D2344" i="1"/>
  <c r="C2344" i="1"/>
  <c r="W2343" i="1"/>
  <c r="V2343" i="1"/>
  <c r="U2343" i="1"/>
  <c r="T2343" i="1"/>
  <c r="S2343" i="1"/>
  <c r="R2343" i="1"/>
  <c r="Q2343" i="1"/>
  <c r="P2343" i="1"/>
  <c r="E2343" i="1"/>
  <c r="D2343" i="1"/>
  <c r="C2343" i="1"/>
  <c r="W2342" i="1"/>
  <c r="V2342" i="1"/>
  <c r="U2342" i="1"/>
  <c r="T2342" i="1"/>
  <c r="S2342" i="1"/>
  <c r="R2342" i="1"/>
  <c r="Q2342" i="1"/>
  <c r="P2342" i="1"/>
  <c r="E2342" i="1"/>
  <c r="D2342" i="1"/>
  <c r="C2342" i="1"/>
  <c r="W2341" i="1"/>
  <c r="V2341" i="1"/>
  <c r="U2341" i="1"/>
  <c r="T2341" i="1"/>
  <c r="S2341" i="1"/>
  <c r="R2341" i="1"/>
  <c r="Q2341" i="1"/>
  <c r="P2341" i="1"/>
  <c r="E2341" i="1"/>
  <c r="D2341" i="1"/>
  <c r="C2341" i="1"/>
  <c r="W2340" i="1"/>
  <c r="V2340" i="1"/>
  <c r="U2340" i="1"/>
  <c r="T2340" i="1"/>
  <c r="S2340" i="1"/>
  <c r="R2340" i="1"/>
  <c r="Q2340" i="1"/>
  <c r="P2340" i="1"/>
  <c r="E2340" i="1"/>
  <c r="D2340" i="1"/>
  <c r="C2340" i="1"/>
  <c r="W2339" i="1"/>
  <c r="V2339" i="1"/>
  <c r="U2339" i="1"/>
  <c r="T2339" i="1"/>
  <c r="S2339" i="1"/>
  <c r="R2339" i="1"/>
  <c r="Q2339" i="1"/>
  <c r="P2339" i="1"/>
  <c r="E2339" i="1"/>
  <c r="D2339" i="1"/>
  <c r="C2339" i="1"/>
  <c r="W2338" i="1"/>
  <c r="V2338" i="1"/>
  <c r="U2338" i="1"/>
  <c r="T2338" i="1"/>
  <c r="S2338" i="1"/>
  <c r="R2338" i="1"/>
  <c r="Q2338" i="1"/>
  <c r="P2338" i="1"/>
  <c r="E2338" i="1"/>
  <c r="D2338" i="1"/>
  <c r="C2338" i="1"/>
  <c r="W2337" i="1"/>
  <c r="V2337" i="1"/>
  <c r="U2337" i="1"/>
  <c r="T2337" i="1"/>
  <c r="S2337" i="1"/>
  <c r="R2337" i="1"/>
  <c r="Q2337" i="1"/>
  <c r="P2337" i="1"/>
  <c r="E2337" i="1"/>
  <c r="D2337" i="1"/>
  <c r="C2337" i="1"/>
  <c r="W2336" i="1"/>
  <c r="V2336" i="1"/>
  <c r="U2336" i="1"/>
  <c r="T2336" i="1"/>
  <c r="S2336" i="1"/>
  <c r="R2336" i="1"/>
  <c r="Q2336" i="1"/>
  <c r="P2336" i="1"/>
  <c r="E2336" i="1"/>
  <c r="D2336" i="1"/>
  <c r="C2336" i="1"/>
  <c r="W2335" i="1"/>
  <c r="V2335" i="1"/>
  <c r="U2335" i="1"/>
  <c r="T2335" i="1"/>
  <c r="S2335" i="1"/>
  <c r="R2335" i="1"/>
  <c r="Q2335" i="1"/>
  <c r="P2335" i="1"/>
  <c r="E2335" i="1"/>
  <c r="D2335" i="1"/>
  <c r="C2335" i="1"/>
  <c r="W2334" i="1"/>
  <c r="V2334" i="1"/>
  <c r="U2334" i="1"/>
  <c r="T2334" i="1"/>
  <c r="S2334" i="1"/>
  <c r="R2334" i="1"/>
  <c r="Q2334" i="1"/>
  <c r="P2334" i="1"/>
  <c r="E2334" i="1"/>
  <c r="D2334" i="1"/>
  <c r="C2334" i="1"/>
  <c r="W2333" i="1"/>
  <c r="V2333" i="1"/>
  <c r="U2333" i="1"/>
  <c r="T2333" i="1"/>
  <c r="S2333" i="1"/>
  <c r="R2333" i="1"/>
  <c r="Q2333" i="1"/>
  <c r="P2333" i="1"/>
  <c r="E2333" i="1"/>
  <c r="D2333" i="1"/>
  <c r="C2333" i="1"/>
  <c r="W2332" i="1"/>
  <c r="V2332" i="1"/>
  <c r="U2332" i="1"/>
  <c r="T2332" i="1"/>
  <c r="S2332" i="1"/>
  <c r="R2332" i="1"/>
  <c r="Q2332" i="1"/>
  <c r="P2332" i="1"/>
  <c r="E2332" i="1"/>
  <c r="D2332" i="1"/>
  <c r="C2332" i="1"/>
  <c r="W2331" i="1"/>
  <c r="V2331" i="1"/>
  <c r="U2331" i="1"/>
  <c r="T2331" i="1"/>
  <c r="S2331" i="1"/>
  <c r="R2331" i="1"/>
  <c r="Q2331" i="1"/>
  <c r="P2331" i="1"/>
  <c r="E2331" i="1"/>
  <c r="D2331" i="1"/>
  <c r="C2331" i="1"/>
  <c r="W2330" i="1"/>
  <c r="V2330" i="1"/>
  <c r="U2330" i="1"/>
  <c r="T2330" i="1"/>
  <c r="S2330" i="1"/>
  <c r="R2330" i="1"/>
  <c r="Q2330" i="1"/>
  <c r="P2330" i="1"/>
  <c r="E2330" i="1"/>
  <c r="D2330" i="1"/>
  <c r="C2330" i="1"/>
  <c r="W2329" i="1"/>
  <c r="V2329" i="1"/>
  <c r="U2329" i="1"/>
  <c r="T2329" i="1"/>
  <c r="S2329" i="1"/>
  <c r="R2329" i="1"/>
  <c r="Q2329" i="1"/>
  <c r="P2329" i="1"/>
  <c r="E2329" i="1"/>
  <c r="D2329" i="1"/>
  <c r="C2329" i="1"/>
  <c r="W2328" i="1"/>
  <c r="V2328" i="1"/>
  <c r="U2328" i="1"/>
  <c r="T2328" i="1"/>
  <c r="S2328" i="1"/>
  <c r="R2328" i="1"/>
  <c r="Q2328" i="1"/>
  <c r="P2328" i="1"/>
  <c r="E2328" i="1"/>
  <c r="D2328" i="1"/>
  <c r="C2328" i="1"/>
  <c r="W2327" i="1"/>
  <c r="V2327" i="1"/>
  <c r="U2327" i="1"/>
  <c r="T2327" i="1"/>
  <c r="S2327" i="1"/>
  <c r="R2327" i="1"/>
  <c r="Q2327" i="1"/>
  <c r="P2327" i="1"/>
  <c r="E2327" i="1"/>
  <c r="D2327" i="1"/>
  <c r="C2327" i="1"/>
  <c r="W2326" i="1"/>
  <c r="V2326" i="1"/>
  <c r="U2326" i="1"/>
  <c r="T2326" i="1"/>
  <c r="S2326" i="1"/>
  <c r="R2326" i="1"/>
  <c r="Q2326" i="1"/>
  <c r="P2326" i="1"/>
  <c r="E2326" i="1"/>
  <c r="D2326" i="1"/>
  <c r="C2326" i="1"/>
  <c r="W2325" i="1"/>
  <c r="V2325" i="1"/>
  <c r="U2325" i="1"/>
  <c r="T2325" i="1"/>
  <c r="S2325" i="1"/>
  <c r="R2325" i="1"/>
  <c r="Q2325" i="1"/>
  <c r="P2325" i="1"/>
  <c r="E2325" i="1"/>
  <c r="D2325" i="1"/>
  <c r="C2325" i="1"/>
  <c r="W2324" i="1"/>
  <c r="V2324" i="1"/>
  <c r="U2324" i="1"/>
  <c r="T2324" i="1"/>
  <c r="S2324" i="1"/>
  <c r="R2324" i="1"/>
  <c r="Q2324" i="1"/>
  <c r="P2324" i="1"/>
  <c r="E2324" i="1"/>
  <c r="D2324" i="1"/>
  <c r="C2324" i="1"/>
  <c r="W2323" i="1"/>
  <c r="V2323" i="1"/>
  <c r="U2323" i="1"/>
  <c r="T2323" i="1"/>
  <c r="S2323" i="1"/>
  <c r="R2323" i="1"/>
  <c r="Q2323" i="1"/>
  <c r="P2323" i="1"/>
  <c r="E2323" i="1"/>
  <c r="D2323" i="1"/>
  <c r="C2323" i="1"/>
  <c r="W2322" i="1"/>
  <c r="V2322" i="1"/>
  <c r="U2322" i="1"/>
  <c r="T2322" i="1"/>
  <c r="S2322" i="1"/>
  <c r="R2322" i="1"/>
  <c r="Q2322" i="1"/>
  <c r="P2322" i="1"/>
  <c r="E2322" i="1"/>
  <c r="D2322" i="1"/>
  <c r="C2322" i="1"/>
  <c r="W2321" i="1"/>
  <c r="V2321" i="1"/>
  <c r="U2321" i="1"/>
  <c r="T2321" i="1"/>
  <c r="S2321" i="1"/>
  <c r="R2321" i="1"/>
  <c r="Q2321" i="1"/>
  <c r="P2321" i="1"/>
  <c r="E2321" i="1"/>
  <c r="D2321" i="1"/>
  <c r="C2321" i="1"/>
  <c r="W2320" i="1"/>
  <c r="V2320" i="1"/>
  <c r="U2320" i="1"/>
  <c r="T2320" i="1"/>
  <c r="S2320" i="1"/>
  <c r="R2320" i="1"/>
  <c r="Q2320" i="1"/>
  <c r="P2320" i="1"/>
  <c r="E2320" i="1"/>
  <c r="D2320" i="1"/>
  <c r="C2320" i="1"/>
  <c r="W2319" i="1"/>
  <c r="V2319" i="1"/>
  <c r="U2319" i="1"/>
  <c r="T2319" i="1"/>
  <c r="S2319" i="1"/>
  <c r="R2319" i="1"/>
  <c r="Q2319" i="1"/>
  <c r="P2319" i="1"/>
  <c r="E2319" i="1"/>
  <c r="D2319" i="1"/>
  <c r="C2319" i="1"/>
  <c r="W2318" i="1"/>
  <c r="V2318" i="1"/>
  <c r="U2318" i="1"/>
  <c r="T2318" i="1"/>
  <c r="S2318" i="1"/>
  <c r="R2318" i="1"/>
  <c r="Q2318" i="1"/>
  <c r="P2318" i="1"/>
  <c r="E2318" i="1"/>
  <c r="D2318" i="1"/>
  <c r="C2318" i="1"/>
  <c r="W2317" i="1"/>
  <c r="V2317" i="1"/>
  <c r="U2317" i="1"/>
  <c r="T2317" i="1"/>
  <c r="S2317" i="1"/>
  <c r="R2317" i="1"/>
  <c r="Q2317" i="1"/>
  <c r="P2317" i="1"/>
  <c r="E2317" i="1"/>
  <c r="D2317" i="1"/>
  <c r="C2317" i="1"/>
  <c r="W2316" i="1"/>
  <c r="V2316" i="1"/>
  <c r="U2316" i="1"/>
  <c r="T2316" i="1"/>
  <c r="S2316" i="1"/>
  <c r="R2316" i="1"/>
  <c r="Q2316" i="1"/>
  <c r="P2316" i="1"/>
  <c r="E2316" i="1"/>
  <c r="D2316" i="1"/>
  <c r="C2316" i="1"/>
  <c r="W2315" i="1"/>
  <c r="V2315" i="1"/>
  <c r="U2315" i="1"/>
  <c r="T2315" i="1"/>
  <c r="S2315" i="1"/>
  <c r="R2315" i="1"/>
  <c r="Q2315" i="1"/>
  <c r="P2315" i="1"/>
  <c r="E2315" i="1"/>
  <c r="D2315" i="1"/>
  <c r="C2315" i="1"/>
  <c r="W2314" i="1"/>
  <c r="V2314" i="1"/>
  <c r="U2314" i="1"/>
  <c r="T2314" i="1"/>
  <c r="S2314" i="1"/>
  <c r="R2314" i="1"/>
  <c r="Q2314" i="1"/>
  <c r="P2314" i="1"/>
  <c r="E2314" i="1"/>
  <c r="D2314" i="1"/>
  <c r="C2314" i="1"/>
  <c r="W2313" i="1"/>
  <c r="V2313" i="1"/>
  <c r="U2313" i="1"/>
  <c r="T2313" i="1"/>
  <c r="S2313" i="1"/>
  <c r="R2313" i="1"/>
  <c r="Q2313" i="1"/>
  <c r="P2313" i="1"/>
  <c r="E2313" i="1"/>
  <c r="D2313" i="1"/>
  <c r="C2313" i="1"/>
  <c r="W2312" i="1"/>
  <c r="V2312" i="1"/>
  <c r="U2312" i="1"/>
  <c r="T2312" i="1"/>
  <c r="S2312" i="1"/>
  <c r="R2312" i="1"/>
  <c r="Q2312" i="1"/>
  <c r="P2312" i="1"/>
  <c r="E2312" i="1"/>
  <c r="D2312" i="1"/>
  <c r="C2312" i="1"/>
  <c r="W2311" i="1"/>
  <c r="V2311" i="1"/>
  <c r="U2311" i="1"/>
  <c r="T2311" i="1"/>
  <c r="S2311" i="1"/>
  <c r="R2311" i="1"/>
  <c r="Q2311" i="1"/>
  <c r="P2311" i="1"/>
  <c r="E2311" i="1"/>
  <c r="D2311" i="1"/>
  <c r="C2311" i="1"/>
  <c r="W2310" i="1"/>
  <c r="V2310" i="1"/>
  <c r="U2310" i="1"/>
  <c r="T2310" i="1"/>
  <c r="S2310" i="1"/>
  <c r="R2310" i="1"/>
  <c r="Q2310" i="1"/>
  <c r="P2310" i="1"/>
  <c r="E2310" i="1"/>
  <c r="D2310" i="1"/>
  <c r="C2310" i="1"/>
  <c r="W2309" i="1"/>
  <c r="V2309" i="1"/>
  <c r="U2309" i="1"/>
  <c r="T2309" i="1"/>
  <c r="S2309" i="1"/>
  <c r="R2309" i="1"/>
  <c r="Q2309" i="1"/>
  <c r="P2309" i="1"/>
  <c r="E2309" i="1"/>
  <c r="D2309" i="1"/>
  <c r="C2309" i="1"/>
  <c r="W2308" i="1"/>
  <c r="V2308" i="1"/>
  <c r="U2308" i="1"/>
  <c r="T2308" i="1"/>
  <c r="S2308" i="1"/>
  <c r="R2308" i="1"/>
  <c r="Q2308" i="1"/>
  <c r="P2308" i="1"/>
  <c r="E2308" i="1"/>
  <c r="D2308" i="1"/>
  <c r="C2308" i="1"/>
  <c r="W2307" i="1"/>
  <c r="V2307" i="1"/>
  <c r="U2307" i="1"/>
  <c r="T2307" i="1"/>
  <c r="S2307" i="1"/>
  <c r="R2307" i="1"/>
  <c r="Q2307" i="1"/>
  <c r="P2307" i="1"/>
  <c r="E2307" i="1"/>
  <c r="D2307" i="1"/>
  <c r="C2307" i="1"/>
  <c r="W2306" i="1"/>
  <c r="V2306" i="1"/>
  <c r="U2306" i="1"/>
  <c r="T2306" i="1"/>
  <c r="S2306" i="1"/>
  <c r="R2306" i="1"/>
  <c r="Q2306" i="1"/>
  <c r="P2306" i="1"/>
  <c r="E2306" i="1"/>
  <c r="D2306" i="1"/>
  <c r="C2306" i="1"/>
  <c r="W2305" i="1"/>
  <c r="V2305" i="1"/>
  <c r="U2305" i="1"/>
  <c r="T2305" i="1"/>
  <c r="S2305" i="1"/>
  <c r="R2305" i="1"/>
  <c r="Q2305" i="1"/>
  <c r="P2305" i="1"/>
  <c r="E2305" i="1"/>
  <c r="D2305" i="1"/>
  <c r="C2305" i="1"/>
  <c r="W2304" i="1"/>
  <c r="V2304" i="1"/>
  <c r="U2304" i="1"/>
  <c r="T2304" i="1"/>
  <c r="S2304" i="1"/>
  <c r="R2304" i="1"/>
  <c r="Q2304" i="1"/>
  <c r="P2304" i="1"/>
  <c r="E2304" i="1"/>
  <c r="D2304" i="1"/>
  <c r="C2304" i="1"/>
  <c r="W2303" i="1"/>
  <c r="V2303" i="1"/>
  <c r="U2303" i="1"/>
  <c r="T2303" i="1"/>
  <c r="S2303" i="1"/>
  <c r="R2303" i="1"/>
  <c r="Q2303" i="1"/>
  <c r="P2303" i="1"/>
  <c r="E2303" i="1"/>
  <c r="D2303" i="1"/>
  <c r="C2303" i="1"/>
  <c r="W2302" i="1"/>
  <c r="V2302" i="1"/>
  <c r="U2302" i="1"/>
  <c r="T2302" i="1"/>
  <c r="S2302" i="1"/>
  <c r="R2302" i="1"/>
  <c r="Q2302" i="1"/>
  <c r="P2302" i="1"/>
  <c r="E2302" i="1"/>
  <c r="D2302" i="1"/>
  <c r="C2302" i="1"/>
  <c r="W2301" i="1"/>
  <c r="V2301" i="1"/>
  <c r="U2301" i="1"/>
  <c r="T2301" i="1"/>
  <c r="S2301" i="1"/>
  <c r="R2301" i="1"/>
  <c r="Q2301" i="1"/>
  <c r="P2301" i="1"/>
  <c r="E2301" i="1"/>
  <c r="D2301" i="1"/>
  <c r="C2301" i="1"/>
  <c r="W2300" i="1"/>
  <c r="V2300" i="1"/>
  <c r="U2300" i="1"/>
  <c r="T2300" i="1"/>
  <c r="S2300" i="1"/>
  <c r="R2300" i="1"/>
  <c r="Q2300" i="1"/>
  <c r="P2300" i="1"/>
  <c r="E2300" i="1"/>
  <c r="D2300" i="1"/>
  <c r="C2300" i="1"/>
  <c r="W2299" i="1"/>
  <c r="V2299" i="1"/>
  <c r="U2299" i="1"/>
  <c r="T2299" i="1"/>
  <c r="S2299" i="1"/>
  <c r="R2299" i="1"/>
  <c r="Q2299" i="1"/>
  <c r="P2299" i="1"/>
  <c r="E2299" i="1"/>
  <c r="D2299" i="1"/>
  <c r="C2299" i="1"/>
  <c r="W2298" i="1"/>
  <c r="V2298" i="1"/>
  <c r="U2298" i="1"/>
  <c r="T2298" i="1"/>
  <c r="S2298" i="1"/>
  <c r="R2298" i="1"/>
  <c r="Q2298" i="1"/>
  <c r="P2298" i="1"/>
  <c r="E2298" i="1"/>
  <c r="D2298" i="1"/>
  <c r="C2298" i="1"/>
  <c r="W2297" i="1"/>
  <c r="V2297" i="1"/>
  <c r="U2297" i="1"/>
  <c r="T2297" i="1"/>
  <c r="S2297" i="1"/>
  <c r="R2297" i="1"/>
  <c r="Q2297" i="1"/>
  <c r="P2297" i="1"/>
  <c r="E2297" i="1"/>
  <c r="D2297" i="1"/>
  <c r="C2297" i="1"/>
  <c r="W2296" i="1"/>
  <c r="V2296" i="1"/>
  <c r="U2296" i="1"/>
  <c r="T2296" i="1"/>
  <c r="S2296" i="1"/>
  <c r="R2296" i="1"/>
  <c r="Q2296" i="1"/>
  <c r="P2296" i="1"/>
  <c r="E2296" i="1"/>
  <c r="D2296" i="1"/>
  <c r="C2296" i="1"/>
  <c r="W2295" i="1"/>
  <c r="V2295" i="1"/>
  <c r="U2295" i="1"/>
  <c r="T2295" i="1"/>
  <c r="S2295" i="1"/>
  <c r="R2295" i="1"/>
  <c r="Q2295" i="1"/>
  <c r="P2295" i="1"/>
  <c r="E2295" i="1"/>
  <c r="D2295" i="1"/>
  <c r="C2295" i="1"/>
  <c r="W2294" i="1"/>
  <c r="V2294" i="1"/>
  <c r="U2294" i="1"/>
  <c r="T2294" i="1"/>
  <c r="S2294" i="1"/>
  <c r="R2294" i="1"/>
  <c r="Q2294" i="1"/>
  <c r="P2294" i="1"/>
  <c r="E2294" i="1"/>
  <c r="D2294" i="1"/>
  <c r="C2294" i="1"/>
  <c r="W2293" i="1"/>
  <c r="V2293" i="1"/>
  <c r="U2293" i="1"/>
  <c r="T2293" i="1"/>
  <c r="S2293" i="1"/>
  <c r="R2293" i="1"/>
  <c r="Q2293" i="1"/>
  <c r="P2293" i="1"/>
  <c r="E2293" i="1"/>
  <c r="D2293" i="1"/>
  <c r="C2293" i="1"/>
  <c r="W2292" i="1"/>
  <c r="V2292" i="1"/>
  <c r="U2292" i="1"/>
  <c r="T2292" i="1"/>
  <c r="S2292" i="1"/>
  <c r="R2292" i="1"/>
  <c r="Q2292" i="1"/>
  <c r="P2292" i="1"/>
  <c r="E2292" i="1"/>
  <c r="D2292" i="1"/>
  <c r="C2292" i="1"/>
  <c r="W2291" i="1"/>
  <c r="V2291" i="1"/>
  <c r="U2291" i="1"/>
  <c r="T2291" i="1"/>
  <c r="S2291" i="1"/>
  <c r="R2291" i="1"/>
  <c r="Q2291" i="1"/>
  <c r="P2291" i="1"/>
  <c r="E2291" i="1"/>
  <c r="D2291" i="1"/>
  <c r="C2291" i="1"/>
  <c r="W2290" i="1"/>
  <c r="V2290" i="1"/>
  <c r="U2290" i="1"/>
  <c r="T2290" i="1"/>
  <c r="S2290" i="1"/>
  <c r="R2290" i="1"/>
  <c r="Q2290" i="1"/>
  <c r="P2290" i="1"/>
  <c r="E2290" i="1"/>
  <c r="D2290" i="1"/>
  <c r="C2290" i="1"/>
  <c r="W2289" i="1"/>
  <c r="V2289" i="1"/>
  <c r="U2289" i="1"/>
  <c r="T2289" i="1"/>
  <c r="S2289" i="1"/>
  <c r="R2289" i="1"/>
  <c r="Q2289" i="1"/>
  <c r="P2289" i="1"/>
  <c r="E2289" i="1"/>
  <c r="D2289" i="1"/>
  <c r="C2289" i="1"/>
  <c r="W2288" i="1"/>
  <c r="V2288" i="1"/>
  <c r="U2288" i="1"/>
  <c r="T2288" i="1"/>
  <c r="S2288" i="1"/>
  <c r="R2288" i="1"/>
  <c r="Q2288" i="1"/>
  <c r="P2288" i="1"/>
  <c r="E2288" i="1"/>
  <c r="D2288" i="1"/>
  <c r="C2288" i="1"/>
  <c r="W2287" i="1"/>
  <c r="V2287" i="1"/>
  <c r="U2287" i="1"/>
  <c r="T2287" i="1"/>
  <c r="S2287" i="1"/>
  <c r="R2287" i="1"/>
  <c r="Q2287" i="1"/>
  <c r="P2287" i="1"/>
  <c r="E2287" i="1"/>
  <c r="D2287" i="1"/>
  <c r="C2287" i="1"/>
  <c r="W2286" i="1"/>
  <c r="V2286" i="1"/>
  <c r="U2286" i="1"/>
  <c r="T2286" i="1"/>
  <c r="S2286" i="1"/>
  <c r="R2286" i="1"/>
  <c r="Q2286" i="1"/>
  <c r="P2286" i="1"/>
  <c r="E2286" i="1"/>
  <c r="D2286" i="1"/>
  <c r="C2286" i="1"/>
  <c r="W2285" i="1"/>
  <c r="V2285" i="1"/>
  <c r="U2285" i="1"/>
  <c r="T2285" i="1"/>
  <c r="S2285" i="1"/>
  <c r="R2285" i="1"/>
  <c r="Q2285" i="1"/>
  <c r="P2285" i="1"/>
  <c r="E2285" i="1"/>
  <c r="D2285" i="1"/>
  <c r="C2285" i="1"/>
  <c r="W2284" i="1"/>
  <c r="V2284" i="1"/>
  <c r="U2284" i="1"/>
  <c r="T2284" i="1"/>
  <c r="S2284" i="1"/>
  <c r="R2284" i="1"/>
  <c r="Q2284" i="1"/>
  <c r="P2284" i="1"/>
  <c r="E2284" i="1"/>
  <c r="D2284" i="1"/>
  <c r="C2284" i="1"/>
  <c r="W2283" i="1"/>
  <c r="V2283" i="1"/>
  <c r="U2283" i="1"/>
  <c r="T2283" i="1"/>
  <c r="S2283" i="1"/>
  <c r="R2283" i="1"/>
  <c r="Q2283" i="1"/>
  <c r="P2283" i="1"/>
  <c r="E2283" i="1"/>
  <c r="D2283" i="1"/>
  <c r="C2283" i="1"/>
  <c r="W2282" i="1"/>
  <c r="V2282" i="1"/>
  <c r="U2282" i="1"/>
  <c r="T2282" i="1"/>
  <c r="S2282" i="1"/>
  <c r="R2282" i="1"/>
  <c r="Q2282" i="1"/>
  <c r="P2282" i="1"/>
  <c r="E2282" i="1"/>
  <c r="D2282" i="1"/>
  <c r="C2282" i="1"/>
  <c r="W2281" i="1"/>
  <c r="V2281" i="1"/>
  <c r="U2281" i="1"/>
  <c r="T2281" i="1"/>
  <c r="S2281" i="1"/>
  <c r="R2281" i="1"/>
  <c r="Q2281" i="1"/>
  <c r="P2281" i="1"/>
  <c r="E2281" i="1"/>
  <c r="D2281" i="1"/>
  <c r="C2281" i="1"/>
  <c r="W2280" i="1"/>
  <c r="V2280" i="1"/>
  <c r="U2280" i="1"/>
  <c r="T2280" i="1"/>
  <c r="S2280" i="1"/>
  <c r="R2280" i="1"/>
  <c r="Q2280" i="1"/>
  <c r="P2280" i="1"/>
  <c r="E2280" i="1"/>
  <c r="D2280" i="1"/>
  <c r="C2280" i="1"/>
  <c r="W2279" i="1"/>
  <c r="V2279" i="1"/>
  <c r="U2279" i="1"/>
  <c r="T2279" i="1"/>
  <c r="S2279" i="1"/>
  <c r="R2279" i="1"/>
  <c r="Q2279" i="1"/>
  <c r="P2279" i="1"/>
  <c r="E2279" i="1"/>
  <c r="D2279" i="1"/>
  <c r="C2279" i="1"/>
  <c r="W2278" i="1"/>
  <c r="V2278" i="1"/>
  <c r="U2278" i="1"/>
  <c r="T2278" i="1"/>
  <c r="S2278" i="1"/>
  <c r="R2278" i="1"/>
  <c r="Q2278" i="1"/>
  <c r="P2278" i="1"/>
  <c r="E2278" i="1"/>
  <c r="D2278" i="1"/>
  <c r="C2278" i="1"/>
  <c r="W2277" i="1"/>
  <c r="V2277" i="1"/>
  <c r="U2277" i="1"/>
  <c r="T2277" i="1"/>
  <c r="S2277" i="1"/>
  <c r="R2277" i="1"/>
  <c r="Q2277" i="1"/>
  <c r="P2277" i="1"/>
  <c r="E2277" i="1"/>
  <c r="D2277" i="1"/>
  <c r="C2277" i="1"/>
  <c r="W2276" i="1"/>
  <c r="V2276" i="1"/>
  <c r="U2276" i="1"/>
  <c r="T2276" i="1"/>
  <c r="S2276" i="1"/>
  <c r="R2276" i="1"/>
  <c r="Q2276" i="1"/>
  <c r="P2276" i="1"/>
  <c r="E2276" i="1"/>
  <c r="D2276" i="1"/>
  <c r="C2276" i="1"/>
  <c r="W2275" i="1"/>
  <c r="V2275" i="1"/>
  <c r="U2275" i="1"/>
  <c r="T2275" i="1"/>
  <c r="S2275" i="1"/>
  <c r="R2275" i="1"/>
  <c r="Q2275" i="1"/>
  <c r="P2275" i="1"/>
  <c r="E2275" i="1"/>
  <c r="D2275" i="1"/>
  <c r="C2275" i="1"/>
  <c r="W2274" i="1"/>
  <c r="V2274" i="1"/>
  <c r="U2274" i="1"/>
  <c r="T2274" i="1"/>
  <c r="S2274" i="1"/>
  <c r="R2274" i="1"/>
  <c r="Q2274" i="1"/>
  <c r="P2274" i="1"/>
  <c r="E2274" i="1"/>
  <c r="D2274" i="1"/>
  <c r="C2274" i="1"/>
  <c r="W2273" i="1"/>
  <c r="V2273" i="1"/>
  <c r="U2273" i="1"/>
  <c r="T2273" i="1"/>
  <c r="S2273" i="1"/>
  <c r="R2273" i="1"/>
  <c r="Q2273" i="1"/>
  <c r="P2273" i="1"/>
  <c r="E2273" i="1"/>
  <c r="D2273" i="1"/>
  <c r="C2273" i="1"/>
  <c r="W2272" i="1"/>
  <c r="V2272" i="1"/>
  <c r="U2272" i="1"/>
  <c r="T2272" i="1"/>
  <c r="S2272" i="1"/>
  <c r="R2272" i="1"/>
  <c r="Q2272" i="1"/>
  <c r="P2272" i="1"/>
  <c r="E2272" i="1"/>
  <c r="D2272" i="1"/>
  <c r="C2272" i="1"/>
  <c r="W2271" i="1"/>
  <c r="V2271" i="1"/>
  <c r="U2271" i="1"/>
  <c r="T2271" i="1"/>
  <c r="S2271" i="1"/>
  <c r="R2271" i="1"/>
  <c r="Q2271" i="1"/>
  <c r="P2271" i="1"/>
  <c r="E2271" i="1"/>
  <c r="D2271" i="1"/>
  <c r="C2271" i="1"/>
  <c r="W2270" i="1"/>
  <c r="V2270" i="1"/>
  <c r="U2270" i="1"/>
  <c r="T2270" i="1"/>
  <c r="S2270" i="1"/>
  <c r="R2270" i="1"/>
  <c r="Q2270" i="1"/>
  <c r="P2270" i="1"/>
  <c r="E2270" i="1"/>
  <c r="D2270" i="1"/>
  <c r="C2270" i="1"/>
  <c r="W2269" i="1"/>
  <c r="V2269" i="1"/>
  <c r="U2269" i="1"/>
  <c r="T2269" i="1"/>
  <c r="S2269" i="1"/>
  <c r="R2269" i="1"/>
  <c r="Q2269" i="1"/>
  <c r="P2269" i="1"/>
  <c r="E2269" i="1"/>
  <c r="D2269" i="1"/>
  <c r="C2269" i="1"/>
  <c r="W2268" i="1"/>
  <c r="V2268" i="1"/>
  <c r="U2268" i="1"/>
  <c r="T2268" i="1"/>
  <c r="S2268" i="1"/>
  <c r="R2268" i="1"/>
  <c r="Q2268" i="1"/>
  <c r="P2268" i="1"/>
  <c r="E2268" i="1"/>
  <c r="D2268" i="1"/>
  <c r="C2268" i="1"/>
  <c r="W2267" i="1"/>
  <c r="V2267" i="1"/>
  <c r="U2267" i="1"/>
  <c r="T2267" i="1"/>
  <c r="S2267" i="1"/>
  <c r="R2267" i="1"/>
  <c r="Q2267" i="1"/>
  <c r="P2267" i="1"/>
  <c r="E2267" i="1"/>
  <c r="D2267" i="1"/>
  <c r="C2267" i="1"/>
  <c r="W2266" i="1"/>
  <c r="V2266" i="1"/>
  <c r="U2266" i="1"/>
  <c r="T2266" i="1"/>
  <c r="S2266" i="1"/>
  <c r="R2266" i="1"/>
  <c r="Q2266" i="1"/>
  <c r="P2266" i="1"/>
  <c r="E2266" i="1"/>
  <c r="D2266" i="1"/>
  <c r="C2266" i="1"/>
  <c r="W2265" i="1"/>
  <c r="V2265" i="1"/>
  <c r="U2265" i="1"/>
  <c r="T2265" i="1"/>
  <c r="S2265" i="1"/>
  <c r="R2265" i="1"/>
  <c r="Q2265" i="1"/>
  <c r="P2265" i="1"/>
  <c r="E2265" i="1"/>
  <c r="D2265" i="1"/>
  <c r="C2265" i="1"/>
  <c r="W2264" i="1"/>
  <c r="V2264" i="1"/>
  <c r="U2264" i="1"/>
  <c r="T2264" i="1"/>
  <c r="S2264" i="1"/>
  <c r="R2264" i="1"/>
  <c r="Q2264" i="1"/>
  <c r="P2264" i="1"/>
  <c r="E2264" i="1"/>
  <c r="D2264" i="1"/>
  <c r="C2264" i="1"/>
  <c r="W2263" i="1"/>
  <c r="V2263" i="1"/>
  <c r="U2263" i="1"/>
  <c r="T2263" i="1"/>
  <c r="S2263" i="1"/>
  <c r="R2263" i="1"/>
  <c r="Q2263" i="1"/>
  <c r="P2263" i="1"/>
  <c r="E2263" i="1"/>
  <c r="D2263" i="1"/>
  <c r="C2263" i="1"/>
  <c r="W2262" i="1"/>
  <c r="V2262" i="1"/>
  <c r="U2262" i="1"/>
  <c r="T2262" i="1"/>
  <c r="S2262" i="1"/>
  <c r="R2262" i="1"/>
  <c r="Q2262" i="1"/>
  <c r="P2262" i="1"/>
  <c r="E2262" i="1"/>
  <c r="D2262" i="1"/>
  <c r="C2262" i="1"/>
  <c r="W2261" i="1"/>
  <c r="V2261" i="1"/>
  <c r="U2261" i="1"/>
  <c r="T2261" i="1"/>
  <c r="S2261" i="1"/>
  <c r="R2261" i="1"/>
  <c r="Q2261" i="1"/>
  <c r="P2261" i="1"/>
  <c r="E2261" i="1"/>
  <c r="D2261" i="1"/>
  <c r="C2261" i="1"/>
  <c r="W2260" i="1"/>
  <c r="V2260" i="1"/>
  <c r="U2260" i="1"/>
  <c r="T2260" i="1"/>
  <c r="S2260" i="1"/>
  <c r="R2260" i="1"/>
  <c r="Q2260" i="1"/>
  <c r="P2260" i="1"/>
  <c r="E2260" i="1"/>
  <c r="D2260" i="1"/>
  <c r="C2260" i="1"/>
  <c r="W2259" i="1"/>
  <c r="V2259" i="1"/>
  <c r="U2259" i="1"/>
  <c r="T2259" i="1"/>
  <c r="S2259" i="1"/>
  <c r="R2259" i="1"/>
  <c r="Q2259" i="1"/>
  <c r="P2259" i="1"/>
  <c r="E2259" i="1"/>
  <c r="D2259" i="1"/>
  <c r="C2259" i="1"/>
  <c r="W2258" i="1"/>
  <c r="V2258" i="1"/>
  <c r="U2258" i="1"/>
  <c r="T2258" i="1"/>
  <c r="S2258" i="1"/>
  <c r="R2258" i="1"/>
  <c r="Q2258" i="1"/>
  <c r="P2258" i="1"/>
  <c r="E2258" i="1"/>
  <c r="D2258" i="1"/>
  <c r="C2258" i="1"/>
  <c r="W2257" i="1"/>
  <c r="V2257" i="1"/>
  <c r="U2257" i="1"/>
  <c r="T2257" i="1"/>
  <c r="S2257" i="1"/>
  <c r="R2257" i="1"/>
  <c r="Q2257" i="1"/>
  <c r="P2257" i="1"/>
  <c r="E2257" i="1"/>
  <c r="D2257" i="1"/>
  <c r="C2257" i="1"/>
  <c r="W2256" i="1"/>
  <c r="V2256" i="1"/>
  <c r="U2256" i="1"/>
  <c r="T2256" i="1"/>
  <c r="S2256" i="1"/>
  <c r="R2256" i="1"/>
  <c r="Q2256" i="1"/>
  <c r="P2256" i="1"/>
  <c r="E2256" i="1"/>
  <c r="D2256" i="1"/>
  <c r="C2256" i="1"/>
  <c r="W2255" i="1"/>
  <c r="V2255" i="1"/>
  <c r="U2255" i="1"/>
  <c r="T2255" i="1"/>
  <c r="S2255" i="1"/>
  <c r="R2255" i="1"/>
  <c r="Q2255" i="1"/>
  <c r="P2255" i="1"/>
  <c r="E2255" i="1"/>
  <c r="D2255" i="1"/>
  <c r="C2255" i="1"/>
  <c r="W2254" i="1"/>
  <c r="V2254" i="1"/>
  <c r="U2254" i="1"/>
  <c r="T2254" i="1"/>
  <c r="S2254" i="1"/>
  <c r="R2254" i="1"/>
  <c r="Q2254" i="1"/>
  <c r="P2254" i="1"/>
  <c r="E2254" i="1"/>
  <c r="D2254" i="1"/>
  <c r="C2254" i="1"/>
  <c r="W2253" i="1"/>
  <c r="V2253" i="1"/>
  <c r="U2253" i="1"/>
  <c r="T2253" i="1"/>
  <c r="S2253" i="1"/>
  <c r="R2253" i="1"/>
  <c r="Q2253" i="1"/>
  <c r="P2253" i="1"/>
  <c r="E2253" i="1"/>
  <c r="D2253" i="1"/>
  <c r="C2253" i="1"/>
  <c r="W2252" i="1"/>
  <c r="V2252" i="1"/>
  <c r="U2252" i="1"/>
  <c r="T2252" i="1"/>
  <c r="S2252" i="1"/>
  <c r="R2252" i="1"/>
  <c r="Q2252" i="1"/>
  <c r="P2252" i="1"/>
  <c r="E2252" i="1"/>
  <c r="D2252" i="1"/>
  <c r="C2252" i="1"/>
  <c r="W2251" i="1"/>
  <c r="V2251" i="1"/>
  <c r="U2251" i="1"/>
  <c r="T2251" i="1"/>
  <c r="S2251" i="1"/>
  <c r="R2251" i="1"/>
  <c r="Q2251" i="1"/>
  <c r="P2251" i="1"/>
  <c r="E2251" i="1"/>
  <c r="D2251" i="1"/>
  <c r="C2251" i="1"/>
  <c r="W2250" i="1"/>
  <c r="V2250" i="1"/>
  <c r="U2250" i="1"/>
  <c r="T2250" i="1"/>
  <c r="S2250" i="1"/>
  <c r="R2250" i="1"/>
  <c r="Q2250" i="1"/>
  <c r="P2250" i="1"/>
  <c r="E2250" i="1"/>
  <c r="D2250" i="1"/>
  <c r="C2250" i="1"/>
  <c r="W2249" i="1"/>
  <c r="V2249" i="1"/>
  <c r="U2249" i="1"/>
  <c r="T2249" i="1"/>
  <c r="S2249" i="1"/>
  <c r="R2249" i="1"/>
  <c r="Q2249" i="1"/>
  <c r="P2249" i="1"/>
  <c r="E2249" i="1"/>
  <c r="D2249" i="1"/>
  <c r="C2249" i="1"/>
  <c r="W2248" i="1"/>
  <c r="V2248" i="1"/>
  <c r="U2248" i="1"/>
  <c r="T2248" i="1"/>
  <c r="S2248" i="1"/>
  <c r="R2248" i="1"/>
  <c r="Q2248" i="1"/>
  <c r="P2248" i="1"/>
  <c r="E2248" i="1"/>
  <c r="D2248" i="1"/>
  <c r="C2248" i="1"/>
  <c r="W2247" i="1"/>
  <c r="V2247" i="1"/>
  <c r="U2247" i="1"/>
  <c r="T2247" i="1"/>
  <c r="S2247" i="1"/>
  <c r="R2247" i="1"/>
  <c r="Q2247" i="1"/>
  <c r="P2247" i="1"/>
  <c r="E2247" i="1"/>
  <c r="D2247" i="1"/>
  <c r="C2247" i="1"/>
  <c r="W2246" i="1"/>
  <c r="V2246" i="1"/>
  <c r="U2246" i="1"/>
  <c r="T2246" i="1"/>
  <c r="S2246" i="1"/>
  <c r="R2246" i="1"/>
  <c r="Q2246" i="1"/>
  <c r="P2246" i="1"/>
  <c r="E2246" i="1"/>
  <c r="D2246" i="1"/>
  <c r="C2246" i="1"/>
  <c r="W2245" i="1"/>
  <c r="V2245" i="1"/>
  <c r="U2245" i="1"/>
  <c r="T2245" i="1"/>
  <c r="S2245" i="1"/>
  <c r="R2245" i="1"/>
  <c r="Q2245" i="1"/>
  <c r="P2245" i="1"/>
  <c r="E2245" i="1"/>
  <c r="D2245" i="1"/>
  <c r="C2245" i="1"/>
  <c r="W2244" i="1"/>
  <c r="V2244" i="1"/>
  <c r="U2244" i="1"/>
  <c r="T2244" i="1"/>
  <c r="S2244" i="1"/>
  <c r="R2244" i="1"/>
  <c r="Q2244" i="1"/>
  <c r="P2244" i="1"/>
  <c r="E2244" i="1"/>
  <c r="D2244" i="1"/>
  <c r="C2244" i="1"/>
  <c r="W2243" i="1"/>
  <c r="V2243" i="1"/>
  <c r="U2243" i="1"/>
  <c r="T2243" i="1"/>
  <c r="S2243" i="1"/>
  <c r="R2243" i="1"/>
  <c r="Q2243" i="1"/>
  <c r="P2243" i="1"/>
  <c r="E2243" i="1"/>
  <c r="D2243" i="1"/>
  <c r="C2243" i="1"/>
  <c r="W2242" i="1"/>
  <c r="V2242" i="1"/>
  <c r="U2242" i="1"/>
  <c r="T2242" i="1"/>
  <c r="S2242" i="1"/>
  <c r="R2242" i="1"/>
  <c r="Q2242" i="1"/>
  <c r="P2242" i="1"/>
  <c r="E2242" i="1"/>
  <c r="D2242" i="1"/>
  <c r="C2242" i="1"/>
  <c r="W2241" i="1"/>
  <c r="V2241" i="1"/>
  <c r="U2241" i="1"/>
  <c r="T2241" i="1"/>
  <c r="S2241" i="1"/>
  <c r="R2241" i="1"/>
  <c r="Q2241" i="1"/>
  <c r="P2241" i="1"/>
  <c r="E2241" i="1"/>
  <c r="D2241" i="1"/>
  <c r="C2241" i="1"/>
  <c r="W2240" i="1"/>
  <c r="V2240" i="1"/>
  <c r="U2240" i="1"/>
  <c r="T2240" i="1"/>
  <c r="S2240" i="1"/>
  <c r="R2240" i="1"/>
  <c r="Q2240" i="1"/>
  <c r="P2240" i="1"/>
  <c r="E2240" i="1"/>
  <c r="D2240" i="1"/>
  <c r="C2240" i="1"/>
  <c r="W2239" i="1"/>
  <c r="V2239" i="1"/>
  <c r="U2239" i="1"/>
  <c r="T2239" i="1"/>
  <c r="S2239" i="1"/>
  <c r="R2239" i="1"/>
  <c r="Q2239" i="1"/>
  <c r="P2239" i="1"/>
  <c r="E2239" i="1"/>
  <c r="D2239" i="1"/>
  <c r="C2239" i="1"/>
  <c r="W2238" i="1"/>
  <c r="V2238" i="1"/>
  <c r="U2238" i="1"/>
  <c r="T2238" i="1"/>
  <c r="S2238" i="1"/>
  <c r="R2238" i="1"/>
  <c r="Q2238" i="1"/>
  <c r="P2238" i="1"/>
  <c r="E2238" i="1"/>
  <c r="D2238" i="1"/>
  <c r="C2238" i="1"/>
  <c r="W2237" i="1"/>
  <c r="V2237" i="1"/>
  <c r="U2237" i="1"/>
  <c r="T2237" i="1"/>
  <c r="S2237" i="1"/>
  <c r="R2237" i="1"/>
  <c r="Q2237" i="1"/>
  <c r="P2237" i="1"/>
  <c r="E2237" i="1"/>
  <c r="D2237" i="1"/>
  <c r="C2237" i="1"/>
  <c r="W2236" i="1"/>
  <c r="V2236" i="1"/>
  <c r="U2236" i="1"/>
  <c r="T2236" i="1"/>
  <c r="S2236" i="1"/>
  <c r="R2236" i="1"/>
  <c r="Q2236" i="1"/>
  <c r="P2236" i="1"/>
  <c r="E2236" i="1"/>
  <c r="D2236" i="1"/>
  <c r="C2236" i="1"/>
  <c r="W2235" i="1"/>
  <c r="V2235" i="1"/>
  <c r="U2235" i="1"/>
  <c r="T2235" i="1"/>
  <c r="S2235" i="1"/>
  <c r="R2235" i="1"/>
  <c r="Q2235" i="1"/>
  <c r="P2235" i="1"/>
  <c r="E2235" i="1"/>
  <c r="D2235" i="1"/>
  <c r="C2235" i="1"/>
  <c r="W2234" i="1"/>
  <c r="V2234" i="1"/>
  <c r="U2234" i="1"/>
  <c r="T2234" i="1"/>
  <c r="S2234" i="1"/>
  <c r="R2234" i="1"/>
  <c r="Q2234" i="1"/>
  <c r="P2234" i="1"/>
  <c r="E2234" i="1"/>
  <c r="D2234" i="1"/>
  <c r="C2234" i="1"/>
  <c r="W2233" i="1"/>
  <c r="V2233" i="1"/>
  <c r="U2233" i="1"/>
  <c r="T2233" i="1"/>
  <c r="S2233" i="1"/>
  <c r="R2233" i="1"/>
  <c r="Q2233" i="1"/>
  <c r="P2233" i="1"/>
  <c r="E2233" i="1"/>
  <c r="D2233" i="1"/>
  <c r="C2233" i="1"/>
  <c r="W2232" i="1"/>
  <c r="V2232" i="1"/>
  <c r="U2232" i="1"/>
  <c r="T2232" i="1"/>
  <c r="S2232" i="1"/>
  <c r="R2232" i="1"/>
  <c r="Q2232" i="1"/>
  <c r="P2232" i="1"/>
  <c r="E2232" i="1"/>
  <c r="D2232" i="1"/>
  <c r="C2232" i="1"/>
  <c r="W2231" i="1"/>
  <c r="V2231" i="1"/>
  <c r="U2231" i="1"/>
  <c r="T2231" i="1"/>
  <c r="S2231" i="1"/>
  <c r="R2231" i="1"/>
  <c r="Q2231" i="1"/>
  <c r="P2231" i="1"/>
  <c r="E2231" i="1"/>
  <c r="D2231" i="1"/>
  <c r="C2231" i="1"/>
  <c r="W2230" i="1"/>
  <c r="V2230" i="1"/>
  <c r="U2230" i="1"/>
  <c r="T2230" i="1"/>
  <c r="S2230" i="1"/>
  <c r="R2230" i="1"/>
  <c r="Q2230" i="1"/>
  <c r="P2230" i="1"/>
  <c r="E2230" i="1"/>
  <c r="D2230" i="1"/>
  <c r="C2230" i="1"/>
  <c r="W2229" i="1"/>
  <c r="V2229" i="1"/>
  <c r="U2229" i="1"/>
  <c r="T2229" i="1"/>
  <c r="S2229" i="1"/>
  <c r="R2229" i="1"/>
  <c r="Q2229" i="1"/>
  <c r="P2229" i="1"/>
  <c r="E2229" i="1"/>
  <c r="D2229" i="1"/>
  <c r="C2229" i="1"/>
  <c r="W2228" i="1"/>
  <c r="V2228" i="1"/>
  <c r="U2228" i="1"/>
  <c r="T2228" i="1"/>
  <c r="S2228" i="1"/>
  <c r="R2228" i="1"/>
  <c r="Q2228" i="1"/>
  <c r="P2228" i="1"/>
  <c r="E2228" i="1"/>
  <c r="D2228" i="1"/>
  <c r="C2228" i="1"/>
  <c r="W2227" i="1"/>
  <c r="V2227" i="1"/>
  <c r="U2227" i="1"/>
  <c r="T2227" i="1"/>
  <c r="S2227" i="1"/>
  <c r="R2227" i="1"/>
  <c r="Q2227" i="1"/>
  <c r="P2227" i="1"/>
  <c r="E2227" i="1"/>
  <c r="D2227" i="1"/>
  <c r="C2227" i="1"/>
  <c r="W2226" i="1"/>
  <c r="V2226" i="1"/>
  <c r="U2226" i="1"/>
  <c r="T2226" i="1"/>
  <c r="S2226" i="1"/>
  <c r="R2226" i="1"/>
  <c r="Q2226" i="1"/>
  <c r="P2226" i="1"/>
  <c r="E2226" i="1"/>
  <c r="D2226" i="1"/>
  <c r="C2226" i="1"/>
  <c r="W2225" i="1"/>
  <c r="V2225" i="1"/>
  <c r="U2225" i="1"/>
  <c r="T2225" i="1"/>
  <c r="S2225" i="1"/>
  <c r="R2225" i="1"/>
  <c r="Q2225" i="1"/>
  <c r="P2225" i="1"/>
  <c r="E2225" i="1"/>
  <c r="D2225" i="1"/>
  <c r="C2225" i="1"/>
  <c r="W2224" i="1"/>
  <c r="V2224" i="1"/>
  <c r="U2224" i="1"/>
  <c r="T2224" i="1"/>
  <c r="S2224" i="1"/>
  <c r="R2224" i="1"/>
  <c r="Q2224" i="1"/>
  <c r="P2224" i="1"/>
  <c r="E2224" i="1"/>
  <c r="D2224" i="1"/>
  <c r="C2224" i="1"/>
  <c r="W2223" i="1"/>
  <c r="V2223" i="1"/>
  <c r="U2223" i="1"/>
  <c r="T2223" i="1"/>
  <c r="S2223" i="1"/>
  <c r="R2223" i="1"/>
  <c r="Q2223" i="1"/>
  <c r="P2223" i="1"/>
  <c r="E2223" i="1"/>
  <c r="D2223" i="1"/>
  <c r="C2223" i="1"/>
  <c r="W2222" i="1"/>
  <c r="V2222" i="1"/>
  <c r="U2222" i="1"/>
  <c r="T2222" i="1"/>
  <c r="S2222" i="1"/>
  <c r="R2222" i="1"/>
  <c r="Q2222" i="1"/>
  <c r="P2222" i="1"/>
  <c r="E2222" i="1"/>
  <c r="D2222" i="1"/>
  <c r="C2222" i="1"/>
  <c r="W2221" i="1"/>
  <c r="V2221" i="1"/>
  <c r="U2221" i="1"/>
  <c r="T2221" i="1"/>
  <c r="S2221" i="1"/>
  <c r="R2221" i="1"/>
  <c r="Q2221" i="1"/>
  <c r="P2221" i="1"/>
  <c r="E2221" i="1"/>
  <c r="D2221" i="1"/>
  <c r="C2221" i="1"/>
  <c r="W2220" i="1"/>
  <c r="V2220" i="1"/>
  <c r="U2220" i="1"/>
  <c r="T2220" i="1"/>
  <c r="S2220" i="1"/>
  <c r="R2220" i="1"/>
  <c r="Q2220" i="1"/>
  <c r="P2220" i="1"/>
  <c r="E2220" i="1"/>
  <c r="D2220" i="1"/>
  <c r="C2220" i="1"/>
  <c r="W2219" i="1"/>
  <c r="V2219" i="1"/>
  <c r="U2219" i="1"/>
  <c r="T2219" i="1"/>
  <c r="S2219" i="1"/>
  <c r="R2219" i="1"/>
  <c r="Q2219" i="1"/>
  <c r="P2219" i="1"/>
  <c r="E2219" i="1"/>
  <c r="D2219" i="1"/>
  <c r="C2219" i="1"/>
  <c r="W2218" i="1"/>
  <c r="V2218" i="1"/>
  <c r="U2218" i="1"/>
  <c r="T2218" i="1"/>
  <c r="S2218" i="1"/>
  <c r="R2218" i="1"/>
  <c r="Q2218" i="1"/>
  <c r="P2218" i="1"/>
  <c r="E2218" i="1"/>
  <c r="D2218" i="1"/>
  <c r="C2218" i="1"/>
  <c r="W2217" i="1"/>
  <c r="V2217" i="1"/>
  <c r="U2217" i="1"/>
  <c r="T2217" i="1"/>
  <c r="S2217" i="1"/>
  <c r="R2217" i="1"/>
  <c r="Q2217" i="1"/>
  <c r="P2217" i="1"/>
  <c r="E2217" i="1"/>
  <c r="D2217" i="1"/>
  <c r="C2217" i="1"/>
  <c r="W2216" i="1"/>
  <c r="V2216" i="1"/>
  <c r="U2216" i="1"/>
  <c r="T2216" i="1"/>
  <c r="S2216" i="1"/>
  <c r="R2216" i="1"/>
  <c r="Q2216" i="1"/>
  <c r="P2216" i="1"/>
  <c r="E2216" i="1"/>
  <c r="D2216" i="1"/>
  <c r="C2216" i="1"/>
  <c r="W2215" i="1"/>
  <c r="V2215" i="1"/>
  <c r="U2215" i="1"/>
  <c r="T2215" i="1"/>
  <c r="S2215" i="1"/>
  <c r="R2215" i="1"/>
  <c r="Q2215" i="1"/>
  <c r="P2215" i="1"/>
  <c r="E2215" i="1"/>
  <c r="D2215" i="1"/>
  <c r="C2215" i="1"/>
  <c r="W2214" i="1"/>
  <c r="V2214" i="1"/>
  <c r="U2214" i="1"/>
  <c r="T2214" i="1"/>
  <c r="S2214" i="1"/>
  <c r="R2214" i="1"/>
  <c r="Q2214" i="1"/>
  <c r="P2214" i="1"/>
  <c r="E2214" i="1"/>
  <c r="D2214" i="1"/>
  <c r="C2214" i="1"/>
  <c r="W2213" i="1"/>
  <c r="V2213" i="1"/>
  <c r="U2213" i="1"/>
  <c r="T2213" i="1"/>
  <c r="S2213" i="1"/>
  <c r="R2213" i="1"/>
  <c r="Q2213" i="1"/>
  <c r="P2213" i="1"/>
  <c r="E2213" i="1"/>
  <c r="D2213" i="1"/>
  <c r="C2213" i="1"/>
  <c r="W2212" i="1"/>
  <c r="V2212" i="1"/>
  <c r="U2212" i="1"/>
  <c r="T2212" i="1"/>
  <c r="S2212" i="1"/>
  <c r="R2212" i="1"/>
  <c r="Q2212" i="1"/>
  <c r="P2212" i="1"/>
  <c r="E2212" i="1"/>
  <c r="D2212" i="1"/>
  <c r="C2212" i="1"/>
  <c r="W2211" i="1"/>
  <c r="V2211" i="1"/>
  <c r="U2211" i="1"/>
  <c r="T2211" i="1"/>
  <c r="S2211" i="1"/>
  <c r="R2211" i="1"/>
  <c r="Q2211" i="1"/>
  <c r="P2211" i="1"/>
  <c r="E2211" i="1"/>
  <c r="D2211" i="1"/>
  <c r="C2211" i="1"/>
  <c r="W2210" i="1"/>
  <c r="V2210" i="1"/>
  <c r="U2210" i="1"/>
  <c r="T2210" i="1"/>
  <c r="S2210" i="1"/>
  <c r="R2210" i="1"/>
  <c r="Q2210" i="1"/>
  <c r="P2210" i="1"/>
  <c r="E2210" i="1"/>
  <c r="D2210" i="1"/>
  <c r="C2210" i="1"/>
  <c r="W2209" i="1"/>
  <c r="V2209" i="1"/>
  <c r="U2209" i="1"/>
  <c r="T2209" i="1"/>
  <c r="S2209" i="1"/>
  <c r="R2209" i="1"/>
  <c r="Q2209" i="1"/>
  <c r="P2209" i="1"/>
  <c r="E2209" i="1"/>
  <c r="D2209" i="1"/>
  <c r="C2209" i="1"/>
  <c r="W2208" i="1"/>
  <c r="V2208" i="1"/>
  <c r="U2208" i="1"/>
  <c r="T2208" i="1"/>
  <c r="S2208" i="1"/>
  <c r="R2208" i="1"/>
  <c r="Q2208" i="1"/>
  <c r="P2208" i="1"/>
  <c r="E2208" i="1"/>
  <c r="D2208" i="1"/>
  <c r="C2208" i="1"/>
  <c r="W2207" i="1"/>
  <c r="V2207" i="1"/>
  <c r="U2207" i="1"/>
  <c r="T2207" i="1"/>
  <c r="S2207" i="1"/>
  <c r="R2207" i="1"/>
  <c r="Q2207" i="1"/>
  <c r="P2207" i="1"/>
  <c r="E2207" i="1"/>
  <c r="D2207" i="1"/>
  <c r="C2207" i="1"/>
  <c r="W2206" i="1"/>
  <c r="V2206" i="1"/>
  <c r="U2206" i="1"/>
  <c r="T2206" i="1"/>
  <c r="S2206" i="1"/>
  <c r="R2206" i="1"/>
  <c r="Q2206" i="1"/>
  <c r="P2206" i="1"/>
  <c r="E2206" i="1"/>
  <c r="D2206" i="1"/>
  <c r="C2206" i="1"/>
  <c r="W2205" i="1"/>
  <c r="V2205" i="1"/>
  <c r="U2205" i="1"/>
  <c r="T2205" i="1"/>
  <c r="S2205" i="1"/>
  <c r="R2205" i="1"/>
  <c r="Q2205" i="1"/>
  <c r="P2205" i="1"/>
  <c r="E2205" i="1"/>
  <c r="D2205" i="1"/>
  <c r="C2205" i="1"/>
  <c r="W2204" i="1"/>
  <c r="V2204" i="1"/>
  <c r="U2204" i="1"/>
  <c r="T2204" i="1"/>
  <c r="S2204" i="1"/>
  <c r="R2204" i="1"/>
  <c r="Q2204" i="1"/>
  <c r="P2204" i="1"/>
  <c r="E2204" i="1"/>
  <c r="D2204" i="1"/>
  <c r="C2204" i="1"/>
  <c r="W2203" i="1"/>
  <c r="V2203" i="1"/>
  <c r="U2203" i="1"/>
  <c r="T2203" i="1"/>
  <c r="S2203" i="1"/>
  <c r="R2203" i="1"/>
  <c r="Q2203" i="1"/>
  <c r="P2203" i="1"/>
  <c r="E2203" i="1"/>
  <c r="D2203" i="1"/>
  <c r="C2203" i="1"/>
  <c r="W2202" i="1"/>
  <c r="V2202" i="1"/>
  <c r="U2202" i="1"/>
  <c r="T2202" i="1"/>
  <c r="S2202" i="1"/>
  <c r="R2202" i="1"/>
  <c r="Q2202" i="1"/>
  <c r="P2202" i="1"/>
  <c r="E2202" i="1"/>
  <c r="D2202" i="1"/>
  <c r="C2202" i="1"/>
  <c r="W2201" i="1"/>
  <c r="V2201" i="1"/>
  <c r="U2201" i="1"/>
  <c r="T2201" i="1"/>
  <c r="S2201" i="1"/>
  <c r="R2201" i="1"/>
  <c r="Q2201" i="1"/>
  <c r="P2201" i="1"/>
  <c r="E2201" i="1"/>
  <c r="D2201" i="1"/>
  <c r="C2201" i="1"/>
  <c r="W2200" i="1"/>
  <c r="V2200" i="1"/>
  <c r="U2200" i="1"/>
  <c r="T2200" i="1"/>
  <c r="S2200" i="1"/>
  <c r="R2200" i="1"/>
  <c r="Q2200" i="1"/>
  <c r="P2200" i="1"/>
  <c r="E2200" i="1"/>
  <c r="D2200" i="1"/>
  <c r="C2200" i="1"/>
  <c r="W2199" i="1"/>
  <c r="V2199" i="1"/>
  <c r="U2199" i="1"/>
  <c r="T2199" i="1"/>
  <c r="S2199" i="1"/>
  <c r="R2199" i="1"/>
  <c r="Q2199" i="1"/>
  <c r="P2199" i="1"/>
  <c r="E2199" i="1"/>
  <c r="D2199" i="1"/>
  <c r="C2199" i="1"/>
  <c r="W2198" i="1"/>
  <c r="V2198" i="1"/>
  <c r="U2198" i="1"/>
  <c r="T2198" i="1"/>
  <c r="S2198" i="1"/>
  <c r="R2198" i="1"/>
  <c r="Q2198" i="1"/>
  <c r="P2198" i="1"/>
  <c r="E2198" i="1"/>
  <c r="D2198" i="1"/>
  <c r="C2198" i="1"/>
  <c r="W2197" i="1"/>
  <c r="V2197" i="1"/>
  <c r="U2197" i="1"/>
  <c r="T2197" i="1"/>
  <c r="S2197" i="1"/>
  <c r="R2197" i="1"/>
  <c r="Q2197" i="1"/>
  <c r="P2197" i="1"/>
  <c r="E2197" i="1"/>
  <c r="D2197" i="1"/>
  <c r="C2197" i="1"/>
  <c r="W2196" i="1"/>
  <c r="V2196" i="1"/>
  <c r="U2196" i="1"/>
  <c r="T2196" i="1"/>
  <c r="S2196" i="1"/>
  <c r="R2196" i="1"/>
  <c r="Q2196" i="1"/>
  <c r="P2196" i="1"/>
  <c r="E2196" i="1"/>
  <c r="D2196" i="1"/>
  <c r="C2196" i="1"/>
  <c r="W2195" i="1"/>
  <c r="V2195" i="1"/>
  <c r="U2195" i="1"/>
  <c r="T2195" i="1"/>
  <c r="S2195" i="1"/>
  <c r="R2195" i="1"/>
  <c r="Q2195" i="1"/>
  <c r="P2195" i="1"/>
  <c r="E2195" i="1"/>
  <c r="D2195" i="1"/>
  <c r="C2195" i="1"/>
  <c r="W2194" i="1"/>
  <c r="V2194" i="1"/>
  <c r="U2194" i="1"/>
  <c r="T2194" i="1"/>
  <c r="S2194" i="1"/>
  <c r="R2194" i="1"/>
  <c r="Q2194" i="1"/>
  <c r="P2194" i="1"/>
  <c r="E2194" i="1"/>
  <c r="D2194" i="1"/>
  <c r="C2194" i="1"/>
  <c r="W2193" i="1"/>
  <c r="V2193" i="1"/>
  <c r="U2193" i="1"/>
  <c r="T2193" i="1"/>
  <c r="S2193" i="1"/>
  <c r="R2193" i="1"/>
  <c r="Q2193" i="1"/>
  <c r="P2193" i="1"/>
  <c r="E2193" i="1"/>
  <c r="D2193" i="1"/>
  <c r="C2193" i="1"/>
  <c r="W2192" i="1"/>
  <c r="V2192" i="1"/>
  <c r="U2192" i="1"/>
  <c r="T2192" i="1"/>
  <c r="S2192" i="1"/>
  <c r="R2192" i="1"/>
  <c r="Q2192" i="1"/>
  <c r="P2192" i="1"/>
  <c r="E2192" i="1"/>
  <c r="D2192" i="1"/>
  <c r="C2192" i="1"/>
  <c r="W2191" i="1"/>
  <c r="V2191" i="1"/>
  <c r="U2191" i="1"/>
  <c r="T2191" i="1"/>
  <c r="S2191" i="1"/>
  <c r="R2191" i="1"/>
  <c r="Q2191" i="1"/>
  <c r="P2191" i="1"/>
  <c r="E2191" i="1"/>
  <c r="D2191" i="1"/>
  <c r="C2191" i="1"/>
  <c r="W2190" i="1"/>
  <c r="V2190" i="1"/>
  <c r="U2190" i="1"/>
  <c r="T2190" i="1"/>
  <c r="S2190" i="1"/>
  <c r="R2190" i="1"/>
  <c r="Q2190" i="1"/>
  <c r="P2190" i="1"/>
  <c r="E2190" i="1"/>
  <c r="D2190" i="1"/>
  <c r="C2190" i="1"/>
  <c r="W2189" i="1"/>
  <c r="V2189" i="1"/>
  <c r="U2189" i="1"/>
  <c r="T2189" i="1"/>
  <c r="S2189" i="1"/>
  <c r="R2189" i="1"/>
  <c r="Q2189" i="1"/>
  <c r="P2189" i="1"/>
  <c r="E2189" i="1"/>
  <c r="D2189" i="1"/>
  <c r="C2189" i="1"/>
  <c r="W2188" i="1"/>
  <c r="V2188" i="1"/>
  <c r="U2188" i="1"/>
  <c r="T2188" i="1"/>
  <c r="S2188" i="1"/>
  <c r="R2188" i="1"/>
  <c r="Q2188" i="1"/>
  <c r="P2188" i="1"/>
  <c r="E2188" i="1"/>
  <c r="D2188" i="1"/>
  <c r="C2188" i="1"/>
  <c r="W2187" i="1"/>
  <c r="V2187" i="1"/>
  <c r="U2187" i="1"/>
  <c r="T2187" i="1"/>
  <c r="S2187" i="1"/>
  <c r="R2187" i="1"/>
  <c r="Q2187" i="1"/>
  <c r="P2187" i="1"/>
  <c r="E2187" i="1"/>
  <c r="D2187" i="1"/>
  <c r="C2187" i="1"/>
  <c r="W2186" i="1"/>
  <c r="V2186" i="1"/>
  <c r="U2186" i="1"/>
  <c r="T2186" i="1"/>
  <c r="S2186" i="1"/>
  <c r="R2186" i="1"/>
  <c r="Q2186" i="1"/>
  <c r="P2186" i="1"/>
  <c r="E2186" i="1"/>
  <c r="D2186" i="1"/>
  <c r="C2186" i="1"/>
  <c r="W2185" i="1"/>
  <c r="V2185" i="1"/>
  <c r="U2185" i="1"/>
  <c r="T2185" i="1"/>
  <c r="S2185" i="1"/>
  <c r="R2185" i="1"/>
  <c r="Q2185" i="1"/>
  <c r="P2185" i="1"/>
  <c r="E2185" i="1"/>
  <c r="D2185" i="1"/>
  <c r="C2185" i="1"/>
  <c r="W2184" i="1"/>
  <c r="V2184" i="1"/>
  <c r="U2184" i="1"/>
  <c r="T2184" i="1"/>
  <c r="S2184" i="1"/>
  <c r="R2184" i="1"/>
  <c r="Q2184" i="1"/>
  <c r="P2184" i="1"/>
  <c r="E2184" i="1"/>
  <c r="D2184" i="1"/>
  <c r="C2184" i="1"/>
  <c r="W2183" i="1"/>
  <c r="V2183" i="1"/>
  <c r="U2183" i="1"/>
  <c r="T2183" i="1"/>
  <c r="S2183" i="1"/>
  <c r="R2183" i="1"/>
  <c r="Q2183" i="1"/>
  <c r="P2183" i="1"/>
  <c r="E2183" i="1"/>
  <c r="D2183" i="1"/>
  <c r="C2183" i="1"/>
  <c r="W2182" i="1"/>
  <c r="V2182" i="1"/>
  <c r="U2182" i="1"/>
  <c r="T2182" i="1"/>
  <c r="S2182" i="1"/>
  <c r="R2182" i="1"/>
  <c r="Q2182" i="1"/>
  <c r="P2182" i="1"/>
  <c r="E2182" i="1"/>
  <c r="D2182" i="1"/>
  <c r="C2182" i="1"/>
  <c r="W2181" i="1"/>
  <c r="V2181" i="1"/>
  <c r="U2181" i="1"/>
  <c r="T2181" i="1"/>
  <c r="S2181" i="1"/>
  <c r="R2181" i="1"/>
  <c r="Q2181" i="1"/>
  <c r="P2181" i="1"/>
  <c r="E2181" i="1"/>
  <c r="D2181" i="1"/>
  <c r="C2181" i="1"/>
  <c r="W2180" i="1"/>
  <c r="V2180" i="1"/>
  <c r="U2180" i="1"/>
  <c r="T2180" i="1"/>
  <c r="S2180" i="1"/>
  <c r="R2180" i="1"/>
  <c r="Q2180" i="1"/>
  <c r="P2180" i="1"/>
  <c r="E2180" i="1"/>
  <c r="D2180" i="1"/>
  <c r="C2180" i="1"/>
  <c r="W2179" i="1"/>
  <c r="V2179" i="1"/>
  <c r="U2179" i="1"/>
  <c r="T2179" i="1"/>
  <c r="S2179" i="1"/>
  <c r="R2179" i="1"/>
  <c r="Q2179" i="1"/>
  <c r="P2179" i="1"/>
  <c r="E2179" i="1"/>
  <c r="D2179" i="1"/>
  <c r="C2179" i="1"/>
  <c r="W2178" i="1"/>
  <c r="V2178" i="1"/>
  <c r="U2178" i="1"/>
  <c r="T2178" i="1"/>
  <c r="S2178" i="1"/>
  <c r="R2178" i="1"/>
  <c r="Q2178" i="1"/>
  <c r="P2178" i="1"/>
  <c r="E2178" i="1"/>
  <c r="D2178" i="1"/>
  <c r="C2178" i="1"/>
  <c r="W2177" i="1"/>
  <c r="V2177" i="1"/>
  <c r="U2177" i="1"/>
  <c r="T2177" i="1"/>
  <c r="S2177" i="1"/>
  <c r="R2177" i="1"/>
  <c r="Q2177" i="1"/>
  <c r="P2177" i="1"/>
  <c r="E2177" i="1"/>
  <c r="D2177" i="1"/>
  <c r="C2177" i="1"/>
  <c r="W2176" i="1"/>
  <c r="V2176" i="1"/>
  <c r="U2176" i="1"/>
  <c r="T2176" i="1"/>
  <c r="S2176" i="1"/>
  <c r="R2176" i="1"/>
  <c r="Q2176" i="1"/>
  <c r="P2176" i="1"/>
  <c r="E2176" i="1"/>
  <c r="D2176" i="1"/>
  <c r="C2176" i="1"/>
  <c r="W2175" i="1"/>
  <c r="V2175" i="1"/>
  <c r="U2175" i="1"/>
  <c r="T2175" i="1"/>
  <c r="S2175" i="1"/>
  <c r="R2175" i="1"/>
  <c r="Q2175" i="1"/>
  <c r="P2175" i="1"/>
  <c r="E2175" i="1"/>
  <c r="D2175" i="1"/>
  <c r="C2175" i="1"/>
  <c r="W2174" i="1"/>
  <c r="V2174" i="1"/>
  <c r="U2174" i="1"/>
  <c r="T2174" i="1"/>
  <c r="S2174" i="1"/>
  <c r="R2174" i="1"/>
  <c r="Q2174" i="1"/>
  <c r="P2174" i="1"/>
  <c r="E2174" i="1"/>
  <c r="D2174" i="1"/>
  <c r="C2174" i="1"/>
  <c r="W2173" i="1"/>
  <c r="V2173" i="1"/>
  <c r="U2173" i="1"/>
  <c r="T2173" i="1"/>
  <c r="S2173" i="1"/>
  <c r="R2173" i="1"/>
  <c r="Q2173" i="1"/>
  <c r="P2173" i="1"/>
  <c r="E2173" i="1"/>
  <c r="D2173" i="1"/>
  <c r="C2173" i="1"/>
  <c r="W2172" i="1"/>
  <c r="V2172" i="1"/>
  <c r="U2172" i="1"/>
  <c r="T2172" i="1"/>
  <c r="S2172" i="1"/>
  <c r="R2172" i="1"/>
  <c r="Q2172" i="1"/>
  <c r="P2172" i="1"/>
  <c r="E2172" i="1"/>
  <c r="D2172" i="1"/>
  <c r="C2172" i="1"/>
  <c r="W2171" i="1"/>
  <c r="V2171" i="1"/>
  <c r="U2171" i="1"/>
  <c r="T2171" i="1"/>
  <c r="S2171" i="1"/>
  <c r="R2171" i="1"/>
  <c r="Q2171" i="1"/>
  <c r="P2171" i="1"/>
  <c r="E2171" i="1"/>
  <c r="D2171" i="1"/>
  <c r="C2171" i="1"/>
  <c r="W2170" i="1"/>
  <c r="V2170" i="1"/>
  <c r="U2170" i="1"/>
  <c r="T2170" i="1"/>
  <c r="S2170" i="1"/>
  <c r="R2170" i="1"/>
  <c r="Q2170" i="1"/>
  <c r="P2170" i="1"/>
  <c r="E2170" i="1"/>
  <c r="D2170" i="1"/>
  <c r="C2170" i="1"/>
  <c r="W2169" i="1"/>
  <c r="V2169" i="1"/>
  <c r="U2169" i="1"/>
  <c r="T2169" i="1"/>
  <c r="S2169" i="1"/>
  <c r="R2169" i="1"/>
  <c r="Q2169" i="1"/>
  <c r="P2169" i="1"/>
  <c r="E2169" i="1"/>
  <c r="D2169" i="1"/>
  <c r="C2169" i="1"/>
  <c r="W2168" i="1"/>
  <c r="V2168" i="1"/>
  <c r="U2168" i="1"/>
  <c r="T2168" i="1"/>
  <c r="S2168" i="1"/>
  <c r="R2168" i="1"/>
  <c r="Q2168" i="1"/>
  <c r="P2168" i="1"/>
  <c r="E2168" i="1"/>
  <c r="D2168" i="1"/>
  <c r="C2168" i="1"/>
  <c r="W2167" i="1"/>
  <c r="V2167" i="1"/>
  <c r="U2167" i="1"/>
  <c r="T2167" i="1"/>
  <c r="S2167" i="1"/>
  <c r="R2167" i="1"/>
  <c r="Q2167" i="1"/>
  <c r="P2167" i="1"/>
  <c r="E2167" i="1"/>
  <c r="D2167" i="1"/>
  <c r="C2167" i="1"/>
  <c r="W2166" i="1"/>
  <c r="V2166" i="1"/>
  <c r="U2166" i="1"/>
  <c r="T2166" i="1"/>
  <c r="S2166" i="1"/>
  <c r="R2166" i="1"/>
  <c r="Q2166" i="1"/>
  <c r="P2166" i="1"/>
  <c r="E2166" i="1"/>
  <c r="D2166" i="1"/>
  <c r="C2166" i="1"/>
  <c r="W2165" i="1"/>
  <c r="V2165" i="1"/>
  <c r="U2165" i="1"/>
  <c r="T2165" i="1"/>
  <c r="S2165" i="1"/>
  <c r="R2165" i="1"/>
  <c r="Q2165" i="1"/>
  <c r="P2165" i="1"/>
  <c r="E2165" i="1"/>
  <c r="D2165" i="1"/>
  <c r="C2165" i="1"/>
  <c r="W2164" i="1"/>
  <c r="V2164" i="1"/>
  <c r="U2164" i="1"/>
  <c r="T2164" i="1"/>
  <c r="S2164" i="1"/>
  <c r="R2164" i="1"/>
  <c r="Q2164" i="1"/>
  <c r="P2164" i="1"/>
  <c r="E2164" i="1"/>
  <c r="D2164" i="1"/>
  <c r="C2164" i="1"/>
  <c r="W2163" i="1"/>
  <c r="V2163" i="1"/>
  <c r="U2163" i="1"/>
  <c r="T2163" i="1"/>
  <c r="S2163" i="1"/>
  <c r="R2163" i="1"/>
  <c r="Q2163" i="1"/>
  <c r="P2163" i="1"/>
  <c r="E2163" i="1"/>
  <c r="D2163" i="1"/>
  <c r="C2163" i="1"/>
  <c r="W2162" i="1"/>
  <c r="V2162" i="1"/>
  <c r="U2162" i="1"/>
  <c r="T2162" i="1"/>
  <c r="S2162" i="1"/>
  <c r="R2162" i="1"/>
  <c r="Q2162" i="1"/>
  <c r="P2162" i="1"/>
  <c r="E2162" i="1"/>
  <c r="D2162" i="1"/>
  <c r="C2162" i="1"/>
  <c r="W2161" i="1"/>
  <c r="V2161" i="1"/>
  <c r="U2161" i="1"/>
  <c r="T2161" i="1"/>
  <c r="S2161" i="1"/>
  <c r="R2161" i="1"/>
  <c r="Q2161" i="1"/>
  <c r="P2161" i="1"/>
  <c r="E2161" i="1"/>
  <c r="D2161" i="1"/>
  <c r="C2161" i="1"/>
  <c r="W2160" i="1"/>
  <c r="V2160" i="1"/>
  <c r="U2160" i="1"/>
  <c r="T2160" i="1"/>
  <c r="S2160" i="1"/>
  <c r="R2160" i="1"/>
  <c r="Q2160" i="1"/>
  <c r="P2160" i="1"/>
  <c r="E2160" i="1"/>
  <c r="D2160" i="1"/>
  <c r="C2160" i="1"/>
  <c r="W2159" i="1"/>
  <c r="V2159" i="1"/>
  <c r="U2159" i="1"/>
  <c r="T2159" i="1"/>
  <c r="S2159" i="1"/>
  <c r="R2159" i="1"/>
  <c r="Q2159" i="1"/>
  <c r="P2159" i="1"/>
  <c r="E2159" i="1"/>
  <c r="D2159" i="1"/>
  <c r="C2159" i="1"/>
  <c r="W2158" i="1"/>
  <c r="V2158" i="1"/>
  <c r="U2158" i="1"/>
  <c r="T2158" i="1"/>
  <c r="S2158" i="1"/>
  <c r="R2158" i="1"/>
  <c r="Q2158" i="1"/>
  <c r="P2158" i="1"/>
  <c r="E2158" i="1"/>
  <c r="D2158" i="1"/>
  <c r="C2158" i="1"/>
  <c r="W2157" i="1"/>
  <c r="V2157" i="1"/>
  <c r="U2157" i="1"/>
  <c r="T2157" i="1"/>
  <c r="S2157" i="1"/>
  <c r="R2157" i="1"/>
  <c r="Q2157" i="1"/>
  <c r="P2157" i="1"/>
  <c r="E2157" i="1"/>
  <c r="D2157" i="1"/>
  <c r="C2157" i="1"/>
  <c r="W2156" i="1"/>
  <c r="V2156" i="1"/>
  <c r="U2156" i="1"/>
  <c r="T2156" i="1"/>
  <c r="S2156" i="1"/>
  <c r="R2156" i="1"/>
  <c r="Q2156" i="1"/>
  <c r="P2156" i="1"/>
  <c r="E2156" i="1"/>
  <c r="D2156" i="1"/>
  <c r="C2156" i="1"/>
  <c r="W2155" i="1"/>
  <c r="V2155" i="1"/>
  <c r="U2155" i="1"/>
  <c r="T2155" i="1"/>
  <c r="S2155" i="1"/>
  <c r="R2155" i="1"/>
  <c r="Q2155" i="1"/>
  <c r="P2155" i="1"/>
  <c r="E2155" i="1"/>
  <c r="D2155" i="1"/>
  <c r="C2155" i="1"/>
  <c r="W2154" i="1"/>
  <c r="V2154" i="1"/>
  <c r="U2154" i="1"/>
  <c r="T2154" i="1"/>
  <c r="S2154" i="1"/>
  <c r="R2154" i="1"/>
  <c r="Q2154" i="1"/>
  <c r="P2154" i="1"/>
  <c r="E2154" i="1"/>
  <c r="D2154" i="1"/>
  <c r="C2154" i="1"/>
  <c r="W2153" i="1"/>
  <c r="V2153" i="1"/>
  <c r="U2153" i="1"/>
  <c r="T2153" i="1"/>
  <c r="S2153" i="1"/>
  <c r="R2153" i="1"/>
  <c r="Q2153" i="1"/>
  <c r="P2153" i="1"/>
  <c r="E2153" i="1"/>
  <c r="D2153" i="1"/>
  <c r="C2153" i="1"/>
  <c r="W2152" i="1"/>
  <c r="V2152" i="1"/>
  <c r="U2152" i="1"/>
  <c r="T2152" i="1"/>
  <c r="S2152" i="1"/>
  <c r="R2152" i="1"/>
  <c r="Q2152" i="1"/>
  <c r="P2152" i="1"/>
  <c r="E2152" i="1"/>
  <c r="D2152" i="1"/>
  <c r="C2152" i="1"/>
  <c r="W2151" i="1"/>
  <c r="V2151" i="1"/>
  <c r="U2151" i="1"/>
  <c r="T2151" i="1"/>
  <c r="S2151" i="1"/>
  <c r="R2151" i="1"/>
  <c r="Q2151" i="1"/>
  <c r="P2151" i="1"/>
  <c r="E2151" i="1"/>
  <c r="D2151" i="1"/>
  <c r="C2151" i="1"/>
  <c r="W2150" i="1"/>
  <c r="V2150" i="1"/>
  <c r="U2150" i="1"/>
  <c r="T2150" i="1"/>
  <c r="S2150" i="1"/>
  <c r="R2150" i="1"/>
  <c r="Q2150" i="1"/>
  <c r="P2150" i="1"/>
  <c r="E2150" i="1"/>
  <c r="D2150" i="1"/>
  <c r="C2150" i="1"/>
  <c r="W2149" i="1"/>
  <c r="V2149" i="1"/>
  <c r="U2149" i="1"/>
  <c r="T2149" i="1"/>
  <c r="S2149" i="1"/>
  <c r="R2149" i="1"/>
  <c r="Q2149" i="1"/>
  <c r="P2149" i="1"/>
  <c r="E2149" i="1"/>
  <c r="D2149" i="1"/>
  <c r="C2149" i="1"/>
  <c r="W2148" i="1"/>
  <c r="V2148" i="1"/>
  <c r="U2148" i="1"/>
  <c r="T2148" i="1"/>
  <c r="S2148" i="1"/>
  <c r="R2148" i="1"/>
  <c r="Q2148" i="1"/>
  <c r="P2148" i="1"/>
  <c r="E2148" i="1"/>
  <c r="D2148" i="1"/>
  <c r="C2148" i="1"/>
  <c r="W2147" i="1"/>
  <c r="V2147" i="1"/>
  <c r="U2147" i="1"/>
  <c r="T2147" i="1"/>
  <c r="S2147" i="1"/>
  <c r="R2147" i="1"/>
  <c r="Q2147" i="1"/>
  <c r="P2147" i="1"/>
  <c r="E2147" i="1"/>
  <c r="D2147" i="1"/>
  <c r="C2147" i="1"/>
  <c r="W2146" i="1"/>
  <c r="V2146" i="1"/>
  <c r="U2146" i="1"/>
  <c r="T2146" i="1"/>
  <c r="S2146" i="1"/>
  <c r="R2146" i="1"/>
  <c r="Q2146" i="1"/>
  <c r="P2146" i="1"/>
  <c r="E2146" i="1"/>
  <c r="D2146" i="1"/>
  <c r="C2146" i="1"/>
  <c r="W2145" i="1"/>
  <c r="V2145" i="1"/>
  <c r="U2145" i="1"/>
  <c r="T2145" i="1"/>
  <c r="S2145" i="1"/>
  <c r="R2145" i="1"/>
  <c r="Q2145" i="1"/>
  <c r="P2145" i="1"/>
  <c r="E2145" i="1"/>
  <c r="D2145" i="1"/>
  <c r="C2145" i="1"/>
  <c r="W2144" i="1"/>
  <c r="V2144" i="1"/>
  <c r="U2144" i="1"/>
  <c r="T2144" i="1"/>
  <c r="S2144" i="1"/>
  <c r="R2144" i="1"/>
  <c r="Q2144" i="1"/>
  <c r="P2144" i="1"/>
  <c r="E2144" i="1"/>
  <c r="D2144" i="1"/>
  <c r="C2144" i="1"/>
  <c r="W2143" i="1"/>
  <c r="V2143" i="1"/>
  <c r="U2143" i="1"/>
  <c r="T2143" i="1"/>
  <c r="S2143" i="1"/>
  <c r="R2143" i="1"/>
  <c r="Q2143" i="1"/>
  <c r="P2143" i="1"/>
  <c r="E2143" i="1"/>
  <c r="D2143" i="1"/>
  <c r="C2143" i="1"/>
  <c r="W2142" i="1"/>
  <c r="V2142" i="1"/>
  <c r="U2142" i="1"/>
  <c r="T2142" i="1"/>
  <c r="S2142" i="1"/>
  <c r="R2142" i="1"/>
  <c r="Q2142" i="1"/>
  <c r="P2142" i="1"/>
  <c r="E2142" i="1"/>
  <c r="D2142" i="1"/>
  <c r="C2142" i="1"/>
  <c r="W2141" i="1"/>
  <c r="V2141" i="1"/>
  <c r="U2141" i="1"/>
  <c r="T2141" i="1"/>
  <c r="S2141" i="1"/>
  <c r="R2141" i="1"/>
  <c r="Q2141" i="1"/>
  <c r="P2141" i="1"/>
  <c r="E2141" i="1"/>
  <c r="D2141" i="1"/>
  <c r="C2141" i="1"/>
  <c r="W2140" i="1"/>
  <c r="V2140" i="1"/>
  <c r="U2140" i="1"/>
  <c r="T2140" i="1"/>
  <c r="S2140" i="1"/>
  <c r="R2140" i="1"/>
  <c r="Q2140" i="1"/>
  <c r="P2140" i="1"/>
  <c r="E2140" i="1"/>
  <c r="D2140" i="1"/>
  <c r="C2140" i="1"/>
  <c r="W2139" i="1"/>
  <c r="V2139" i="1"/>
  <c r="U2139" i="1"/>
  <c r="T2139" i="1"/>
  <c r="S2139" i="1"/>
  <c r="R2139" i="1"/>
  <c r="Q2139" i="1"/>
  <c r="P2139" i="1"/>
  <c r="E2139" i="1"/>
  <c r="D2139" i="1"/>
  <c r="C2139" i="1"/>
  <c r="W2138" i="1"/>
  <c r="V2138" i="1"/>
  <c r="U2138" i="1"/>
  <c r="T2138" i="1"/>
  <c r="S2138" i="1"/>
  <c r="R2138" i="1"/>
  <c r="Q2138" i="1"/>
  <c r="P2138" i="1"/>
  <c r="E2138" i="1"/>
  <c r="D2138" i="1"/>
  <c r="C2138" i="1"/>
  <c r="W2137" i="1"/>
  <c r="V2137" i="1"/>
  <c r="U2137" i="1"/>
  <c r="T2137" i="1"/>
  <c r="S2137" i="1"/>
  <c r="R2137" i="1"/>
  <c r="Q2137" i="1"/>
  <c r="P2137" i="1"/>
  <c r="E2137" i="1"/>
  <c r="D2137" i="1"/>
  <c r="C2137" i="1"/>
  <c r="W2136" i="1"/>
  <c r="V2136" i="1"/>
  <c r="U2136" i="1"/>
  <c r="T2136" i="1"/>
  <c r="S2136" i="1"/>
  <c r="R2136" i="1"/>
  <c r="Q2136" i="1"/>
  <c r="P2136" i="1"/>
  <c r="E2136" i="1"/>
  <c r="D2136" i="1"/>
  <c r="C2136" i="1"/>
  <c r="W2135" i="1"/>
  <c r="V2135" i="1"/>
  <c r="U2135" i="1"/>
  <c r="T2135" i="1"/>
  <c r="S2135" i="1"/>
  <c r="R2135" i="1"/>
  <c r="Q2135" i="1"/>
  <c r="P2135" i="1"/>
  <c r="E2135" i="1"/>
  <c r="D2135" i="1"/>
  <c r="C2135" i="1"/>
  <c r="W2134" i="1"/>
  <c r="V2134" i="1"/>
  <c r="U2134" i="1"/>
  <c r="T2134" i="1"/>
  <c r="S2134" i="1"/>
  <c r="R2134" i="1"/>
  <c r="Q2134" i="1"/>
  <c r="P2134" i="1"/>
  <c r="E2134" i="1"/>
  <c r="D2134" i="1"/>
  <c r="C2134" i="1"/>
  <c r="W2133" i="1"/>
  <c r="V2133" i="1"/>
  <c r="U2133" i="1"/>
  <c r="T2133" i="1"/>
  <c r="S2133" i="1"/>
  <c r="R2133" i="1"/>
  <c r="Q2133" i="1"/>
  <c r="P2133" i="1"/>
  <c r="E2133" i="1"/>
  <c r="D2133" i="1"/>
  <c r="C2133" i="1"/>
  <c r="W2132" i="1"/>
  <c r="V2132" i="1"/>
  <c r="U2132" i="1"/>
  <c r="T2132" i="1"/>
  <c r="S2132" i="1"/>
  <c r="R2132" i="1"/>
  <c r="Q2132" i="1"/>
  <c r="P2132" i="1"/>
  <c r="E2132" i="1"/>
  <c r="D2132" i="1"/>
  <c r="C2132" i="1"/>
  <c r="W2131" i="1"/>
  <c r="V2131" i="1"/>
  <c r="U2131" i="1"/>
  <c r="T2131" i="1"/>
  <c r="S2131" i="1"/>
  <c r="R2131" i="1"/>
  <c r="Q2131" i="1"/>
  <c r="P2131" i="1"/>
  <c r="E2131" i="1"/>
  <c r="D2131" i="1"/>
  <c r="C2131" i="1"/>
  <c r="W2130" i="1"/>
  <c r="V2130" i="1"/>
  <c r="U2130" i="1"/>
  <c r="T2130" i="1"/>
  <c r="S2130" i="1"/>
  <c r="R2130" i="1"/>
  <c r="Q2130" i="1"/>
  <c r="P2130" i="1"/>
  <c r="E2130" i="1"/>
  <c r="D2130" i="1"/>
  <c r="C2130" i="1"/>
  <c r="W2129" i="1"/>
  <c r="V2129" i="1"/>
  <c r="U2129" i="1"/>
  <c r="T2129" i="1"/>
  <c r="S2129" i="1"/>
  <c r="R2129" i="1"/>
  <c r="Q2129" i="1"/>
  <c r="P2129" i="1"/>
  <c r="E2129" i="1"/>
  <c r="D2129" i="1"/>
  <c r="C2129" i="1"/>
  <c r="W2128" i="1"/>
  <c r="V2128" i="1"/>
  <c r="U2128" i="1"/>
  <c r="T2128" i="1"/>
  <c r="S2128" i="1"/>
  <c r="R2128" i="1"/>
  <c r="Q2128" i="1"/>
  <c r="P2128" i="1"/>
  <c r="E2128" i="1"/>
  <c r="D2128" i="1"/>
  <c r="C2128" i="1"/>
  <c r="W2127" i="1"/>
  <c r="V2127" i="1"/>
  <c r="U2127" i="1"/>
  <c r="T2127" i="1"/>
  <c r="S2127" i="1"/>
  <c r="R2127" i="1"/>
  <c r="Q2127" i="1"/>
  <c r="P2127" i="1"/>
  <c r="E2127" i="1"/>
  <c r="D2127" i="1"/>
  <c r="C2127" i="1"/>
  <c r="W2126" i="1"/>
  <c r="V2126" i="1"/>
  <c r="U2126" i="1"/>
  <c r="T2126" i="1"/>
  <c r="S2126" i="1"/>
  <c r="R2126" i="1"/>
  <c r="Q2126" i="1"/>
  <c r="P2126" i="1"/>
  <c r="E2126" i="1"/>
  <c r="D2126" i="1"/>
  <c r="C2126" i="1"/>
  <c r="W2125" i="1"/>
  <c r="V2125" i="1"/>
  <c r="U2125" i="1"/>
  <c r="T2125" i="1"/>
  <c r="S2125" i="1"/>
  <c r="R2125" i="1"/>
  <c r="Q2125" i="1"/>
  <c r="P2125" i="1"/>
  <c r="E2125" i="1"/>
  <c r="D2125" i="1"/>
  <c r="C2125" i="1"/>
  <c r="W2124" i="1"/>
  <c r="V2124" i="1"/>
  <c r="U2124" i="1"/>
  <c r="T2124" i="1"/>
  <c r="S2124" i="1"/>
  <c r="R2124" i="1"/>
  <c r="Q2124" i="1"/>
  <c r="P2124" i="1"/>
  <c r="E2124" i="1"/>
  <c r="D2124" i="1"/>
  <c r="C2124" i="1"/>
  <c r="W2123" i="1"/>
  <c r="V2123" i="1"/>
  <c r="U2123" i="1"/>
  <c r="T2123" i="1"/>
  <c r="S2123" i="1"/>
  <c r="R2123" i="1"/>
  <c r="Q2123" i="1"/>
  <c r="P2123" i="1"/>
  <c r="E2123" i="1"/>
  <c r="D2123" i="1"/>
  <c r="C2123" i="1"/>
  <c r="W2122" i="1"/>
  <c r="V2122" i="1"/>
  <c r="U2122" i="1"/>
  <c r="T2122" i="1"/>
  <c r="S2122" i="1"/>
  <c r="R2122" i="1"/>
  <c r="Q2122" i="1"/>
  <c r="P2122" i="1"/>
  <c r="E2122" i="1"/>
  <c r="D2122" i="1"/>
  <c r="C2122" i="1"/>
  <c r="W2121" i="1"/>
  <c r="V2121" i="1"/>
  <c r="U2121" i="1"/>
  <c r="T2121" i="1"/>
  <c r="S2121" i="1"/>
  <c r="R2121" i="1"/>
  <c r="Q2121" i="1"/>
  <c r="P2121" i="1"/>
  <c r="E2121" i="1"/>
  <c r="D2121" i="1"/>
  <c r="C2121" i="1"/>
  <c r="W2120" i="1"/>
  <c r="V2120" i="1"/>
  <c r="U2120" i="1"/>
  <c r="T2120" i="1"/>
  <c r="S2120" i="1"/>
  <c r="R2120" i="1"/>
  <c r="Q2120" i="1"/>
  <c r="P2120" i="1"/>
  <c r="E2120" i="1"/>
  <c r="D2120" i="1"/>
  <c r="C2120" i="1"/>
  <c r="W2119" i="1"/>
  <c r="V2119" i="1"/>
  <c r="U2119" i="1"/>
  <c r="T2119" i="1"/>
  <c r="S2119" i="1"/>
  <c r="R2119" i="1"/>
  <c r="Q2119" i="1"/>
  <c r="P2119" i="1"/>
  <c r="E2119" i="1"/>
  <c r="D2119" i="1"/>
  <c r="C2119" i="1"/>
  <c r="W2118" i="1"/>
  <c r="V2118" i="1"/>
  <c r="U2118" i="1"/>
  <c r="T2118" i="1"/>
  <c r="S2118" i="1"/>
  <c r="R2118" i="1"/>
  <c r="Q2118" i="1"/>
  <c r="P2118" i="1"/>
  <c r="E2118" i="1"/>
  <c r="D2118" i="1"/>
  <c r="C2118" i="1"/>
  <c r="W2117" i="1"/>
  <c r="V2117" i="1"/>
  <c r="U2117" i="1"/>
  <c r="T2117" i="1"/>
  <c r="S2117" i="1"/>
  <c r="R2117" i="1"/>
  <c r="Q2117" i="1"/>
  <c r="P2117" i="1"/>
  <c r="E2117" i="1"/>
  <c r="D2117" i="1"/>
  <c r="C2117" i="1"/>
  <c r="W2116" i="1"/>
  <c r="V2116" i="1"/>
  <c r="U2116" i="1"/>
  <c r="T2116" i="1"/>
  <c r="S2116" i="1"/>
  <c r="R2116" i="1"/>
  <c r="Q2116" i="1"/>
  <c r="P2116" i="1"/>
  <c r="E2116" i="1"/>
  <c r="D2116" i="1"/>
  <c r="C2116" i="1"/>
  <c r="W2115" i="1"/>
  <c r="V2115" i="1"/>
  <c r="U2115" i="1"/>
  <c r="T2115" i="1"/>
  <c r="S2115" i="1"/>
  <c r="R2115" i="1"/>
  <c r="Q2115" i="1"/>
  <c r="P2115" i="1"/>
  <c r="E2115" i="1"/>
  <c r="D2115" i="1"/>
  <c r="C2115" i="1"/>
  <c r="W2114" i="1"/>
  <c r="V2114" i="1"/>
  <c r="U2114" i="1"/>
  <c r="T2114" i="1"/>
  <c r="S2114" i="1"/>
  <c r="R2114" i="1"/>
  <c r="Q2114" i="1"/>
  <c r="P2114" i="1"/>
  <c r="E2114" i="1"/>
  <c r="D2114" i="1"/>
  <c r="C2114" i="1"/>
  <c r="W2113" i="1"/>
  <c r="V2113" i="1"/>
  <c r="U2113" i="1"/>
  <c r="T2113" i="1"/>
  <c r="S2113" i="1"/>
  <c r="R2113" i="1"/>
  <c r="Q2113" i="1"/>
  <c r="P2113" i="1"/>
  <c r="E2113" i="1"/>
  <c r="D2113" i="1"/>
  <c r="C2113" i="1"/>
  <c r="W2112" i="1"/>
  <c r="V2112" i="1"/>
  <c r="U2112" i="1"/>
  <c r="T2112" i="1"/>
  <c r="S2112" i="1"/>
  <c r="R2112" i="1"/>
  <c r="Q2112" i="1"/>
  <c r="P2112" i="1"/>
  <c r="E2112" i="1"/>
  <c r="D2112" i="1"/>
  <c r="C2112" i="1"/>
  <c r="W2111" i="1"/>
  <c r="V2111" i="1"/>
  <c r="U2111" i="1"/>
  <c r="T2111" i="1"/>
  <c r="S2111" i="1"/>
  <c r="R2111" i="1"/>
  <c r="Q2111" i="1"/>
  <c r="P2111" i="1"/>
  <c r="E2111" i="1"/>
  <c r="D2111" i="1"/>
  <c r="C2111" i="1"/>
  <c r="W2110" i="1"/>
  <c r="V2110" i="1"/>
  <c r="U2110" i="1"/>
  <c r="T2110" i="1"/>
  <c r="S2110" i="1"/>
  <c r="R2110" i="1"/>
  <c r="Q2110" i="1"/>
  <c r="P2110" i="1"/>
  <c r="E2110" i="1"/>
  <c r="D2110" i="1"/>
  <c r="C2110" i="1"/>
  <c r="W2109" i="1"/>
  <c r="V2109" i="1"/>
  <c r="U2109" i="1"/>
  <c r="T2109" i="1"/>
  <c r="S2109" i="1"/>
  <c r="R2109" i="1"/>
  <c r="Q2109" i="1"/>
  <c r="P2109" i="1"/>
  <c r="E2109" i="1"/>
  <c r="D2109" i="1"/>
  <c r="C2109" i="1"/>
  <c r="W2108" i="1"/>
  <c r="V2108" i="1"/>
  <c r="U2108" i="1"/>
  <c r="T2108" i="1"/>
  <c r="S2108" i="1"/>
  <c r="R2108" i="1"/>
  <c r="Q2108" i="1"/>
  <c r="P2108" i="1"/>
  <c r="E2108" i="1"/>
  <c r="D2108" i="1"/>
  <c r="C2108" i="1"/>
  <c r="W2107" i="1"/>
  <c r="V2107" i="1"/>
  <c r="U2107" i="1"/>
  <c r="T2107" i="1"/>
  <c r="S2107" i="1"/>
  <c r="R2107" i="1"/>
  <c r="Q2107" i="1"/>
  <c r="P2107" i="1"/>
  <c r="E2107" i="1"/>
  <c r="D2107" i="1"/>
  <c r="C2107" i="1"/>
  <c r="W2106" i="1"/>
  <c r="V2106" i="1"/>
  <c r="U2106" i="1"/>
  <c r="T2106" i="1"/>
  <c r="S2106" i="1"/>
  <c r="R2106" i="1"/>
  <c r="Q2106" i="1"/>
  <c r="P2106" i="1"/>
  <c r="E2106" i="1"/>
  <c r="D2106" i="1"/>
  <c r="C2106" i="1"/>
  <c r="W2105" i="1"/>
  <c r="V2105" i="1"/>
  <c r="U2105" i="1"/>
  <c r="T2105" i="1"/>
  <c r="S2105" i="1"/>
  <c r="R2105" i="1"/>
  <c r="Q2105" i="1"/>
  <c r="P2105" i="1"/>
  <c r="E2105" i="1"/>
  <c r="D2105" i="1"/>
  <c r="C2105" i="1"/>
  <c r="W2104" i="1"/>
  <c r="V2104" i="1"/>
  <c r="U2104" i="1"/>
  <c r="T2104" i="1"/>
  <c r="S2104" i="1"/>
  <c r="R2104" i="1"/>
  <c r="Q2104" i="1"/>
  <c r="P2104" i="1"/>
  <c r="E2104" i="1"/>
  <c r="D2104" i="1"/>
  <c r="C2104" i="1"/>
  <c r="W2103" i="1"/>
  <c r="V2103" i="1"/>
  <c r="U2103" i="1"/>
  <c r="T2103" i="1"/>
  <c r="S2103" i="1"/>
  <c r="R2103" i="1"/>
  <c r="Q2103" i="1"/>
  <c r="P2103" i="1"/>
  <c r="E2103" i="1"/>
  <c r="D2103" i="1"/>
  <c r="C2103" i="1"/>
  <c r="W2102" i="1"/>
  <c r="V2102" i="1"/>
  <c r="U2102" i="1"/>
  <c r="T2102" i="1"/>
  <c r="S2102" i="1"/>
  <c r="R2102" i="1"/>
  <c r="Q2102" i="1"/>
  <c r="P2102" i="1"/>
  <c r="E2102" i="1"/>
  <c r="D2102" i="1"/>
  <c r="C2102" i="1"/>
  <c r="W2101" i="1"/>
  <c r="V2101" i="1"/>
  <c r="U2101" i="1"/>
  <c r="T2101" i="1"/>
  <c r="S2101" i="1"/>
  <c r="R2101" i="1"/>
  <c r="Q2101" i="1"/>
  <c r="P2101" i="1"/>
  <c r="E2101" i="1"/>
  <c r="D2101" i="1"/>
  <c r="C2101" i="1"/>
  <c r="W2100" i="1"/>
  <c r="V2100" i="1"/>
  <c r="U2100" i="1"/>
  <c r="T2100" i="1"/>
  <c r="S2100" i="1"/>
  <c r="R2100" i="1"/>
  <c r="Q2100" i="1"/>
  <c r="P2100" i="1"/>
  <c r="E2100" i="1"/>
  <c r="D2100" i="1"/>
  <c r="C2100" i="1"/>
  <c r="W2099" i="1"/>
  <c r="V2099" i="1"/>
  <c r="U2099" i="1"/>
  <c r="T2099" i="1"/>
  <c r="S2099" i="1"/>
  <c r="R2099" i="1"/>
  <c r="Q2099" i="1"/>
  <c r="P2099" i="1"/>
  <c r="E2099" i="1"/>
  <c r="D2099" i="1"/>
  <c r="C2099" i="1"/>
  <c r="W2098" i="1"/>
  <c r="V2098" i="1"/>
  <c r="U2098" i="1"/>
  <c r="T2098" i="1"/>
  <c r="S2098" i="1"/>
  <c r="R2098" i="1"/>
  <c r="Q2098" i="1"/>
  <c r="P2098" i="1"/>
  <c r="E2098" i="1"/>
  <c r="D2098" i="1"/>
  <c r="C2098" i="1"/>
  <c r="W2097" i="1"/>
  <c r="V2097" i="1"/>
  <c r="U2097" i="1"/>
  <c r="T2097" i="1"/>
  <c r="S2097" i="1"/>
  <c r="R2097" i="1"/>
  <c r="Q2097" i="1"/>
  <c r="P2097" i="1"/>
  <c r="E2097" i="1"/>
  <c r="D2097" i="1"/>
  <c r="C2097" i="1"/>
  <c r="W2096" i="1"/>
  <c r="V2096" i="1"/>
  <c r="U2096" i="1"/>
  <c r="T2096" i="1"/>
  <c r="S2096" i="1"/>
  <c r="R2096" i="1"/>
  <c r="Q2096" i="1"/>
  <c r="P2096" i="1"/>
  <c r="E2096" i="1"/>
  <c r="D2096" i="1"/>
  <c r="C2096" i="1"/>
  <c r="W2095" i="1"/>
  <c r="V2095" i="1"/>
  <c r="U2095" i="1"/>
  <c r="T2095" i="1"/>
  <c r="S2095" i="1"/>
  <c r="R2095" i="1"/>
  <c r="Q2095" i="1"/>
  <c r="P2095" i="1"/>
  <c r="E2095" i="1"/>
  <c r="D2095" i="1"/>
  <c r="C2095" i="1"/>
  <c r="W2094" i="1"/>
  <c r="V2094" i="1"/>
  <c r="U2094" i="1"/>
  <c r="T2094" i="1"/>
  <c r="S2094" i="1"/>
  <c r="R2094" i="1"/>
  <c r="Q2094" i="1"/>
  <c r="P2094" i="1"/>
  <c r="E2094" i="1"/>
  <c r="D2094" i="1"/>
  <c r="C2094" i="1"/>
  <c r="W2093" i="1"/>
  <c r="V2093" i="1"/>
  <c r="U2093" i="1"/>
  <c r="T2093" i="1"/>
  <c r="S2093" i="1"/>
  <c r="R2093" i="1"/>
  <c r="Q2093" i="1"/>
  <c r="P2093" i="1"/>
  <c r="E2093" i="1"/>
  <c r="D2093" i="1"/>
  <c r="C2093" i="1"/>
  <c r="W2092" i="1"/>
  <c r="V2092" i="1"/>
  <c r="U2092" i="1"/>
  <c r="T2092" i="1"/>
  <c r="S2092" i="1"/>
  <c r="R2092" i="1"/>
  <c r="Q2092" i="1"/>
  <c r="P2092" i="1"/>
  <c r="E2092" i="1"/>
  <c r="D2092" i="1"/>
  <c r="C2092" i="1"/>
  <c r="W2091" i="1"/>
  <c r="V2091" i="1"/>
  <c r="U2091" i="1"/>
  <c r="T2091" i="1"/>
  <c r="S2091" i="1"/>
  <c r="R2091" i="1"/>
  <c r="Q2091" i="1"/>
  <c r="P2091" i="1"/>
  <c r="E2091" i="1"/>
  <c r="D2091" i="1"/>
  <c r="C2091" i="1"/>
  <c r="W2090" i="1"/>
  <c r="V2090" i="1"/>
  <c r="U2090" i="1"/>
  <c r="T2090" i="1"/>
  <c r="S2090" i="1"/>
  <c r="R2090" i="1"/>
  <c r="Q2090" i="1"/>
  <c r="P2090" i="1"/>
  <c r="E2090" i="1"/>
  <c r="D2090" i="1"/>
  <c r="C2090" i="1"/>
  <c r="W2089" i="1"/>
  <c r="V2089" i="1"/>
  <c r="U2089" i="1"/>
  <c r="T2089" i="1"/>
  <c r="S2089" i="1"/>
  <c r="R2089" i="1"/>
  <c r="Q2089" i="1"/>
  <c r="P2089" i="1"/>
  <c r="E2089" i="1"/>
  <c r="D2089" i="1"/>
  <c r="C2089" i="1"/>
  <c r="W2088" i="1"/>
  <c r="V2088" i="1"/>
  <c r="U2088" i="1"/>
  <c r="T2088" i="1"/>
  <c r="S2088" i="1"/>
  <c r="R2088" i="1"/>
  <c r="Q2088" i="1"/>
  <c r="P2088" i="1"/>
  <c r="E2088" i="1"/>
  <c r="D2088" i="1"/>
  <c r="C2088" i="1"/>
  <c r="W2087" i="1"/>
  <c r="V2087" i="1"/>
  <c r="U2087" i="1"/>
  <c r="T2087" i="1"/>
  <c r="S2087" i="1"/>
  <c r="R2087" i="1"/>
  <c r="Q2087" i="1"/>
  <c r="P2087" i="1"/>
  <c r="E2087" i="1"/>
  <c r="D2087" i="1"/>
  <c r="C2087" i="1"/>
  <c r="W2086" i="1"/>
  <c r="V2086" i="1"/>
  <c r="U2086" i="1"/>
  <c r="T2086" i="1"/>
  <c r="S2086" i="1"/>
  <c r="R2086" i="1"/>
  <c r="Q2086" i="1"/>
  <c r="P2086" i="1"/>
  <c r="E2086" i="1"/>
  <c r="D2086" i="1"/>
  <c r="C2086" i="1"/>
  <c r="W2085" i="1"/>
  <c r="V2085" i="1"/>
  <c r="U2085" i="1"/>
  <c r="T2085" i="1"/>
  <c r="S2085" i="1"/>
  <c r="R2085" i="1"/>
  <c r="Q2085" i="1"/>
  <c r="P2085" i="1"/>
  <c r="E2085" i="1"/>
  <c r="D2085" i="1"/>
  <c r="C2085" i="1"/>
  <c r="W2084" i="1"/>
  <c r="V2084" i="1"/>
  <c r="U2084" i="1"/>
  <c r="T2084" i="1"/>
  <c r="S2084" i="1"/>
  <c r="R2084" i="1"/>
  <c r="Q2084" i="1"/>
  <c r="P2084" i="1"/>
  <c r="E2084" i="1"/>
  <c r="D2084" i="1"/>
  <c r="C2084" i="1"/>
  <c r="W2083" i="1"/>
  <c r="V2083" i="1"/>
  <c r="U2083" i="1"/>
  <c r="T2083" i="1"/>
  <c r="S2083" i="1"/>
  <c r="R2083" i="1"/>
  <c r="Q2083" i="1"/>
  <c r="P2083" i="1"/>
  <c r="E2083" i="1"/>
  <c r="D2083" i="1"/>
  <c r="C2083" i="1"/>
  <c r="W2082" i="1"/>
  <c r="V2082" i="1"/>
  <c r="U2082" i="1"/>
  <c r="T2082" i="1"/>
  <c r="S2082" i="1"/>
  <c r="R2082" i="1"/>
  <c r="Q2082" i="1"/>
  <c r="P2082" i="1"/>
  <c r="E2082" i="1"/>
  <c r="D2082" i="1"/>
  <c r="C2082" i="1"/>
  <c r="W2081" i="1"/>
  <c r="V2081" i="1"/>
  <c r="U2081" i="1"/>
  <c r="T2081" i="1"/>
  <c r="S2081" i="1"/>
  <c r="R2081" i="1"/>
  <c r="Q2081" i="1"/>
  <c r="P2081" i="1"/>
  <c r="E2081" i="1"/>
  <c r="D2081" i="1"/>
  <c r="C2081" i="1"/>
  <c r="W2080" i="1"/>
  <c r="V2080" i="1"/>
  <c r="U2080" i="1"/>
  <c r="T2080" i="1"/>
  <c r="S2080" i="1"/>
  <c r="R2080" i="1"/>
  <c r="Q2080" i="1"/>
  <c r="P2080" i="1"/>
  <c r="E2080" i="1"/>
  <c r="D2080" i="1"/>
  <c r="C2080" i="1"/>
  <c r="W2079" i="1"/>
  <c r="V2079" i="1"/>
  <c r="U2079" i="1"/>
  <c r="T2079" i="1"/>
  <c r="S2079" i="1"/>
  <c r="R2079" i="1"/>
  <c r="Q2079" i="1"/>
  <c r="P2079" i="1"/>
  <c r="E2079" i="1"/>
  <c r="D2079" i="1"/>
  <c r="C2079" i="1"/>
  <c r="W2078" i="1"/>
  <c r="V2078" i="1"/>
  <c r="U2078" i="1"/>
  <c r="T2078" i="1"/>
  <c r="S2078" i="1"/>
  <c r="R2078" i="1"/>
  <c r="Q2078" i="1"/>
  <c r="P2078" i="1"/>
  <c r="E2078" i="1"/>
  <c r="D2078" i="1"/>
  <c r="C2078" i="1"/>
  <c r="W2077" i="1"/>
  <c r="V2077" i="1"/>
  <c r="U2077" i="1"/>
  <c r="T2077" i="1"/>
  <c r="S2077" i="1"/>
  <c r="R2077" i="1"/>
  <c r="Q2077" i="1"/>
  <c r="P2077" i="1"/>
  <c r="E2077" i="1"/>
  <c r="D2077" i="1"/>
  <c r="C2077" i="1"/>
  <c r="W2076" i="1"/>
  <c r="V2076" i="1"/>
  <c r="U2076" i="1"/>
  <c r="T2076" i="1"/>
  <c r="S2076" i="1"/>
  <c r="R2076" i="1"/>
  <c r="Q2076" i="1"/>
  <c r="P2076" i="1"/>
  <c r="E2076" i="1"/>
  <c r="D2076" i="1"/>
  <c r="C2076" i="1"/>
  <c r="W2075" i="1"/>
  <c r="V2075" i="1"/>
  <c r="U2075" i="1"/>
  <c r="T2075" i="1"/>
  <c r="S2075" i="1"/>
  <c r="R2075" i="1"/>
  <c r="Q2075" i="1"/>
  <c r="P2075" i="1"/>
  <c r="E2075" i="1"/>
  <c r="D2075" i="1"/>
  <c r="C2075" i="1"/>
  <c r="W2074" i="1"/>
  <c r="V2074" i="1"/>
  <c r="U2074" i="1"/>
  <c r="T2074" i="1"/>
  <c r="S2074" i="1"/>
  <c r="R2074" i="1"/>
  <c r="Q2074" i="1"/>
  <c r="P2074" i="1"/>
  <c r="E2074" i="1"/>
  <c r="D2074" i="1"/>
  <c r="C2074" i="1"/>
  <c r="W2073" i="1"/>
  <c r="V2073" i="1"/>
  <c r="U2073" i="1"/>
  <c r="T2073" i="1"/>
  <c r="S2073" i="1"/>
  <c r="R2073" i="1"/>
  <c r="Q2073" i="1"/>
  <c r="P2073" i="1"/>
  <c r="E2073" i="1"/>
  <c r="D2073" i="1"/>
  <c r="C2073" i="1"/>
  <c r="W2072" i="1"/>
  <c r="V2072" i="1"/>
  <c r="U2072" i="1"/>
  <c r="T2072" i="1"/>
  <c r="S2072" i="1"/>
  <c r="R2072" i="1"/>
  <c r="Q2072" i="1"/>
  <c r="P2072" i="1"/>
  <c r="E2072" i="1"/>
  <c r="D2072" i="1"/>
  <c r="C2072" i="1"/>
  <c r="W2071" i="1"/>
  <c r="V2071" i="1"/>
  <c r="U2071" i="1"/>
  <c r="T2071" i="1"/>
  <c r="S2071" i="1"/>
  <c r="R2071" i="1"/>
  <c r="Q2071" i="1"/>
  <c r="P2071" i="1"/>
  <c r="E2071" i="1"/>
  <c r="D2071" i="1"/>
  <c r="C2071" i="1"/>
  <c r="W2070" i="1"/>
  <c r="V2070" i="1"/>
  <c r="U2070" i="1"/>
  <c r="T2070" i="1"/>
  <c r="S2070" i="1"/>
  <c r="R2070" i="1"/>
  <c r="Q2070" i="1"/>
  <c r="P2070" i="1"/>
  <c r="E2070" i="1"/>
  <c r="D2070" i="1"/>
  <c r="C2070" i="1"/>
  <c r="W2069" i="1"/>
  <c r="V2069" i="1"/>
  <c r="U2069" i="1"/>
  <c r="T2069" i="1"/>
  <c r="S2069" i="1"/>
  <c r="R2069" i="1"/>
  <c r="Q2069" i="1"/>
  <c r="P2069" i="1"/>
  <c r="E2069" i="1"/>
  <c r="D2069" i="1"/>
  <c r="C2069" i="1"/>
  <c r="W2068" i="1"/>
  <c r="V2068" i="1"/>
  <c r="U2068" i="1"/>
  <c r="T2068" i="1"/>
  <c r="S2068" i="1"/>
  <c r="R2068" i="1"/>
  <c r="Q2068" i="1"/>
  <c r="P2068" i="1"/>
  <c r="E2068" i="1"/>
  <c r="D2068" i="1"/>
  <c r="C2068" i="1"/>
  <c r="W2067" i="1"/>
  <c r="V2067" i="1"/>
  <c r="U2067" i="1"/>
  <c r="T2067" i="1"/>
  <c r="S2067" i="1"/>
  <c r="R2067" i="1"/>
  <c r="Q2067" i="1"/>
  <c r="P2067" i="1"/>
  <c r="E2067" i="1"/>
  <c r="D2067" i="1"/>
  <c r="C2067" i="1"/>
  <c r="W2066" i="1"/>
  <c r="V2066" i="1"/>
  <c r="U2066" i="1"/>
  <c r="T2066" i="1"/>
  <c r="S2066" i="1"/>
  <c r="R2066" i="1"/>
  <c r="Q2066" i="1"/>
  <c r="P2066" i="1"/>
  <c r="E2066" i="1"/>
  <c r="D2066" i="1"/>
  <c r="C2066" i="1"/>
  <c r="W2065" i="1"/>
  <c r="V2065" i="1"/>
  <c r="U2065" i="1"/>
  <c r="T2065" i="1"/>
  <c r="S2065" i="1"/>
  <c r="R2065" i="1"/>
  <c r="Q2065" i="1"/>
  <c r="P2065" i="1"/>
  <c r="E2065" i="1"/>
  <c r="D2065" i="1"/>
  <c r="C2065" i="1"/>
  <c r="W2064" i="1"/>
  <c r="V2064" i="1"/>
  <c r="U2064" i="1"/>
  <c r="T2064" i="1"/>
  <c r="S2064" i="1"/>
  <c r="R2064" i="1"/>
  <c r="Q2064" i="1"/>
  <c r="P2064" i="1"/>
  <c r="E2064" i="1"/>
  <c r="D2064" i="1"/>
  <c r="C2064" i="1"/>
  <c r="W2063" i="1"/>
  <c r="V2063" i="1"/>
  <c r="U2063" i="1"/>
  <c r="T2063" i="1"/>
  <c r="S2063" i="1"/>
  <c r="R2063" i="1"/>
  <c r="Q2063" i="1"/>
  <c r="P2063" i="1"/>
  <c r="E2063" i="1"/>
  <c r="D2063" i="1"/>
  <c r="C2063" i="1"/>
  <c r="W2062" i="1"/>
  <c r="V2062" i="1"/>
  <c r="U2062" i="1"/>
  <c r="T2062" i="1"/>
  <c r="S2062" i="1"/>
  <c r="R2062" i="1"/>
  <c r="Q2062" i="1"/>
  <c r="P2062" i="1"/>
  <c r="E2062" i="1"/>
  <c r="D2062" i="1"/>
  <c r="C2062" i="1"/>
  <c r="W2061" i="1"/>
  <c r="V2061" i="1"/>
  <c r="U2061" i="1"/>
  <c r="T2061" i="1"/>
  <c r="S2061" i="1"/>
  <c r="R2061" i="1"/>
  <c r="Q2061" i="1"/>
  <c r="P2061" i="1"/>
  <c r="E2061" i="1"/>
  <c r="D2061" i="1"/>
  <c r="C2061" i="1"/>
  <c r="W2060" i="1"/>
  <c r="V2060" i="1"/>
  <c r="U2060" i="1"/>
  <c r="T2060" i="1"/>
  <c r="S2060" i="1"/>
  <c r="R2060" i="1"/>
  <c r="Q2060" i="1"/>
  <c r="P2060" i="1"/>
  <c r="E2060" i="1"/>
  <c r="D2060" i="1"/>
  <c r="C2060" i="1"/>
  <c r="W2059" i="1"/>
  <c r="V2059" i="1"/>
  <c r="U2059" i="1"/>
  <c r="T2059" i="1"/>
  <c r="S2059" i="1"/>
  <c r="R2059" i="1"/>
  <c r="Q2059" i="1"/>
  <c r="P2059" i="1"/>
  <c r="E2059" i="1"/>
  <c r="D2059" i="1"/>
  <c r="C2059" i="1"/>
  <c r="W2058" i="1"/>
  <c r="V2058" i="1"/>
  <c r="U2058" i="1"/>
  <c r="T2058" i="1"/>
  <c r="S2058" i="1"/>
  <c r="R2058" i="1"/>
  <c r="Q2058" i="1"/>
  <c r="P2058" i="1"/>
  <c r="E2058" i="1"/>
  <c r="D2058" i="1"/>
  <c r="C2058" i="1"/>
  <c r="W2057" i="1"/>
  <c r="V2057" i="1"/>
  <c r="U2057" i="1"/>
  <c r="T2057" i="1"/>
  <c r="S2057" i="1"/>
  <c r="R2057" i="1"/>
  <c r="Q2057" i="1"/>
  <c r="P2057" i="1"/>
  <c r="E2057" i="1"/>
  <c r="D2057" i="1"/>
  <c r="C2057" i="1"/>
  <c r="W2056" i="1"/>
  <c r="V2056" i="1"/>
  <c r="U2056" i="1"/>
  <c r="T2056" i="1"/>
  <c r="S2056" i="1"/>
  <c r="R2056" i="1"/>
  <c r="Q2056" i="1"/>
  <c r="P2056" i="1"/>
  <c r="E2056" i="1"/>
  <c r="D2056" i="1"/>
  <c r="C2056" i="1"/>
  <c r="W2055" i="1"/>
  <c r="V2055" i="1"/>
  <c r="U2055" i="1"/>
  <c r="T2055" i="1"/>
  <c r="S2055" i="1"/>
  <c r="R2055" i="1"/>
  <c r="Q2055" i="1"/>
  <c r="P2055" i="1"/>
  <c r="E2055" i="1"/>
  <c r="D2055" i="1"/>
  <c r="C2055" i="1"/>
  <c r="W2054" i="1"/>
  <c r="V2054" i="1"/>
  <c r="U2054" i="1"/>
  <c r="T2054" i="1"/>
  <c r="S2054" i="1"/>
  <c r="R2054" i="1"/>
  <c r="Q2054" i="1"/>
  <c r="P2054" i="1"/>
  <c r="E2054" i="1"/>
  <c r="D2054" i="1"/>
  <c r="C2054" i="1"/>
  <c r="W2053" i="1"/>
  <c r="V2053" i="1"/>
  <c r="U2053" i="1"/>
  <c r="T2053" i="1"/>
  <c r="S2053" i="1"/>
  <c r="R2053" i="1"/>
  <c r="Q2053" i="1"/>
  <c r="P2053" i="1"/>
  <c r="E2053" i="1"/>
  <c r="D2053" i="1"/>
  <c r="C2053" i="1"/>
  <c r="W2052" i="1"/>
  <c r="V2052" i="1"/>
  <c r="U2052" i="1"/>
  <c r="T2052" i="1"/>
  <c r="S2052" i="1"/>
  <c r="R2052" i="1"/>
  <c r="Q2052" i="1"/>
  <c r="P2052" i="1"/>
  <c r="E2052" i="1"/>
  <c r="D2052" i="1"/>
  <c r="C2052" i="1"/>
  <c r="W2051" i="1"/>
  <c r="V2051" i="1"/>
  <c r="U2051" i="1"/>
  <c r="T2051" i="1"/>
  <c r="S2051" i="1"/>
  <c r="R2051" i="1"/>
  <c r="Q2051" i="1"/>
  <c r="P2051" i="1"/>
  <c r="E2051" i="1"/>
  <c r="D2051" i="1"/>
  <c r="C2051" i="1"/>
  <c r="W2050" i="1"/>
  <c r="V2050" i="1"/>
  <c r="U2050" i="1"/>
  <c r="T2050" i="1"/>
  <c r="S2050" i="1"/>
  <c r="R2050" i="1"/>
  <c r="Q2050" i="1"/>
  <c r="P2050" i="1"/>
  <c r="E2050" i="1"/>
  <c r="D2050" i="1"/>
  <c r="C2050" i="1"/>
  <c r="W2049" i="1"/>
  <c r="V2049" i="1"/>
  <c r="U2049" i="1"/>
  <c r="T2049" i="1"/>
  <c r="S2049" i="1"/>
  <c r="R2049" i="1"/>
  <c r="Q2049" i="1"/>
  <c r="P2049" i="1"/>
  <c r="E2049" i="1"/>
  <c r="D2049" i="1"/>
  <c r="C2049" i="1"/>
  <c r="W2048" i="1"/>
  <c r="V2048" i="1"/>
  <c r="U2048" i="1"/>
  <c r="T2048" i="1"/>
  <c r="S2048" i="1"/>
  <c r="R2048" i="1"/>
  <c r="Q2048" i="1"/>
  <c r="P2048" i="1"/>
  <c r="E2048" i="1"/>
  <c r="D2048" i="1"/>
  <c r="C2048" i="1"/>
  <c r="W2047" i="1"/>
  <c r="V2047" i="1"/>
  <c r="U2047" i="1"/>
  <c r="T2047" i="1"/>
  <c r="S2047" i="1"/>
  <c r="R2047" i="1"/>
  <c r="Q2047" i="1"/>
  <c r="P2047" i="1"/>
  <c r="E2047" i="1"/>
  <c r="D2047" i="1"/>
  <c r="C2047" i="1"/>
  <c r="W2046" i="1"/>
  <c r="V2046" i="1"/>
  <c r="U2046" i="1"/>
  <c r="T2046" i="1"/>
  <c r="S2046" i="1"/>
  <c r="R2046" i="1"/>
  <c r="Q2046" i="1"/>
  <c r="P2046" i="1"/>
  <c r="E2046" i="1"/>
  <c r="D2046" i="1"/>
  <c r="C2046" i="1"/>
  <c r="W2045" i="1"/>
  <c r="V2045" i="1"/>
  <c r="U2045" i="1"/>
  <c r="T2045" i="1"/>
  <c r="S2045" i="1"/>
  <c r="R2045" i="1"/>
  <c r="Q2045" i="1"/>
  <c r="P2045" i="1"/>
  <c r="E2045" i="1"/>
  <c r="D2045" i="1"/>
  <c r="C2045" i="1"/>
  <c r="W2044" i="1"/>
  <c r="V2044" i="1"/>
  <c r="U2044" i="1"/>
  <c r="T2044" i="1"/>
  <c r="S2044" i="1"/>
  <c r="R2044" i="1"/>
  <c r="Q2044" i="1"/>
  <c r="P2044" i="1"/>
  <c r="E2044" i="1"/>
  <c r="D2044" i="1"/>
  <c r="C2044" i="1"/>
  <c r="W2043" i="1"/>
  <c r="V2043" i="1"/>
  <c r="U2043" i="1"/>
  <c r="T2043" i="1"/>
  <c r="S2043" i="1"/>
  <c r="R2043" i="1"/>
  <c r="Q2043" i="1"/>
  <c r="P2043" i="1"/>
  <c r="E2043" i="1"/>
  <c r="D2043" i="1"/>
  <c r="C2043" i="1"/>
  <c r="W2042" i="1"/>
  <c r="V2042" i="1"/>
  <c r="U2042" i="1"/>
  <c r="T2042" i="1"/>
  <c r="S2042" i="1"/>
  <c r="R2042" i="1"/>
  <c r="Q2042" i="1"/>
  <c r="P2042" i="1"/>
  <c r="E2042" i="1"/>
  <c r="D2042" i="1"/>
  <c r="C2042" i="1"/>
  <c r="W2041" i="1"/>
  <c r="V2041" i="1"/>
  <c r="U2041" i="1"/>
  <c r="T2041" i="1"/>
  <c r="S2041" i="1"/>
  <c r="R2041" i="1"/>
  <c r="Q2041" i="1"/>
  <c r="P2041" i="1"/>
  <c r="E2041" i="1"/>
  <c r="D2041" i="1"/>
  <c r="C2041" i="1"/>
  <c r="W2040" i="1"/>
  <c r="V2040" i="1"/>
  <c r="U2040" i="1"/>
  <c r="T2040" i="1"/>
  <c r="S2040" i="1"/>
  <c r="R2040" i="1"/>
  <c r="Q2040" i="1"/>
  <c r="P2040" i="1"/>
  <c r="E2040" i="1"/>
  <c r="D2040" i="1"/>
  <c r="C2040" i="1"/>
  <c r="W2039" i="1"/>
  <c r="V2039" i="1"/>
  <c r="U2039" i="1"/>
  <c r="T2039" i="1"/>
  <c r="S2039" i="1"/>
  <c r="R2039" i="1"/>
  <c r="Q2039" i="1"/>
  <c r="P2039" i="1"/>
  <c r="E2039" i="1"/>
  <c r="D2039" i="1"/>
  <c r="C2039" i="1"/>
  <c r="W2038" i="1"/>
  <c r="V2038" i="1"/>
  <c r="U2038" i="1"/>
  <c r="T2038" i="1"/>
  <c r="S2038" i="1"/>
  <c r="R2038" i="1"/>
  <c r="Q2038" i="1"/>
  <c r="P2038" i="1"/>
  <c r="E2038" i="1"/>
  <c r="D2038" i="1"/>
  <c r="C2038" i="1"/>
  <c r="W2037" i="1"/>
  <c r="V2037" i="1"/>
  <c r="U2037" i="1"/>
  <c r="T2037" i="1"/>
  <c r="S2037" i="1"/>
  <c r="R2037" i="1"/>
  <c r="Q2037" i="1"/>
  <c r="P2037" i="1"/>
  <c r="E2037" i="1"/>
  <c r="D2037" i="1"/>
  <c r="C2037" i="1"/>
  <c r="W2036" i="1"/>
  <c r="V2036" i="1"/>
  <c r="U2036" i="1"/>
  <c r="T2036" i="1"/>
  <c r="S2036" i="1"/>
  <c r="R2036" i="1"/>
  <c r="Q2036" i="1"/>
  <c r="P2036" i="1"/>
  <c r="E2036" i="1"/>
  <c r="D2036" i="1"/>
  <c r="C2036" i="1"/>
  <c r="W2035" i="1"/>
  <c r="V2035" i="1"/>
  <c r="U2035" i="1"/>
  <c r="T2035" i="1"/>
  <c r="S2035" i="1"/>
  <c r="R2035" i="1"/>
  <c r="Q2035" i="1"/>
  <c r="P2035" i="1"/>
  <c r="E2035" i="1"/>
  <c r="D2035" i="1"/>
  <c r="C2035" i="1"/>
  <c r="W2034" i="1"/>
  <c r="V2034" i="1"/>
  <c r="U2034" i="1"/>
  <c r="T2034" i="1"/>
  <c r="S2034" i="1"/>
  <c r="R2034" i="1"/>
  <c r="Q2034" i="1"/>
  <c r="P2034" i="1"/>
  <c r="E2034" i="1"/>
  <c r="D2034" i="1"/>
  <c r="C2034" i="1"/>
  <c r="W2033" i="1"/>
  <c r="V2033" i="1"/>
  <c r="U2033" i="1"/>
  <c r="T2033" i="1"/>
  <c r="S2033" i="1"/>
  <c r="R2033" i="1"/>
  <c r="Q2033" i="1"/>
  <c r="P2033" i="1"/>
  <c r="E2033" i="1"/>
  <c r="D2033" i="1"/>
  <c r="C2033" i="1"/>
  <c r="W2032" i="1"/>
  <c r="V2032" i="1"/>
  <c r="U2032" i="1"/>
  <c r="T2032" i="1"/>
  <c r="S2032" i="1"/>
  <c r="R2032" i="1"/>
  <c r="Q2032" i="1"/>
  <c r="P2032" i="1"/>
  <c r="E2032" i="1"/>
  <c r="D2032" i="1"/>
  <c r="C2032" i="1"/>
  <c r="W2031" i="1"/>
  <c r="V2031" i="1"/>
  <c r="U2031" i="1"/>
  <c r="T2031" i="1"/>
  <c r="S2031" i="1"/>
  <c r="R2031" i="1"/>
  <c r="Q2031" i="1"/>
  <c r="P2031" i="1"/>
  <c r="E2031" i="1"/>
  <c r="D2031" i="1"/>
  <c r="C2031" i="1"/>
  <c r="W2030" i="1"/>
  <c r="V2030" i="1"/>
  <c r="U2030" i="1"/>
  <c r="T2030" i="1"/>
  <c r="S2030" i="1"/>
  <c r="R2030" i="1"/>
  <c r="Q2030" i="1"/>
  <c r="P2030" i="1"/>
  <c r="E2030" i="1"/>
  <c r="D2030" i="1"/>
  <c r="C2030" i="1"/>
  <c r="W2029" i="1"/>
  <c r="V2029" i="1"/>
  <c r="U2029" i="1"/>
  <c r="T2029" i="1"/>
  <c r="S2029" i="1"/>
  <c r="R2029" i="1"/>
  <c r="Q2029" i="1"/>
  <c r="P2029" i="1"/>
  <c r="E2029" i="1"/>
  <c r="D2029" i="1"/>
  <c r="C2029" i="1"/>
  <c r="W2028" i="1"/>
  <c r="V2028" i="1"/>
  <c r="U2028" i="1"/>
  <c r="T2028" i="1"/>
  <c r="S2028" i="1"/>
  <c r="R2028" i="1"/>
  <c r="Q2028" i="1"/>
  <c r="P2028" i="1"/>
  <c r="E2028" i="1"/>
  <c r="D2028" i="1"/>
  <c r="C2028" i="1"/>
  <c r="W2027" i="1"/>
  <c r="V2027" i="1"/>
  <c r="U2027" i="1"/>
  <c r="T2027" i="1"/>
  <c r="S2027" i="1"/>
  <c r="R2027" i="1"/>
  <c r="Q2027" i="1"/>
  <c r="P2027" i="1"/>
  <c r="E2027" i="1"/>
  <c r="D2027" i="1"/>
  <c r="C2027" i="1"/>
  <c r="W2026" i="1"/>
  <c r="V2026" i="1"/>
  <c r="U2026" i="1"/>
  <c r="T2026" i="1"/>
  <c r="S2026" i="1"/>
  <c r="R2026" i="1"/>
  <c r="Q2026" i="1"/>
  <c r="P2026" i="1"/>
  <c r="E2026" i="1"/>
  <c r="D2026" i="1"/>
  <c r="C2026" i="1"/>
  <c r="W2025" i="1"/>
  <c r="V2025" i="1"/>
  <c r="U2025" i="1"/>
  <c r="T2025" i="1"/>
  <c r="S2025" i="1"/>
  <c r="R2025" i="1"/>
  <c r="Q2025" i="1"/>
  <c r="P2025" i="1"/>
  <c r="E2025" i="1"/>
  <c r="D2025" i="1"/>
  <c r="C2025" i="1"/>
  <c r="W2024" i="1"/>
  <c r="V2024" i="1"/>
  <c r="U2024" i="1"/>
  <c r="T2024" i="1"/>
  <c r="S2024" i="1"/>
  <c r="R2024" i="1"/>
  <c r="Q2024" i="1"/>
  <c r="P2024" i="1"/>
  <c r="E2024" i="1"/>
  <c r="D2024" i="1"/>
  <c r="C2024" i="1"/>
  <c r="W2023" i="1"/>
  <c r="V2023" i="1"/>
  <c r="U2023" i="1"/>
  <c r="T2023" i="1"/>
  <c r="S2023" i="1"/>
  <c r="R2023" i="1"/>
  <c r="Q2023" i="1"/>
  <c r="P2023" i="1"/>
  <c r="E2023" i="1"/>
  <c r="D2023" i="1"/>
  <c r="C2023" i="1"/>
  <c r="W2022" i="1"/>
  <c r="V2022" i="1"/>
  <c r="U2022" i="1"/>
  <c r="T2022" i="1"/>
  <c r="S2022" i="1"/>
  <c r="R2022" i="1"/>
  <c r="Q2022" i="1"/>
  <c r="P2022" i="1"/>
  <c r="E2022" i="1"/>
  <c r="D2022" i="1"/>
  <c r="C2022" i="1"/>
  <c r="W2021" i="1"/>
  <c r="V2021" i="1"/>
  <c r="U2021" i="1"/>
  <c r="T2021" i="1"/>
  <c r="S2021" i="1"/>
  <c r="R2021" i="1"/>
  <c r="Q2021" i="1"/>
  <c r="P2021" i="1"/>
  <c r="E2021" i="1"/>
  <c r="D2021" i="1"/>
  <c r="C2021" i="1"/>
  <c r="W2020" i="1"/>
  <c r="V2020" i="1"/>
  <c r="U2020" i="1"/>
  <c r="T2020" i="1"/>
  <c r="S2020" i="1"/>
  <c r="R2020" i="1"/>
  <c r="Q2020" i="1"/>
  <c r="P2020" i="1"/>
  <c r="E2020" i="1"/>
  <c r="D2020" i="1"/>
  <c r="C2020" i="1"/>
  <c r="W2019" i="1"/>
  <c r="V2019" i="1"/>
  <c r="U2019" i="1"/>
  <c r="T2019" i="1"/>
  <c r="S2019" i="1"/>
  <c r="R2019" i="1"/>
  <c r="Q2019" i="1"/>
  <c r="P2019" i="1"/>
  <c r="E2019" i="1"/>
  <c r="D2019" i="1"/>
  <c r="C2019" i="1"/>
  <c r="W2018" i="1"/>
  <c r="V2018" i="1"/>
  <c r="U2018" i="1"/>
  <c r="T2018" i="1"/>
  <c r="S2018" i="1"/>
  <c r="R2018" i="1"/>
  <c r="Q2018" i="1"/>
  <c r="P2018" i="1"/>
  <c r="E2018" i="1"/>
  <c r="D2018" i="1"/>
  <c r="C2018" i="1"/>
  <c r="W2017" i="1"/>
  <c r="V2017" i="1"/>
  <c r="U2017" i="1"/>
  <c r="T2017" i="1"/>
  <c r="S2017" i="1"/>
  <c r="R2017" i="1"/>
  <c r="Q2017" i="1"/>
  <c r="P2017" i="1"/>
  <c r="E2017" i="1"/>
  <c r="D2017" i="1"/>
  <c r="C2017" i="1"/>
  <c r="W2016" i="1"/>
  <c r="V2016" i="1"/>
  <c r="U2016" i="1"/>
  <c r="T2016" i="1"/>
  <c r="S2016" i="1"/>
  <c r="R2016" i="1"/>
  <c r="Q2016" i="1"/>
  <c r="P2016" i="1"/>
  <c r="E2016" i="1"/>
  <c r="D2016" i="1"/>
  <c r="C2016" i="1"/>
  <c r="W2015" i="1"/>
  <c r="V2015" i="1"/>
  <c r="U2015" i="1"/>
  <c r="T2015" i="1"/>
  <c r="S2015" i="1"/>
  <c r="R2015" i="1"/>
  <c r="Q2015" i="1"/>
  <c r="P2015" i="1"/>
  <c r="E2015" i="1"/>
  <c r="D2015" i="1"/>
  <c r="C2015" i="1"/>
  <c r="W2014" i="1"/>
  <c r="V2014" i="1"/>
  <c r="U2014" i="1"/>
  <c r="T2014" i="1"/>
  <c r="S2014" i="1"/>
  <c r="R2014" i="1"/>
  <c r="Q2014" i="1"/>
  <c r="P2014" i="1"/>
  <c r="E2014" i="1"/>
  <c r="D2014" i="1"/>
  <c r="C2014" i="1"/>
  <c r="W2013" i="1"/>
  <c r="V2013" i="1"/>
  <c r="U2013" i="1"/>
  <c r="T2013" i="1"/>
  <c r="S2013" i="1"/>
  <c r="R2013" i="1"/>
  <c r="Q2013" i="1"/>
  <c r="P2013" i="1"/>
  <c r="E2013" i="1"/>
  <c r="D2013" i="1"/>
  <c r="C2013" i="1"/>
  <c r="W2012" i="1"/>
  <c r="V2012" i="1"/>
  <c r="U2012" i="1"/>
  <c r="T2012" i="1"/>
  <c r="S2012" i="1"/>
  <c r="R2012" i="1"/>
  <c r="Q2012" i="1"/>
  <c r="P2012" i="1"/>
  <c r="E2012" i="1"/>
  <c r="D2012" i="1"/>
  <c r="C2012" i="1"/>
  <c r="W2011" i="1"/>
  <c r="V2011" i="1"/>
  <c r="U2011" i="1"/>
  <c r="T2011" i="1"/>
  <c r="S2011" i="1"/>
  <c r="R2011" i="1"/>
  <c r="Q2011" i="1"/>
  <c r="P2011" i="1"/>
  <c r="E2011" i="1"/>
  <c r="D2011" i="1"/>
  <c r="C2011" i="1"/>
  <c r="W2010" i="1"/>
  <c r="V2010" i="1"/>
  <c r="U2010" i="1"/>
  <c r="T2010" i="1"/>
  <c r="S2010" i="1"/>
  <c r="R2010" i="1"/>
  <c r="Q2010" i="1"/>
  <c r="P2010" i="1"/>
  <c r="E2010" i="1"/>
  <c r="D2010" i="1"/>
  <c r="C2010" i="1"/>
  <c r="W2009" i="1"/>
  <c r="V2009" i="1"/>
  <c r="U2009" i="1"/>
  <c r="T2009" i="1"/>
  <c r="S2009" i="1"/>
  <c r="R2009" i="1"/>
  <c r="Q2009" i="1"/>
  <c r="P2009" i="1"/>
  <c r="E2009" i="1"/>
  <c r="D2009" i="1"/>
  <c r="C2009" i="1"/>
  <c r="W2008" i="1"/>
  <c r="V2008" i="1"/>
  <c r="U2008" i="1"/>
  <c r="T2008" i="1"/>
  <c r="S2008" i="1"/>
  <c r="R2008" i="1"/>
  <c r="Q2008" i="1"/>
  <c r="P2008" i="1"/>
  <c r="E2008" i="1"/>
  <c r="D2008" i="1"/>
  <c r="C2008" i="1"/>
  <c r="W2007" i="1"/>
  <c r="V2007" i="1"/>
  <c r="U2007" i="1"/>
  <c r="T2007" i="1"/>
  <c r="S2007" i="1"/>
  <c r="R2007" i="1"/>
  <c r="Q2007" i="1"/>
  <c r="P2007" i="1"/>
  <c r="E2007" i="1"/>
  <c r="D2007" i="1"/>
  <c r="C2007" i="1"/>
  <c r="W2006" i="1"/>
  <c r="V2006" i="1"/>
  <c r="U2006" i="1"/>
  <c r="T2006" i="1"/>
  <c r="S2006" i="1"/>
  <c r="R2006" i="1"/>
  <c r="Q2006" i="1"/>
  <c r="P2006" i="1"/>
  <c r="E2006" i="1"/>
  <c r="D2006" i="1"/>
  <c r="C2006" i="1"/>
  <c r="W2005" i="1"/>
  <c r="V2005" i="1"/>
  <c r="U2005" i="1"/>
  <c r="T2005" i="1"/>
  <c r="S2005" i="1"/>
  <c r="R2005" i="1"/>
  <c r="Q2005" i="1"/>
  <c r="P2005" i="1"/>
  <c r="E2005" i="1"/>
  <c r="D2005" i="1"/>
  <c r="C2005" i="1"/>
  <c r="W2004" i="1"/>
  <c r="V2004" i="1"/>
  <c r="U2004" i="1"/>
  <c r="T2004" i="1"/>
  <c r="S2004" i="1"/>
  <c r="R2004" i="1"/>
  <c r="Q2004" i="1"/>
  <c r="P2004" i="1"/>
  <c r="E2004" i="1"/>
  <c r="D2004" i="1"/>
  <c r="C2004" i="1"/>
  <c r="W2003" i="1"/>
  <c r="V2003" i="1"/>
  <c r="U2003" i="1"/>
  <c r="T2003" i="1"/>
  <c r="S2003" i="1"/>
  <c r="R2003" i="1"/>
  <c r="Q2003" i="1"/>
  <c r="P2003" i="1"/>
  <c r="E2003" i="1"/>
  <c r="D2003" i="1"/>
  <c r="C2003" i="1"/>
  <c r="W2002" i="1"/>
  <c r="V2002" i="1"/>
  <c r="U2002" i="1"/>
  <c r="T2002" i="1"/>
  <c r="S2002" i="1"/>
  <c r="R2002" i="1"/>
  <c r="Q2002" i="1"/>
  <c r="P2002" i="1"/>
  <c r="E2002" i="1"/>
  <c r="D2002" i="1"/>
  <c r="C2002" i="1"/>
  <c r="W2001" i="1"/>
  <c r="V2001" i="1"/>
  <c r="U2001" i="1"/>
  <c r="T2001" i="1"/>
  <c r="S2001" i="1"/>
  <c r="R2001" i="1"/>
  <c r="Q2001" i="1"/>
  <c r="P2001" i="1"/>
  <c r="E2001" i="1"/>
  <c r="D2001" i="1"/>
  <c r="C2001" i="1"/>
  <c r="W2000" i="1"/>
  <c r="V2000" i="1"/>
  <c r="U2000" i="1"/>
  <c r="T2000" i="1"/>
  <c r="S2000" i="1"/>
  <c r="R2000" i="1"/>
  <c r="Q2000" i="1"/>
  <c r="P2000" i="1"/>
  <c r="E2000" i="1"/>
  <c r="D2000" i="1"/>
  <c r="C2000" i="1"/>
  <c r="W1999" i="1"/>
  <c r="V1999" i="1"/>
  <c r="U1999" i="1"/>
  <c r="T1999" i="1"/>
  <c r="S1999" i="1"/>
  <c r="R1999" i="1"/>
  <c r="Q1999" i="1"/>
  <c r="P1999" i="1"/>
  <c r="E1999" i="1"/>
  <c r="D1999" i="1"/>
  <c r="C1999" i="1"/>
  <c r="W1998" i="1"/>
  <c r="V1998" i="1"/>
  <c r="U1998" i="1"/>
  <c r="T1998" i="1"/>
  <c r="S1998" i="1"/>
  <c r="R1998" i="1"/>
  <c r="Q1998" i="1"/>
  <c r="P1998" i="1"/>
  <c r="E1998" i="1"/>
  <c r="D1998" i="1"/>
  <c r="C1998" i="1"/>
  <c r="W1997" i="1"/>
  <c r="V1997" i="1"/>
  <c r="U1997" i="1"/>
  <c r="T1997" i="1"/>
  <c r="S1997" i="1"/>
  <c r="R1997" i="1"/>
  <c r="Q1997" i="1"/>
  <c r="P1997" i="1"/>
  <c r="E1997" i="1"/>
  <c r="D1997" i="1"/>
  <c r="C1997" i="1"/>
  <c r="W1996" i="1"/>
  <c r="V1996" i="1"/>
  <c r="U1996" i="1"/>
  <c r="T1996" i="1"/>
  <c r="S1996" i="1"/>
  <c r="R1996" i="1"/>
  <c r="Q1996" i="1"/>
  <c r="P1996" i="1"/>
  <c r="E1996" i="1"/>
  <c r="D1996" i="1"/>
  <c r="C1996" i="1"/>
  <c r="W1995" i="1"/>
  <c r="V1995" i="1"/>
  <c r="U1995" i="1"/>
  <c r="T1995" i="1"/>
  <c r="S1995" i="1"/>
  <c r="R1995" i="1"/>
  <c r="Q1995" i="1"/>
  <c r="P1995" i="1"/>
  <c r="E1995" i="1"/>
  <c r="D1995" i="1"/>
  <c r="C1995" i="1"/>
  <c r="W1994" i="1"/>
  <c r="V1994" i="1"/>
  <c r="U1994" i="1"/>
  <c r="T1994" i="1"/>
  <c r="S1994" i="1"/>
  <c r="R1994" i="1"/>
  <c r="Q1994" i="1"/>
  <c r="P1994" i="1"/>
  <c r="E1994" i="1"/>
  <c r="D1994" i="1"/>
  <c r="C1994" i="1"/>
  <c r="W1993" i="1"/>
  <c r="V1993" i="1"/>
  <c r="U1993" i="1"/>
  <c r="T1993" i="1"/>
  <c r="S1993" i="1"/>
  <c r="R1993" i="1"/>
  <c r="Q1993" i="1"/>
  <c r="P1993" i="1"/>
  <c r="E1993" i="1"/>
  <c r="D1993" i="1"/>
  <c r="C1993" i="1"/>
  <c r="W1992" i="1"/>
  <c r="V1992" i="1"/>
  <c r="U1992" i="1"/>
  <c r="T1992" i="1"/>
  <c r="S1992" i="1"/>
  <c r="R1992" i="1"/>
  <c r="Q1992" i="1"/>
  <c r="P1992" i="1"/>
  <c r="E1992" i="1"/>
  <c r="D1992" i="1"/>
  <c r="C1992" i="1"/>
  <c r="W1991" i="1"/>
  <c r="V1991" i="1"/>
  <c r="U1991" i="1"/>
  <c r="T1991" i="1"/>
  <c r="S1991" i="1"/>
  <c r="R1991" i="1"/>
  <c r="Q1991" i="1"/>
  <c r="P1991" i="1"/>
  <c r="E1991" i="1"/>
  <c r="D1991" i="1"/>
  <c r="C1991" i="1"/>
  <c r="W1990" i="1"/>
  <c r="V1990" i="1"/>
  <c r="U1990" i="1"/>
  <c r="T1990" i="1"/>
  <c r="S1990" i="1"/>
  <c r="R1990" i="1"/>
  <c r="Q1990" i="1"/>
  <c r="P1990" i="1"/>
  <c r="E1990" i="1"/>
  <c r="D1990" i="1"/>
  <c r="C1990" i="1"/>
  <c r="W1989" i="1"/>
  <c r="V1989" i="1"/>
  <c r="U1989" i="1"/>
  <c r="T1989" i="1"/>
  <c r="S1989" i="1"/>
  <c r="R1989" i="1"/>
  <c r="Q1989" i="1"/>
  <c r="P1989" i="1"/>
  <c r="E1989" i="1"/>
  <c r="D1989" i="1"/>
  <c r="C1989" i="1"/>
  <c r="W1988" i="1"/>
  <c r="V1988" i="1"/>
  <c r="U1988" i="1"/>
  <c r="T1988" i="1"/>
  <c r="S1988" i="1"/>
  <c r="R1988" i="1"/>
  <c r="Q1988" i="1"/>
  <c r="P1988" i="1"/>
  <c r="E1988" i="1"/>
  <c r="D1988" i="1"/>
  <c r="C1988" i="1"/>
  <c r="W1987" i="1"/>
  <c r="V1987" i="1"/>
  <c r="U1987" i="1"/>
  <c r="T1987" i="1"/>
  <c r="S1987" i="1"/>
  <c r="R1987" i="1"/>
  <c r="Q1987" i="1"/>
  <c r="P1987" i="1"/>
  <c r="E1987" i="1"/>
  <c r="D1987" i="1"/>
  <c r="C1987" i="1"/>
  <c r="W1986" i="1"/>
  <c r="V1986" i="1"/>
  <c r="U1986" i="1"/>
  <c r="T1986" i="1"/>
  <c r="S1986" i="1"/>
  <c r="R1986" i="1"/>
  <c r="Q1986" i="1"/>
  <c r="P1986" i="1"/>
  <c r="E1986" i="1"/>
  <c r="D1986" i="1"/>
  <c r="C1986" i="1"/>
  <c r="W1985" i="1"/>
  <c r="V1985" i="1"/>
  <c r="U1985" i="1"/>
  <c r="T1985" i="1"/>
  <c r="S1985" i="1"/>
  <c r="R1985" i="1"/>
  <c r="Q1985" i="1"/>
  <c r="P1985" i="1"/>
  <c r="E1985" i="1"/>
  <c r="D1985" i="1"/>
  <c r="C1985" i="1"/>
  <c r="W1984" i="1"/>
  <c r="V1984" i="1"/>
  <c r="U1984" i="1"/>
  <c r="T1984" i="1"/>
  <c r="S1984" i="1"/>
  <c r="R1984" i="1"/>
  <c r="Q1984" i="1"/>
  <c r="P1984" i="1"/>
  <c r="E1984" i="1"/>
  <c r="D1984" i="1"/>
  <c r="C1984" i="1"/>
  <c r="W1983" i="1"/>
  <c r="V1983" i="1"/>
  <c r="U1983" i="1"/>
  <c r="T1983" i="1"/>
  <c r="S1983" i="1"/>
  <c r="R1983" i="1"/>
  <c r="Q1983" i="1"/>
  <c r="P1983" i="1"/>
  <c r="E1983" i="1"/>
  <c r="D1983" i="1"/>
  <c r="C1983" i="1"/>
  <c r="W1982" i="1"/>
  <c r="V1982" i="1"/>
  <c r="U1982" i="1"/>
  <c r="T1982" i="1"/>
  <c r="S1982" i="1"/>
  <c r="R1982" i="1"/>
  <c r="Q1982" i="1"/>
  <c r="P1982" i="1"/>
  <c r="E1982" i="1"/>
  <c r="D1982" i="1"/>
  <c r="C1982" i="1"/>
  <c r="W1981" i="1"/>
  <c r="V1981" i="1"/>
  <c r="U1981" i="1"/>
  <c r="T1981" i="1"/>
  <c r="S1981" i="1"/>
  <c r="R1981" i="1"/>
  <c r="Q1981" i="1"/>
  <c r="P1981" i="1"/>
  <c r="E1981" i="1"/>
  <c r="D1981" i="1"/>
  <c r="C1981" i="1"/>
  <c r="W1980" i="1"/>
  <c r="V1980" i="1"/>
  <c r="U1980" i="1"/>
  <c r="T1980" i="1"/>
  <c r="S1980" i="1"/>
  <c r="R1980" i="1"/>
  <c r="Q1980" i="1"/>
  <c r="P1980" i="1"/>
  <c r="E1980" i="1"/>
  <c r="D1980" i="1"/>
  <c r="C1980" i="1"/>
  <c r="W1979" i="1"/>
  <c r="V1979" i="1"/>
  <c r="U1979" i="1"/>
  <c r="T1979" i="1"/>
  <c r="S1979" i="1"/>
  <c r="R1979" i="1"/>
  <c r="Q1979" i="1"/>
  <c r="P1979" i="1"/>
  <c r="E1979" i="1"/>
  <c r="D1979" i="1"/>
  <c r="C1979" i="1"/>
  <c r="W1978" i="1"/>
  <c r="V1978" i="1"/>
  <c r="U1978" i="1"/>
  <c r="T1978" i="1"/>
  <c r="S1978" i="1"/>
  <c r="R1978" i="1"/>
  <c r="Q1978" i="1"/>
  <c r="P1978" i="1"/>
  <c r="E1978" i="1"/>
  <c r="D1978" i="1"/>
  <c r="C1978" i="1"/>
  <c r="W1977" i="1"/>
  <c r="V1977" i="1"/>
  <c r="U1977" i="1"/>
  <c r="T1977" i="1"/>
  <c r="S1977" i="1"/>
  <c r="R1977" i="1"/>
  <c r="Q1977" i="1"/>
  <c r="P1977" i="1"/>
  <c r="E1977" i="1"/>
  <c r="D1977" i="1"/>
  <c r="C1977" i="1"/>
  <c r="W1976" i="1"/>
  <c r="V1976" i="1"/>
  <c r="U1976" i="1"/>
  <c r="T1976" i="1"/>
  <c r="S1976" i="1"/>
  <c r="R1976" i="1"/>
  <c r="Q1976" i="1"/>
  <c r="P1976" i="1"/>
  <c r="E1976" i="1"/>
  <c r="D1976" i="1"/>
  <c r="C1976" i="1"/>
  <c r="W1975" i="1"/>
  <c r="V1975" i="1"/>
  <c r="U1975" i="1"/>
  <c r="T1975" i="1"/>
  <c r="S1975" i="1"/>
  <c r="R1975" i="1"/>
  <c r="Q1975" i="1"/>
  <c r="P1975" i="1"/>
  <c r="E1975" i="1"/>
  <c r="D1975" i="1"/>
  <c r="C1975" i="1"/>
  <c r="W1974" i="1"/>
  <c r="V1974" i="1"/>
  <c r="U1974" i="1"/>
  <c r="T1974" i="1"/>
  <c r="S1974" i="1"/>
  <c r="R1974" i="1"/>
  <c r="Q1974" i="1"/>
  <c r="P1974" i="1"/>
  <c r="E1974" i="1"/>
  <c r="D1974" i="1"/>
  <c r="C1974" i="1"/>
  <c r="W1973" i="1"/>
  <c r="V1973" i="1"/>
  <c r="U1973" i="1"/>
  <c r="T1973" i="1"/>
  <c r="S1973" i="1"/>
  <c r="R1973" i="1"/>
  <c r="Q1973" i="1"/>
  <c r="P1973" i="1"/>
  <c r="E1973" i="1"/>
  <c r="D1973" i="1"/>
  <c r="C1973" i="1"/>
  <c r="W1972" i="1"/>
  <c r="V1972" i="1"/>
  <c r="U1972" i="1"/>
  <c r="T1972" i="1"/>
  <c r="S1972" i="1"/>
  <c r="R1972" i="1"/>
  <c r="Q1972" i="1"/>
  <c r="P1972" i="1"/>
  <c r="E1972" i="1"/>
  <c r="D1972" i="1"/>
  <c r="C1972" i="1"/>
  <c r="W1971" i="1"/>
  <c r="V1971" i="1"/>
  <c r="U1971" i="1"/>
  <c r="T1971" i="1"/>
  <c r="S1971" i="1"/>
  <c r="R1971" i="1"/>
  <c r="Q1971" i="1"/>
  <c r="P1971" i="1"/>
  <c r="E1971" i="1"/>
  <c r="D1971" i="1"/>
  <c r="C1971" i="1"/>
  <c r="W1970" i="1"/>
  <c r="V1970" i="1"/>
  <c r="U1970" i="1"/>
  <c r="T1970" i="1"/>
  <c r="S1970" i="1"/>
  <c r="R1970" i="1"/>
  <c r="Q1970" i="1"/>
  <c r="P1970" i="1"/>
  <c r="E1970" i="1"/>
  <c r="D1970" i="1"/>
  <c r="C1970" i="1"/>
  <c r="W1969" i="1"/>
  <c r="V1969" i="1"/>
  <c r="U1969" i="1"/>
  <c r="T1969" i="1"/>
  <c r="S1969" i="1"/>
  <c r="R1969" i="1"/>
  <c r="Q1969" i="1"/>
  <c r="P1969" i="1"/>
  <c r="E1969" i="1"/>
  <c r="D1969" i="1"/>
  <c r="C1969" i="1"/>
  <c r="W1968" i="1"/>
  <c r="V1968" i="1"/>
  <c r="U1968" i="1"/>
  <c r="T1968" i="1"/>
  <c r="S1968" i="1"/>
  <c r="R1968" i="1"/>
  <c r="Q1968" i="1"/>
  <c r="P1968" i="1"/>
  <c r="E1968" i="1"/>
  <c r="D1968" i="1"/>
  <c r="C1968" i="1"/>
  <c r="W1967" i="1"/>
  <c r="V1967" i="1"/>
  <c r="U1967" i="1"/>
  <c r="T1967" i="1"/>
  <c r="S1967" i="1"/>
  <c r="R1967" i="1"/>
  <c r="Q1967" i="1"/>
  <c r="P1967" i="1"/>
  <c r="E1967" i="1"/>
  <c r="D1967" i="1"/>
  <c r="C1967" i="1"/>
  <c r="W1966" i="1"/>
  <c r="V1966" i="1"/>
  <c r="U1966" i="1"/>
  <c r="T1966" i="1"/>
  <c r="S1966" i="1"/>
  <c r="R1966" i="1"/>
  <c r="Q1966" i="1"/>
  <c r="P1966" i="1"/>
  <c r="E1966" i="1"/>
  <c r="D1966" i="1"/>
  <c r="C1966" i="1"/>
  <c r="W1965" i="1"/>
  <c r="V1965" i="1"/>
  <c r="U1965" i="1"/>
  <c r="T1965" i="1"/>
  <c r="S1965" i="1"/>
  <c r="R1965" i="1"/>
  <c r="Q1965" i="1"/>
  <c r="P1965" i="1"/>
  <c r="E1965" i="1"/>
  <c r="D1965" i="1"/>
  <c r="C1965" i="1"/>
  <c r="W1964" i="1"/>
  <c r="V1964" i="1"/>
  <c r="U1964" i="1"/>
  <c r="T1964" i="1"/>
  <c r="S1964" i="1"/>
  <c r="R1964" i="1"/>
  <c r="Q1964" i="1"/>
  <c r="P1964" i="1"/>
  <c r="E1964" i="1"/>
  <c r="D1964" i="1"/>
  <c r="C1964" i="1"/>
  <c r="W1963" i="1"/>
  <c r="V1963" i="1"/>
  <c r="U1963" i="1"/>
  <c r="T1963" i="1"/>
  <c r="S1963" i="1"/>
  <c r="R1963" i="1"/>
  <c r="Q1963" i="1"/>
  <c r="P1963" i="1"/>
  <c r="E1963" i="1"/>
  <c r="D1963" i="1"/>
  <c r="C1963" i="1"/>
  <c r="W1962" i="1"/>
  <c r="V1962" i="1"/>
  <c r="U1962" i="1"/>
  <c r="T1962" i="1"/>
  <c r="S1962" i="1"/>
  <c r="R1962" i="1"/>
  <c r="Q1962" i="1"/>
  <c r="P1962" i="1"/>
  <c r="E1962" i="1"/>
  <c r="D1962" i="1"/>
  <c r="C1962" i="1"/>
  <c r="W1961" i="1"/>
  <c r="V1961" i="1"/>
  <c r="U1961" i="1"/>
  <c r="T1961" i="1"/>
  <c r="S1961" i="1"/>
  <c r="R1961" i="1"/>
  <c r="Q1961" i="1"/>
  <c r="P1961" i="1"/>
  <c r="E1961" i="1"/>
  <c r="D1961" i="1"/>
  <c r="C1961" i="1"/>
  <c r="W1960" i="1"/>
  <c r="V1960" i="1"/>
  <c r="U1960" i="1"/>
  <c r="T1960" i="1"/>
  <c r="S1960" i="1"/>
  <c r="R1960" i="1"/>
  <c r="Q1960" i="1"/>
  <c r="P1960" i="1"/>
  <c r="E1960" i="1"/>
  <c r="D1960" i="1"/>
  <c r="C1960" i="1"/>
  <c r="W1959" i="1"/>
  <c r="V1959" i="1"/>
  <c r="U1959" i="1"/>
  <c r="T1959" i="1"/>
  <c r="S1959" i="1"/>
  <c r="R1959" i="1"/>
  <c r="Q1959" i="1"/>
  <c r="P1959" i="1"/>
  <c r="E1959" i="1"/>
  <c r="D1959" i="1"/>
  <c r="C1959" i="1"/>
  <c r="W1958" i="1"/>
  <c r="V1958" i="1"/>
  <c r="U1958" i="1"/>
  <c r="T1958" i="1"/>
  <c r="S1958" i="1"/>
  <c r="R1958" i="1"/>
  <c r="Q1958" i="1"/>
  <c r="P1958" i="1"/>
  <c r="E1958" i="1"/>
  <c r="D1958" i="1"/>
  <c r="C1958" i="1"/>
  <c r="W1957" i="1"/>
  <c r="V1957" i="1"/>
  <c r="U1957" i="1"/>
  <c r="T1957" i="1"/>
  <c r="S1957" i="1"/>
  <c r="R1957" i="1"/>
  <c r="Q1957" i="1"/>
  <c r="P1957" i="1"/>
  <c r="E1957" i="1"/>
  <c r="D1957" i="1"/>
  <c r="C1957" i="1"/>
  <c r="W1956" i="1"/>
  <c r="V1956" i="1"/>
  <c r="U1956" i="1"/>
  <c r="T1956" i="1"/>
  <c r="S1956" i="1"/>
  <c r="R1956" i="1"/>
  <c r="Q1956" i="1"/>
  <c r="P1956" i="1"/>
  <c r="E1956" i="1"/>
  <c r="D1956" i="1"/>
  <c r="C1956" i="1"/>
  <c r="W1955" i="1"/>
  <c r="V1955" i="1"/>
  <c r="U1955" i="1"/>
  <c r="T1955" i="1"/>
  <c r="S1955" i="1"/>
  <c r="R1955" i="1"/>
  <c r="Q1955" i="1"/>
  <c r="P1955" i="1"/>
  <c r="E1955" i="1"/>
  <c r="D1955" i="1"/>
  <c r="C1955" i="1"/>
  <c r="W1954" i="1"/>
  <c r="V1954" i="1"/>
  <c r="U1954" i="1"/>
  <c r="T1954" i="1"/>
  <c r="S1954" i="1"/>
  <c r="R1954" i="1"/>
  <c r="Q1954" i="1"/>
  <c r="P1954" i="1"/>
  <c r="E1954" i="1"/>
  <c r="D1954" i="1"/>
  <c r="C1954" i="1"/>
  <c r="W1953" i="1"/>
  <c r="V1953" i="1"/>
  <c r="U1953" i="1"/>
  <c r="T1953" i="1"/>
  <c r="S1953" i="1"/>
  <c r="R1953" i="1"/>
  <c r="Q1953" i="1"/>
  <c r="P1953" i="1"/>
  <c r="E1953" i="1"/>
  <c r="D1953" i="1"/>
  <c r="C1953" i="1"/>
  <c r="W1952" i="1"/>
  <c r="V1952" i="1"/>
  <c r="U1952" i="1"/>
  <c r="T1952" i="1"/>
  <c r="S1952" i="1"/>
  <c r="R1952" i="1"/>
  <c r="Q1952" i="1"/>
  <c r="P1952" i="1"/>
  <c r="E1952" i="1"/>
  <c r="D1952" i="1"/>
  <c r="C1952" i="1"/>
  <c r="W1951" i="1"/>
  <c r="V1951" i="1"/>
  <c r="U1951" i="1"/>
  <c r="T1951" i="1"/>
  <c r="S1951" i="1"/>
  <c r="R1951" i="1"/>
  <c r="Q1951" i="1"/>
  <c r="P1951" i="1"/>
  <c r="E1951" i="1"/>
  <c r="D1951" i="1"/>
  <c r="C1951" i="1"/>
  <c r="W1950" i="1"/>
  <c r="V1950" i="1"/>
  <c r="U1950" i="1"/>
  <c r="T1950" i="1"/>
  <c r="S1950" i="1"/>
  <c r="R1950" i="1"/>
  <c r="Q1950" i="1"/>
  <c r="P1950" i="1"/>
  <c r="E1950" i="1"/>
  <c r="D1950" i="1"/>
  <c r="C1950" i="1"/>
  <c r="W1949" i="1"/>
  <c r="V1949" i="1"/>
  <c r="U1949" i="1"/>
  <c r="T1949" i="1"/>
  <c r="S1949" i="1"/>
  <c r="R1949" i="1"/>
  <c r="Q1949" i="1"/>
  <c r="P1949" i="1"/>
  <c r="E1949" i="1"/>
  <c r="D1949" i="1"/>
  <c r="C1949" i="1"/>
  <c r="W1948" i="1"/>
  <c r="V1948" i="1"/>
  <c r="U1948" i="1"/>
  <c r="T1948" i="1"/>
  <c r="S1948" i="1"/>
  <c r="R1948" i="1"/>
  <c r="Q1948" i="1"/>
  <c r="P1948" i="1"/>
  <c r="E1948" i="1"/>
  <c r="D1948" i="1"/>
  <c r="C1948" i="1"/>
  <c r="W1947" i="1"/>
  <c r="V1947" i="1"/>
  <c r="U1947" i="1"/>
  <c r="T1947" i="1"/>
  <c r="S1947" i="1"/>
  <c r="R1947" i="1"/>
  <c r="Q1947" i="1"/>
  <c r="P1947" i="1"/>
  <c r="E1947" i="1"/>
  <c r="D1947" i="1"/>
  <c r="C1947" i="1"/>
  <c r="W1946" i="1"/>
  <c r="V1946" i="1"/>
  <c r="U1946" i="1"/>
  <c r="T1946" i="1"/>
  <c r="S1946" i="1"/>
  <c r="R1946" i="1"/>
  <c r="Q1946" i="1"/>
  <c r="P1946" i="1"/>
  <c r="E1946" i="1"/>
  <c r="D1946" i="1"/>
  <c r="C1946" i="1"/>
  <c r="W1945" i="1"/>
  <c r="V1945" i="1"/>
  <c r="U1945" i="1"/>
  <c r="T1945" i="1"/>
  <c r="S1945" i="1"/>
  <c r="R1945" i="1"/>
  <c r="Q1945" i="1"/>
  <c r="P1945" i="1"/>
  <c r="E1945" i="1"/>
  <c r="D1945" i="1"/>
  <c r="C1945" i="1"/>
  <c r="W1944" i="1"/>
  <c r="V1944" i="1"/>
  <c r="U1944" i="1"/>
  <c r="T1944" i="1"/>
  <c r="S1944" i="1"/>
  <c r="R1944" i="1"/>
  <c r="Q1944" i="1"/>
  <c r="P1944" i="1"/>
  <c r="E1944" i="1"/>
  <c r="D1944" i="1"/>
  <c r="C1944" i="1"/>
  <c r="W1943" i="1"/>
  <c r="V1943" i="1"/>
  <c r="U1943" i="1"/>
  <c r="T1943" i="1"/>
  <c r="S1943" i="1"/>
  <c r="R1943" i="1"/>
  <c r="Q1943" i="1"/>
  <c r="P1943" i="1"/>
  <c r="E1943" i="1"/>
  <c r="D1943" i="1"/>
  <c r="C1943" i="1"/>
  <c r="W1942" i="1"/>
  <c r="V1942" i="1"/>
  <c r="U1942" i="1"/>
  <c r="T1942" i="1"/>
  <c r="S1942" i="1"/>
  <c r="R1942" i="1"/>
  <c r="Q1942" i="1"/>
  <c r="P1942" i="1"/>
  <c r="E1942" i="1"/>
  <c r="D1942" i="1"/>
  <c r="C1942" i="1"/>
  <c r="W1941" i="1"/>
  <c r="V1941" i="1"/>
  <c r="U1941" i="1"/>
  <c r="T1941" i="1"/>
  <c r="S1941" i="1"/>
  <c r="R1941" i="1"/>
  <c r="Q1941" i="1"/>
  <c r="P1941" i="1"/>
  <c r="E1941" i="1"/>
  <c r="D1941" i="1"/>
  <c r="C1941" i="1"/>
  <c r="W1940" i="1"/>
  <c r="V1940" i="1"/>
  <c r="U1940" i="1"/>
  <c r="T1940" i="1"/>
  <c r="S1940" i="1"/>
  <c r="R1940" i="1"/>
  <c r="Q1940" i="1"/>
  <c r="P1940" i="1"/>
  <c r="E1940" i="1"/>
  <c r="D1940" i="1"/>
  <c r="C1940" i="1"/>
  <c r="W1939" i="1"/>
  <c r="V1939" i="1"/>
  <c r="U1939" i="1"/>
  <c r="T1939" i="1"/>
  <c r="S1939" i="1"/>
  <c r="R1939" i="1"/>
  <c r="Q1939" i="1"/>
  <c r="P1939" i="1"/>
  <c r="E1939" i="1"/>
  <c r="D1939" i="1"/>
  <c r="C1939" i="1"/>
  <c r="W1938" i="1"/>
  <c r="V1938" i="1"/>
  <c r="U1938" i="1"/>
  <c r="T1938" i="1"/>
  <c r="S1938" i="1"/>
  <c r="R1938" i="1"/>
  <c r="Q1938" i="1"/>
  <c r="P1938" i="1"/>
  <c r="E1938" i="1"/>
  <c r="D1938" i="1"/>
  <c r="C1938" i="1"/>
  <c r="W1937" i="1"/>
  <c r="V1937" i="1"/>
  <c r="U1937" i="1"/>
  <c r="T1937" i="1"/>
  <c r="S1937" i="1"/>
  <c r="R1937" i="1"/>
  <c r="Q1937" i="1"/>
  <c r="P1937" i="1"/>
  <c r="E1937" i="1"/>
  <c r="D1937" i="1"/>
  <c r="C1937" i="1"/>
  <c r="W1936" i="1"/>
  <c r="V1936" i="1"/>
  <c r="U1936" i="1"/>
  <c r="T1936" i="1"/>
  <c r="S1936" i="1"/>
  <c r="R1936" i="1"/>
  <c r="Q1936" i="1"/>
  <c r="P1936" i="1"/>
  <c r="E1936" i="1"/>
  <c r="D1936" i="1"/>
  <c r="C1936" i="1"/>
  <c r="W1935" i="1"/>
  <c r="V1935" i="1"/>
  <c r="U1935" i="1"/>
  <c r="T1935" i="1"/>
  <c r="S1935" i="1"/>
  <c r="R1935" i="1"/>
  <c r="Q1935" i="1"/>
  <c r="P1935" i="1"/>
  <c r="E1935" i="1"/>
  <c r="D1935" i="1"/>
  <c r="C1935" i="1"/>
  <c r="W1934" i="1"/>
  <c r="V1934" i="1"/>
  <c r="U1934" i="1"/>
  <c r="T1934" i="1"/>
  <c r="S1934" i="1"/>
  <c r="R1934" i="1"/>
  <c r="Q1934" i="1"/>
  <c r="P1934" i="1"/>
  <c r="E1934" i="1"/>
  <c r="D1934" i="1"/>
  <c r="C1934" i="1"/>
  <c r="W1933" i="1"/>
  <c r="V1933" i="1"/>
  <c r="U1933" i="1"/>
  <c r="T1933" i="1"/>
  <c r="S1933" i="1"/>
  <c r="R1933" i="1"/>
  <c r="Q1933" i="1"/>
  <c r="P1933" i="1"/>
  <c r="E1933" i="1"/>
  <c r="D1933" i="1"/>
  <c r="C1933" i="1"/>
  <c r="W1932" i="1"/>
  <c r="V1932" i="1"/>
  <c r="U1932" i="1"/>
  <c r="T1932" i="1"/>
  <c r="S1932" i="1"/>
  <c r="R1932" i="1"/>
  <c r="Q1932" i="1"/>
  <c r="P1932" i="1"/>
  <c r="E1932" i="1"/>
  <c r="D1932" i="1"/>
  <c r="C1932" i="1"/>
  <c r="W1931" i="1"/>
  <c r="V1931" i="1"/>
  <c r="U1931" i="1"/>
  <c r="T1931" i="1"/>
  <c r="S1931" i="1"/>
  <c r="R1931" i="1"/>
  <c r="Q1931" i="1"/>
  <c r="P1931" i="1"/>
  <c r="E1931" i="1"/>
  <c r="D1931" i="1"/>
  <c r="C1931" i="1"/>
  <c r="W1930" i="1"/>
  <c r="V1930" i="1"/>
  <c r="U1930" i="1"/>
  <c r="T1930" i="1"/>
  <c r="S1930" i="1"/>
  <c r="R1930" i="1"/>
  <c r="Q1930" i="1"/>
  <c r="P1930" i="1"/>
  <c r="E1930" i="1"/>
  <c r="D1930" i="1"/>
  <c r="C1930" i="1"/>
  <c r="W1929" i="1"/>
  <c r="V1929" i="1"/>
  <c r="U1929" i="1"/>
  <c r="T1929" i="1"/>
  <c r="S1929" i="1"/>
  <c r="R1929" i="1"/>
  <c r="Q1929" i="1"/>
  <c r="P1929" i="1"/>
  <c r="E1929" i="1"/>
  <c r="D1929" i="1"/>
  <c r="C1929" i="1"/>
  <c r="W1928" i="1"/>
  <c r="V1928" i="1"/>
  <c r="U1928" i="1"/>
  <c r="T1928" i="1"/>
  <c r="S1928" i="1"/>
  <c r="R1928" i="1"/>
  <c r="Q1928" i="1"/>
  <c r="P1928" i="1"/>
  <c r="E1928" i="1"/>
  <c r="D1928" i="1"/>
  <c r="C1928" i="1"/>
  <c r="W1927" i="1"/>
  <c r="V1927" i="1"/>
  <c r="U1927" i="1"/>
  <c r="T1927" i="1"/>
  <c r="S1927" i="1"/>
  <c r="R1927" i="1"/>
  <c r="Q1927" i="1"/>
  <c r="P1927" i="1"/>
  <c r="E1927" i="1"/>
  <c r="D1927" i="1"/>
  <c r="C1927" i="1"/>
  <c r="W1926" i="1"/>
  <c r="V1926" i="1"/>
  <c r="U1926" i="1"/>
  <c r="T1926" i="1"/>
  <c r="S1926" i="1"/>
  <c r="R1926" i="1"/>
  <c r="Q1926" i="1"/>
  <c r="P1926" i="1"/>
  <c r="E1926" i="1"/>
  <c r="D1926" i="1"/>
  <c r="C1926" i="1"/>
  <c r="W1925" i="1"/>
  <c r="V1925" i="1"/>
  <c r="U1925" i="1"/>
  <c r="T1925" i="1"/>
  <c r="S1925" i="1"/>
  <c r="R1925" i="1"/>
  <c r="Q1925" i="1"/>
  <c r="P1925" i="1"/>
  <c r="E1925" i="1"/>
  <c r="D1925" i="1"/>
  <c r="C1925" i="1"/>
  <c r="W1924" i="1"/>
  <c r="V1924" i="1"/>
  <c r="U1924" i="1"/>
  <c r="T1924" i="1"/>
  <c r="S1924" i="1"/>
  <c r="R1924" i="1"/>
  <c r="Q1924" i="1"/>
  <c r="P1924" i="1"/>
  <c r="E1924" i="1"/>
  <c r="D1924" i="1"/>
  <c r="C1924" i="1"/>
  <c r="W1923" i="1"/>
  <c r="V1923" i="1"/>
  <c r="U1923" i="1"/>
  <c r="T1923" i="1"/>
  <c r="S1923" i="1"/>
  <c r="R1923" i="1"/>
  <c r="Q1923" i="1"/>
  <c r="P1923" i="1"/>
  <c r="E1923" i="1"/>
  <c r="D1923" i="1"/>
  <c r="C1923" i="1"/>
  <c r="W1922" i="1"/>
  <c r="V1922" i="1"/>
  <c r="U1922" i="1"/>
  <c r="T1922" i="1"/>
  <c r="S1922" i="1"/>
  <c r="R1922" i="1"/>
  <c r="Q1922" i="1"/>
  <c r="P1922" i="1"/>
  <c r="E1922" i="1"/>
  <c r="D1922" i="1"/>
  <c r="C1922" i="1"/>
  <c r="W1921" i="1"/>
  <c r="V1921" i="1"/>
  <c r="U1921" i="1"/>
  <c r="T1921" i="1"/>
  <c r="S1921" i="1"/>
  <c r="R1921" i="1"/>
  <c r="Q1921" i="1"/>
  <c r="P1921" i="1"/>
  <c r="E1921" i="1"/>
  <c r="D1921" i="1"/>
  <c r="C1921" i="1"/>
  <c r="W1920" i="1"/>
  <c r="V1920" i="1"/>
  <c r="U1920" i="1"/>
  <c r="T1920" i="1"/>
  <c r="S1920" i="1"/>
  <c r="R1920" i="1"/>
  <c r="Q1920" i="1"/>
  <c r="P1920" i="1"/>
  <c r="E1920" i="1"/>
  <c r="D1920" i="1"/>
  <c r="C1920" i="1"/>
  <c r="W1919" i="1"/>
  <c r="V1919" i="1"/>
  <c r="U1919" i="1"/>
  <c r="T1919" i="1"/>
  <c r="S1919" i="1"/>
  <c r="R1919" i="1"/>
  <c r="Q1919" i="1"/>
  <c r="P1919" i="1"/>
  <c r="E1919" i="1"/>
  <c r="D1919" i="1"/>
  <c r="C1919" i="1"/>
  <c r="W1918" i="1"/>
  <c r="V1918" i="1"/>
  <c r="U1918" i="1"/>
  <c r="T1918" i="1"/>
  <c r="S1918" i="1"/>
  <c r="R1918" i="1"/>
  <c r="Q1918" i="1"/>
  <c r="P1918" i="1"/>
  <c r="E1918" i="1"/>
  <c r="D1918" i="1"/>
  <c r="C1918" i="1"/>
  <c r="W1917" i="1"/>
  <c r="V1917" i="1"/>
  <c r="U1917" i="1"/>
  <c r="T1917" i="1"/>
  <c r="S1917" i="1"/>
  <c r="R1917" i="1"/>
  <c r="Q1917" i="1"/>
  <c r="P1917" i="1"/>
  <c r="E1917" i="1"/>
  <c r="D1917" i="1"/>
  <c r="C1917" i="1"/>
  <c r="W1916" i="1"/>
  <c r="V1916" i="1"/>
  <c r="U1916" i="1"/>
  <c r="T1916" i="1"/>
  <c r="S1916" i="1"/>
  <c r="R1916" i="1"/>
  <c r="Q1916" i="1"/>
  <c r="P1916" i="1"/>
  <c r="E1916" i="1"/>
  <c r="D1916" i="1"/>
  <c r="C1916" i="1"/>
  <c r="W1915" i="1"/>
  <c r="V1915" i="1"/>
  <c r="U1915" i="1"/>
  <c r="T1915" i="1"/>
  <c r="S1915" i="1"/>
  <c r="R1915" i="1"/>
  <c r="Q1915" i="1"/>
  <c r="P1915" i="1"/>
  <c r="E1915" i="1"/>
  <c r="D1915" i="1"/>
  <c r="C1915" i="1"/>
  <c r="W1914" i="1"/>
  <c r="V1914" i="1"/>
  <c r="U1914" i="1"/>
  <c r="T1914" i="1"/>
  <c r="S1914" i="1"/>
  <c r="R1914" i="1"/>
  <c r="Q1914" i="1"/>
  <c r="P1914" i="1"/>
  <c r="E1914" i="1"/>
  <c r="D1914" i="1"/>
  <c r="C1914" i="1"/>
  <c r="W1913" i="1"/>
  <c r="V1913" i="1"/>
  <c r="U1913" i="1"/>
  <c r="T1913" i="1"/>
  <c r="S1913" i="1"/>
  <c r="R1913" i="1"/>
  <c r="Q1913" i="1"/>
  <c r="P1913" i="1"/>
  <c r="E1913" i="1"/>
  <c r="D1913" i="1"/>
  <c r="C1913" i="1"/>
  <c r="W1912" i="1"/>
  <c r="V1912" i="1"/>
  <c r="U1912" i="1"/>
  <c r="T1912" i="1"/>
  <c r="S1912" i="1"/>
  <c r="R1912" i="1"/>
  <c r="Q1912" i="1"/>
  <c r="P1912" i="1"/>
  <c r="E1912" i="1"/>
  <c r="D1912" i="1"/>
  <c r="C1912" i="1"/>
  <c r="W1911" i="1"/>
  <c r="V1911" i="1"/>
  <c r="U1911" i="1"/>
  <c r="T1911" i="1"/>
  <c r="S1911" i="1"/>
  <c r="R1911" i="1"/>
  <c r="Q1911" i="1"/>
  <c r="P1911" i="1"/>
  <c r="E1911" i="1"/>
  <c r="D1911" i="1"/>
  <c r="C1911" i="1"/>
  <c r="W1910" i="1"/>
  <c r="V1910" i="1"/>
  <c r="U1910" i="1"/>
  <c r="T1910" i="1"/>
  <c r="S1910" i="1"/>
  <c r="R1910" i="1"/>
  <c r="Q1910" i="1"/>
  <c r="P1910" i="1"/>
  <c r="E1910" i="1"/>
  <c r="D1910" i="1"/>
  <c r="C1910" i="1"/>
  <c r="W1909" i="1"/>
  <c r="V1909" i="1"/>
  <c r="U1909" i="1"/>
  <c r="T1909" i="1"/>
  <c r="S1909" i="1"/>
  <c r="R1909" i="1"/>
  <c r="Q1909" i="1"/>
  <c r="P1909" i="1"/>
  <c r="E1909" i="1"/>
  <c r="D1909" i="1"/>
  <c r="C1909" i="1"/>
  <c r="W1908" i="1"/>
  <c r="V1908" i="1"/>
  <c r="U1908" i="1"/>
  <c r="T1908" i="1"/>
  <c r="S1908" i="1"/>
  <c r="R1908" i="1"/>
  <c r="Q1908" i="1"/>
  <c r="P1908" i="1"/>
  <c r="E1908" i="1"/>
  <c r="D1908" i="1"/>
  <c r="C1908" i="1"/>
  <c r="W1907" i="1"/>
  <c r="V1907" i="1"/>
  <c r="U1907" i="1"/>
  <c r="T1907" i="1"/>
  <c r="S1907" i="1"/>
  <c r="R1907" i="1"/>
  <c r="Q1907" i="1"/>
  <c r="P1907" i="1"/>
  <c r="E1907" i="1"/>
  <c r="D1907" i="1"/>
  <c r="C1907" i="1"/>
  <c r="W1906" i="1"/>
  <c r="V1906" i="1"/>
  <c r="U1906" i="1"/>
  <c r="T1906" i="1"/>
  <c r="S1906" i="1"/>
  <c r="R1906" i="1"/>
  <c r="Q1906" i="1"/>
  <c r="P1906" i="1"/>
  <c r="E1906" i="1"/>
  <c r="D1906" i="1"/>
  <c r="C1906" i="1"/>
  <c r="W1905" i="1"/>
  <c r="V1905" i="1"/>
  <c r="U1905" i="1"/>
  <c r="T1905" i="1"/>
  <c r="S1905" i="1"/>
  <c r="R1905" i="1"/>
  <c r="Q1905" i="1"/>
  <c r="P1905" i="1"/>
  <c r="E1905" i="1"/>
  <c r="D1905" i="1"/>
  <c r="C1905" i="1"/>
  <c r="W1904" i="1"/>
  <c r="V1904" i="1"/>
  <c r="U1904" i="1"/>
  <c r="T1904" i="1"/>
  <c r="S1904" i="1"/>
  <c r="R1904" i="1"/>
  <c r="Q1904" i="1"/>
  <c r="P1904" i="1"/>
  <c r="E1904" i="1"/>
  <c r="D1904" i="1"/>
  <c r="C1904" i="1"/>
  <c r="W1903" i="1"/>
  <c r="V1903" i="1"/>
  <c r="U1903" i="1"/>
  <c r="T1903" i="1"/>
  <c r="S1903" i="1"/>
  <c r="R1903" i="1"/>
  <c r="Q1903" i="1"/>
  <c r="P1903" i="1"/>
  <c r="E1903" i="1"/>
  <c r="D1903" i="1"/>
  <c r="C1903" i="1"/>
  <c r="W1902" i="1"/>
  <c r="V1902" i="1"/>
  <c r="U1902" i="1"/>
  <c r="T1902" i="1"/>
  <c r="S1902" i="1"/>
  <c r="R1902" i="1"/>
  <c r="Q1902" i="1"/>
  <c r="P1902" i="1"/>
  <c r="E1902" i="1"/>
  <c r="D1902" i="1"/>
  <c r="C1902" i="1"/>
  <c r="W1901" i="1"/>
  <c r="V1901" i="1"/>
  <c r="U1901" i="1"/>
  <c r="T1901" i="1"/>
  <c r="S1901" i="1"/>
  <c r="R1901" i="1"/>
  <c r="Q1901" i="1"/>
  <c r="P1901" i="1"/>
  <c r="E1901" i="1"/>
  <c r="D1901" i="1"/>
  <c r="C1901" i="1"/>
  <c r="W1900" i="1"/>
  <c r="V1900" i="1"/>
  <c r="U1900" i="1"/>
  <c r="T1900" i="1"/>
  <c r="S1900" i="1"/>
  <c r="R1900" i="1"/>
  <c r="Q1900" i="1"/>
  <c r="P1900" i="1"/>
  <c r="E1900" i="1"/>
  <c r="D1900" i="1"/>
  <c r="C1900" i="1"/>
  <c r="W1899" i="1"/>
  <c r="V1899" i="1"/>
  <c r="U1899" i="1"/>
  <c r="T1899" i="1"/>
  <c r="S1899" i="1"/>
  <c r="R1899" i="1"/>
  <c r="Q1899" i="1"/>
  <c r="P1899" i="1"/>
  <c r="E1899" i="1"/>
  <c r="D1899" i="1"/>
  <c r="C1899" i="1"/>
  <c r="W1898" i="1"/>
  <c r="V1898" i="1"/>
  <c r="U1898" i="1"/>
  <c r="T1898" i="1"/>
  <c r="S1898" i="1"/>
  <c r="R1898" i="1"/>
  <c r="Q1898" i="1"/>
  <c r="P1898" i="1"/>
  <c r="E1898" i="1"/>
  <c r="D1898" i="1"/>
  <c r="C1898" i="1"/>
  <c r="W1897" i="1"/>
  <c r="V1897" i="1"/>
  <c r="U1897" i="1"/>
  <c r="T1897" i="1"/>
  <c r="S1897" i="1"/>
  <c r="R1897" i="1"/>
  <c r="Q1897" i="1"/>
  <c r="P1897" i="1"/>
  <c r="E1897" i="1"/>
  <c r="D1897" i="1"/>
  <c r="C1897" i="1"/>
  <c r="W1896" i="1"/>
  <c r="V1896" i="1"/>
  <c r="U1896" i="1"/>
  <c r="T1896" i="1"/>
  <c r="S1896" i="1"/>
  <c r="R1896" i="1"/>
  <c r="Q1896" i="1"/>
  <c r="P1896" i="1"/>
  <c r="E1896" i="1"/>
  <c r="D1896" i="1"/>
  <c r="C1896" i="1"/>
  <c r="W1895" i="1"/>
  <c r="V1895" i="1"/>
  <c r="U1895" i="1"/>
  <c r="T1895" i="1"/>
  <c r="S1895" i="1"/>
  <c r="R1895" i="1"/>
  <c r="Q1895" i="1"/>
  <c r="P1895" i="1"/>
  <c r="E1895" i="1"/>
  <c r="D1895" i="1"/>
  <c r="C1895" i="1"/>
  <c r="W1894" i="1"/>
  <c r="V1894" i="1"/>
  <c r="U1894" i="1"/>
  <c r="T1894" i="1"/>
  <c r="S1894" i="1"/>
  <c r="R1894" i="1"/>
  <c r="Q1894" i="1"/>
  <c r="P1894" i="1"/>
  <c r="E1894" i="1"/>
  <c r="D1894" i="1"/>
  <c r="C1894" i="1"/>
  <c r="W1893" i="1"/>
  <c r="V1893" i="1"/>
  <c r="U1893" i="1"/>
  <c r="T1893" i="1"/>
  <c r="S1893" i="1"/>
  <c r="R1893" i="1"/>
  <c r="Q1893" i="1"/>
  <c r="P1893" i="1"/>
  <c r="E1893" i="1"/>
  <c r="D1893" i="1"/>
  <c r="C1893" i="1"/>
  <c r="W1892" i="1"/>
  <c r="V1892" i="1"/>
  <c r="U1892" i="1"/>
  <c r="T1892" i="1"/>
  <c r="S1892" i="1"/>
  <c r="R1892" i="1"/>
  <c r="Q1892" i="1"/>
  <c r="P1892" i="1"/>
  <c r="E1892" i="1"/>
  <c r="D1892" i="1"/>
  <c r="C1892" i="1"/>
  <c r="W1891" i="1"/>
  <c r="V1891" i="1"/>
  <c r="U1891" i="1"/>
  <c r="T1891" i="1"/>
  <c r="S1891" i="1"/>
  <c r="R1891" i="1"/>
  <c r="Q1891" i="1"/>
  <c r="P1891" i="1"/>
  <c r="E1891" i="1"/>
  <c r="D1891" i="1"/>
  <c r="C1891" i="1"/>
  <c r="W1890" i="1"/>
  <c r="V1890" i="1"/>
  <c r="U1890" i="1"/>
  <c r="T1890" i="1"/>
  <c r="S1890" i="1"/>
  <c r="R1890" i="1"/>
  <c r="Q1890" i="1"/>
  <c r="P1890" i="1"/>
  <c r="E1890" i="1"/>
  <c r="D1890" i="1"/>
  <c r="C1890" i="1"/>
  <c r="W1889" i="1"/>
  <c r="V1889" i="1"/>
  <c r="U1889" i="1"/>
  <c r="T1889" i="1"/>
  <c r="S1889" i="1"/>
  <c r="R1889" i="1"/>
  <c r="Q1889" i="1"/>
  <c r="P1889" i="1"/>
  <c r="E1889" i="1"/>
  <c r="D1889" i="1"/>
  <c r="C1889" i="1"/>
  <c r="W1888" i="1"/>
  <c r="V1888" i="1"/>
  <c r="U1888" i="1"/>
  <c r="T1888" i="1"/>
  <c r="S1888" i="1"/>
  <c r="R1888" i="1"/>
  <c r="Q1888" i="1"/>
  <c r="P1888" i="1"/>
  <c r="E1888" i="1"/>
  <c r="D1888" i="1"/>
  <c r="C1888" i="1"/>
  <c r="W1887" i="1"/>
  <c r="V1887" i="1"/>
  <c r="U1887" i="1"/>
  <c r="T1887" i="1"/>
  <c r="S1887" i="1"/>
  <c r="R1887" i="1"/>
  <c r="Q1887" i="1"/>
  <c r="P1887" i="1"/>
  <c r="E1887" i="1"/>
  <c r="D1887" i="1"/>
  <c r="C1887" i="1"/>
  <c r="W1886" i="1"/>
  <c r="V1886" i="1"/>
  <c r="U1886" i="1"/>
  <c r="T1886" i="1"/>
  <c r="S1886" i="1"/>
  <c r="R1886" i="1"/>
  <c r="Q1886" i="1"/>
  <c r="P1886" i="1"/>
  <c r="E1886" i="1"/>
  <c r="D1886" i="1"/>
  <c r="C1886" i="1"/>
  <c r="W1885" i="1"/>
  <c r="V1885" i="1"/>
  <c r="U1885" i="1"/>
  <c r="T1885" i="1"/>
  <c r="S1885" i="1"/>
  <c r="R1885" i="1"/>
  <c r="Q1885" i="1"/>
  <c r="P1885" i="1"/>
  <c r="E1885" i="1"/>
  <c r="D1885" i="1"/>
  <c r="C1885" i="1"/>
  <c r="W1884" i="1"/>
  <c r="V1884" i="1"/>
  <c r="U1884" i="1"/>
  <c r="T1884" i="1"/>
  <c r="S1884" i="1"/>
  <c r="R1884" i="1"/>
  <c r="Q1884" i="1"/>
  <c r="P1884" i="1"/>
  <c r="E1884" i="1"/>
  <c r="D1884" i="1"/>
  <c r="C1884" i="1"/>
  <c r="W1883" i="1"/>
  <c r="V1883" i="1"/>
  <c r="U1883" i="1"/>
  <c r="T1883" i="1"/>
  <c r="S1883" i="1"/>
  <c r="R1883" i="1"/>
  <c r="Q1883" i="1"/>
  <c r="P1883" i="1"/>
  <c r="E1883" i="1"/>
  <c r="D1883" i="1"/>
  <c r="C1883" i="1"/>
  <c r="W1882" i="1"/>
  <c r="V1882" i="1"/>
  <c r="U1882" i="1"/>
  <c r="T1882" i="1"/>
  <c r="S1882" i="1"/>
  <c r="R1882" i="1"/>
  <c r="Q1882" i="1"/>
  <c r="P1882" i="1"/>
  <c r="E1882" i="1"/>
  <c r="D1882" i="1"/>
  <c r="C1882" i="1"/>
  <c r="W1881" i="1"/>
  <c r="V1881" i="1"/>
  <c r="U1881" i="1"/>
  <c r="T1881" i="1"/>
  <c r="S1881" i="1"/>
  <c r="R1881" i="1"/>
  <c r="Q1881" i="1"/>
  <c r="P1881" i="1"/>
  <c r="E1881" i="1"/>
  <c r="D1881" i="1"/>
  <c r="C1881" i="1"/>
  <c r="W1880" i="1"/>
  <c r="V1880" i="1"/>
  <c r="U1880" i="1"/>
  <c r="T1880" i="1"/>
  <c r="S1880" i="1"/>
  <c r="R1880" i="1"/>
  <c r="Q1880" i="1"/>
  <c r="P1880" i="1"/>
  <c r="E1880" i="1"/>
  <c r="D1880" i="1"/>
  <c r="C1880" i="1"/>
  <c r="W1879" i="1"/>
  <c r="V1879" i="1"/>
  <c r="U1879" i="1"/>
  <c r="T1879" i="1"/>
  <c r="S1879" i="1"/>
  <c r="R1879" i="1"/>
  <c r="Q1879" i="1"/>
  <c r="P1879" i="1"/>
  <c r="E1879" i="1"/>
  <c r="D1879" i="1"/>
  <c r="C1879" i="1"/>
  <c r="W1878" i="1"/>
  <c r="V1878" i="1"/>
  <c r="U1878" i="1"/>
  <c r="T1878" i="1"/>
  <c r="S1878" i="1"/>
  <c r="R1878" i="1"/>
  <c r="Q1878" i="1"/>
  <c r="P1878" i="1"/>
  <c r="E1878" i="1"/>
  <c r="D1878" i="1"/>
  <c r="C1878" i="1"/>
  <c r="W1877" i="1"/>
  <c r="V1877" i="1"/>
  <c r="U1877" i="1"/>
  <c r="T1877" i="1"/>
  <c r="S1877" i="1"/>
  <c r="R1877" i="1"/>
  <c r="Q1877" i="1"/>
  <c r="P1877" i="1"/>
  <c r="E1877" i="1"/>
  <c r="D1877" i="1"/>
  <c r="C1877" i="1"/>
  <c r="W1876" i="1"/>
  <c r="V1876" i="1"/>
  <c r="U1876" i="1"/>
  <c r="T1876" i="1"/>
  <c r="S1876" i="1"/>
  <c r="R1876" i="1"/>
  <c r="Q1876" i="1"/>
  <c r="P1876" i="1"/>
  <c r="E1876" i="1"/>
  <c r="D1876" i="1"/>
  <c r="C1876" i="1"/>
  <c r="W1875" i="1"/>
  <c r="V1875" i="1"/>
  <c r="U1875" i="1"/>
  <c r="T1875" i="1"/>
  <c r="S1875" i="1"/>
  <c r="R1875" i="1"/>
  <c r="Q1875" i="1"/>
  <c r="P1875" i="1"/>
  <c r="E1875" i="1"/>
  <c r="D1875" i="1"/>
  <c r="C1875" i="1"/>
  <c r="W1874" i="1"/>
  <c r="V1874" i="1"/>
  <c r="U1874" i="1"/>
  <c r="T1874" i="1"/>
  <c r="S1874" i="1"/>
  <c r="R1874" i="1"/>
  <c r="Q1874" i="1"/>
  <c r="P1874" i="1"/>
  <c r="E1874" i="1"/>
  <c r="D1874" i="1"/>
  <c r="C1874" i="1"/>
  <c r="W1873" i="1"/>
  <c r="V1873" i="1"/>
  <c r="U1873" i="1"/>
  <c r="T1873" i="1"/>
  <c r="S1873" i="1"/>
  <c r="R1873" i="1"/>
  <c r="Q1873" i="1"/>
  <c r="P1873" i="1"/>
  <c r="E1873" i="1"/>
  <c r="D1873" i="1"/>
  <c r="C1873" i="1"/>
  <c r="W1872" i="1"/>
  <c r="V1872" i="1"/>
  <c r="U1872" i="1"/>
  <c r="T1872" i="1"/>
  <c r="S1872" i="1"/>
  <c r="R1872" i="1"/>
  <c r="Q1872" i="1"/>
  <c r="P1872" i="1"/>
  <c r="E1872" i="1"/>
  <c r="D1872" i="1"/>
  <c r="C1872" i="1"/>
  <c r="W1871" i="1"/>
  <c r="V1871" i="1"/>
  <c r="U1871" i="1"/>
  <c r="T1871" i="1"/>
  <c r="S1871" i="1"/>
  <c r="R1871" i="1"/>
  <c r="Q1871" i="1"/>
  <c r="P1871" i="1"/>
  <c r="E1871" i="1"/>
  <c r="D1871" i="1"/>
  <c r="C1871" i="1"/>
  <c r="W1870" i="1"/>
  <c r="V1870" i="1"/>
  <c r="U1870" i="1"/>
  <c r="T1870" i="1"/>
  <c r="S1870" i="1"/>
  <c r="R1870" i="1"/>
  <c r="Q1870" i="1"/>
  <c r="P1870" i="1"/>
  <c r="E1870" i="1"/>
  <c r="D1870" i="1"/>
  <c r="C1870" i="1"/>
  <c r="W1869" i="1"/>
  <c r="V1869" i="1"/>
  <c r="U1869" i="1"/>
  <c r="T1869" i="1"/>
  <c r="S1869" i="1"/>
  <c r="R1869" i="1"/>
  <c r="Q1869" i="1"/>
  <c r="P1869" i="1"/>
  <c r="E1869" i="1"/>
  <c r="D1869" i="1"/>
  <c r="C1869" i="1"/>
  <c r="W1868" i="1"/>
  <c r="V1868" i="1"/>
  <c r="U1868" i="1"/>
  <c r="T1868" i="1"/>
  <c r="S1868" i="1"/>
  <c r="R1868" i="1"/>
  <c r="Q1868" i="1"/>
  <c r="P1868" i="1"/>
  <c r="E1868" i="1"/>
  <c r="D1868" i="1"/>
  <c r="C1868" i="1"/>
  <c r="W1867" i="1"/>
  <c r="V1867" i="1"/>
  <c r="U1867" i="1"/>
  <c r="T1867" i="1"/>
  <c r="S1867" i="1"/>
  <c r="R1867" i="1"/>
  <c r="Q1867" i="1"/>
  <c r="P1867" i="1"/>
  <c r="E1867" i="1"/>
  <c r="D1867" i="1"/>
  <c r="C1867" i="1"/>
  <c r="W1866" i="1"/>
  <c r="V1866" i="1"/>
  <c r="U1866" i="1"/>
  <c r="T1866" i="1"/>
  <c r="S1866" i="1"/>
  <c r="R1866" i="1"/>
  <c r="Q1866" i="1"/>
  <c r="P1866" i="1"/>
  <c r="E1866" i="1"/>
  <c r="D1866" i="1"/>
  <c r="C1866" i="1"/>
  <c r="W1865" i="1"/>
  <c r="V1865" i="1"/>
  <c r="U1865" i="1"/>
  <c r="T1865" i="1"/>
  <c r="S1865" i="1"/>
  <c r="R1865" i="1"/>
  <c r="Q1865" i="1"/>
  <c r="P1865" i="1"/>
  <c r="E1865" i="1"/>
  <c r="D1865" i="1"/>
  <c r="C1865" i="1"/>
  <c r="W1864" i="1"/>
  <c r="V1864" i="1"/>
  <c r="U1864" i="1"/>
  <c r="T1864" i="1"/>
  <c r="S1864" i="1"/>
  <c r="R1864" i="1"/>
  <c r="Q1864" i="1"/>
  <c r="P1864" i="1"/>
  <c r="E1864" i="1"/>
  <c r="D1864" i="1"/>
  <c r="C1864" i="1"/>
  <c r="W1863" i="1"/>
  <c r="V1863" i="1"/>
  <c r="U1863" i="1"/>
  <c r="T1863" i="1"/>
  <c r="S1863" i="1"/>
  <c r="R1863" i="1"/>
  <c r="Q1863" i="1"/>
  <c r="P1863" i="1"/>
  <c r="E1863" i="1"/>
  <c r="D1863" i="1"/>
  <c r="C1863" i="1"/>
  <c r="W1862" i="1"/>
  <c r="V1862" i="1"/>
  <c r="U1862" i="1"/>
  <c r="T1862" i="1"/>
  <c r="S1862" i="1"/>
  <c r="R1862" i="1"/>
  <c r="Q1862" i="1"/>
  <c r="P1862" i="1"/>
  <c r="E1862" i="1"/>
  <c r="D1862" i="1"/>
  <c r="C1862" i="1"/>
  <c r="W1861" i="1"/>
  <c r="V1861" i="1"/>
  <c r="U1861" i="1"/>
  <c r="T1861" i="1"/>
  <c r="S1861" i="1"/>
  <c r="R1861" i="1"/>
  <c r="Q1861" i="1"/>
  <c r="P1861" i="1"/>
  <c r="E1861" i="1"/>
  <c r="D1861" i="1"/>
  <c r="C1861" i="1"/>
  <c r="W1860" i="1"/>
  <c r="V1860" i="1"/>
  <c r="U1860" i="1"/>
  <c r="T1860" i="1"/>
  <c r="S1860" i="1"/>
  <c r="R1860" i="1"/>
  <c r="Q1860" i="1"/>
  <c r="P1860" i="1"/>
  <c r="E1860" i="1"/>
  <c r="D1860" i="1"/>
  <c r="C1860" i="1"/>
  <c r="W1859" i="1"/>
  <c r="V1859" i="1"/>
  <c r="U1859" i="1"/>
  <c r="T1859" i="1"/>
  <c r="S1859" i="1"/>
  <c r="R1859" i="1"/>
  <c r="Q1859" i="1"/>
  <c r="P1859" i="1"/>
  <c r="E1859" i="1"/>
  <c r="D1859" i="1"/>
  <c r="C1859" i="1"/>
  <c r="W1858" i="1"/>
  <c r="V1858" i="1"/>
  <c r="U1858" i="1"/>
  <c r="T1858" i="1"/>
  <c r="S1858" i="1"/>
  <c r="R1858" i="1"/>
  <c r="Q1858" i="1"/>
  <c r="P1858" i="1"/>
  <c r="E1858" i="1"/>
  <c r="D1858" i="1"/>
  <c r="C1858" i="1"/>
  <c r="W1857" i="1"/>
  <c r="V1857" i="1"/>
  <c r="U1857" i="1"/>
  <c r="T1857" i="1"/>
  <c r="S1857" i="1"/>
  <c r="R1857" i="1"/>
  <c r="Q1857" i="1"/>
  <c r="P1857" i="1"/>
  <c r="E1857" i="1"/>
  <c r="D1857" i="1"/>
  <c r="C1857" i="1"/>
  <c r="W1856" i="1"/>
  <c r="V1856" i="1"/>
  <c r="U1856" i="1"/>
  <c r="T1856" i="1"/>
  <c r="S1856" i="1"/>
  <c r="R1856" i="1"/>
  <c r="Q1856" i="1"/>
  <c r="P1856" i="1"/>
  <c r="E1856" i="1"/>
  <c r="D1856" i="1"/>
  <c r="C1856" i="1"/>
  <c r="W1855" i="1"/>
  <c r="V1855" i="1"/>
  <c r="U1855" i="1"/>
  <c r="T1855" i="1"/>
  <c r="S1855" i="1"/>
  <c r="R1855" i="1"/>
  <c r="Q1855" i="1"/>
  <c r="P1855" i="1"/>
  <c r="E1855" i="1"/>
  <c r="D1855" i="1"/>
  <c r="C1855" i="1"/>
  <c r="W1854" i="1"/>
  <c r="V1854" i="1"/>
  <c r="U1854" i="1"/>
  <c r="T1854" i="1"/>
  <c r="S1854" i="1"/>
  <c r="R1854" i="1"/>
  <c r="Q1854" i="1"/>
  <c r="P1854" i="1"/>
  <c r="E1854" i="1"/>
  <c r="D1854" i="1"/>
  <c r="C1854" i="1"/>
  <c r="W1853" i="1"/>
  <c r="V1853" i="1"/>
  <c r="U1853" i="1"/>
  <c r="T1853" i="1"/>
  <c r="S1853" i="1"/>
  <c r="R1853" i="1"/>
  <c r="Q1853" i="1"/>
  <c r="P1853" i="1"/>
  <c r="E1853" i="1"/>
  <c r="D1853" i="1"/>
  <c r="C1853" i="1"/>
  <c r="W1852" i="1"/>
  <c r="V1852" i="1"/>
  <c r="U1852" i="1"/>
  <c r="T1852" i="1"/>
  <c r="S1852" i="1"/>
  <c r="R1852" i="1"/>
  <c r="Q1852" i="1"/>
  <c r="P1852" i="1"/>
  <c r="E1852" i="1"/>
  <c r="D1852" i="1"/>
  <c r="C1852" i="1"/>
  <c r="W1851" i="1"/>
  <c r="V1851" i="1"/>
  <c r="U1851" i="1"/>
  <c r="T1851" i="1"/>
  <c r="S1851" i="1"/>
  <c r="R1851" i="1"/>
  <c r="Q1851" i="1"/>
  <c r="P1851" i="1"/>
  <c r="E1851" i="1"/>
  <c r="D1851" i="1"/>
  <c r="C1851" i="1"/>
  <c r="W1850" i="1"/>
  <c r="V1850" i="1"/>
  <c r="U1850" i="1"/>
  <c r="T1850" i="1"/>
  <c r="S1850" i="1"/>
  <c r="R1850" i="1"/>
  <c r="Q1850" i="1"/>
  <c r="P1850" i="1"/>
  <c r="E1850" i="1"/>
  <c r="D1850" i="1"/>
  <c r="C1850" i="1"/>
  <c r="W1849" i="1"/>
  <c r="V1849" i="1"/>
  <c r="U1849" i="1"/>
  <c r="T1849" i="1"/>
  <c r="S1849" i="1"/>
  <c r="R1849" i="1"/>
  <c r="Q1849" i="1"/>
  <c r="P1849" i="1"/>
  <c r="E1849" i="1"/>
  <c r="D1849" i="1"/>
  <c r="C1849" i="1"/>
  <c r="W1848" i="1"/>
  <c r="V1848" i="1"/>
  <c r="U1848" i="1"/>
  <c r="T1848" i="1"/>
  <c r="S1848" i="1"/>
  <c r="R1848" i="1"/>
  <c r="Q1848" i="1"/>
  <c r="P1848" i="1"/>
  <c r="E1848" i="1"/>
  <c r="D1848" i="1"/>
  <c r="C1848" i="1"/>
  <c r="W1847" i="1"/>
  <c r="V1847" i="1"/>
  <c r="U1847" i="1"/>
  <c r="T1847" i="1"/>
  <c r="S1847" i="1"/>
  <c r="R1847" i="1"/>
  <c r="Q1847" i="1"/>
  <c r="P1847" i="1"/>
  <c r="E1847" i="1"/>
  <c r="D1847" i="1"/>
  <c r="C1847" i="1"/>
  <c r="W1846" i="1"/>
  <c r="V1846" i="1"/>
  <c r="U1846" i="1"/>
  <c r="T1846" i="1"/>
  <c r="S1846" i="1"/>
  <c r="R1846" i="1"/>
  <c r="Q1846" i="1"/>
  <c r="P1846" i="1"/>
  <c r="E1846" i="1"/>
  <c r="D1846" i="1"/>
  <c r="C1846" i="1"/>
  <c r="W1845" i="1"/>
  <c r="V1845" i="1"/>
  <c r="U1845" i="1"/>
  <c r="T1845" i="1"/>
  <c r="S1845" i="1"/>
  <c r="R1845" i="1"/>
  <c r="Q1845" i="1"/>
  <c r="P1845" i="1"/>
  <c r="E1845" i="1"/>
  <c r="D1845" i="1"/>
  <c r="C1845" i="1"/>
  <c r="W1844" i="1"/>
  <c r="V1844" i="1"/>
  <c r="U1844" i="1"/>
  <c r="T1844" i="1"/>
  <c r="S1844" i="1"/>
  <c r="R1844" i="1"/>
  <c r="Q1844" i="1"/>
  <c r="P1844" i="1"/>
  <c r="E1844" i="1"/>
  <c r="D1844" i="1"/>
  <c r="C1844" i="1"/>
  <c r="W1843" i="1"/>
  <c r="V1843" i="1"/>
  <c r="U1843" i="1"/>
  <c r="T1843" i="1"/>
  <c r="S1843" i="1"/>
  <c r="R1843" i="1"/>
  <c r="Q1843" i="1"/>
  <c r="P1843" i="1"/>
  <c r="E1843" i="1"/>
  <c r="D1843" i="1"/>
  <c r="C1843" i="1"/>
  <c r="W1842" i="1"/>
  <c r="V1842" i="1"/>
  <c r="U1842" i="1"/>
  <c r="T1842" i="1"/>
  <c r="S1842" i="1"/>
  <c r="R1842" i="1"/>
  <c r="Q1842" i="1"/>
  <c r="P1842" i="1"/>
  <c r="E1842" i="1"/>
  <c r="D1842" i="1"/>
  <c r="C1842" i="1"/>
  <c r="W1841" i="1"/>
  <c r="V1841" i="1"/>
  <c r="U1841" i="1"/>
  <c r="T1841" i="1"/>
  <c r="S1841" i="1"/>
  <c r="R1841" i="1"/>
  <c r="Q1841" i="1"/>
  <c r="P1841" i="1"/>
  <c r="E1841" i="1"/>
  <c r="D1841" i="1"/>
  <c r="C1841" i="1"/>
  <c r="W1840" i="1"/>
  <c r="V1840" i="1"/>
  <c r="U1840" i="1"/>
  <c r="T1840" i="1"/>
  <c r="S1840" i="1"/>
  <c r="R1840" i="1"/>
  <c r="Q1840" i="1"/>
  <c r="P1840" i="1"/>
  <c r="E1840" i="1"/>
  <c r="D1840" i="1"/>
  <c r="C1840" i="1"/>
  <c r="W1839" i="1"/>
  <c r="V1839" i="1"/>
  <c r="U1839" i="1"/>
  <c r="T1839" i="1"/>
  <c r="S1839" i="1"/>
  <c r="R1839" i="1"/>
  <c r="Q1839" i="1"/>
  <c r="P1839" i="1"/>
  <c r="E1839" i="1"/>
  <c r="D1839" i="1"/>
  <c r="C1839" i="1"/>
  <c r="W1838" i="1"/>
  <c r="V1838" i="1"/>
  <c r="U1838" i="1"/>
  <c r="T1838" i="1"/>
  <c r="S1838" i="1"/>
  <c r="R1838" i="1"/>
  <c r="Q1838" i="1"/>
  <c r="P1838" i="1"/>
  <c r="E1838" i="1"/>
  <c r="D1838" i="1"/>
  <c r="C1838" i="1"/>
  <c r="W1837" i="1"/>
  <c r="V1837" i="1"/>
  <c r="U1837" i="1"/>
  <c r="T1837" i="1"/>
  <c r="S1837" i="1"/>
  <c r="R1837" i="1"/>
  <c r="Q1837" i="1"/>
  <c r="P1837" i="1"/>
  <c r="E1837" i="1"/>
  <c r="D1837" i="1"/>
  <c r="C1837" i="1"/>
  <c r="W1836" i="1"/>
  <c r="V1836" i="1"/>
  <c r="U1836" i="1"/>
  <c r="T1836" i="1"/>
  <c r="S1836" i="1"/>
  <c r="R1836" i="1"/>
  <c r="Q1836" i="1"/>
  <c r="P1836" i="1"/>
  <c r="E1836" i="1"/>
  <c r="D1836" i="1"/>
  <c r="C1836" i="1"/>
  <c r="W1835" i="1"/>
  <c r="V1835" i="1"/>
  <c r="U1835" i="1"/>
  <c r="T1835" i="1"/>
  <c r="S1835" i="1"/>
  <c r="R1835" i="1"/>
  <c r="Q1835" i="1"/>
  <c r="P1835" i="1"/>
  <c r="E1835" i="1"/>
  <c r="D1835" i="1"/>
  <c r="C1835" i="1"/>
  <c r="W1834" i="1"/>
  <c r="V1834" i="1"/>
  <c r="U1834" i="1"/>
  <c r="T1834" i="1"/>
  <c r="S1834" i="1"/>
  <c r="R1834" i="1"/>
  <c r="Q1834" i="1"/>
  <c r="P1834" i="1"/>
  <c r="E1834" i="1"/>
  <c r="D1834" i="1"/>
  <c r="C1834" i="1"/>
  <c r="W1833" i="1"/>
  <c r="V1833" i="1"/>
  <c r="U1833" i="1"/>
  <c r="T1833" i="1"/>
  <c r="S1833" i="1"/>
  <c r="R1833" i="1"/>
  <c r="Q1833" i="1"/>
  <c r="P1833" i="1"/>
  <c r="E1833" i="1"/>
  <c r="D1833" i="1"/>
  <c r="C1833" i="1"/>
  <c r="W1832" i="1"/>
  <c r="V1832" i="1"/>
  <c r="U1832" i="1"/>
  <c r="T1832" i="1"/>
  <c r="S1832" i="1"/>
  <c r="R1832" i="1"/>
  <c r="Q1832" i="1"/>
  <c r="P1832" i="1"/>
  <c r="E1832" i="1"/>
  <c r="D1832" i="1"/>
  <c r="C1832" i="1"/>
  <c r="W1831" i="1"/>
  <c r="V1831" i="1"/>
  <c r="U1831" i="1"/>
  <c r="T1831" i="1"/>
  <c r="S1831" i="1"/>
  <c r="R1831" i="1"/>
  <c r="Q1831" i="1"/>
  <c r="P1831" i="1"/>
  <c r="E1831" i="1"/>
  <c r="D1831" i="1"/>
  <c r="C1831" i="1"/>
  <c r="W1830" i="1"/>
  <c r="V1830" i="1"/>
  <c r="U1830" i="1"/>
  <c r="T1830" i="1"/>
  <c r="S1830" i="1"/>
  <c r="R1830" i="1"/>
  <c r="Q1830" i="1"/>
  <c r="P1830" i="1"/>
  <c r="E1830" i="1"/>
  <c r="D1830" i="1"/>
  <c r="C1830" i="1"/>
  <c r="W1829" i="1"/>
  <c r="V1829" i="1"/>
  <c r="U1829" i="1"/>
  <c r="T1829" i="1"/>
  <c r="S1829" i="1"/>
  <c r="R1829" i="1"/>
  <c r="Q1829" i="1"/>
  <c r="P1829" i="1"/>
  <c r="E1829" i="1"/>
  <c r="D1829" i="1"/>
  <c r="C1829" i="1"/>
  <c r="W1828" i="1"/>
  <c r="V1828" i="1"/>
  <c r="U1828" i="1"/>
  <c r="T1828" i="1"/>
  <c r="S1828" i="1"/>
  <c r="R1828" i="1"/>
  <c r="Q1828" i="1"/>
  <c r="P1828" i="1"/>
  <c r="E1828" i="1"/>
  <c r="D1828" i="1"/>
  <c r="C1828" i="1"/>
  <c r="W1827" i="1"/>
  <c r="V1827" i="1"/>
  <c r="U1827" i="1"/>
  <c r="T1827" i="1"/>
  <c r="S1827" i="1"/>
  <c r="R1827" i="1"/>
  <c r="Q1827" i="1"/>
  <c r="P1827" i="1"/>
  <c r="E1827" i="1"/>
  <c r="D1827" i="1"/>
  <c r="C1827" i="1"/>
  <c r="W1826" i="1"/>
  <c r="V1826" i="1"/>
  <c r="U1826" i="1"/>
  <c r="T1826" i="1"/>
  <c r="S1826" i="1"/>
  <c r="R1826" i="1"/>
  <c r="Q1826" i="1"/>
  <c r="P1826" i="1"/>
  <c r="E1826" i="1"/>
  <c r="D1826" i="1"/>
  <c r="C1826" i="1"/>
  <c r="W1825" i="1"/>
  <c r="V1825" i="1"/>
  <c r="U1825" i="1"/>
  <c r="T1825" i="1"/>
  <c r="S1825" i="1"/>
  <c r="R1825" i="1"/>
  <c r="Q1825" i="1"/>
  <c r="P1825" i="1"/>
  <c r="E1825" i="1"/>
  <c r="D1825" i="1"/>
  <c r="C1825" i="1"/>
  <c r="W1824" i="1"/>
  <c r="V1824" i="1"/>
  <c r="U1824" i="1"/>
  <c r="T1824" i="1"/>
  <c r="S1824" i="1"/>
  <c r="R1824" i="1"/>
  <c r="Q1824" i="1"/>
  <c r="P1824" i="1"/>
  <c r="E1824" i="1"/>
  <c r="D1824" i="1"/>
  <c r="C1824" i="1"/>
  <c r="W1823" i="1"/>
  <c r="V1823" i="1"/>
  <c r="U1823" i="1"/>
  <c r="T1823" i="1"/>
  <c r="S1823" i="1"/>
  <c r="R1823" i="1"/>
  <c r="Q1823" i="1"/>
  <c r="P1823" i="1"/>
  <c r="E1823" i="1"/>
  <c r="D1823" i="1"/>
  <c r="C1823" i="1"/>
  <c r="W1822" i="1"/>
  <c r="V1822" i="1"/>
  <c r="U1822" i="1"/>
  <c r="T1822" i="1"/>
  <c r="S1822" i="1"/>
  <c r="R1822" i="1"/>
  <c r="Q1822" i="1"/>
  <c r="P1822" i="1"/>
  <c r="E1822" i="1"/>
  <c r="D1822" i="1"/>
  <c r="C1822" i="1"/>
  <c r="W1821" i="1"/>
  <c r="V1821" i="1"/>
  <c r="U1821" i="1"/>
  <c r="T1821" i="1"/>
  <c r="S1821" i="1"/>
  <c r="R1821" i="1"/>
  <c r="Q1821" i="1"/>
  <c r="P1821" i="1"/>
  <c r="E1821" i="1"/>
  <c r="D1821" i="1"/>
  <c r="C1821" i="1"/>
  <c r="W1820" i="1"/>
  <c r="V1820" i="1"/>
  <c r="U1820" i="1"/>
  <c r="T1820" i="1"/>
  <c r="S1820" i="1"/>
  <c r="R1820" i="1"/>
  <c r="Q1820" i="1"/>
  <c r="P1820" i="1"/>
  <c r="E1820" i="1"/>
  <c r="D1820" i="1"/>
  <c r="C1820" i="1"/>
  <c r="W1819" i="1"/>
  <c r="V1819" i="1"/>
  <c r="U1819" i="1"/>
  <c r="T1819" i="1"/>
  <c r="S1819" i="1"/>
  <c r="R1819" i="1"/>
  <c r="Q1819" i="1"/>
  <c r="P1819" i="1"/>
  <c r="E1819" i="1"/>
  <c r="D1819" i="1"/>
  <c r="C1819" i="1"/>
  <c r="W1818" i="1"/>
  <c r="V1818" i="1"/>
  <c r="U1818" i="1"/>
  <c r="T1818" i="1"/>
  <c r="S1818" i="1"/>
  <c r="R1818" i="1"/>
  <c r="Q1818" i="1"/>
  <c r="P1818" i="1"/>
  <c r="E1818" i="1"/>
  <c r="D1818" i="1"/>
  <c r="C1818" i="1"/>
  <c r="W1817" i="1"/>
  <c r="V1817" i="1"/>
  <c r="U1817" i="1"/>
  <c r="T1817" i="1"/>
  <c r="S1817" i="1"/>
  <c r="R1817" i="1"/>
  <c r="Q1817" i="1"/>
  <c r="P1817" i="1"/>
  <c r="E1817" i="1"/>
  <c r="D1817" i="1"/>
  <c r="C1817" i="1"/>
  <c r="W1816" i="1"/>
  <c r="V1816" i="1"/>
  <c r="U1816" i="1"/>
  <c r="T1816" i="1"/>
  <c r="S1816" i="1"/>
  <c r="R1816" i="1"/>
  <c r="Q1816" i="1"/>
  <c r="P1816" i="1"/>
  <c r="E1816" i="1"/>
  <c r="D1816" i="1"/>
  <c r="C1816" i="1"/>
  <c r="W1815" i="1"/>
  <c r="V1815" i="1"/>
  <c r="U1815" i="1"/>
  <c r="T1815" i="1"/>
  <c r="S1815" i="1"/>
  <c r="R1815" i="1"/>
  <c r="Q1815" i="1"/>
  <c r="P1815" i="1"/>
  <c r="E1815" i="1"/>
  <c r="D1815" i="1"/>
  <c r="C1815" i="1"/>
  <c r="W1814" i="1"/>
  <c r="V1814" i="1"/>
  <c r="U1814" i="1"/>
  <c r="T1814" i="1"/>
  <c r="S1814" i="1"/>
  <c r="R1814" i="1"/>
  <c r="Q1814" i="1"/>
  <c r="P1814" i="1"/>
  <c r="E1814" i="1"/>
  <c r="D1814" i="1"/>
  <c r="C1814" i="1"/>
  <c r="W1813" i="1"/>
  <c r="V1813" i="1"/>
  <c r="U1813" i="1"/>
  <c r="T1813" i="1"/>
  <c r="S1813" i="1"/>
  <c r="R1813" i="1"/>
  <c r="Q1813" i="1"/>
  <c r="P1813" i="1"/>
  <c r="E1813" i="1"/>
  <c r="D1813" i="1"/>
  <c r="C1813" i="1"/>
  <c r="W1812" i="1"/>
  <c r="V1812" i="1"/>
  <c r="U1812" i="1"/>
  <c r="T1812" i="1"/>
  <c r="S1812" i="1"/>
  <c r="R1812" i="1"/>
  <c r="Q1812" i="1"/>
  <c r="P1812" i="1"/>
  <c r="D1812" i="1"/>
  <c r="C1812" i="1"/>
  <c r="W1811" i="1"/>
  <c r="V1811" i="1"/>
  <c r="U1811" i="1"/>
  <c r="T1811" i="1"/>
  <c r="S1811" i="1"/>
  <c r="R1811" i="1"/>
  <c r="Q1811" i="1"/>
  <c r="P1811" i="1"/>
  <c r="E1811" i="1"/>
  <c r="D1811" i="1"/>
  <c r="C1811" i="1"/>
  <c r="W1810" i="1"/>
  <c r="V1810" i="1"/>
  <c r="U1810" i="1"/>
  <c r="T1810" i="1"/>
  <c r="S1810" i="1"/>
  <c r="R1810" i="1"/>
  <c r="Q1810" i="1"/>
  <c r="P1810" i="1"/>
  <c r="E1810" i="1"/>
  <c r="D1810" i="1"/>
  <c r="C1810" i="1"/>
  <c r="W1809" i="1"/>
  <c r="V1809" i="1"/>
  <c r="U1809" i="1"/>
  <c r="T1809" i="1"/>
  <c r="S1809" i="1"/>
  <c r="R1809" i="1"/>
  <c r="Q1809" i="1"/>
  <c r="P1809" i="1"/>
  <c r="E1809" i="1"/>
  <c r="D1809" i="1"/>
  <c r="C1809" i="1"/>
  <c r="W1808" i="1"/>
  <c r="V1808" i="1"/>
  <c r="U1808" i="1"/>
  <c r="T1808" i="1"/>
  <c r="S1808" i="1"/>
  <c r="R1808" i="1"/>
  <c r="Q1808" i="1"/>
  <c r="P1808" i="1"/>
  <c r="E1808" i="1"/>
  <c r="D1808" i="1"/>
  <c r="C1808" i="1"/>
  <c r="W1807" i="1"/>
  <c r="V1807" i="1"/>
  <c r="U1807" i="1"/>
  <c r="T1807" i="1"/>
  <c r="S1807" i="1"/>
  <c r="R1807" i="1"/>
  <c r="Q1807" i="1"/>
  <c r="P1807" i="1"/>
  <c r="E1807" i="1"/>
  <c r="D1807" i="1"/>
  <c r="C1807" i="1"/>
  <c r="W1806" i="1"/>
  <c r="V1806" i="1"/>
  <c r="U1806" i="1"/>
  <c r="T1806" i="1"/>
  <c r="S1806" i="1"/>
  <c r="R1806" i="1"/>
  <c r="Q1806" i="1"/>
  <c r="P1806" i="1"/>
  <c r="E1806" i="1"/>
  <c r="D1806" i="1"/>
  <c r="C1806" i="1"/>
  <c r="W1805" i="1"/>
  <c r="V1805" i="1"/>
  <c r="U1805" i="1"/>
  <c r="T1805" i="1"/>
  <c r="S1805" i="1"/>
  <c r="R1805" i="1"/>
  <c r="Q1805" i="1"/>
  <c r="P1805" i="1"/>
  <c r="E1805" i="1"/>
  <c r="D1805" i="1"/>
  <c r="C1805" i="1"/>
  <c r="W1804" i="1"/>
  <c r="V1804" i="1"/>
  <c r="U1804" i="1"/>
  <c r="T1804" i="1"/>
  <c r="S1804" i="1"/>
  <c r="R1804" i="1"/>
  <c r="Q1804" i="1"/>
  <c r="P1804" i="1"/>
  <c r="E1804" i="1"/>
  <c r="D1804" i="1"/>
  <c r="C1804" i="1"/>
  <c r="W1803" i="1"/>
  <c r="V1803" i="1"/>
  <c r="U1803" i="1"/>
  <c r="T1803" i="1"/>
  <c r="S1803" i="1"/>
  <c r="R1803" i="1"/>
  <c r="Q1803" i="1"/>
  <c r="P1803" i="1"/>
  <c r="E1803" i="1"/>
  <c r="D1803" i="1"/>
  <c r="C1803" i="1"/>
  <c r="W1802" i="1"/>
  <c r="V1802" i="1"/>
  <c r="U1802" i="1"/>
  <c r="T1802" i="1"/>
  <c r="S1802" i="1"/>
  <c r="R1802" i="1"/>
  <c r="Q1802" i="1"/>
  <c r="P1802" i="1"/>
  <c r="E1802" i="1"/>
  <c r="D1802" i="1"/>
  <c r="C1802" i="1"/>
  <c r="W1801" i="1"/>
  <c r="V1801" i="1"/>
  <c r="U1801" i="1"/>
  <c r="T1801" i="1"/>
  <c r="S1801" i="1"/>
  <c r="R1801" i="1"/>
  <c r="Q1801" i="1"/>
  <c r="P1801" i="1"/>
  <c r="E1801" i="1"/>
  <c r="D1801" i="1"/>
  <c r="C1801" i="1"/>
  <c r="W1800" i="1"/>
  <c r="V1800" i="1"/>
  <c r="U1800" i="1"/>
  <c r="T1800" i="1"/>
  <c r="S1800" i="1"/>
  <c r="R1800" i="1"/>
  <c r="Q1800" i="1"/>
  <c r="P1800" i="1"/>
  <c r="E1800" i="1"/>
  <c r="D1800" i="1"/>
  <c r="C1800" i="1"/>
  <c r="W1799" i="1"/>
  <c r="V1799" i="1"/>
  <c r="U1799" i="1"/>
  <c r="T1799" i="1"/>
  <c r="S1799" i="1"/>
  <c r="R1799" i="1"/>
  <c r="Q1799" i="1"/>
  <c r="P1799" i="1"/>
  <c r="E1799" i="1"/>
  <c r="D1799" i="1"/>
  <c r="C1799" i="1"/>
  <c r="W1798" i="1"/>
  <c r="V1798" i="1"/>
  <c r="U1798" i="1"/>
  <c r="T1798" i="1"/>
  <c r="S1798" i="1"/>
  <c r="R1798" i="1"/>
  <c r="Q1798" i="1"/>
  <c r="P1798" i="1"/>
  <c r="E1798" i="1"/>
  <c r="D1798" i="1"/>
  <c r="C1798" i="1"/>
  <c r="W1797" i="1"/>
  <c r="V1797" i="1"/>
  <c r="U1797" i="1"/>
  <c r="T1797" i="1"/>
  <c r="S1797" i="1"/>
  <c r="R1797" i="1"/>
  <c r="Q1797" i="1"/>
  <c r="P1797" i="1"/>
  <c r="E1797" i="1"/>
  <c r="D1797" i="1"/>
  <c r="C1797" i="1"/>
  <c r="W1796" i="1"/>
  <c r="V1796" i="1"/>
  <c r="U1796" i="1"/>
  <c r="T1796" i="1"/>
  <c r="S1796" i="1"/>
  <c r="R1796" i="1"/>
  <c r="Q1796" i="1"/>
  <c r="P1796" i="1"/>
  <c r="E1796" i="1"/>
  <c r="D1796" i="1"/>
  <c r="C1796" i="1"/>
  <c r="W1795" i="1"/>
  <c r="V1795" i="1"/>
  <c r="U1795" i="1"/>
  <c r="T1795" i="1"/>
  <c r="S1795" i="1"/>
  <c r="R1795" i="1"/>
  <c r="Q1795" i="1"/>
  <c r="P1795" i="1"/>
  <c r="E1795" i="1"/>
  <c r="D1795" i="1"/>
  <c r="C1795" i="1"/>
  <c r="W1794" i="1"/>
  <c r="V1794" i="1"/>
  <c r="U1794" i="1"/>
  <c r="T1794" i="1"/>
  <c r="S1794" i="1"/>
  <c r="R1794" i="1"/>
  <c r="Q1794" i="1"/>
  <c r="P1794" i="1"/>
  <c r="E1794" i="1"/>
  <c r="D1794" i="1"/>
  <c r="C1794" i="1"/>
  <c r="W1793" i="1"/>
  <c r="V1793" i="1"/>
  <c r="U1793" i="1"/>
  <c r="T1793" i="1"/>
  <c r="S1793" i="1"/>
  <c r="R1793" i="1"/>
  <c r="Q1793" i="1"/>
  <c r="P1793" i="1"/>
  <c r="E1793" i="1"/>
  <c r="D1793" i="1"/>
  <c r="C1793" i="1"/>
  <c r="W1792" i="1"/>
  <c r="V1792" i="1"/>
  <c r="U1792" i="1"/>
  <c r="T1792" i="1"/>
  <c r="S1792" i="1"/>
  <c r="R1792" i="1"/>
  <c r="Q1792" i="1"/>
  <c r="P1792" i="1"/>
  <c r="E1792" i="1"/>
  <c r="D1792" i="1"/>
  <c r="C1792" i="1"/>
  <c r="W1791" i="1"/>
  <c r="V1791" i="1"/>
  <c r="U1791" i="1"/>
  <c r="T1791" i="1"/>
  <c r="S1791" i="1"/>
  <c r="R1791" i="1"/>
  <c r="Q1791" i="1"/>
  <c r="P1791" i="1"/>
  <c r="E1791" i="1"/>
  <c r="D1791" i="1"/>
  <c r="C1791" i="1"/>
  <c r="W1790" i="1"/>
  <c r="V1790" i="1"/>
  <c r="U1790" i="1"/>
  <c r="T1790" i="1"/>
  <c r="S1790" i="1"/>
  <c r="R1790" i="1"/>
  <c r="Q1790" i="1"/>
  <c r="P1790" i="1"/>
  <c r="E1790" i="1"/>
  <c r="D1790" i="1"/>
  <c r="C1790" i="1"/>
  <c r="W1789" i="1"/>
  <c r="V1789" i="1"/>
  <c r="U1789" i="1"/>
  <c r="T1789" i="1"/>
  <c r="S1789" i="1"/>
  <c r="R1789" i="1"/>
  <c r="Q1789" i="1"/>
  <c r="P1789" i="1"/>
  <c r="E1789" i="1"/>
  <c r="D1789" i="1"/>
  <c r="C1789" i="1"/>
  <c r="W1788" i="1"/>
  <c r="V1788" i="1"/>
  <c r="U1788" i="1"/>
  <c r="T1788" i="1"/>
  <c r="S1788" i="1"/>
  <c r="R1788" i="1"/>
  <c r="Q1788" i="1"/>
  <c r="P1788" i="1"/>
  <c r="E1788" i="1"/>
  <c r="D1788" i="1"/>
  <c r="C1788" i="1"/>
  <c r="W1787" i="1"/>
  <c r="V1787" i="1"/>
  <c r="U1787" i="1"/>
  <c r="T1787" i="1"/>
  <c r="S1787" i="1"/>
  <c r="R1787" i="1"/>
  <c r="Q1787" i="1"/>
  <c r="P1787" i="1"/>
  <c r="E1787" i="1"/>
  <c r="D1787" i="1"/>
  <c r="C1787" i="1"/>
  <c r="W1786" i="1"/>
  <c r="V1786" i="1"/>
  <c r="U1786" i="1"/>
  <c r="T1786" i="1"/>
  <c r="S1786" i="1"/>
  <c r="R1786" i="1"/>
  <c r="Q1786" i="1"/>
  <c r="P1786" i="1"/>
  <c r="E1786" i="1"/>
  <c r="D1786" i="1"/>
  <c r="C1786" i="1"/>
  <c r="W1785" i="1"/>
  <c r="V1785" i="1"/>
  <c r="U1785" i="1"/>
  <c r="T1785" i="1"/>
  <c r="S1785" i="1"/>
  <c r="R1785" i="1"/>
  <c r="Q1785" i="1"/>
  <c r="P1785" i="1"/>
  <c r="E1785" i="1"/>
  <c r="D1785" i="1"/>
  <c r="C1785" i="1"/>
  <c r="W1784" i="1"/>
  <c r="V1784" i="1"/>
  <c r="U1784" i="1"/>
  <c r="T1784" i="1"/>
  <c r="S1784" i="1"/>
  <c r="R1784" i="1"/>
  <c r="Q1784" i="1"/>
  <c r="P1784" i="1"/>
  <c r="E1784" i="1"/>
  <c r="D1784" i="1"/>
  <c r="C1784" i="1"/>
  <c r="W1783" i="1"/>
  <c r="V1783" i="1"/>
  <c r="U1783" i="1"/>
  <c r="T1783" i="1"/>
  <c r="S1783" i="1"/>
  <c r="R1783" i="1"/>
  <c r="Q1783" i="1"/>
  <c r="P1783" i="1"/>
  <c r="E1783" i="1"/>
  <c r="D1783" i="1"/>
  <c r="C1783" i="1"/>
  <c r="W1782" i="1"/>
  <c r="V1782" i="1"/>
  <c r="U1782" i="1"/>
  <c r="T1782" i="1"/>
  <c r="S1782" i="1"/>
  <c r="R1782" i="1"/>
  <c r="Q1782" i="1"/>
  <c r="P1782" i="1"/>
  <c r="E1782" i="1"/>
  <c r="D1782" i="1"/>
  <c r="C1782" i="1"/>
  <c r="W1781" i="1"/>
  <c r="V1781" i="1"/>
  <c r="U1781" i="1"/>
  <c r="T1781" i="1"/>
  <c r="S1781" i="1"/>
  <c r="R1781" i="1"/>
  <c r="Q1781" i="1"/>
  <c r="P1781" i="1"/>
  <c r="E1781" i="1"/>
  <c r="D1781" i="1"/>
  <c r="C1781" i="1"/>
  <c r="W1780" i="1"/>
  <c r="V1780" i="1"/>
  <c r="U1780" i="1"/>
  <c r="T1780" i="1"/>
  <c r="S1780" i="1"/>
  <c r="R1780" i="1"/>
  <c r="Q1780" i="1"/>
  <c r="P1780" i="1"/>
  <c r="E1780" i="1"/>
  <c r="D1780" i="1"/>
  <c r="C1780" i="1"/>
  <c r="W1779" i="1"/>
  <c r="V1779" i="1"/>
  <c r="U1779" i="1"/>
  <c r="T1779" i="1"/>
  <c r="S1779" i="1"/>
  <c r="R1779" i="1"/>
  <c r="Q1779" i="1"/>
  <c r="P1779" i="1"/>
  <c r="E1779" i="1"/>
  <c r="D1779" i="1"/>
  <c r="C1779" i="1"/>
  <c r="W1778" i="1"/>
  <c r="V1778" i="1"/>
  <c r="U1778" i="1"/>
  <c r="T1778" i="1"/>
  <c r="S1778" i="1"/>
  <c r="R1778" i="1"/>
  <c r="Q1778" i="1"/>
  <c r="P1778" i="1"/>
  <c r="E1778" i="1"/>
  <c r="D1778" i="1"/>
  <c r="C1778" i="1"/>
  <c r="W1777" i="1"/>
  <c r="V1777" i="1"/>
  <c r="U1777" i="1"/>
  <c r="T1777" i="1"/>
  <c r="S1777" i="1"/>
  <c r="R1777" i="1"/>
  <c r="Q1777" i="1"/>
  <c r="P1777" i="1"/>
  <c r="E1777" i="1"/>
  <c r="D1777" i="1"/>
  <c r="C1777" i="1"/>
  <c r="W1776" i="1"/>
  <c r="V1776" i="1"/>
  <c r="U1776" i="1"/>
  <c r="T1776" i="1"/>
  <c r="S1776" i="1"/>
  <c r="R1776" i="1"/>
  <c r="Q1776" i="1"/>
  <c r="P1776" i="1"/>
  <c r="E1776" i="1"/>
  <c r="D1776" i="1"/>
  <c r="C1776" i="1"/>
  <c r="W1775" i="1"/>
  <c r="V1775" i="1"/>
  <c r="U1775" i="1"/>
  <c r="T1775" i="1"/>
  <c r="S1775" i="1"/>
  <c r="R1775" i="1"/>
  <c r="Q1775" i="1"/>
  <c r="P1775" i="1"/>
  <c r="E1775" i="1"/>
  <c r="D1775" i="1"/>
  <c r="C1775" i="1"/>
  <c r="W1774" i="1"/>
  <c r="V1774" i="1"/>
  <c r="U1774" i="1"/>
  <c r="T1774" i="1"/>
  <c r="S1774" i="1"/>
  <c r="R1774" i="1"/>
  <c r="Q1774" i="1"/>
  <c r="P1774" i="1"/>
  <c r="E1774" i="1"/>
  <c r="D1774" i="1"/>
  <c r="C1774" i="1"/>
  <c r="W1773" i="1"/>
  <c r="V1773" i="1"/>
  <c r="U1773" i="1"/>
  <c r="T1773" i="1"/>
  <c r="S1773" i="1"/>
  <c r="R1773" i="1"/>
  <c r="Q1773" i="1"/>
  <c r="P1773" i="1"/>
  <c r="E1773" i="1"/>
  <c r="D1773" i="1"/>
  <c r="C1773" i="1"/>
  <c r="W1772" i="1"/>
  <c r="V1772" i="1"/>
  <c r="U1772" i="1"/>
  <c r="T1772" i="1"/>
  <c r="S1772" i="1"/>
  <c r="R1772" i="1"/>
  <c r="Q1772" i="1"/>
  <c r="P1772" i="1"/>
  <c r="E1772" i="1"/>
  <c r="D1772" i="1"/>
  <c r="C1772" i="1"/>
  <c r="W1771" i="1"/>
  <c r="V1771" i="1"/>
  <c r="U1771" i="1"/>
  <c r="T1771" i="1"/>
  <c r="S1771" i="1"/>
  <c r="R1771" i="1"/>
  <c r="Q1771" i="1"/>
  <c r="P1771" i="1"/>
  <c r="E1771" i="1"/>
  <c r="D1771" i="1"/>
  <c r="C1771" i="1"/>
  <c r="W1770" i="1"/>
  <c r="V1770" i="1"/>
  <c r="U1770" i="1"/>
  <c r="T1770" i="1"/>
  <c r="S1770" i="1"/>
  <c r="R1770" i="1"/>
  <c r="Q1770" i="1"/>
  <c r="P1770" i="1"/>
  <c r="E1770" i="1"/>
  <c r="D1770" i="1"/>
  <c r="C1770" i="1"/>
  <c r="W1769" i="1"/>
  <c r="V1769" i="1"/>
  <c r="U1769" i="1"/>
  <c r="T1769" i="1"/>
  <c r="S1769" i="1"/>
  <c r="R1769" i="1"/>
  <c r="Q1769" i="1"/>
  <c r="P1769" i="1"/>
  <c r="E1769" i="1"/>
  <c r="D1769" i="1"/>
  <c r="C1769" i="1"/>
  <c r="W1768" i="1"/>
  <c r="V1768" i="1"/>
  <c r="U1768" i="1"/>
  <c r="T1768" i="1"/>
  <c r="S1768" i="1"/>
  <c r="R1768" i="1"/>
  <c r="Q1768" i="1"/>
  <c r="P1768" i="1"/>
  <c r="E1768" i="1"/>
  <c r="D1768" i="1"/>
  <c r="C1768" i="1"/>
  <c r="W1767" i="1"/>
  <c r="V1767" i="1"/>
  <c r="U1767" i="1"/>
  <c r="T1767" i="1"/>
  <c r="S1767" i="1"/>
  <c r="R1767" i="1"/>
  <c r="Q1767" i="1"/>
  <c r="P1767" i="1"/>
  <c r="E1767" i="1"/>
  <c r="D1767" i="1"/>
  <c r="C1767" i="1"/>
  <c r="W1766" i="1"/>
  <c r="V1766" i="1"/>
  <c r="U1766" i="1"/>
  <c r="T1766" i="1"/>
  <c r="S1766" i="1"/>
  <c r="R1766" i="1"/>
  <c r="Q1766" i="1"/>
  <c r="P1766" i="1"/>
  <c r="E1766" i="1"/>
  <c r="D1766" i="1"/>
  <c r="C1766" i="1"/>
  <c r="W1765" i="1"/>
  <c r="V1765" i="1"/>
  <c r="U1765" i="1"/>
  <c r="T1765" i="1"/>
  <c r="S1765" i="1"/>
  <c r="R1765" i="1"/>
  <c r="Q1765" i="1"/>
  <c r="P1765" i="1"/>
  <c r="E1765" i="1"/>
  <c r="D1765" i="1"/>
  <c r="C1765" i="1"/>
  <c r="W1764" i="1"/>
  <c r="V1764" i="1"/>
  <c r="U1764" i="1"/>
  <c r="T1764" i="1"/>
  <c r="S1764" i="1"/>
  <c r="R1764" i="1"/>
  <c r="Q1764" i="1"/>
  <c r="P1764" i="1"/>
  <c r="E1764" i="1"/>
  <c r="D1764" i="1"/>
  <c r="C1764" i="1"/>
  <c r="W1763" i="1"/>
  <c r="V1763" i="1"/>
  <c r="U1763" i="1"/>
  <c r="T1763" i="1"/>
  <c r="S1763" i="1"/>
  <c r="R1763" i="1"/>
  <c r="Q1763" i="1"/>
  <c r="P1763" i="1"/>
  <c r="E1763" i="1"/>
  <c r="D1763" i="1"/>
  <c r="C1763" i="1"/>
  <c r="W1762" i="1"/>
  <c r="V1762" i="1"/>
  <c r="U1762" i="1"/>
  <c r="T1762" i="1"/>
  <c r="S1762" i="1"/>
  <c r="R1762" i="1"/>
  <c r="Q1762" i="1"/>
  <c r="P1762" i="1"/>
  <c r="E1762" i="1"/>
  <c r="D1762" i="1"/>
  <c r="C1762" i="1"/>
  <c r="W1761" i="1"/>
  <c r="V1761" i="1"/>
  <c r="U1761" i="1"/>
  <c r="T1761" i="1"/>
  <c r="S1761" i="1"/>
  <c r="R1761" i="1"/>
  <c r="Q1761" i="1"/>
  <c r="P1761" i="1"/>
  <c r="E1761" i="1"/>
  <c r="D1761" i="1"/>
  <c r="C1761" i="1"/>
  <c r="W1760" i="1"/>
  <c r="V1760" i="1"/>
  <c r="U1760" i="1"/>
  <c r="T1760" i="1"/>
  <c r="S1760" i="1"/>
  <c r="R1760" i="1"/>
  <c r="Q1760" i="1"/>
  <c r="P1760" i="1"/>
  <c r="E1760" i="1"/>
  <c r="D1760" i="1"/>
  <c r="C1760" i="1"/>
  <c r="W1759" i="1"/>
  <c r="V1759" i="1"/>
  <c r="U1759" i="1"/>
  <c r="T1759" i="1"/>
  <c r="S1759" i="1"/>
  <c r="R1759" i="1"/>
  <c r="Q1759" i="1"/>
  <c r="P1759" i="1"/>
  <c r="E1759" i="1"/>
  <c r="D1759" i="1"/>
  <c r="C1759" i="1"/>
  <c r="W1758" i="1"/>
  <c r="V1758" i="1"/>
  <c r="U1758" i="1"/>
  <c r="T1758" i="1"/>
  <c r="S1758" i="1"/>
  <c r="R1758" i="1"/>
  <c r="Q1758" i="1"/>
  <c r="P1758" i="1"/>
  <c r="E1758" i="1"/>
  <c r="D1758" i="1"/>
  <c r="C1758" i="1"/>
  <c r="W1757" i="1"/>
  <c r="V1757" i="1"/>
  <c r="U1757" i="1"/>
  <c r="T1757" i="1"/>
  <c r="S1757" i="1"/>
  <c r="R1757" i="1"/>
  <c r="Q1757" i="1"/>
  <c r="P1757" i="1"/>
  <c r="E1757" i="1"/>
  <c r="D1757" i="1"/>
  <c r="C1757" i="1"/>
  <c r="W1756" i="1"/>
  <c r="V1756" i="1"/>
  <c r="U1756" i="1"/>
  <c r="T1756" i="1"/>
  <c r="S1756" i="1"/>
  <c r="R1756" i="1"/>
  <c r="Q1756" i="1"/>
  <c r="P1756" i="1"/>
  <c r="E1756" i="1"/>
  <c r="D1756" i="1"/>
  <c r="C1756" i="1"/>
  <c r="W1755" i="1"/>
  <c r="V1755" i="1"/>
  <c r="U1755" i="1"/>
  <c r="T1755" i="1"/>
  <c r="S1755" i="1"/>
  <c r="R1755" i="1"/>
  <c r="Q1755" i="1"/>
  <c r="P1755" i="1"/>
  <c r="E1755" i="1"/>
  <c r="D1755" i="1"/>
  <c r="C1755" i="1"/>
  <c r="W1754" i="1"/>
  <c r="V1754" i="1"/>
  <c r="U1754" i="1"/>
  <c r="T1754" i="1"/>
  <c r="S1754" i="1"/>
  <c r="R1754" i="1"/>
  <c r="Q1754" i="1"/>
  <c r="P1754" i="1"/>
  <c r="E1754" i="1"/>
  <c r="D1754" i="1"/>
  <c r="C1754" i="1"/>
  <c r="W1753" i="1"/>
  <c r="V1753" i="1"/>
  <c r="U1753" i="1"/>
  <c r="T1753" i="1"/>
  <c r="S1753" i="1"/>
  <c r="R1753" i="1"/>
  <c r="Q1753" i="1"/>
  <c r="P1753" i="1"/>
  <c r="E1753" i="1"/>
  <c r="D1753" i="1"/>
  <c r="C1753" i="1"/>
  <c r="W1752" i="1"/>
  <c r="V1752" i="1"/>
  <c r="U1752" i="1"/>
  <c r="T1752" i="1"/>
  <c r="S1752" i="1"/>
  <c r="R1752" i="1"/>
  <c r="Q1752" i="1"/>
  <c r="P1752" i="1"/>
  <c r="E1752" i="1"/>
  <c r="D1752" i="1"/>
  <c r="C1752" i="1"/>
  <c r="W1751" i="1"/>
  <c r="V1751" i="1"/>
  <c r="U1751" i="1"/>
  <c r="T1751" i="1"/>
  <c r="S1751" i="1"/>
  <c r="R1751" i="1"/>
  <c r="Q1751" i="1"/>
  <c r="P1751" i="1"/>
  <c r="E1751" i="1"/>
  <c r="D1751" i="1"/>
  <c r="C1751" i="1"/>
  <c r="W1750" i="1"/>
  <c r="V1750" i="1"/>
  <c r="U1750" i="1"/>
  <c r="T1750" i="1"/>
  <c r="S1750" i="1"/>
  <c r="R1750" i="1"/>
  <c r="Q1750" i="1"/>
  <c r="P1750" i="1"/>
  <c r="E1750" i="1"/>
  <c r="D1750" i="1"/>
  <c r="C1750" i="1"/>
  <c r="W1749" i="1"/>
  <c r="V1749" i="1"/>
  <c r="U1749" i="1"/>
  <c r="T1749" i="1"/>
  <c r="S1749" i="1"/>
  <c r="R1749" i="1"/>
  <c r="Q1749" i="1"/>
  <c r="P1749" i="1"/>
  <c r="E1749" i="1"/>
  <c r="D1749" i="1"/>
  <c r="C1749" i="1"/>
  <c r="W1748" i="1"/>
  <c r="V1748" i="1"/>
  <c r="U1748" i="1"/>
  <c r="T1748" i="1"/>
  <c r="S1748" i="1"/>
  <c r="R1748" i="1"/>
  <c r="Q1748" i="1"/>
  <c r="P1748" i="1"/>
  <c r="E1748" i="1"/>
  <c r="D1748" i="1"/>
  <c r="C1748" i="1"/>
  <c r="W1747" i="1"/>
  <c r="V1747" i="1"/>
  <c r="U1747" i="1"/>
  <c r="T1747" i="1"/>
  <c r="S1747" i="1"/>
  <c r="R1747" i="1"/>
  <c r="Q1747" i="1"/>
  <c r="P1747" i="1"/>
  <c r="E1747" i="1"/>
  <c r="D1747" i="1"/>
  <c r="C1747" i="1"/>
  <c r="W1746" i="1"/>
  <c r="V1746" i="1"/>
  <c r="U1746" i="1"/>
  <c r="T1746" i="1"/>
  <c r="S1746" i="1"/>
  <c r="R1746" i="1"/>
  <c r="Q1746" i="1"/>
  <c r="P1746" i="1"/>
  <c r="E1746" i="1"/>
  <c r="D1746" i="1"/>
  <c r="C1746" i="1"/>
  <c r="W1745" i="1"/>
  <c r="V1745" i="1"/>
  <c r="U1745" i="1"/>
  <c r="T1745" i="1"/>
  <c r="S1745" i="1"/>
  <c r="R1745" i="1"/>
  <c r="Q1745" i="1"/>
  <c r="P1745" i="1"/>
  <c r="E1745" i="1"/>
  <c r="D1745" i="1"/>
  <c r="C1745" i="1"/>
  <c r="W1744" i="1"/>
  <c r="V1744" i="1"/>
  <c r="U1744" i="1"/>
  <c r="T1744" i="1"/>
  <c r="S1744" i="1"/>
  <c r="R1744" i="1"/>
  <c r="Q1744" i="1"/>
  <c r="P1744" i="1"/>
  <c r="E1744" i="1"/>
  <c r="D1744" i="1"/>
  <c r="C1744" i="1"/>
  <c r="W1743" i="1"/>
  <c r="V1743" i="1"/>
  <c r="U1743" i="1"/>
  <c r="T1743" i="1"/>
  <c r="S1743" i="1"/>
  <c r="R1743" i="1"/>
  <c r="Q1743" i="1"/>
  <c r="P1743" i="1"/>
  <c r="E1743" i="1"/>
  <c r="D1743" i="1"/>
  <c r="C1743" i="1"/>
  <c r="W1742" i="1"/>
  <c r="V1742" i="1"/>
  <c r="U1742" i="1"/>
  <c r="T1742" i="1"/>
  <c r="S1742" i="1"/>
  <c r="R1742" i="1"/>
  <c r="Q1742" i="1"/>
  <c r="P1742" i="1"/>
  <c r="E1742" i="1"/>
  <c r="D1742" i="1"/>
  <c r="C1742" i="1"/>
  <c r="W1741" i="1"/>
  <c r="V1741" i="1"/>
  <c r="U1741" i="1"/>
  <c r="T1741" i="1"/>
  <c r="S1741" i="1"/>
  <c r="R1741" i="1"/>
  <c r="Q1741" i="1"/>
  <c r="P1741" i="1"/>
  <c r="E1741" i="1"/>
  <c r="D1741" i="1"/>
  <c r="C1741" i="1"/>
  <c r="W1740" i="1"/>
  <c r="V1740" i="1"/>
  <c r="U1740" i="1"/>
  <c r="T1740" i="1"/>
  <c r="S1740" i="1"/>
  <c r="R1740" i="1"/>
  <c r="Q1740" i="1"/>
  <c r="P1740" i="1"/>
  <c r="E1740" i="1"/>
  <c r="D1740" i="1"/>
  <c r="C1740" i="1"/>
  <c r="W1739" i="1"/>
  <c r="V1739" i="1"/>
  <c r="U1739" i="1"/>
  <c r="T1739" i="1"/>
  <c r="S1739" i="1"/>
  <c r="R1739" i="1"/>
  <c r="Q1739" i="1"/>
  <c r="P1739" i="1"/>
  <c r="E1739" i="1"/>
  <c r="D1739" i="1"/>
  <c r="C1739" i="1"/>
  <c r="W1738" i="1"/>
  <c r="V1738" i="1"/>
  <c r="U1738" i="1"/>
  <c r="T1738" i="1"/>
  <c r="S1738" i="1"/>
  <c r="R1738" i="1"/>
  <c r="Q1738" i="1"/>
  <c r="P1738" i="1"/>
  <c r="E1738" i="1"/>
  <c r="D1738" i="1"/>
  <c r="C1738" i="1"/>
  <c r="W1737" i="1"/>
  <c r="V1737" i="1"/>
  <c r="U1737" i="1"/>
  <c r="T1737" i="1"/>
  <c r="S1737" i="1"/>
  <c r="R1737" i="1"/>
  <c r="Q1737" i="1"/>
  <c r="P1737" i="1"/>
  <c r="E1737" i="1"/>
  <c r="D1737" i="1"/>
  <c r="C1737" i="1"/>
  <c r="W1736" i="1"/>
  <c r="V1736" i="1"/>
  <c r="U1736" i="1"/>
  <c r="T1736" i="1"/>
  <c r="S1736" i="1"/>
  <c r="R1736" i="1"/>
  <c r="Q1736" i="1"/>
  <c r="P1736" i="1"/>
  <c r="E1736" i="1"/>
  <c r="D1736" i="1"/>
  <c r="C1736" i="1"/>
  <c r="W1735" i="1"/>
  <c r="V1735" i="1"/>
  <c r="U1735" i="1"/>
  <c r="T1735" i="1"/>
  <c r="S1735" i="1"/>
  <c r="R1735" i="1"/>
  <c r="Q1735" i="1"/>
  <c r="P1735" i="1"/>
  <c r="E1735" i="1"/>
  <c r="D1735" i="1"/>
  <c r="C1735" i="1"/>
  <c r="W1734" i="1"/>
  <c r="V1734" i="1"/>
  <c r="U1734" i="1"/>
  <c r="T1734" i="1"/>
  <c r="S1734" i="1"/>
  <c r="R1734" i="1"/>
  <c r="Q1734" i="1"/>
  <c r="P1734" i="1"/>
  <c r="E1734" i="1"/>
  <c r="D1734" i="1"/>
  <c r="C1734" i="1"/>
  <c r="W1733" i="1"/>
  <c r="V1733" i="1"/>
  <c r="U1733" i="1"/>
  <c r="T1733" i="1"/>
  <c r="S1733" i="1"/>
  <c r="R1733" i="1"/>
  <c r="Q1733" i="1"/>
  <c r="P1733" i="1"/>
  <c r="E1733" i="1"/>
  <c r="D1733" i="1"/>
  <c r="C1733" i="1"/>
  <c r="W1732" i="1"/>
  <c r="V1732" i="1"/>
  <c r="U1732" i="1"/>
  <c r="T1732" i="1"/>
  <c r="S1732" i="1"/>
  <c r="R1732" i="1"/>
  <c r="Q1732" i="1"/>
  <c r="P1732" i="1"/>
  <c r="E1732" i="1"/>
  <c r="D1732" i="1"/>
  <c r="C1732" i="1"/>
  <c r="W1731" i="1"/>
  <c r="V1731" i="1"/>
  <c r="U1731" i="1"/>
  <c r="T1731" i="1"/>
  <c r="S1731" i="1"/>
  <c r="R1731" i="1"/>
  <c r="Q1731" i="1"/>
  <c r="P1731" i="1"/>
  <c r="E1731" i="1"/>
  <c r="D1731" i="1"/>
  <c r="C1731" i="1"/>
  <c r="W1730" i="1"/>
  <c r="V1730" i="1"/>
  <c r="U1730" i="1"/>
  <c r="T1730" i="1"/>
  <c r="S1730" i="1"/>
  <c r="R1730" i="1"/>
  <c r="Q1730" i="1"/>
  <c r="P1730" i="1"/>
  <c r="E1730" i="1"/>
  <c r="D1730" i="1"/>
  <c r="C1730" i="1"/>
  <c r="W1729" i="1"/>
  <c r="V1729" i="1"/>
  <c r="U1729" i="1"/>
  <c r="T1729" i="1"/>
  <c r="S1729" i="1"/>
  <c r="R1729" i="1"/>
  <c r="Q1729" i="1"/>
  <c r="P1729" i="1"/>
  <c r="E1729" i="1"/>
  <c r="D1729" i="1"/>
  <c r="C1729" i="1"/>
  <c r="W1728" i="1"/>
  <c r="V1728" i="1"/>
  <c r="U1728" i="1"/>
  <c r="T1728" i="1"/>
  <c r="S1728" i="1"/>
  <c r="R1728" i="1"/>
  <c r="Q1728" i="1"/>
  <c r="P1728" i="1"/>
  <c r="E1728" i="1"/>
  <c r="D1728" i="1"/>
  <c r="C1728" i="1"/>
  <c r="W1727" i="1"/>
  <c r="V1727" i="1"/>
  <c r="U1727" i="1"/>
  <c r="T1727" i="1"/>
  <c r="S1727" i="1"/>
  <c r="R1727" i="1"/>
  <c r="Q1727" i="1"/>
  <c r="P1727" i="1"/>
  <c r="E1727" i="1"/>
  <c r="D1727" i="1"/>
  <c r="C1727" i="1"/>
  <c r="W1726" i="1"/>
  <c r="V1726" i="1"/>
  <c r="U1726" i="1"/>
  <c r="T1726" i="1"/>
  <c r="S1726" i="1"/>
  <c r="R1726" i="1"/>
  <c r="Q1726" i="1"/>
  <c r="P1726" i="1"/>
  <c r="E1726" i="1"/>
  <c r="D1726" i="1"/>
  <c r="C1726" i="1"/>
  <c r="W1725" i="1"/>
  <c r="V1725" i="1"/>
  <c r="U1725" i="1"/>
  <c r="T1725" i="1"/>
  <c r="S1725" i="1"/>
  <c r="R1725" i="1"/>
  <c r="Q1725" i="1"/>
  <c r="P1725" i="1"/>
  <c r="E1725" i="1"/>
  <c r="D1725" i="1"/>
  <c r="C1725" i="1"/>
  <c r="W1724" i="1"/>
  <c r="V1724" i="1"/>
  <c r="U1724" i="1"/>
  <c r="T1724" i="1"/>
  <c r="S1724" i="1"/>
  <c r="R1724" i="1"/>
  <c r="Q1724" i="1"/>
  <c r="P1724" i="1"/>
  <c r="E1724" i="1"/>
  <c r="D1724" i="1"/>
  <c r="C1724" i="1"/>
  <c r="W1723" i="1"/>
  <c r="V1723" i="1"/>
  <c r="U1723" i="1"/>
  <c r="T1723" i="1"/>
  <c r="S1723" i="1"/>
  <c r="R1723" i="1"/>
  <c r="Q1723" i="1"/>
  <c r="P1723" i="1"/>
  <c r="E1723" i="1"/>
  <c r="D1723" i="1"/>
  <c r="C1723" i="1"/>
  <c r="W1722" i="1"/>
  <c r="V1722" i="1"/>
  <c r="U1722" i="1"/>
  <c r="T1722" i="1"/>
  <c r="S1722" i="1"/>
  <c r="R1722" i="1"/>
  <c r="Q1722" i="1"/>
  <c r="P1722" i="1"/>
  <c r="E1722" i="1"/>
  <c r="D1722" i="1"/>
  <c r="C1722" i="1"/>
  <c r="W1721" i="1"/>
  <c r="V1721" i="1"/>
  <c r="U1721" i="1"/>
  <c r="T1721" i="1"/>
  <c r="S1721" i="1"/>
  <c r="R1721" i="1"/>
  <c r="Q1721" i="1"/>
  <c r="P1721" i="1"/>
  <c r="E1721" i="1"/>
  <c r="D1721" i="1"/>
  <c r="C1721" i="1"/>
  <c r="W1720" i="1"/>
  <c r="V1720" i="1"/>
  <c r="U1720" i="1"/>
  <c r="T1720" i="1"/>
  <c r="S1720" i="1"/>
  <c r="R1720" i="1"/>
  <c r="Q1720" i="1"/>
  <c r="P1720" i="1"/>
  <c r="E1720" i="1"/>
  <c r="D1720" i="1"/>
  <c r="C1720" i="1"/>
  <c r="W1719" i="1"/>
  <c r="V1719" i="1"/>
  <c r="U1719" i="1"/>
  <c r="T1719" i="1"/>
  <c r="S1719" i="1"/>
  <c r="R1719" i="1"/>
  <c r="Q1719" i="1"/>
  <c r="P1719" i="1"/>
  <c r="E1719" i="1"/>
  <c r="D1719" i="1"/>
  <c r="C1719" i="1"/>
  <c r="W1718" i="1"/>
  <c r="V1718" i="1"/>
  <c r="U1718" i="1"/>
  <c r="T1718" i="1"/>
  <c r="S1718" i="1"/>
  <c r="R1718" i="1"/>
  <c r="Q1718" i="1"/>
  <c r="P1718" i="1"/>
  <c r="E1718" i="1"/>
  <c r="D1718" i="1"/>
  <c r="C1718" i="1"/>
  <c r="W1717" i="1"/>
  <c r="V1717" i="1"/>
  <c r="U1717" i="1"/>
  <c r="T1717" i="1"/>
  <c r="S1717" i="1"/>
  <c r="R1717" i="1"/>
  <c r="Q1717" i="1"/>
  <c r="P1717" i="1"/>
  <c r="E1717" i="1"/>
  <c r="D1717" i="1"/>
  <c r="C1717" i="1"/>
  <c r="W1716" i="1"/>
  <c r="V1716" i="1"/>
  <c r="U1716" i="1"/>
  <c r="T1716" i="1"/>
  <c r="S1716" i="1"/>
  <c r="R1716" i="1"/>
  <c r="Q1716" i="1"/>
  <c r="P1716" i="1"/>
  <c r="E1716" i="1"/>
  <c r="D1716" i="1"/>
  <c r="C1716" i="1"/>
  <c r="W1715" i="1"/>
  <c r="V1715" i="1"/>
  <c r="U1715" i="1"/>
  <c r="T1715" i="1"/>
  <c r="S1715" i="1"/>
  <c r="R1715" i="1"/>
  <c r="Q1715" i="1"/>
  <c r="P1715" i="1"/>
  <c r="E1715" i="1"/>
  <c r="D1715" i="1"/>
  <c r="C1715" i="1"/>
  <c r="W1714" i="1"/>
  <c r="V1714" i="1"/>
  <c r="U1714" i="1"/>
  <c r="T1714" i="1"/>
  <c r="S1714" i="1"/>
  <c r="R1714" i="1"/>
  <c r="Q1714" i="1"/>
  <c r="P1714" i="1"/>
  <c r="E1714" i="1"/>
  <c r="D1714" i="1"/>
  <c r="C1714" i="1"/>
  <c r="W1713" i="1"/>
  <c r="V1713" i="1"/>
  <c r="U1713" i="1"/>
  <c r="T1713" i="1"/>
  <c r="S1713" i="1"/>
  <c r="R1713" i="1"/>
  <c r="Q1713" i="1"/>
  <c r="P1713" i="1"/>
  <c r="E1713" i="1"/>
  <c r="D1713" i="1"/>
  <c r="C1713" i="1"/>
  <c r="W1712" i="1"/>
  <c r="V1712" i="1"/>
  <c r="U1712" i="1"/>
  <c r="T1712" i="1"/>
  <c r="S1712" i="1"/>
  <c r="R1712" i="1"/>
  <c r="Q1712" i="1"/>
  <c r="P1712" i="1"/>
  <c r="E1712" i="1"/>
  <c r="D1712" i="1"/>
  <c r="C1712" i="1"/>
  <c r="W1711" i="1"/>
  <c r="V1711" i="1"/>
  <c r="U1711" i="1"/>
  <c r="T1711" i="1"/>
  <c r="S1711" i="1"/>
  <c r="R1711" i="1"/>
  <c r="Q1711" i="1"/>
  <c r="P1711" i="1"/>
  <c r="E1711" i="1"/>
  <c r="D1711" i="1"/>
  <c r="C1711" i="1"/>
  <c r="W1710" i="1"/>
  <c r="V1710" i="1"/>
  <c r="U1710" i="1"/>
  <c r="T1710" i="1"/>
  <c r="S1710" i="1"/>
  <c r="R1710" i="1"/>
  <c r="Q1710" i="1"/>
  <c r="P1710" i="1"/>
  <c r="E1710" i="1"/>
  <c r="D1710" i="1"/>
  <c r="C1710" i="1"/>
  <c r="W1709" i="1"/>
  <c r="V1709" i="1"/>
  <c r="U1709" i="1"/>
  <c r="T1709" i="1"/>
  <c r="S1709" i="1"/>
  <c r="R1709" i="1"/>
  <c r="Q1709" i="1"/>
  <c r="P1709" i="1"/>
  <c r="E1709" i="1"/>
  <c r="D1709" i="1"/>
  <c r="C1709" i="1"/>
  <c r="W1708" i="1"/>
  <c r="V1708" i="1"/>
  <c r="U1708" i="1"/>
  <c r="T1708" i="1"/>
  <c r="S1708" i="1"/>
  <c r="R1708" i="1"/>
  <c r="Q1708" i="1"/>
  <c r="P1708" i="1"/>
  <c r="E1708" i="1"/>
  <c r="D1708" i="1"/>
  <c r="C1708" i="1"/>
  <c r="W1707" i="1"/>
  <c r="V1707" i="1"/>
  <c r="U1707" i="1"/>
  <c r="T1707" i="1"/>
  <c r="S1707" i="1"/>
  <c r="R1707" i="1"/>
  <c r="Q1707" i="1"/>
  <c r="P1707" i="1"/>
  <c r="E1707" i="1"/>
  <c r="D1707" i="1"/>
  <c r="C1707" i="1"/>
  <c r="W1706" i="1"/>
  <c r="V1706" i="1"/>
  <c r="U1706" i="1"/>
  <c r="T1706" i="1"/>
  <c r="S1706" i="1"/>
  <c r="R1706" i="1"/>
  <c r="Q1706" i="1"/>
  <c r="P1706" i="1"/>
  <c r="E1706" i="1"/>
  <c r="D1706" i="1"/>
  <c r="C1706" i="1"/>
  <c r="W1705" i="1"/>
  <c r="V1705" i="1"/>
  <c r="U1705" i="1"/>
  <c r="T1705" i="1"/>
  <c r="S1705" i="1"/>
  <c r="R1705" i="1"/>
  <c r="Q1705" i="1"/>
  <c r="P1705" i="1"/>
  <c r="E1705" i="1"/>
  <c r="D1705" i="1"/>
  <c r="C1705" i="1"/>
  <c r="W1704" i="1"/>
  <c r="V1704" i="1"/>
  <c r="U1704" i="1"/>
  <c r="T1704" i="1"/>
  <c r="S1704" i="1"/>
  <c r="R1704" i="1"/>
  <c r="Q1704" i="1"/>
  <c r="P1704" i="1"/>
  <c r="E1704" i="1"/>
  <c r="D1704" i="1"/>
  <c r="C1704" i="1"/>
  <c r="W1703" i="1"/>
  <c r="V1703" i="1"/>
  <c r="U1703" i="1"/>
  <c r="T1703" i="1"/>
  <c r="S1703" i="1"/>
  <c r="R1703" i="1"/>
  <c r="Q1703" i="1"/>
  <c r="P1703" i="1"/>
  <c r="E1703" i="1"/>
  <c r="D1703" i="1"/>
  <c r="C1703" i="1"/>
  <c r="W1702" i="1"/>
  <c r="V1702" i="1"/>
  <c r="U1702" i="1"/>
  <c r="T1702" i="1"/>
  <c r="S1702" i="1"/>
  <c r="R1702" i="1"/>
  <c r="Q1702" i="1"/>
  <c r="P1702" i="1"/>
  <c r="E1702" i="1"/>
  <c r="D1702" i="1"/>
  <c r="C1702" i="1"/>
  <c r="W1701" i="1"/>
  <c r="V1701" i="1"/>
  <c r="U1701" i="1"/>
  <c r="T1701" i="1"/>
  <c r="S1701" i="1"/>
  <c r="R1701" i="1"/>
  <c r="Q1701" i="1"/>
  <c r="P1701" i="1"/>
  <c r="E1701" i="1"/>
  <c r="D1701" i="1"/>
  <c r="C1701" i="1"/>
  <c r="W1700" i="1"/>
  <c r="V1700" i="1"/>
  <c r="U1700" i="1"/>
  <c r="T1700" i="1"/>
  <c r="S1700" i="1"/>
  <c r="R1700" i="1"/>
  <c r="Q1700" i="1"/>
  <c r="P1700" i="1"/>
  <c r="E1700" i="1"/>
  <c r="D1700" i="1"/>
  <c r="C1700" i="1"/>
  <c r="W1699" i="1"/>
  <c r="V1699" i="1"/>
  <c r="U1699" i="1"/>
  <c r="T1699" i="1"/>
  <c r="S1699" i="1"/>
  <c r="R1699" i="1"/>
  <c r="Q1699" i="1"/>
  <c r="P1699" i="1"/>
  <c r="E1699" i="1"/>
  <c r="D1699" i="1"/>
  <c r="C1699" i="1"/>
  <c r="W1698" i="1"/>
  <c r="V1698" i="1"/>
  <c r="U1698" i="1"/>
  <c r="T1698" i="1"/>
  <c r="S1698" i="1"/>
  <c r="R1698" i="1"/>
  <c r="Q1698" i="1"/>
  <c r="P1698" i="1"/>
  <c r="E1698" i="1"/>
  <c r="D1698" i="1"/>
  <c r="C1698" i="1"/>
  <c r="W1697" i="1"/>
  <c r="V1697" i="1"/>
  <c r="U1697" i="1"/>
  <c r="T1697" i="1"/>
  <c r="S1697" i="1"/>
  <c r="R1697" i="1"/>
  <c r="Q1697" i="1"/>
  <c r="P1697" i="1"/>
  <c r="E1697" i="1"/>
  <c r="D1697" i="1"/>
  <c r="C1697" i="1"/>
  <c r="W1696" i="1"/>
  <c r="V1696" i="1"/>
  <c r="U1696" i="1"/>
  <c r="T1696" i="1"/>
  <c r="S1696" i="1"/>
  <c r="R1696" i="1"/>
  <c r="Q1696" i="1"/>
  <c r="P1696" i="1"/>
  <c r="E1696" i="1"/>
  <c r="D1696" i="1"/>
  <c r="C1696" i="1"/>
  <c r="W1695" i="1"/>
  <c r="V1695" i="1"/>
  <c r="U1695" i="1"/>
  <c r="T1695" i="1"/>
  <c r="S1695" i="1"/>
  <c r="R1695" i="1"/>
  <c r="Q1695" i="1"/>
  <c r="P1695" i="1"/>
  <c r="E1695" i="1"/>
  <c r="D1695" i="1"/>
  <c r="C1695" i="1"/>
  <c r="W1694" i="1"/>
  <c r="V1694" i="1"/>
  <c r="U1694" i="1"/>
  <c r="T1694" i="1"/>
  <c r="S1694" i="1"/>
  <c r="R1694" i="1"/>
  <c r="Q1694" i="1"/>
  <c r="P1694" i="1"/>
  <c r="E1694" i="1"/>
  <c r="D1694" i="1"/>
  <c r="C1694" i="1"/>
  <c r="W1693" i="1"/>
  <c r="V1693" i="1"/>
  <c r="U1693" i="1"/>
  <c r="T1693" i="1"/>
  <c r="S1693" i="1"/>
  <c r="R1693" i="1"/>
  <c r="Q1693" i="1"/>
  <c r="P1693" i="1"/>
  <c r="E1693" i="1"/>
  <c r="D1693" i="1"/>
  <c r="C1693" i="1"/>
  <c r="W1692" i="1"/>
  <c r="V1692" i="1"/>
  <c r="U1692" i="1"/>
  <c r="T1692" i="1"/>
  <c r="S1692" i="1"/>
  <c r="R1692" i="1"/>
  <c r="Q1692" i="1"/>
  <c r="P1692" i="1"/>
  <c r="E1692" i="1"/>
  <c r="D1692" i="1"/>
  <c r="C1692" i="1"/>
  <c r="W1691" i="1"/>
  <c r="V1691" i="1"/>
  <c r="U1691" i="1"/>
  <c r="T1691" i="1"/>
  <c r="S1691" i="1"/>
  <c r="R1691" i="1"/>
  <c r="Q1691" i="1"/>
  <c r="P1691" i="1"/>
  <c r="E1691" i="1"/>
  <c r="D1691" i="1"/>
  <c r="C1691" i="1"/>
  <c r="W1690" i="1"/>
  <c r="V1690" i="1"/>
  <c r="U1690" i="1"/>
  <c r="T1690" i="1"/>
  <c r="S1690" i="1"/>
  <c r="R1690" i="1"/>
  <c r="Q1690" i="1"/>
  <c r="P1690" i="1"/>
  <c r="E1690" i="1"/>
  <c r="D1690" i="1"/>
  <c r="C1690" i="1"/>
  <c r="W1689" i="1"/>
  <c r="V1689" i="1"/>
  <c r="U1689" i="1"/>
  <c r="T1689" i="1"/>
  <c r="S1689" i="1"/>
  <c r="R1689" i="1"/>
  <c r="Q1689" i="1"/>
  <c r="P1689" i="1"/>
  <c r="E1689" i="1"/>
  <c r="D1689" i="1"/>
  <c r="C1689" i="1"/>
  <c r="W1688" i="1"/>
  <c r="V1688" i="1"/>
  <c r="U1688" i="1"/>
  <c r="T1688" i="1"/>
  <c r="S1688" i="1"/>
  <c r="R1688" i="1"/>
  <c r="Q1688" i="1"/>
  <c r="P1688" i="1"/>
  <c r="E1688" i="1"/>
  <c r="D1688" i="1"/>
  <c r="C1688" i="1"/>
  <c r="W1687" i="1"/>
  <c r="V1687" i="1"/>
  <c r="U1687" i="1"/>
  <c r="T1687" i="1"/>
  <c r="S1687" i="1"/>
  <c r="R1687" i="1"/>
  <c r="Q1687" i="1"/>
  <c r="P1687" i="1"/>
  <c r="E1687" i="1"/>
  <c r="D1687" i="1"/>
  <c r="C1687" i="1"/>
  <c r="W1686" i="1"/>
  <c r="V1686" i="1"/>
  <c r="U1686" i="1"/>
  <c r="T1686" i="1"/>
  <c r="S1686" i="1"/>
  <c r="R1686" i="1"/>
  <c r="Q1686" i="1"/>
  <c r="P1686" i="1"/>
  <c r="E1686" i="1"/>
  <c r="D1686" i="1"/>
  <c r="C1686" i="1"/>
  <c r="W1685" i="1"/>
  <c r="V1685" i="1"/>
  <c r="U1685" i="1"/>
  <c r="T1685" i="1"/>
  <c r="S1685" i="1"/>
  <c r="R1685" i="1"/>
  <c r="Q1685" i="1"/>
  <c r="P1685" i="1"/>
  <c r="E1685" i="1"/>
  <c r="D1685" i="1"/>
  <c r="C1685" i="1"/>
  <c r="W1684" i="1"/>
  <c r="V1684" i="1"/>
  <c r="U1684" i="1"/>
  <c r="T1684" i="1"/>
  <c r="S1684" i="1"/>
  <c r="R1684" i="1"/>
  <c r="Q1684" i="1"/>
  <c r="P1684" i="1"/>
  <c r="E1684" i="1"/>
  <c r="D1684" i="1"/>
  <c r="C1684" i="1"/>
  <c r="W1683" i="1"/>
  <c r="V1683" i="1"/>
  <c r="U1683" i="1"/>
  <c r="T1683" i="1"/>
  <c r="S1683" i="1"/>
  <c r="R1683" i="1"/>
  <c r="Q1683" i="1"/>
  <c r="P1683" i="1"/>
  <c r="E1683" i="1"/>
  <c r="D1683" i="1"/>
  <c r="C1683" i="1"/>
  <c r="W1682" i="1"/>
  <c r="V1682" i="1"/>
  <c r="U1682" i="1"/>
  <c r="T1682" i="1"/>
  <c r="S1682" i="1"/>
  <c r="R1682" i="1"/>
  <c r="Q1682" i="1"/>
  <c r="P1682" i="1"/>
  <c r="E1682" i="1"/>
  <c r="D1682" i="1"/>
  <c r="C1682" i="1"/>
  <c r="W1681" i="1"/>
  <c r="V1681" i="1"/>
  <c r="U1681" i="1"/>
  <c r="T1681" i="1"/>
  <c r="S1681" i="1"/>
  <c r="R1681" i="1"/>
  <c r="Q1681" i="1"/>
  <c r="P1681" i="1"/>
  <c r="E1681" i="1"/>
  <c r="D1681" i="1"/>
  <c r="C1681" i="1"/>
  <c r="W1680" i="1"/>
  <c r="V1680" i="1"/>
  <c r="U1680" i="1"/>
  <c r="T1680" i="1"/>
  <c r="S1680" i="1"/>
  <c r="R1680" i="1"/>
  <c r="Q1680" i="1"/>
  <c r="P1680" i="1"/>
  <c r="E1680" i="1"/>
  <c r="D1680" i="1"/>
  <c r="C1680" i="1"/>
  <c r="W1679" i="1"/>
  <c r="V1679" i="1"/>
  <c r="U1679" i="1"/>
  <c r="T1679" i="1"/>
  <c r="S1679" i="1"/>
  <c r="R1679" i="1"/>
  <c r="Q1679" i="1"/>
  <c r="P1679" i="1"/>
  <c r="E1679" i="1"/>
  <c r="D1679" i="1"/>
  <c r="C1679" i="1"/>
  <c r="W1678" i="1"/>
  <c r="V1678" i="1"/>
  <c r="U1678" i="1"/>
  <c r="T1678" i="1"/>
  <c r="S1678" i="1"/>
  <c r="R1678" i="1"/>
  <c r="Q1678" i="1"/>
  <c r="P1678" i="1"/>
  <c r="E1678" i="1"/>
  <c r="D1678" i="1"/>
  <c r="C1678" i="1"/>
  <c r="W1677" i="1"/>
  <c r="V1677" i="1"/>
  <c r="U1677" i="1"/>
  <c r="T1677" i="1"/>
  <c r="S1677" i="1"/>
  <c r="R1677" i="1"/>
  <c r="Q1677" i="1"/>
  <c r="P1677" i="1"/>
  <c r="E1677" i="1"/>
  <c r="D1677" i="1"/>
  <c r="C1677" i="1"/>
  <c r="W1676" i="1"/>
  <c r="V1676" i="1"/>
  <c r="U1676" i="1"/>
  <c r="T1676" i="1"/>
  <c r="S1676" i="1"/>
  <c r="R1676" i="1"/>
  <c r="Q1676" i="1"/>
  <c r="P1676" i="1"/>
  <c r="E1676" i="1"/>
  <c r="D1676" i="1"/>
  <c r="C1676" i="1"/>
  <c r="W1675" i="1"/>
  <c r="V1675" i="1"/>
  <c r="U1675" i="1"/>
  <c r="T1675" i="1"/>
  <c r="S1675" i="1"/>
  <c r="R1675" i="1"/>
  <c r="Q1675" i="1"/>
  <c r="P1675" i="1"/>
  <c r="E1675" i="1"/>
  <c r="D1675" i="1"/>
  <c r="C1675" i="1"/>
  <c r="W1674" i="1"/>
  <c r="V1674" i="1"/>
  <c r="U1674" i="1"/>
  <c r="T1674" i="1"/>
  <c r="S1674" i="1"/>
  <c r="R1674" i="1"/>
  <c r="Q1674" i="1"/>
  <c r="P1674" i="1"/>
  <c r="E1674" i="1"/>
  <c r="D1674" i="1"/>
  <c r="C1674" i="1"/>
  <c r="W1673" i="1"/>
  <c r="V1673" i="1"/>
  <c r="U1673" i="1"/>
  <c r="T1673" i="1"/>
  <c r="S1673" i="1"/>
  <c r="R1673" i="1"/>
  <c r="Q1673" i="1"/>
  <c r="P1673" i="1"/>
  <c r="E1673" i="1"/>
  <c r="D1673" i="1"/>
  <c r="C1673" i="1"/>
  <c r="W1672" i="1"/>
  <c r="V1672" i="1"/>
  <c r="U1672" i="1"/>
  <c r="T1672" i="1"/>
  <c r="S1672" i="1"/>
  <c r="R1672" i="1"/>
  <c r="Q1672" i="1"/>
  <c r="P1672" i="1"/>
  <c r="E1672" i="1"/>
  <c r="D1672" i="1"/>
  <c r="C1672" i="1"/>
  <c r="W1671" i="1"/>
  <c r="V1671" i="1"/>
  <c r="U1671" i="1"/>
  <c r="T1671" i="1"/>
  <c r="S1671" i="1"/>
  <c r="R1671" i="1"/>
  <c r="Q1671" i="1"/>
  <c r="P1671" i="1"/>
  <c r="E1671" i="1"/>
  <c r="D1671" i="1"/>
  <c r="C1671" i="1"/>
  <c r="W1670" i="1"/>
  <c r="V1670" i="1"/>
  <c r="U1670" i="1"/>
  <c r="T1670" i="1"/>
  <c r="S1670" i="1"/>
  <c r="R1670" i="1"/>
  <c r="Q1670" i="1"/>
  <c r="P1670" i="1"/>
  <c r="E1670" i="1"/>
  <c r="D1670" i="1"/>
  <c r="C1670" i="1"/>
  <c r="W1669" i="1"/>
  <c r="V1669" i="1"/>
  <c r="U1669" i="1"/>
  <c r="T1669" i="1"/>
  <c r="S1669" i="1"/>
  <c r="R1669" i="1"/>
  <c r="Q1669" i="1"/>
  <c r="P1669" i="1"/>
  <c r="E1669" i="1"/>
  <c r="D1669" i="1"/>
  <c r="C1669" i="1"/>
  <c r="W1668" i="1"/>
  <c r="V1668" i="1"/>
  <c r="U1668" i="1"/>
  <c r="T1668" i="1"/>
  <c r="S1668" i="1"/>
  <c r="R1668" i="1"/>
  <c r="Q1668" i="1"/>
  <c r="P1668" i="1"/>
  <c r="E1668" i="1"/>
  <c r="D1668" i="1"/>
  <c r="C1668" i="1"/>
  <c r="W1667" i="1"/>
  <c r="V1667" i="1"/>
  <c r="U1667" i="1"/>
  <c r="T1667" i="1"/>
  <c r="S1667" i="1"/>
  <c r="R1667" i="1"/>
  <c r="Q1667" i="1"/>
  <c r="P1667" i="1"/>
  <c r="E1667" i="1"/>
  <c r="D1667" i="1"/>
  <c r="C1667" i="1"/>
  <c r="W1666" i="1"/>
  <c r="V1666" i="1"/>
  <c r="U1666" i="1"/>
  <c r="T1666" i="1"/>
  <c r="S1666" i="1"/>
  <c r="R1666" i="1"/>
  <c r="Q1666" i="1"/>
  <c r="P1666" i="1"/>
  <c r="E1666" i="1"/>
  <c r="D1666" i="1"/>
  <c r="C1666" i="1"/>
  <c r="W1665" i="1"/>
  <c r="V1665" i="1"/>
  <c r="U1665" i="1"/>
  <c r="T1665" i="1"/>
  <c r="S1665" i="1"/>
  <c r="R1665" i="1"/>
  <c r="Q1665" i="1"/>
  <c r="P1665" i="1"/>
  <c r="E1665" i="1"/>
  <c r="D1665" i="1"/>
  <c r="C1665" i="1"/>
  <c r="W1664" i="1"/>
  <c r="V1664" i="1"/>
  <c r="U1664" i="1"/>
  <c r="T1664" i="1"/>
  <c r="S1664" i="1"/>
  <c r="R1664" i="1"/>
  <c r="Q1664" i="1"/>
  <c r="P1664" i="1"/>
  <c r="E1664" i="1"/>
  <c r="D1664" i="1"/>
  <c r="C1664" i="1"/>
  <c r="W1663" i="1"/>
  <c r="V1663" i="1"/>
  <c r="U1663" i="1"/>
  <c r="T1663" i="1"/>
  <c r="S1663" i="1"/>
  <c r="R1663" i="1"/>
  <c r="Q1663" i="1"/>
  <c r="P1663" i="1"/>
  <c r="E1663" i="1"/>
  <c r="D1663" i="1"/>
  <c r="C1663" i="1"/>
  <c r="W1662" i="1"/>
  <c r="V1662" i="1"/>
  <c r="U1662" i="1"/>
  <c r="T1662" i="1"/>
  <c r="S1662" i="1"/>
  <c r="R1662" i="1"/>
  <c r="Q1662" i="1"/>
  <c r="P1662" i="1"/>
  <c r="E1662" i="1"/>
  <c r="D1662" i="1"/>
  <c r="C1662" i="1"/>
  <c r="W1661" i="1"/>
  <c r="V1661" i="1"/>
  <c r="U1661" i="1"/>
  <c r="T1661" i="1"/>
  <c r="S1661" i="1"/>
  <c r="R1661" i="1"/>
  <c r="Q1661" i="1"/>
  <c r="P1661" i="1"/>
  <c r="E1661" i="1"/>
  <c r="D1661" i="1"/>
  <c r="C1661" i="1"/>
  <c r="W1660" i="1"/>
  <c r="V1660" i="1"/>
  <c r="U1660" i="1"/>
  <c r="T1660" i="1"/>
  <c r="S1660" i="1"/>
  <c r="R1660" i="1"/>
  <c r="Q1660" i="1"/>
  <c r="P1660" i="1"/>
  <c r="E1660" i="1"/>
  <c r="D1660" i="1"/>
  <c r="C1660" i="1"/>
  <c r="W1659" i="1"/>
  <c r="V1659" i="1"/>
  <c r="U1659" i="1"/>
  <c r="T1659" i="1"/>
  <c r="S1659" i="1"/>
  <c r="R1659" i="1"/>
  <c r="Q1659" i="1"/>
  <c r="P1659" i="1"/>
  <c r="E1659" i="1"/>
  <c r="D1659" i="1"/>
  <c r="C1659" i="1"/>
  <c r="W1658" i="1"/>
  <c r="V1658" i="1"/>
  <c r="U1658" i="1"/>
  <c r="T1658" i="1"/>
  <c r="S1658" i="1"/>
  <c r="R1658" i="1"/>
  <c r="Q1658" i="1"/>
  <c r="P1658" i="1"/>
  <c r="E1658" i="1"/>
  <c r="D1658" i="1"/>
  <c r="C1658" i="1"/>
  <c r="W1657" i="1"/>
  <c r="V1657" i="1"/>
  <c r="U1657" i="1"/>
  <c r="T1657" i="1"/>
  <c r="S1657" i="1"/>
  <c r="R1657" i="1"/>
  <c r="Q1657" i="1"/>
  <c r="P1657" i="1"/>
  <c r="E1657" i="1"/>
  <c r="D1657" i="1"/>
  <c r="C1657" i="1"/>
  <c r="W1656" i="1"/>
  <c r="V1656" i="1"/>
  <c r="U1656" i="1"/>
  <c r="T1656" i="1"/>
  <c r="S1656" i="1"/>
  <c r="R1656" i="1"/>
  <c r="Q1656" i="1"/>
  <c r="P1656" i="1"/>
  <c r="E1656" i="1"/>
  <c r="D1656" i="1"/>
  <c r="C1656" i="1"/>
  <c r="W1655" i="1"/>
  <c r="V1655" i="1"/>
  <c r="U1655" i="1"/>
  <c r="T1655" i="1"/>
  <c r="S1655" i="1"/>
  <c r="R1655" i="1"/>
  <c r="Q1655" i="1"/>
  <c r="P1655" i="1"/>
  <c r="E1655" i="1"/>
  <c r="D1655" i="1"/>
  <c r="C1655" i="1"/>
  <c r="W1654" i="1"/>
  <c r="V1654" i="1"/>
  <c r="U1654" i="1"/>
  <c r="T1654" i="1"/>
  <c r="S1654" i="1"/>
  <c r="R1654" i="1"/>
  <c r="Q1654" i="1"/>
  <c r="P1654" i="1"/>
  <c r="E1654" i="1"/>
  <c r="D1654" i="1"/>
  <c r="C1654" i="1"/>
  <c r="W1653" i="1"/>
  <c r="V1653" i="1"/>
  <c r="U1653" i="1"/>
  <c r="T1653" i="1"/>
  <c r="S1653" i="1"/>
  <c r="R1653" i="1"/>
  <c r="Q1653" i="1"/>
  <c r="P1653" i="1"/>
  <c r="E1653" i="1"/>
  <c r="D1653" i="1"/>
  <c r="C1653" i="1"/>
  <c r="W1652" i="1"/>
  <c r="V1652" i="1"/>
  <c r="U1652" i="1"/>
  <c r="T1652" i="1"/>
  <c r="S1652" i="1"/>
  <c r="R1652" i="1"/>
  <c r="Q1652" i="1"/>
  <c r="P1652" i="1"/>
  <c r="E1652" i="1"/>
  <c r="D1652" i="1"/>
  <c r="C1652" i="1"/>
  <c r="W1651" i="1"/>
  <c r="V1651" i="1"/>
  <c r="U1651" i="1"/>
  <c r="T1651" i="1"/>
  <c r="S1651" i="1"/>
  <c r="R1651" i="1"/>
  <c r="Q1651" i="1"/>
  <c r="P1651" i="1"/>
  <c r="E1651" i="1"/>
  <c r="D1651" i="1"/>
  <c r="C1651" i="1"/>
  <c r="W1650" i="1"/>
  <c r="V1650" i="1"/>
  <c r="U1650" i="1"/>
  <c r="T1650" i="1"/>
  <c r="S1650" i="1"/>
  <c r="R1650" i="1"/>
  <c r="Q1650" i="1"/>
  <c r="P1650" i="1"/>
  <c r="E1650" i="1"/>
  <c r="D1650" i="1"/>
  <c r="C1650" i="1"/>
  <c r="W1649" i="1"/>
  <c r="V1649" i="1"/>
  <c r="U1649" i="1"/>
  <c r="T1649" i="1"/>
  <c r="S1649" i="1"/>
  <c r="R1649" i="1"/>
  <c r="Q1649" i="1"/>
  <c r="P1649" i="1"/>
  <c r="E1649" i="1"/>
  <c r="D1649" i="1"/>
  <c r="C1649" i="1"/>
  <c r="W1648" i="1"/>
  <c r="V1648" i="1"/>
  <c r="U1648" i="1"/>
  <c r="T1648" i="1"/>
  <c r="S1648" i="1"/>
  <c r="R1648" i="1"/>
  <c r="Q1648" i="1"/>
  <c r="P1648" i="1"/>
  <c r="E1648" i="1"/>
  <c r="D1648" i="1"/>
  <c r="C1648" i="1"/>
  <c r="W1647" i="1"/>
  <c r="V1647" i="1"/>
  <c r="U1647" i="1"/>
  <c r="T1647" i="1"/>
  <c r="S1647" i="1"/>
  <c r="R1647" i="1"/>
  <c r="Q1647" i="1"/>
  <c r="P1647" i="1"/>
  <c r="E1647" i="1"/>
  <c r="D1647" i="1"/>
  <c r="C1647" i="1"/>
  <c r="W1646" i="1"/>
  <c r="V1646" i="1"/>
  <c r="U1646" i="1"/>
  <c r="T1646" i="1"/>
  <c r="S1646" i="1"/>
  <c r="R1646" i="1"/>
  <c r="Q1646" i="1"/>
  <c r="P1646" i="1"/>
  <c r="E1646" i="1"/>
  <c r="D1646" i="1"/>
  <c r="C1646" i="1"/>
  <c r="W1645" i="1"/>
  <c r="V1645" i="1"/>
  <c r="U1645" i="1"/>
  <c r="T1645" i="1"/>
  <c r="S1645" i="1"/>
  <c r="R1645" i="1"/>
  <c r="Q1645" i="1"/>
  <c r="P1645" i="1"/>
  <c r="E1645" i="1"/>
  <c r="D1645" i="1"/>
  <c r="C1645" i="1"/>
  <c r="W1644" i="1"/>
  <c r="V1644" i="1"/>
  <c r="U1644" i="1"/>
  <c r="T1644" i="1"/>
  <c r="S1644" i="1"/>
  <c r="R1644" i="1"/>
  <c r="Q1644" i="1"/>
  <c r="P1644" i="1"/>
  <c r="E1644" i="1"/>
  <c r="D1644" i="1"/>
  <c r="C1644" i="1"/>
  <c r="W1643" i="1"/>
  <c r="V1643" i="1"/>
  <c r="U1643" i="1"/>
  <c r="T1643" i="1"/>
  <c r="S1643" i="1"/>
  <c r="R1643" i="1"/>
  <c r="Q1643" i="1"/>
  <c r="P1643" i="1"/>
  <c r="E1643" i="1"/>
  <c r="D1643" i="1"/>
  <c r="C1643" i="1"/>
  <c r="W1642" i="1"/>
  <c r="V1642" i="1"/>
  <c r="U1642" i="1"/>
  <c r="T1642" i="1"/>
  <c r="S1642" i="1"/>
  <c r="R1642" i="1"/>
  <c r="Q1642" i="1"/>
  <c r="P1642" i="1"/>
  <c r="E1642" i="1"/>
  <c r="D1642" i="1"/>
  <c r="C1642" i="1"/>
  <c r="W1641" i="1"/>
  <c r="V1641" i="1"/>
  <c r="U1641" i="1"/>
  <c r="T1641" i="1"/>
  <c r="S1641" i="1"/>
  <c r="R1641" i="1"/>
  <c r="Q1641" i="1"/>
  <c r="P1641" i="1"/>
  <c r="E1641" i="1"/>
  <c r="D1641" i="1"/>
  <c r="C1641" i="1"/>
  <c r="W1640" i="1"/>
  <c r="V1640" i="1"/>
  <c r="U1640" i="1"/>
  <c r="T1640" i="1"/>
  <c r="S1640" i="1"/>
  <c r="R1640" i="1"/>
  <c r="Q1640" i="1"/>
  <c r="P1640" i="1"/>
  <c r="E1640" i="1"/>
  <c r="D1640" i="1"/>
  <c r="C1640" i="1"/>
  <c r="W1639" i="1"/>
  <c r="V1639" i="1"/>
  <c r="U1639" i="1"/>
  <c r="T1639" i="1"/>
  <c r="S1639" i="1"/>
  <c r="R1639" i="1"/>
  <c r="Q1639" i="1"/>
  <c r="P1639" i="1"/>
  <c r="E1639" i="1"/>
  <c r="D1639" i="1"/>
  <c r="C1639" i="1"/>
  <c r="W1638" i="1"/>
  <c r="V1638" i="1"/>
  <c r="U1638" i="1"/>
  <c r="T1638" i="1"/>
  <c r="S1638" i="1"/>
  <c r="R1638" i="1"/>
  <c r="Q1638" i="1"/>
  <c r="P1638" i="1"/>
  <c r="E1638" i="1"/>
  <c r="D1638" i="1"/>
  <c r="C1638" i="1"/>
  <c r="W1637" i="1"/>
  <c r="V1637" i="1"/>
  <c r="U1637" i="1"/>
  <c r="T1637" i="1"/>
  <c r="S1637" i="1"/>
  <c r="R1637" i="1"/>
  <c r="Q1637" i="1"/>
  <c r="P1637" i="1"/>
  <c r="E1637" i="1"/>
  <c r="D1637" i="1"/>
  <c r="C1637" i="1"/>
  <c r="W1636" i="1"/>
  <c r="V1636" i="1"/>
  <c r="U1636" i="1"/>
  <c r="T1636" i="1"/>
  <c r="S1636" i="1"/>
  <c r="R1636" i="1"/>
  <c r="Q1636" i="1"/>
  <c r="P1636" i="1"/>
  <c r="E1636" i="1"/>
  <c r="D1636" i="1"/>
  <c r="C1636" i="1"/>
  <c r="W1635" i="1"/>
  <c r="V1635" i="1"/>
  <c r="U1635" i="1"/>
  <c r="T1635" i="1"/>
  <c r="S1635" i="1"/>
  <c r="R1635" i="1"/>
  <c r="Q1635" i="1"/>
  <c r="P1635" i="1"/>
  <c r="E1635" i="1"/>
  <c r="D1635" i="1"/>
  <c r="C1635" i="1"/>
  <c r="W1634" i="1"/>
  <c r="V1634" i="1"/>
  <c r="U1634" i="1"/>
  <c r="T1634" i="1"/>
  <c r="S1634" i="1"/>
  <c r="R1634" i="1"/>
  <c r="Q1634" i="1"/>
  <c r="P1634" i="1"/>
  <c r="E1634" i="1"/>
  <c r="D1634" i="1"/>
  <c r="C1634" i="1"/>
  <c r="W1633" i="1"/>
  <c r="V1633" i="1"/>
  <c r="U1633" i="1"/>
  <c r="T1633" i="1"/>
  <c r="S1633" i="1"/>
  <c r="R1633" i="1"/>
  <c r="Q1633" i="1"/>
  <c r="P1633" i="1"/>
  <c r="E1633" i="1"/>
  <c r="D1633" i="1"/>
  <c r="C1633" i="1"/>
  <c r="W1632" i="1"/>
  <c r="V1632" i="1"/>
  <c r="U1632" i="1"/>
  <c r="T1632" i="1"/>
  <c r="S1632" i="1"/>
  <c r="R1632" i="1"/>
  <c r="Q1632" i="1"/>
  <c r="P1632" i="1"/>
  <c r="E1632" i="1"/>
  <c r="D1632" i="1"/>
  <c r="C1632" i="1"/>
  <c r="W1631" i="1"/>
  <c r="V1631" i="1"/>
  <c r="U1631" i="1"/>
  <c r="T1631" i="1"/>
  <c r="S1631" i="1"/>
  <c r="R1631" i="1"/>
  <c r="Q1631" i="1"/>
  <c r="P1631" i="1"/>
  <c r="E1631" i="1"/>
  <c r="D1631" i="1"/>
  <c r="C1631" i="1"/>
  <c r="W1630" i="1"/>
  <c r="V1630" i="1"/>
  <c r="U1630" i="1"/>
  <c r="T1630" i="1"/>
  <c r="S1630" i="1"/>
  <c r="R1630" i="1"/>
  <c r="Q1630" i="1"/>
  <c r="P1630" i="1"/>
  <c r="E1630" i="1"/>
  <c r="D1630" i="1"/>
  <c r="C1630" i="1"/>
  <c r="W1629" i="1"/>
  <c r="V1629" i="1"/>
  <c r="U1629" i="1"/>
  <c r="T1629" i="1"/>
  <c r="S1629" i="1"/>
  <c r="R1629" i="1"/>
  <c r="Q1629" i="1"/>
  <c r="P1629" i="1"/>
  <c r="E1629" i="1"/>
  <c r="D1629" i="1"/>
  <c r="C1629" i="1"/>
  <c r="W1628" i="1"/>
  <c r="V1628" i="1"/>
  <c r="U1628" i="1"/>
  <c r="T1628" i="1"/>
  <c r="S1628" i="1"/>
  <c r="R1628" i="1"/>
  <c r="Q1628" i="1"/>
  <c r="P1628" i="1"/>
  <c r="E1628" i="1"/>
  <c r="D1628" i="1"/>
  <c r="C1628" i="1"/>
  <c r="W1627" i="1"/>
  <c r="V1627" i="1"/>
  <c r="U1627" i="1"/>
  <c r="T1627" i="1"/>
  <c r="S1627" i="1"/>
  <c r="R1627" i="1"/>
  <c r="Q1627" i="1"/>
  <c r="P1627" i="1"/>
  <c r="E1627" i="1"/>
  <c r="D1627" i="1"/>
  <c r="C1627" i="1"/>
  <c r="W1626" i="1"/>
  <c r="V1626" i="1"/>
  <c r="U1626" i="1"/>
  <c r="T1626" i="1"/>
  <c r="S1626" i="1"/>
  <c r="R1626" i="1"/>
  <c r="Q1626" i="1"/>
  <c r="P1626" i="1"/>
  <c r="E1626" i="1"/>
  <c r="D1626" i="1"/>
  <c r="C1626" i="1"/>
  <c r="W1625" i="1"/>
  <c r="V1625" i="1"/>
  <c r="U1625" i="1"/>
  <c r="T1625" i="1"/>
  <c r="S1625" i="1"/>
  <c r="R1625" i="1"/>
  <c r="Q1625" i="1"/>
  <c r="P1625" i="1"/>
  <c r="E1625" i="1"/>
  <c r="D1625" i="1"/>
  <c r="C1625" i="1"/>
  <c r="W1624" i="1"/>
  <c r="V1624" i="1"/>
  <c r="U1624" i="1"/>
  <c r="T1624" i="1"/>
  <c r="S1624" i="1"/>
  <c r="R1624" i="1"/>
  <c r="Q1624" i="1"/>
  <c r="P1624" i="1"/>
  <c r="E1624" i="1"/>
  <c r="D1624" i="1"/>
  <c r="C1624" i="1"/>
  <c r="W1623" i="1"/>
  <c r="V1623" i="1"/>
  <c r="U1623" i="1"/>
  <c r="T1623" i="1"/>
  <c r="S1623" i="1"/>
  <c r="R1623" i="1"/>
  <c r="Q1623" i="1"/>
  <c r="P1623" i="1"/>
  <c r="E1623" i="1"/>
  <c r="D1623" i="1"/>
  <c r="C1623" i="1"/>
  <c r="W1622" i="1"/>
  <c r="V1622" i="1"/>
  <c r="U1622" i="1"/>
  <c r="T1622" i="1"/>
  <c r="S1622" i="1"/>
  <c r="R1622" i="1"/>
  <c r="Q1622" i="1"/>
  <c r="P1622" i="1"/>
  <c r="E1622" i="1"/>
  <c r="D1622" i="1"/>
  <c r="C1622" i="1"/>
  <c r="W1621" i="1"/>
  <c r="V1621" i="1"/>
  <c r="U1621" i="1"/>
  <c r="T1621" i="1"/>
  <c r="S1621" i="1"/>
  <c r="R1621" i="1"/>
  <c r="Q1621" i="1"/>
  <c r="P1621" i="1"/>
  <c r="E1621" i="1"/>
  <c r="D1621" i="1"/>
  <c r="C1621" i="1"/>
  <c r="W1620" i="1"/>
  <c r="V1620" i="1"/>
  <c r="U1620" i="1"/>
  <c r="T1620" i="1"/>
  <c r="S1620" i="1"/>
  <c r="R1620" i="1"/>
  <c r="Q1620" i="1"/>
  <c r="P1620" i="1"/>
  <c r="E1620" i="1"/>
  <c r="D1620" i="1"/>
  <c r="C1620" i="1"/>
  <c r="W1619" i="1"/>
  <c r="V1619" i="1"/>
  <c r="U1619" i="1"/>
  <c r="T1619" i="1"/>
  <c r="S1619" i="1"/>
  <c r="R1619" i="1"/>
  <c r="Q1619" i="1"/>
  <c r="P1619" i="1"/>
  <c r="E1619" i="1"/>
  <c r="D1619" i="1"/>
  <c r="C1619" i="1"/>
  <c r="W1618" i="1"/>
  <c r="V1618" i="1"/>
  <c r="U1618" i="1"/>
  <c r="T1618" i="1"/>
  <c r="S1618" i="1"/>
  <c r="R1618" i="1"/>
  <c r="Q1618" i="1"/>
  <c r="P1618" i="1"/>
  <c r="E1618" i="1"/>
  <c r="D1618" i="1"/>
  <c r="C1618" i="1"/>
  <c r="W1617" i="1"/>
  <c r="V1617" i="1"/>
  <c r="U1617" i="1"/>
  <c r="T1617" i="1"/>
  <c r="S1617" i="1"/>
  <c r="R1617" i="1"/>
  <c r="Q1617" i="1"/>
  <c r="P1617" i="1"/>
  <c r="E1617" i="1"/>
  <c r="D1617" i="1"/>
  <c r="C1617" i="1"/>
  <c r="W1616" i="1"/>
  <c r="V1616" i="1"/>
  <c r="U1616" i="1"/>
  <c r="T1616" i="1"/>
  <c r="S1616" i="1"/>
  <c r="R1616" i="1"/>
  <c r="Q1616" i="1"/>
  <c r="P1616" i="1"/>
  <c r="E1616" i="1"/>
  <c r="D1616" i="1"/>
  <c r="C1616" i="1"/>
  <c r="W1615" i="1"/>
  <c r="V1615" i="1"/>
  <c r="U1615" i="1"/>
  <c r="T1615" i="1"/>
  <c r="S1615" i="1"/>
  <c r="R1615" i="1"/>
  <c r="Q1615" i="1"/>
  <c r="P1615" i="1"/>
  <c r="E1615" i="1"/>
  <c r="D1615" i="1"/>
  <c r="C1615" i="1"/>
  <c r="W1614" i="1"/>
  <c r="V1614" i="1"/>
  <c r="U1614" i="1"/>
  <c r="T1614" i="1"/>
  <c r="S1614" i="1"/>
  <c r="R1614" i="1"/>
  <c r="Q1614" i="1"/>
  <c r="P1614" i="1"/>
  <c r="E1614" i="1"/>
  <c r="D1614" i="1"/>
  <c r="C1614" i="1"/>
  <c r="W1613" i="1"/>
  <c r="V1613" i="1"/>
  <c r="U1613" i="1"/>
  <c r="T1613" i="1"/>
  <c r="S1613" i="1"/>
  <c r="R1613" i="1"/>
  <c r="Q1613" i="1"/>
  <c r="P1613" i="1"/>
  <c r="E1613" i="1"/>
  <c r="D1613" i="1"/>
  <c r="C1613" i="1"/>
  <c r="W1612" i="1"/>
  <c r="V1612" i="1"/>
  <c r="U1612" i="1"/>
  <c r="T1612" i="1"/>
  <c r="S1612" i="1"/>
  <c r="R1612" i="1"/>
  <c r="Q1612" i="1"/>
  <c r="P1612" i="1"/>
  <c r="E1612" i="1"/>
  <c r="D1612" i="1"/>
  <c r="C1612" i="1"/>
  <c r="W1611" i="1"/>
  <c r="V1611" i="1"/>
  <c r="U1611" i="1"/>
  <c r="T1611" i="1"/>
  <c r="S1611" i="1"/>
  <c r="R1611" i="1"/>
  <c r="Q1611" i="1"/>
  <c r="P1611" i="1"/>
  <c r="E1611" i="1"/>
  <c r="D1611" i="1"/>
  <c r="C1611" i="1"/>
  <c r="W1610" i="1"/>
  <c r="V1610" i="1"/>
  <c r="U1610" i="1"/>
  <c r="T1610" i="1"/>
  <c r="S1610" i="1"/>
  <c r="R1610" i="1"/>
  <c r="Q1610" i="1"/>
  <c r="P1610" i="1"/>
  <c r="E1610" i="1"/>
  <c r="D1610" i="1"/>
  <c r="C1610" i="1"/>
  <c r="W1609" i="1"/>
  <c r="V1609" i="1"/>
  <c r="U1609" i="1"/>
  <c r="T1609" i="1"/>
  <c r="S1609" i="1"/>
  <c r="R1609" i="1"/>
  <c r="Q1609" i="1"/>
  <c r="P1609" i="1"/>
  <c r="E1609" i="1"/>
  <c r="D1609" i="1"/>
  <c r="C1609" i="1"/>
  <c r="W1608" i="1"/>
  <c r="V1608" i="1"/>
  <c r="U1608" i="1"/>
  <c r="T1608" i="1"/>
  <c r="S1608" i="1"/>
  <c r="R1608" i="1"/>
  <c r="Q1608" i="1"/>
  <c r="P1608" i="1"/>
  <c r="E1608" i="1"/>
  <c r="D1608" i="1"/>
  <c r="C1608" i="1"/>
  <c r="W1607" i="1"/>
  <c r="V1607" i="1"/>
  <c r="U1607" i="1"/>
  <c r="T1607" i="1"/>
  <c r="S1607" i="1"/>
  <c r="R1607" i="1"/>
  <c r="Q1607" i="1"/>
  <c r="P1607" i="1"/>
  <c r="E1607" i="1"/>
  <c r="D1607" i="1"/>
  <c r="C1607" i="1"/>
  <c r="W1606" i="1"/>
  <c r="V1606" i="1"/>
  <c r="U1606" i="1"/>
  <c r="T1606" i="1"/>
  <c r="S1606" i="1"/>
  <c r="R1606" i="1"/>
  <c r="Q1606" i="1"/>
  <c r="P1606" i="1"/>
  <c r="E1606" i="1"/>
  <c r="D1606" i="1"/>
  <c r="C1606" i="1"/>
  <c r="W1605" i="1"/>
  <c r="V1605" i="1"/>
  <c r="U1605" i="1"/>
  <c r="T1605" i="1"/>
  <c r="S1605" i="1"/>
  <c r="R1605" i="1"/>
  <c r="Q1605" i="1"/>
  <c r="P1605" i="1"/>
  <c r="E1605" i="1"/>
  <c r="D1605" i="1"/>
  <c r="C1605" i="1"/>
  <c r="W1604" i="1"/>
  <c r="V1604" i="1"/>
  <c r="U1604" i="1"/>
  <c r="T1604" i="1"/>
  <c r="S1604" i="1"/>
  <c r="R1604" i="1"/>
  <c r="Q1604" i="1"/>
  <c r="P1604" i="1"/>
  <c r="E1604" i="1"/>
  <c r="D1604" i="1"/>
  <c r="C1604" i="1"/>
  <c r="W1603" i="1"/>
  <c r="V1603" i="1"/>
  <c r="U1603" i="1"/>
  <c r="T1603" i="1"/>
  <c r="S1603" i="1"/>
  <c r="R1603" i="1"/>
  <c r="Q1603" i="1"/>
  <c r="P1603" i="1"/>
  <c r="E1603" i="1"/>
  <c r="D1603" i="1"/>
  <c r="C1603" i="1"/>
  <c r="W1602" i="1"/>
  <c r="V1602" i="1"/>
  <c r="U1602" i="1"/>
  <c r="T1602" i="1"/>
  <c r="S1602" i="1"/>
  <c r="R1602" i="1"/>
  <c r="Q1602" i="1"/>
  <c r="P1602" i="1"/>
  <c r="E1602" i="1"/>
  <c r="D1602" i="1"/>
  <c r="C1602" i="1"/>
  <c r="W1601" i="1"/>
  <c r="V1601" i="1"/>
  <c r="U1601" i="1"/>
  <c r="T1601" i="1"/>
  <c r="S1601" i="1"/>
  <c r="R1601" i="1"/>
  <c r="Q1601" i="1"/>
  <c r="P1601" i="1"/>
  <c r="E1601" i="1"/>
  <c r="D1601" i="1"/>
  <c r="C1601" i="1"/>
  <c r="W1600" i="1"/>
  <c r="V1600" i="1"/>
  <c r="U1600" i="1"/>
  <c r="T1600" i="1"/>
  <c r="S1600" i="1"/>
  <c r="R1600" i="1"/>
  <c r="Q1600" i="1"/>
  <c r="P1600" i="1"/>
  <c r="E1600" i="1"/>
  <c r="D1600" i="1"/>
  <c r="C1600" i="1"/>
  <c r="W1599" i="1"/>
  <c r="V1599" i="1"/>
  <c r="U1599" i="1"/>
  <c r="T1599" i="1"/>
  <c r="S1599" i="1"/>
  <c r="R1599" i="1"/>
  <c r="Q1599" i="1"/>
  <c r="P1599" i="1"/>
  <c r="E1599" i="1"/>
  <c r="D1599" i="1"/>
  <c r="C1599" i="1"/>
  <c r="W1598" i="1"/>
  <c r="V1598" i="1"/>
  <c r="U1598" i="1"/>
  <c r="T1598" i="1"/>
  <c r="S1598" i="1"/>
  <c r="R1598" i="1"/>
  <c r="Q1598" i="1"/>
  <c r="P1598" i="1"/>
  <c r="E1598" i="1"/>
  <c r="D1598" i="1"/>
  <c r="C1598" i="1"/>
  <c r="W1597" i="1"/>
  <c r="V1597" i="1"/>
  <c r="U1597" i="1"/>
  <c r="T1597" i="1"/>
  <c r="S1597" i="1"/>
  <c r="R1597" i="1"/>
  <c r="Q1597" i="1"/>
  <c r="P1597" i="1"/>
  <c r="E1597" i="1"/>
  <c r="D1597" i="1"/>
  <c r="C1597" i="1"/>
  <c r="W1596" i="1"/>
  <c r="V1596" i="1"/>
  <c r="U1596" i="1"/>
  <c r="T1596" i="1"/>
  <c r="S1596" i="1"/>
  <c r="R1596" i="1"/>
  <c r="Q1596" i="1"/>
  <c r="P1596" i="1"/>
  <c r="E1596" i="1"/>
  <c r="D1596" i="1"/>
  <c r="C1596" i="1"/>
  <c r="W1595" i="1"/>
  <c r="V1595" i="1"/>
  <c r="U1595" i="1"/>
  <c r="T1595" i="1"/>
  <c r="S1595" i="1"/>
  <c r="R1595" i="1"/>
  <c r="Q1595" i="1"/>
  <c r="P1595" i="1"/>
  <c r="E1595" i="1"/>
  <c r="D1595" i="1"/>
  <c r="C1595" i="1"/>
  <c r="W1594" i="1"/>
  <c r="V1594" i="1"/>
  <c r="U1594" i="1"/>
  <c r="T1594" i="1"/>
  <c r="S1594" i="1"/>
  <c r="R1594" i="1"/>
  <c r="Q1594" i="1"/>
  <c r="P1594" i="1"/>
  <c r="E1594" i="1"/>
  <c r="D1594" i="1"/>
  <c r="C1594" i="1"/>
  <c r="W1593" i="1"/>
  <c r="V1593" i="1"/>
  <c r="U1593" i="1"/>
  <c r="T1593" i="1"/>
  <c r="S1593" i="1"/>
  <c r="R1593" i="1"/>
  <c r="Q1593" i="1"/>
  <c r="P1593" i="1"/>
  <c r="E1593" i="1"/>
  <c r="D1593" i="1"/>
  <c r="C1593" i="1"/>
  <c r="W1592" i="1"/>
  <c r="V1592" i="1"/>
  <c r="U1592" i="1"/>
  <c r="T1592" i="1"/>
  <c r="S1592" i="1"/>
  <c r="R1592" i="1"/>
  <c r="Q1592" i="1"/>
  <c r="P1592" i="1"/>
  <c r="E1592" i="1"/>
  <c r="D1592" i="1"/>
  <c r="C1592" i="1"/>
  <c r="W1591" i="1"/>
  <c r="V1591" i="1"/>
  <c r="U1591" i="1"/>
  <c r="T1591" i="1"/>
  <c r="S1591" i="1"/>
  <c r="R1591" i="1"/>
  <c r="Q1591" i="1"/>
  <c r="P1591" i="1"/>
  <c r="E1591" i="1"/>
  <c r="D1591" i="1"/>
  <c r="C1591" i="1"/>
  <c r="W1590" i="1"/>
  <c r="V1590" i="1"/>
  <c r="U1590" i="1"/>
  <c r="T1590" i="1"/>
  <c r="S1590" i="1"/>
  <c r="R1590" i="1"/>
  <c r="Q1590" i="1"/>
  <c r="P1590" i="1"/>
  <c r="E1590" i="1"/>
  <c r="D1590" i="1"/>
  <c r="C1590" i="1"/>
  <c r="W1589" i="1"/>
  <c r="V1589" i="1"/>
  <c r="U1589" i="1"/>
  <c r="T1589" i="1"/>
  <c r="S1589" i="1"/>
  <c r="R1589" i="1"/>
  <c r="Q1589" i="1"/>
  <c r="P1589" i="1"/>
  <c r="E1589" i="1"/>
  <c r="D1589" i="1"/>
  <c r="C1589" i="1"/>
  <c r="W1588" i="1"/>
  <c r="V1588" i="1"/>
  <c r="U1588" i="1"/>
  <c r="T1588" i="1"/>
  <c r="S1588" i="1"/>
  <c r="R1588" i="1"/>
  <c r="Q1588" i="1"/>
  <c r="P1588" i="1"/>
  <c r="E1588" i="1"/>
  <c r="D1588" i="1"/>
  <c r="C1588" i="1"/>
  <c r="W1587" i="1"/>
  <c r="V1587" i="1"/>
  <c r="U1587" i="1"/>
  <c r="T1587" i="1"/>
  <c r="S1587" i="1"/>
  <c r="R1587" i="1"/>
  <c r="Q1587" i="1"/>
  <c r="P1587" i="1"/>
  <c r="E1587" i="1"/>
  <c r="D1587" i="1"/>
  <c r="C1587" i="1"/>
  <c r="W1586" i="1"/>
  <c r="V1586" i="1"/>
  <c r="U1586" i="1"/>
  <c r="T1586" i="1"/>
  <c r="S1586" i="1"/>
  <c r="R1586" i="1"/>
  <c r="Q1586" i="1"/>
  <c r="P1586" i="1"/>
  <c r="E1586" i="1"/>
  <c r="D1586" i="1"/>
  <c r="C1586" i="1"/>
  <c r="W1585" i="1"/>
  <c r="V1585" i="1"/>
  <c r="U1585" i="1"/>
  <c r="T1585" i="1"/>
  <c r="S1585" i="1"/>
  <c r="R1585" i="1"/>
  <c r="Q1585" i="1"/>
  <c r="P1585" i="1"/>
  <c r="E1585" i="1"/>
  <c r="D1585" i="1"/>
  <c r="C1585" i="1"/>
  <c r="W1584" i="1"/>
  <c r="V1584" i="1"/>
  <c r="U1584" i="1"/>
  <c r="T1584" i="1"/>
  <c r="S1584" i="1"/>
  <c r="R1584" i="1"/>
  <c r="Q1584" i="1"/>
  <c r="P1584" i="1"/>
  <c r="E1584" i="1"/>
  <c r="D1584" i="1"/>
  <c r="C1584" i="1"/>
  <c r="W1583" i="1"/>
  <c r="V1583" i="1"/>
  <c r="U1583" i="1"/>
  <c r="T1583" i="1"/>
  <c r="S1583" i="1"/>
  <c r="R1583" i="1"/>
  <c r="Q1583" i="1"/>
  <c r="P1583" i="1"/>
  <c r="E1583" i="1"/>
  <c r="D1583" i="1"/>
  <c r="C1583" i="1"/>
  <c r="W1582" i="1"/>
  <c r="V1582" i="1"/>
  <c r="U1582" i="1"/>
  <c r="T1582" i="1"/>
  <c r="S1582" i="1"/>
  <c r="R1582" i="1"/>
  <c r="Q1582" i="1"/>
  <c r="P1582" i="1"/>
  <c r="E1582" i="1"/>
  <c r="D1582" i="1"/>
  <c r="C1582" i="1"/>
  <c r="W1581" i="1"/>
  <c r="V1581" i="1"/>
  <c r="U1581" i="1"/>
  <c r="T1581" i="1"/>
  <c r="S1581" i="1"/>
  <c r="R1581" i="1"/>
  <c r="Q1581" i="1"/>
  <c r="P1581" i="1"/>
  <c r="E1581" i="1"/>
  <c r="D1581" i="1"/>
  <c r="C1581" i="1"/>
  <c r="W1580" i="1"/>
  <c r="V1580" i="1"/>
  <c r="U1580" i="1"/>
  <c r="T1580" i="1"/>
  <c r="S1580" i="1"/>
  <c r="R1580" i="1"/>
  <c r="Q1580" i="1"/>
  <c r="P1580" i="1"/>
  <c r="E1580" i="1"/>
  <c r="D1580" i="1"/>
  <c r="C1580" i="1"/>
  <c r="W1579" i="1"/>
  <c r="V1579" i="1"/>
  <c r="U1579" i="1"/>
  <c r="T1579" i="1"/>
  <c r="S1579" i="1"/>
  <c r="R1579" i="1"/>
  <c r="Q1579" i="1"/>
  <c r="P1579" i="1"/>
  <c r="E1579" i="1"/>
  <c r="D1579" i="1"/>
  <c r="C1579" i="1"/>
  <c r="W1578" i="1"/>
  <c r="V1578" i="1"/>
  <c r="U1578" i="1"/>
  <c r="T1578" i="1"/>
  <c r="S1578" i="1"/>
  <c r="R1578" i="1"/>
  <c r="Q1578" i="1"/>
  <c r="P1578" i="1"/>
  <c r="E1578" i="1"/>
  <c r="D1578" i="1"/>
  <c r="C1578" i="1"/>
  <c r="W1577" i="1"/>
  <c r="V1577" i="1"/>
  <c r="U1577" i="1"/>
  <c r="T1577" i="1"/>
  <c r="S1577" i="1"/>
  <c r="R1577" i="1"/>
  <c r="Q1577" i="1"/>
  <c r="P1577" i="1"/>
  <c r="E1577" i="1"/>
  <c r="D1577" i="1"/>
  <c r="C1577" i="1"/>
  <c r="W1576" i="1"/>
  <c r="V1576" i="1"/>
  <c r="U1576" i="1"/>
  <c r="T1576" i="1"/>
  <c r="S1576" i="1"/>
  <c r="R1576" i="1"/>
  <c r="Q1576" i="1"/>
  <c r="P1576" i="1"/>
  <c r="E1576" i="1"/>
  <c r="D1576" i="1"/>
  <c r="C1576" i="1"/>
  <c r="W1575" i="1"/>
  <c r="V1575" i="1"/>
  <c r="U1575" i="1"/>
  <c r="T1575" i="1"/>
  <c r="S1575" i="1"/>
  <c r="R1575" i="1"/>
  <c r="Q1575" i="1"/>
  <c r="P1575" i="1"/>
  <c r="E1575" i="1"/>
  <c r="D1575" i="1"/>
  <c r="C1575" i="1"/>
  <c r="W1574" i="1"/>
  <c r="V1574" i="1"/>
  <c r="U1574" i="1"/>
  <c r="T1574" i="1"/>
  <c r="S1574" i="1"/>
  <c r="R1574" i="1"/>
  <c r="Q1574" i="1"/>
  <c r="P1574" i="1"/>
  <c r="E1574" i="1"/>
  <c r="D1574" i="1"/>
  <c r="C1574" i="1"/>
  <c r="W1573" i="1"/>
  <c r="V1573" i="1"/>
  <c r="U1573" i="1"/>
  <c r="T1573" i="1"/>
  <c r="S1573" i="1"/>
  <c r="R1573" i="1"/>
  <c r="Q1573" i="1"/>
  <c r="P1573" i="1"/>
  <c r="E1573" i="1"/>
  <c r="D1573" i="1"/>
  <c r="C1573" i="1"/>
  <c r="W1572" i="1"/>
  <c r="V1572" i="1"/>
  <c r="U1572" i="1"/>
  <c r="T1572" i="1"/>
  <c r="S1572" i="1"/>
  <c r="R1572" i="1"/>
  <c r="Q1572" i="1"/>
  <c r="P1572" i="1"/>
  <c r="E1572" i="1"/>
  <c r="D1572" i="1"/>
  <c r="C1572" i="1"/>
  <c r="W1571" i="1"/>
  <c r="V1571" i="1"/>
  <c r="U1571" i="1"/>
  <c r="T1571" i="1"/>
  <c r="S1571" i="1"/>
  <c r="R1571" i="1"/>
  <c r="Q1571" i="1"/>
  <c r="P1571" i="1"/>
  <c r="E1571" i="1"/>
  <c r="D1571" i="1"/>
  <c r="C1571" i="1"/>
  <c r="W1570" i="1"/>
  <c r="V1570" i="1"/>
  <c r="U1570" i="1"/>
  <c r="T1570" i="1"/>
  <c r="S1570" i="1"/>
  <c r="R1570" i="1"/>
  <c r="Q1570" i="1"/>
  <c r="P1570" i="1"/>
  <c r="E1570" i="1"/>
  <c r="D1570" i="1"/>
  <c r="C1570" i="1"/>
  <c r="W1569" i="1"/>
  <c r="V1569" i="1"/>
  <c r="U1569" i="1"/>
  <c r="T1569" i="1"/>
  <c r="S1569" i="1"/>
  <c r="R1569" i="1"/>
  <c r="Q1569" i="1"/>
  <c r="P1569" i="1"/>
  <c r="E1569" i="1"/>
  <c r="D1569" i="1"/>
  <c r="C1569" i="1"/>
  <c r="W1568" i="1"/>
  <c r="V1568" i="1"/>
  <c r="U1568" i="1"/>
  <c r="T1568" i="1"/>
  <c r="S1568" i="1"/>
  <c r="R1568" i="1"/>
  <c r="Q1568" i="1"/>
  <c r="P1568" i="1"/>
  <c r="E1568" i="1"/>
  <c r="D1568" i="1"/>
  <c r="C1568" i="1"/>
  <c r="W1567" i="1"/>
  <c r="V1567" i="1"/>
  <c r="U1567" i="1"/>
  <c r="T1567" i="1"/>
  <c r="S1567" i="1"/>
  <c r="R1567" i="1"/>
  <c r="Q1567" i="1"/>
  <c r="P1567" i="1"/>
  <c r="E1567" i="1"/>
  <c r="D1567" i="1"/>
  <c r="C1567" i="1"/>
  <c r="W1566" i="1"/>
  <c r="V1566" i="1"/>
  <c r="U1566" i="1"/>
  <c r="T1566" i="1"/>
  <c r="S1566" i="1"/>
  <c r="R1566" i="1"/>
  <c r="Q1566" i="1"/>
  <c r="P1566" i="1"/>
  <c r="E1566" i="1"/>
  <c r="D1566" i="1"/>
  <c r="C1566" i="1"/>
  <c r="W1565" i="1"/>
  <c r="V1565" i="1"/>
  <c r="U1565" i="1"/>
  <c r="T1565" i="1"/>
  <c r="S1565" i="1"/>
  <c r="R1565" i="1"/>
  <c r="Q1565" i="1"/>
  <c r="P1565" i="1"/>
  <c r="E1565" i="1"/>
  <c r="D1565" i="1"/>
  <c r="C1565" i="1"/>
  <c r="W1564" i="1"/>
  <c r="V1564" i="1"/>
  <c r="U1564" i="1"/>
  <c r="T1564" i="1"/>
  <c r="S1564" i="1"/>
  <c r="R1564" i="1"/>
  <c r="Q1564" i="1"/>
  <c r="P1564" i="1"/>
  <c r="E1564" i="1"/>
  <c r="D1564" i="1"/>
  <c r="C1564" i="1"/>
  <c r="W1563" i="1"/>
  <c r="V1563" i="1"/>
  <c r="U1563" i="1"/>
  <c r="T1563" i="1"/>
  <c r="S1563" i="1"/>
  <c r="R1563" i="1"/>
  <c r="Q1563" i="1"/>
  <c r="P1563" i="1"/>
  <c r="E1563" i="1"/>
  <c r="D1563" i="1"/>
  <c r="C1563" i="1"/>
  <c r="W1562" i="1"/>
  <c r="V1562" i="1"/>
  <c r="U1562" i="1"/>
  <c r="T1562" i="1"/>
  <c r="S1562" i="1"/>
  <c r="R1562" i="1"/>
  <c r="Q1562" i="1"/>
  <c r="P1562" i="1"/>
  <c r="E1562" i="1"/>
  <c r="D1562" i="1"/>
  <c r="C1562" i="1"/>
  <c r="W1561" i="1"/>
  <c r="V1561" i="1"/>
  <c r="U1561" i="1"/>
  <c r="T1561" i="1"/>
  <c r="S1561" i="1"/>
  <c r="R1561" i="1"/>
  <c r="Q1561" i="1"/>
  <c r="P1561" i="1"/>
  <c r="E1561" i="1"/>
  <c r="D1561" i="1"/>
  <c r="C1561" i="1"/>
  <c r="W1560" i="1"/>
  <c r="V1560" i="1"/>
  <c r="U1560" i="1"/>
  <c r="T1560" i="1"/>
  <c r="S1560" i="1"/>
  <c r="R1560" i="1"/>
  <c r="Q1560" i="1"/>
  <c r="P1560" i="1"/>
  <c r="E1560" i="1"/>
  <c r="D1560" i="1"/>
  <c r="C1560" i="1"/>
  <c r="W1559" i="1"/>
  <c r="V1559" i="1"/>
  <c r="U1559" i="1"/>
  <c r="T1559" i="1"/>
  <c r="S1559" i="1"/>
  <c r="R1559" i="1"/>
  <c r="Q1559" i="1"/>
  <c r="P1559" i="1"/>
  <c r="E1559" i="1"/>
  <c r="D1559" i="1"/>
  <c r="C1559" i="1"/>
  <c r="W1558" i="1"/>
  <c r="V1558" i="1"/>
  <c r="U1558" i="1"/>
  <c r="T1558" i="1"/>
  <c r="S1558" i="1"/>
  <c r="R1558" i="1"/>
  <c r="Q1558" i="1"/>
  <c r="P1558" i="1"/>
  <c r="E1558" i="1"/>
  <c r="D1558" i="1"/>
  <c r="C1558" i="1"/>
  <c r="W1557" i="1"/>
  <c r="V1557" i="1"/>
  <c r="U1557" i="1"/>
  <c r="T1557" i="1"/>
  <c r="S1557" i="1"/>
  <c r="R1557" i="1"/>
  <c r="Q1557" i="1"/>
  <c r="P1557" i="1"/>
  <c r="E1557" i="1"/>
  <c r="D1557" i="1"/>
  <c r="C1557" i="1"/>
  <c r="W1556" i="1"/>
  <c r="V1556" i="1"/>
  <c r="U1556" i="1"/>
  <c r="T1556" i="1"/>
  <c r="S1556" i="1"/>
  <c r="R1556" i="1"/>
  <c r="Q1556" i="1"/>
  <c r="P1556" i="1"/>
  <c r="E1556" i="1"/>
  <c r="D1556" i="1"/>
  <c r="C1556" i="1"/>
  <c r="W1555" i="1"/>
  <c r="V1555" i="1"/>
  <c r="U1555" i="1"/>
  <c r="T1555" i="1"/>
  <c r="S1555" i="1"/>
  <c r="R1555" i="1"/>
  <c r="Q1555" i="1"/>
  <c r="P1555" i="1"/>
  <c r="E1555" i="1"/>
  <c r="D1555" i="1"/>
  <c r="C1555" i="1"/>
  <c r="W1554" i="1"/>
  <c r="V1554" i="1"/>
  <c r="U1554" i="1"/>
  <c r="T1554" i="1"/>
  <c r="S1554" i="1"/>
  <c r="R1554" i="1"/>
  <c r="Q1554" i="1"/>
  <c r="P1554" i="1"/>
  <c r="E1554" i="1"/>
  <c r="D1554" i="1"/>
  <c r="C1554" i="1"/>
  <c r="W1553" i="1"/>
  <c r="V1553" i="1"/>
  <c r="U1553" i="1"/>
  <c r="T1553" i="1"/>
  <c r="S1553" i="1"/>
  <c r="R1553" i="1"/>
  <c r="Q1553" i="1"/>
  <c r="P1553" i="1"/>
  <c r="E1553" i="1"/>
  <c r="D1553" i="1"/>
  <c r="C1553" i="1"/>
  <c r="W1552" i="1"/>
  <c r="V1552" i="1"/>
  <c r="U1552" i="1"/>
  <c r="T1552" i="1"/>
  <c r="S1552" i="1"/>
  <c r="R1552" i="1"/>
  <c r="Q1552" i="1"/>
  <c r="P1552" i="1"/>
  <c r="E1552" i="1"/>
  <c r="D1552" i="1"/>
  <c r="C1552" i="1"/>
  <c r="W1551" i="1"/>
  <c r="V1551" i="1"/>
  <c r="U1551" i="1"/>
  <c r="T1551" i="1"/>
  <c r="S1551" i="1"/>
  <c r="R1551" i="1"/>
  <c r="Q1551" i="1"/>
  <c r="P1551" i="1"/>
  <c r="E1551" i="1"/>
  <c r="D1551" i="1"/>
  <c r="C1551" i="1"/>
  <c r="W1550" i="1"/>
  <c r="V1550" i="1"/>
  <c r="U1550" i="1"/>
  <c r="T1550" i="1"/>
  <c r="S1550" i="1"/>
  <c r="R1550" i="1"/>
  <c r="Q1550" i="1"/>
  <c r="P1550" i="1"/>
  <c r="E1550" i="1"/>
  <c r="D1550" i="1"/>
  <c r="C1550" i="1"/>
  <c r="W1549" i="1"/>
  <c r="V1549" i="1"/>
  <c r="U1549" i="1"/>
  <c r="T1549" i="1"/>
  <c r="S1549" i="1"/>
  <c r="R1549" i="1"/>
  <c r="Q1549" i="1"/>
  <c r="P1549" i="1"/>
  <c r="E1549" i="1"/>
  <c r="D1549" i="1"/>
  <c r="C1549" i="1"/>
  <c r="W1548" i="1"/>
  <c r="V1548" i="1"/>
  <c r="U1548" i="1"/>
  <c r="T1548" i="1"/>
  <c r="S1548" i="1"/>
  <c r="R1548" i="1"/>
  <c r="Q1548" i="1"/>
  <c r="P1548" i="1"/>
  <c r="E1548" i="1"/>
  <c r="D1548" i="1"/>
  <c r="C1548" i="1"/>
  <c r="W1547" i="1"/>
  <c r="V1547" i="1"/>
  <c r="U1547" i="1"/>
  <c r="T1547" i="1"/>
  <c r="S1547" i="1"/>
  <c r="R1547" i="1"/>
  <c r="Q1547" i="1"/>
  <c r="P1547" i="1"/>
  <c r="E1547" i="1"/>
  <c r="D1547" i="1"/>
  <c r="C1547" i="1"/>
  <c r="W1546" i="1"/>
  <c r="V1546" i="1"/>
  <c r="U1546" i="1"/>
  <c r="T1546" i="1"/>
  <c r="S1546" i="1"/>
  <c r="R1546" i="1"/>
  <c r="Q1546" i="1"/>
  <c r="P1546" i="1"/>
  <c r="E1546" i="1"/>
  <c r="D1546" i="1"/>
  <c r="C1546" i="1"/>
  <c r="W1545" i="1"/>
  <c r="V1545" i="1"/>
  <c r="U1545" i="1"/>
  <c r="T1545" i="1"/>
  <c r="S1545" i="1"/>
  <c r="R1545" i="1"/>
  <c r="Q1545" i="1"/>
  <c r="P1545" i="1"/>
  <c r="E1545" i="1"/>
  <c r="D1545" i="1"/>
  <c r="C1545" i="1"/>
  <c r="W1544" i="1"/>
  <c r="V1544" i="1"/>
  <c r="U1544" i="1"/>
  <c r="T1544" i="1"/>
  <c r="S1544" i="1"/>
  <c r="R1544" i="1"/>
  <c r="Q1544" i="1"/>
  <c r="P1544" i="1"/>
  <c r="E1544" i="1"/>
  <c r="D1544" i="1"/>
  <c r="C1544" i="1"/>
  <c r="W1543" i="1"/>
  <c r="V1543" i="1"/>
  <c r="U1543" i="1"/>
  <c r="T1543" i="1"/>
  <c r="S1543" i="1"/>
  <c r="R1543" i="1"/>
  <c r="Q1543" i="1"/>
  <c r="P1543" i="1"/>
  <c r="E1543" i="1"/>
  <c r="D1543" i="1"/>
  <c r="C1543" i="1"/>
  <c r="W1542" i="1"/>
  <c r="V1542" i="1"/>
  <c r="U1542" i="1"/>
  <c r="T1542" i="1"/>
  <c r="S1542" i="1"/>
  <c r="R1542" i="1"/>
  <c r="Q1542" i="1"/>
  <c r="P1542" i="1"/>
  <c r="E1542" i="1"/>
  <c r="D1542" i="1"/>
  <c r="C1542" i="1"/>
  <c r="W1541" i="1"/>
  <c r="V1541" i="1"/>
  <c r="U1541" i="1"/>
  <c r="T1541" i="1"/>
  <c r="S1541" i="1"/>
  <c r="R1541" i="1"/>
  <c r="Q1541" i="1"/>
  <c r="P1541" i="1"/>
  <c r="E1541" i="1"/>
  <c r="D1541" i="1"/>
  <c r="C1541" i="1"/>
  <c r="W1540" i="1"/>
  <c r="V1540" i="1"/>
  <c r="U1540" i="1"/>
  <c r="T1540" i="1"/>
  <c r="S1540" i="1"/>
  <c r="R1540" i="1"/>
  <c r="Q1540" i="1"/>
  <c r="P1540" i="1"/>
  <c r="E1540" i="1"/>
  <c r="D1540" i="1"/>
  <c r="C1540" i="1"/>
  <c r="W1539" i="1"/>
  <c r="V1539" i="1"/>
  <c r="U1539" i="1"/>
  <c r="T1539" i="1"/>
  <c r="S1539" i="1"/>
  <c r="R1539" i="1"/>
  <c r="Q1539" i="1"/>
  <c r="P1539" i="1"/>
  <c r="E1539" i="1"/>
  <c r="D1539" i="1"/>
  <c r="C1539" i="1"/>
  <c r="W1538" i="1"/>
  <c r="V1538" i="1"/>
  <c r="U1538" i="1"/>
  <c r="T1538" i="1"/>
  <c r="S1538" i="1"/>
  <c r="R1538" i="1"/>
  <c r="Q1538" i="1"/>
  <c r="P1538" i="1"/>
  <c r="E1538" i="1"/>
  <c r="D1538" i="1"/>
  <c r="C1538" i="1"/>
  <c r="W1537" i="1"/>
  <c r="V1537" i="1"/>
  <c r="U1537" i="1"/>
  <c r="T1537" i="1"/>
  <c r="S1537" i="1"/>
  <c r="R1537" i="1"/>
  <c r="Q1537" i="1"/>
  <c r="P1537" i="1"/>
  <c r="E1537" i="1"/>
  <c r="D1537" i="1"/>
  <c r="C1537" i="1"/>
  <c r="W1536" i="1"/>
  <c r="V1536" i="1"/>
  <c r="U1536" i="1"/>
  <c r="T1536" i="1"/>
  <c r="S1536" i="1"/>
  <c r="R1536" i="1"/>
  <c r="Q1536" i="1"/>
  <c r="P1536" i="1"/>
  <c r="E1536" i="1"/>
  <c r="D1536" i="1"/>
  <c r="C1536" i="1"/>
  <c r="W1535" i="1"/>
  <c r="V1535" i="1"/>
  <c r="U1535" i="1"/>
  <c r="T1535" i="1"/>
  <c r="S1535" i="1"/>
  <c r="R1535" i="1"/>
  <c r="Q1535" i="1"/>
  <c r="P1535" i="1"/>
  <c r="E1535" i="1"/>
  <c r="D1535" i="1"/>
  <c r="C1535" i="1"/>
  <c r="W1534" i="1"/>
  <c r="V1534" i="1"/>
  <c r="U1534" i="1"/>
  <c r="T1534" i="1"/>
  <c r="S1534" i="1"/>
  <c r="R1534" i="1"/>
  <c r="Q1534" i="1"/>
  <c r="P1534" i="1"/>
  <c r="E1534" i="1"/>
  <c r="D1534" i="1"/>
  <c r="C1534" i="1"/>
  <c r="W1533" i="1"/>
  <c r="V1533" i="1"/>
  <c r="U1533" i="1"/>
  <c r="T1533" i="1"/>
  <c r="S1533" i="1"/>
  <c r="R1533" i="1"/>
  <c r="Q1533" i="1"/>
  <c r="P1533" i="1"/>
  <c r="E1533" i="1"/>
  <c r="D1533" i="1"/>
  <c r="C1533" i="1"/>
  <c r="W1532" i="1"/>
  <c r="V1532" i="1"/>
  <c r="U1532" i="1"/>
  <c r="T1532" i="1"/>
  <c r="S1532" i="1"/>
  <c r="R1532" i="1"/>
  <c r="Q1532" i="1"/>
  <c r="P1532" i="1"/>
  <c r="E1532" i="1"/>
  <c r="D1532" i="1"/>
  <c r="C1532" i="1"/>
  <c r="W1531" i="1"/>
  <c r="V1531" i="1"/>
  <c r="U1531" i="1"/>
  <c r="T1531" i="1"/>
  <c r="S1531" i="1"/>
  <c r="R1531" i="1"/>
  <c r="Q1531" i="1"/>
  <c r="P1531" i="1"/>
  <c r="E1531" i="1"/>
  <c r="D1531" i="1"/>
  <c r="C1531" i="1"/>
  <c r="W1530" i="1"/>
  <c r="V1530" i="1"/>
  <c r="U1530" i="1"/>
  <c r="T1530" i="1"/>
  <c r="S1530" i="1"/>
  <c r="R1530" i="1"/>
  <c r="Q1530" i="1"/>
  <c r="P1530" i="1"/>
  <c r="E1530" i="1"/>
  <c r="D1530" i="1"/>
  <c r="C1530" i="1"/>
  <c r="W1529" i="1"/>
  <c r="V1529" i="1"/>
  <c r="U1529" i="1"/>
  <c r="T1529" i="1"/>
  <c r="S1529" i="1"/>
  <c r="R1529" i="1"/>
  <c r="Q1529" i="1"/>
  <c r="P1529" i="1"/>
  <c r="E1529" i="1"/>
  <c r="D1529" i="1"/>
  <c r="C1529" i="1"/>
  <c r="W1528" i="1"/>
  <c r="V1528" i="1"/>
  <c r="U1528" i="1"/>
  <c r="T1528" i="1"/>
  <c r="S1528" i="1"/>
  <c r="R1528" i="1"/>
  <c r="Q1528" i="1"/>
  <c r="P1528" i="1"/>
  <c r="E1528" i="1"/>
  <c r="D1528" i="1"/>
  <c r="C1528" i="1"/>
  <c r="W1527" i="1"/>
  <c r="V1527" i="1"/>
  <c r="U1527" i="1"/>
  <c r="T1527" i="1"/>
  <c r="S1527" i="1"/>
  <c r="R1527" i="1"/>
  <c r="Q1527" i="1"/>
  <c r="P1527" i="1"/>
  <c r="E1527" i="1"/>
  <c r="D1527" i="1"/>
  <c r="C1527" i="1"/>
  <c r="W1526" i="1"/>
  <c r="V1526" i="1"/>
  <c r="U1526" i="1"/>
  <c r="T1526" i="1"/>
  <c r="S1526" i="1"/>
  <c r="R1526" i="1"/>
  <c r="Q1526" i="1"/>
  <c r="P1526" i="1"/>
  <c r="E1526" i="1"/>
  <c r="D1526" i="1"/>
  <c r="C1526" i="1"/>
  <c r="W1525" i="1"/>
  <c r="V1525" i="1"/>
  <c r="U1525" i="1"/>
  <c r="T1525" i="1"/>
  <c r="S1525" i="1"/>
  <c r="R1525" i="1"/>
  <c r="Q1525" i="1"/>
  <c r="P1525" i="1"/>
  <c r="E1525" i="1"/>
  <c r="D1525" i="1"/>
  <c r="C1525" i="1"/>
  <c r="W1524" i="1"/>
  <c r="V1524" i="1"/>
  <c r="U1524" i="1"/>
  <c r="T1524" i="1"/>
  <c r="S1524" i="1"/>
  <c r="R1524" i="1"/>
  <c r="Q1524" i="1"/>
  <c r="P1524" i="1"/>
  <c r="E1524" i="1"/>
  <c r="D1524" i="1"/>
  <c r="C1524" i="1"/>
  <c r="W1523" i="1"/>
  <c r="V1523" i="1"/>
  <c r="U1523" i="1"/>
  <c r="T1523" i="1"/>
  <c r="S1523" i="1"/>
  <c r="R1523" i="1"/>
  <c r="Q1523" i="1"/>
  <c r="P1523" i="1"/>
  <c r="E1523" i="1"/>
  <c r="D1523" i="1"/>
  <c r="C1523" i="1"/>
  <c r="W1522" i="1"/>
  <c r="V1522" i="1"/>
  <c r="U1522" i="1"/>
  <c r="T1522" i="1"/>
  <c r="S1522" i="1"/>
  <c r="R1522" i="1"/>
  <c r="Q1522" i="1"/>
  <c r="P1522" i="1"/>
  <c r="E1522" i="1"/>
  <c r="D1522" i="1"/>
  <c r="C1522" i="1"/>
  <c r="W1521" i="1"/>
  <c r="V1521" i="1"/>
  <c r="U1521" i="1"/>
  <c r="T1521" i="1"/>
  <c r="S1521" i="1"/>
  <c r="R1521" i="1"/>
  <c r="Q1521" i="1"/>
  <c r="P1521" i="1"/>
  <c r="E1521" i="1"/>
  <c r="D1521" i="1"/>
  <c r="C1521" i="1"/>
  <c r="W1520" i="1"/>
  <c r="V1520" i="1"/>
  <c r="U1520" i="1"/>
  <c r="T1520" i="1"/>
  <c r="S1520" i="1"/>
  <c r="R1520" i="1"/>
  <c r="Q1520" i="1"/>
  <c r="P1520" i="1"/>
  <c r="E1520" i="1"/>
  <c r="D1520" i="1"/>
  <c r="C1520" i="1"/>
  <c r="W1519" i="1"/>
  <c r="V1519" i="1"/>
  <c r="U1519" i="1"/>
  <c r="T1519" i="1"/>
  <c r="S1519" i="1"/>
  <c r="R1519" i="1"/>
  <c r="Q1519" i="1"/>
  <c r="P1519" i="1"/>
  <c r="E1519" i="1"/>
  <c r="D1519" i="1"/>
  <c r="C1519" i="1"/>
  <c r="W1518" i="1"/>
  <c r="V1518" i="1"/>
  <c r="U1518" i="1"/>
  <c r="T1518" i="1"/>
  <c r="S1518" i="1"/>
  <c r="R1518" i="1"/>
  <c r="Q1518" i="1"/>
  <c r="P1518" i="1"/>
  <c r="E1518" i="1"/>
  <c r="D1518" i="1"/>
  <c r="C1518" i="1"/>
  <c r="W1517" i="1"/>
  <c r="V1517" i="1"/>
  <c r="U1517" i="1"/>
  <c r="T1517" i="1"/>
  <c r="S1517" i="1"/>
  <c r="R1517" i="1"/>
  <c r="Q1517" i="1"/>
  <c r="P1517" i="1"/>
  <c r="E1517" i="1"/>
  <c r="D1517" i="1"/>
  <c r="C1517" i="1"/>
  <c r="W1516" i="1"/>
  <c r="V1516" i="1"/>
  <c r="U1516" i="1"/>
  <c r="T1516" i="1"/>
  <c r="S1516" i="1"/>
  <c r="R1516" i="1"/>
  <c r="Q1516" i="1"/>
  <c r="P1516" i="1"/>
  <c r="E1516" i="1"/>
  <c r="D1516" i="1"/>
  <c r="C1516" i="1"/>
  <c r="W1515" i="1"/>
  <c r="V1515" i="1"/>
  <c r="U1515" i="1"/>
  <c r="T1515" i="1"/>
  <c r="S1515" i="1"/>
  <c r="R1515" i="1"/>
  <c r="Q1515" i="1"/>
  <c r="P1515" i="1"/>
  <c r="E1515" i="1"/>
  <c r="D1515" i="1"/>
  <c r="C1515" i="1"/>
  <c r="W1514" i="1"/>
  <c r="V1514" i="1"/>
  <c r="U1514" i="1"/>
  <c r="T1514" i="1"/>
  <c r="S1514" i="1"/>
  <c r="R1514" i="1"/>
  <c r="Q1514" i="1"/>
  <c r="P1514" i="1"/>
  <c r="E1514" i="1"/>
  <c r="D1514" i="1"/>
  <c r="C1514" i="1"/>
  <c r="W1513" i="1"/>
  <c r="V1513" i="1"/>
  <c r="U1513" i="1"/>
  <c r="T1513" i="1"/>
  <c r="S1513" i="1"/>
  <c r="R1513" i="1"/>
  <c r="Q1513" i="1"/>
  <c r="P1513" i="1"/>
  <c r="E1513" i="1"/>
  <c r="D1513" i="1"/>
  <c r="C1513" i="1"/>
  <c r="W1512" i="1"/>
  <c r="V1512" i="1"/>
  <c r="U1512" i="1"/>
  <c r="T1512" i="1"/>
  <c r="S1512" i="1"/>
  <c r="R1512" i="1"/>
  <c r="Q1512" i="1"/>
  <c r="P1512" i="1"/>
  <c r="E1512" i="1"/>
  <c r="D1512" i="1"/>
  <c r="C1512" i="1"/>
  <c r="W1511" i="1"/>
  <c r="V1511" i="1"/>
  <c r="U1511" i="1"/>
  <c r="T1511" i="1"/>
  <c r="S1511" i="1"/>
  <c r="R1511" i="1"/>
  <c r="Q1511" i="1"/>
  <c r="P1511" i="1"/>
  <c r="E1511" i="1"/>
  <c r="D1511" i="1"/>
  <c r="C1511" i="1"/>
  <c r="W1510" i="1"/>
  <c r="V1510" i="1"/>
  <c r="U1510" i="1"/>
  <c r="T1510" i="1"/>
  <c r="S1510" i="1"/>
  <c r="R1510" i="1"/>
  <c r="Q1510" i="1"/>
  <c r="P1510" i="1"/>
  <c r="E1510" i="1"/>
  <c r="D1510" i="1"/>
  <c r="C1510" i="1"/>
  <c r="W1509" i="1"/>
  <c r="V1509" i="1"/>
  <c r="U1509" i="1"/>
  <c r="T1509" i="1"/>
  <c r="S1509" i="1"/>
  <c r="R1509" i="1"/>
  <c r="Q1509" i="1"/>
  <c r="P1509" i="1"/>
  <c r="E1509" i="1"/>
  <c r="D1509" i="1"/>
  <c r="C1509" i="1"/>
  <c r="W1508" i="1"/>
  <c r="V1508" i="1"/>
  <c r="U1508" i="1"/>
  <c r="T1508" i="1"/>
  <c r="S1508" i="1"/>
  <c r="R1508" i="1"/>
  <c r="Q1508" i="1"/>
  <c r="P1508" i="1"/>
  <c r="E1508" i="1"/>
  <c r="D1508" i="1"/>
  <c r="C1508" i="1"/>
  <c r="W1507" i="1"/>
  <c r="V1507" i="1"/>
  <c r="U1507" i="1"/>
  <c r="T1507" i="1"/>
  <c r="S1507" i="1"/>
  <c r="R1507" i="1"/>
  <c r="Q1507" i="1"/>
  <c r="P1507" i="1"/>
  <c r="E1507" i="1"/>
  <c r="D1507" i="1"/>
  <c r="C1507" i="1"/>
  <c r="W1506" i="1"/>
  <c r="V1506" i="1"/>
  <c r="U1506" i="1"/>
  <c r="T1506" i="1"/>
  <c r="S1506" i="1"/>
  <c r="R1506" i="1"/>
  <c r="Q1506" i="1"/>
  <c r="P1506" i="1"/>
  <c r="E1506" i="1"/>
  <c r="D1506" i="1"/>
  <c r="C1506" i="1"/>
  <c r="W1505" i="1"/>
  <c r="V1505" i="1"/>
  <c r="U1505" i="1"/>
  <c r="T1505" i="1"/>
  <c r="S1505" i="1"/>
  <c r="R1505" i="1"/>
  <c r="Q1505" i="1"/>
  <c r="P1505" i="1"/>
  <c r="E1505" i="1"/>
  <c r="D1505" i="1"/>
  <c r="C1505" i="1"/>
  <c r="W1504" i="1"/>
  <c r="V1504" i="1"/>
  <c r="U1504" i="1"/>
  <c r="T1504" i="1"/>
  <c r="S1504" i="1"/>
  <c r="R1504" i="1"/>
  <c r="Q1504" i="1"/>
  <c r="P1504" i="1"/>
  <c r="E1504" i="1"/>
  <c r="D1504" i="1"/>
  <c r="C1504" i="1"/>
  <c r="W1503" i="1"/>
  <c r="V1503" i="1"/>
  <c r="U1503" i="1"/>
  <c r="T1503" i="1"/>
  <c r="S1503" i="1"/>
  <c r="R1503" i="1"/>
  <c r="Q1503" i="1"/>
  <c r="P1503" i="1"/>
  <c r="E1503" i="1"/>
  <c r="D1503" i="1"/>
  <c r="C1503" i="1"/>
  <c r="W1502" i="1"/>
  <c r="V1502" i="1"/>
  <c r="U1502" i="1"/>
  <c r="T1502" i="1"/>
  <c r="S1502" i="1"/>
  <c r="R1502" i="1"/>
  <c r="Q1502" i="1"/>
  <c r="P1502" i="1"/>
  <c r="E1502" i="1"/>
  <c r="D1502" i="1"/>
  <c r="C1502" i="1"/>
  <c r="W1501" i="1"/>
  <c r="V1501" i="1"/>
  <c r="U1501" i="1"/>
  <c r="T1501" i="1"/>
  <c r="S1501" i="1"/>
  <c r="R1501" i="1"/>
  <c r="Q1501" i="1"/>
  <c r="P1501" i="1"/>
  <c r="E1501" i="1"/>
  <c r="D1501" i="1"/>
  <c r="C1501" i="1"/>
  <c r="W1500" i="1"/>
  <c r="V1500" i="1"/>
  <c r="U1500" i="1"/>
  <c r="T1500" i="1"/>
  <c r="S1500" i="1"/>
  <c r="R1500" i="1"/>
  <c r="Q1500" i="1"/>
  <c r="P1500" i="1"/>
  <c r="E1500" i="1"/>
  <c r="D1500" i="1"/>
  <c r="C1500" i="1"/>
  <c r="W1499" i="1"/>
  <c r="V1499" i="1"/>
  <c r="U1499" i="1"/>
  <c r="T1499" i="1"/>
  <c r="S1499" i="1"/>
  <c r="R1499" i="1"/>
  <c r="Q1499" i="1"/>
  <c r="P1499" i="1"/>
  <c r="E1499" i="1"/>
  <c r="D1499" i="1"/>
  <c r="C1499" i="1"/>
  <c r="W1498" i="1"/>
  <c r="V1498" i="1"/>
  <c r="U1498" i="1"/>
  <c r="T1498" i="1"/>
  <c r="S1498" i="1"/>
  <c r="R1498" i="1"/>
  <c r="Q1498" i="1"/>
  <c r="P1498" i="1"/>
  <c r="E1498" i="1"/>
  <c r="D1498" i="1"/>
  <c r="C1498" i="1"/>
  <c r="W1497" i="1"/>
  <c r="V1497" i="1"/>
  <c r="U1497" i="1"/>
  <c r="T1497" i="1"/>
  <c r="S1497" i="1"/>
  <c r="R1497" i="1"/>
  <c r="Q1497" i="1"/>
  <c r="P1497" i="1"/>
  <c r="E1497" i="1"/>
  <c r="D1497" i="1"/>
  <c r="C1497" i="1"/>
  <c r="W1496" i="1"/>
  <c r="V1496" i="1"/>
  <c r="U1496" i="1"/>
  <c r="T1496" i="1"/>
  <c r="S1496" i="1"/>
  <c r="R1496" i="1"/>
  <c r="Q1496" i="1"/>
  <c r="P1496" i="1"/>
  <c r="E1496" i="1"/>
  <c r="D1496" i="1"/>
  <c r="C1496" i="1"/>
  <c r="W1495" i="1"/>
  <c r="V1495" i="1"/>
  <c r="U1495" i="1"/>
  <c r="T1495" i="1"/>
  <c r="S1495" i="1"/>
  <c r="R1495" i="1"/>
  <c r="Q1495" i="1"/>
  <c r="P1495" i="1"/>
  <c r="E1495" i="1"/>
  <c r="D1495" i="1"/>
  <c r="C1495" i="1"/>
  <c r="W1494" i="1"/>
  <c r="V1494" i="1"/>
  <c r="U1494" i="1"/>
  <c r="T1494" i="1"/>
  <c r="S1494" i="1"/>
  <c r="R1494" i="1"/>
  <c r="Q1494" i="1"/>
  <c r="P1494" i="1"/>
  <c r="E1494" i="1"/>
  <c r="D1494" i="1"/>
  <c r="C1494" i="1"/>
  <c r="W1493" i="1"/>
  <c r="V1493" i="1"/>
  <c r="U1493" i="1"/>
  <c r="T1493" i="1"/>
  <c r="S1493" i="1"/>
  <c r="R1493" i="1"/>
  <c r="Q1493" i="1"/>
  <c r="P1493" i="1"/>
  <c r="E1493" i="1"/>
  <c r="D1493" i="1"/>
  <c r="C1493" i="1"/>
  <c r="W1492" i="1"/>
  <c r="V1492" i="1"/>
  <c r="U1492" i="1"/>
  <c r="T1492" i="1"/>
  <c r="S1492" i="1"/>
  <c r="R1492" i="1"/>
  <c r="Q1492" i="1"/>
  <c r="P1492" i="1"/>
  <c r="E1492" i="1"/>
  <c r="D1492" i="1"/>
  <c r="C1492" i="1"/>
  <c r="W1491" i="1"/>
  <c r="V1491" i="1"/>
  <c r="U1491" i="1"/>
  <c r="T1491" i="1"/>
  <c r="S1491" i="1"/>
  <c r="R1491" i="1"/>
  <c r="Q1491" i="1"/>
  <c r="P1491" i="1"/>
  <c r="E1491" i="1"/>
  <c r="D1491" i="1"/>
  <c r="C1491" i="1"/>
  <c r="W1490" i="1"/>
  <c r="V1490" i="1"/>
  <c r="U1490" i="1"/>
  <c r="T1490" i="1"/>
  <c r="S1490" i="1"/>
  <c r="R1490" i="1"/>
  <c r="Q1490" i="1"/>
  <c r="P1490" i="1"/>
  <c r="E1490" i="1"/>
  <c r="D1490" i="1"/>
  <c r="C1490" i="1"/>
  <c r="W1489" i="1"/>
  <c r="V1489" i="1"/>
  <c r="U1489" i="1"/>
  <c r="T1489" i="1"/>
  <c r="S1489" i="1"/>
  <c r="R1489" i="1"/>
  <c r="Q1489" i="1"/>
  <c r="P1489" i="1"/>
  <c r="E1489" i="1"/>
  <c r="D1489" i="1"/>
  <c r="C1489" i="1"/>
  <c r="W1488" i="1"/>
  <c r="V1488" i="1"/>
  <c r="U1488" i="1"/>
  <c r="T1488" i="1"/>
  <c r="S1488" i="1"/>
  <c r="R1488" i="1"/>
  <c r="Q1488" i="1"/>
  <c r="P1488" i="1"/>
  <c r="E1488" i="1"/>
  <c r="D1488" i="1"/>
  <c r="C1488" i="1"/>
  <c r="W1487" i="1"/>
  <c r="V1487" i="1"/>
  <c r="U1487" i="1"/>
  <c r="T1487" i="1"/>
  <c r="S1487" i="1"/>
  <c r="R1487" i="1"/>
  <c r="Q1487" i="1"/>
  <c r="P1487" i="1"/>
  <c r="E1487" i="1"/>
  <c r="D1487" i="1"/>
  <c r="C1487" i="1"/>
  <c r="W1486" i="1"/>
  <c r="V1486" i="1"/>
  <c r="U1486" i="1"/>
  <c r="T1486" i="1"/>
  <c r="S1486" i="1"/>
  <c r="R1486" i="1"/>
  <c r="Q1486" i="1"/>
  <c r="P1486" i="1"/>
  <c r="E1486" i="1"/>
  <c r="D1486" i="1"/>
  <c r="C1486" i="1"/>
  <c r="W1485" i="1"/>
  <c r="V1485" i="1"/>
  <c r="U1485" i="1"/>
  <c r="T1485" i="1"/>
  <c r="S1485" i="1"/>
  <c r="R1485" i="1"/>
  <c r="Q1485" i="1"/>
  <c r="P1485" i="1"/>
  <c r="E1485" i="1"/>
  <c r="D1485" i="1"/>
  <c r="C1485" i="1"/>
  <c r="W1484" i="1"/>
  <c r="V1484" i="1"/>
  <c r="U1484" i="1"/>
  <c r="T1484" i="1"/>
  <c r="S1484" i="1"/>
  <c r="R1484" i="1"/>
  <c r="Q1484" i="1"/>
  <c r="P1484" i="1"/>
  <c r="E1484" i="1"/>
  <c r="D1484" i="1"/>
  <c r="C1484" i="1"/>
  <c r="W1483" i="1"/>
  <c r="V1483" i="1"/>
  <c r="U1483" i="1"/>
  <c r="T1483" i="1"/>
  <c r="S1483" i="1"/>
  <c r="R1483" i="1"/>
  <c r="Q1483" i="1"/>
  <c r="P1483" i="1"/>
  <c r="E1483" i="1"/>
  <c r="D1483" i="1"/>
  <c r="C1483" i="1"/>
  <c r="W1482" i="1"/>
  <c r="V1482" i="1"/>
  <c r="U1482" i="1"/>
  <c r="T1482" i="1"/>
  <c r="S1482" i="1"/>
  <c r="R1482" i="1"/>
  <c r="Q1482" i="1"/>
  <c r="P1482" i="1"/>
  <c r="E1482" i="1"/>
  <c r="D1482" i="1"/>
  <c r="C1482" i="1"/>
  <c r="W1481" i="1"/>
  <c r="V1481" i="1"/>
  <c r="U1481" i="1"/>
  <c r="T1481" i="1"/>
  <c r="S1481" i="1"/>
  <c r="R1481" i="1"/>
  <c r="Q1481" i="1"/>
  <c r="P1481" i="1"/>
  <c r="E1481" i="1"/>
  <c r="D1481" i="1"/>
  <c r="C1481" i="1"/>
  <c r="W1480" i="1"/>
  <c r="V1480" i="1"/>
  <c r="U1480" i="1"/>
  <c r="T1480" i="1"/>
  <c r="S1480" i="1"/>
  <c r="R1480" i="1"/>
  <c r="Q1480" i="1"/>
  <c r="P1480" i="1"/>
  <c r="E1480" i="1"/>
  <c r="D1480" i="1"/>
  <c r="C1480" i="1"/>
  <c r="W1479" i="1"/>
  <c r="V1479" i="1"/>
  <c r="U1479" i="1"/>
  <c r="T1479" i="1"/>
  <c r="S1479" i="1"/>
  <c r="R1479" i="1"/>
  <c r="Q1479" i="1"/>
  <c r="P1479" i="1"/>
  <c r="E1479" i="1"/>
  <c r="D1479" i="1"/>
  <c r="C1479" i="1"/>
  <c r="W1478" i="1"/>
  <c r="V1478" i="1"/>
  <c r="U1478" i="1"/>
  <c r="T1478" i="1"/>
  <c r="S1478" i="1"/>
  <c r="R1478" i="1"/>
  <c r="Q1478" i="1"/>
  <c r="P1478" i="1"/>
  <c r="E1478" i="1"/>
  <c r="D1478" i="1"/>
  <c r="C1478" i="1"/>
  <c r="W1477" i="1"/>
  <c r="V1477" i="1"/>
  <c r="U1477" i="1"/>
  <c r="T1477" i="1"/>
  <c r="S1477" i="1"/>
  <c r="R1477" i="1"/>
  <c r="Q1477" i="1"/>
  <c r="P1477" i="1"/>
  <c r="E1477" i="1"/>
  <c r="D1477" i="1"/>
  <c r="C1477" i="1"/>
  <c r="W1476" i="1"/>
  <c r="V1476" i="1"/>
  <c r="U1476" i="1"/>
  <c r="T1476" i="1"/>
  <c r="S1476" i="1"/>
  <c r="R1476" i="1"/>
  <c r="Q1476" i="1"/>
  <c r="P1476" i="1"/>
  <c r="E1476" i="1"/>
  <c r="D1476" i="1"/>
  <c r="C1476" i="1"/>
  <c r="W1475" i="1"/>
  <c r="V1475" i="1"/>
  <c r="U1475" i="1"/>
  <c r="T1475" i="1"/>
  <c r="S1475" i="1"/>
  <c r="R1475" i="1"/>
  <c r="Q1475" i="1"/>
  <c r="P1475" i="1"/>
  <c r="E1475" i="1"/>
  <c r="D1475" i="1"/>
  <c r="C1475" i="1"/>
  <c r="W1474" i="1"/>
  <c r="V1474" i="1"/>
  <c r="U1474" i="1"/>
  <c r="T1474" i="1"/>
  <c r="S1474" i="1"/>
  <c r="R1474" i="1"/>
  <c r="Q1474" i="1"/>
  <c r="P1474" i="1"/>
  <c r="E1474" i="1"/>
  <c r="D1474" i="1"/>
  <c r="C1474" i="1"/>
  <c r="W1473" i="1"/>
  <c r="V1473" i="1"/>
  <c r="U1473" i="1"/>
  <c r="T1473" i="1"/>
  <c r="S1473" i="1"/>
  <c r="R1473" i="1"/>
  <c r="Q1473" i="1"/>
  <c r="P1473" i="1"/>
  <c r="E1473" i="1"/>
  <c r="D1473" i="1"/>
  <c r="C1473" i="1"/>
  <c r="W1472" i="1"/>
  <c r="V1472" i="1"/>
  <c r="U1472" i="1"/>
  <c r="T1472" i="1"/>
  <c r="S1472" i="1"/>
  <c r="R1472" i="1"/>
  <c r="Q1472" i="1"/>
  <c r="P1472" i="1"/>
  <c r="E1472" i="1"/>
  <c r="D1472" i="1"/>
  <c r="C1472" i="1"/>
  <c r="W1471" i="1"/>
  <c r="V1471" i="1"/>
  <c r="U1471" i="1"/>
  <c r="T1471" i="1"/>
  <c r="S1471" i="1"/>
  <c r="R1471" i="1"/>
  <c r="Q1471" i="1"/>
  <c r="P1471" i="1"/>
  <c r="E1471" i="1"/>
  <c r="D1471" i="1"/>
  <c r="C1471" i="1"/>
  <c r="W1470" i="1"/>
  <c r="V1470" i="1"/>
  <c r="U1470" i="1"/>
  <c r="T1470" i="1"/>
  <c r="S1470" i="1"/>
  <c r="R1470" i="1"/>
  <c r="Q1470" i="1"/>
  <c r="P1470" i="1"/>
  <c r="E1470" i="1"/>
  <c r="D1470" i="1"/>
  <c r="C1470" i="1"/>
  <c r="W1469" i="1"/>
  <c r="V1469" i="1"/>
  <c r="U1469" i="1"/>
  <c r="T1469" i="1"/>
  <c r="S1469" i="1"/>
  <c r="R1469" i="1"/>
  <c r="Q1469" i="1"/>
  <c r="P1469" i="1"/>
  <c r="E1469" i="1"/>
  <c r="D1469" i="1"/>
  <c r="C1469" i="1"/>
  <c r="W1468" i="1"/>
  <c r="V1468" i="1"/>
  <c r="U1468" i="1"/>
  <c r="T1468" i="1"/>
  <c r="S1468" i="1"/>
  <c r="R1468" i="1"/>
  <c r="Q1468" i="1"/>
  <c r="P1468" i="1"/>
  <c r="E1468" i="1"/>
  <c r="D1468" i="1"/>
  <c r="C1468" i="1"/>
  <c r="W1467" i="1"/>
  <c r="V1467" i="1"/>
  <c r="U1467" i="1"/>
  <c r="T1467" i="1"/>
  <c r="S1467" i="1"/>
  <c r="R1467" i="1"/>
  <c r="Q1467" i="1"/>
  <c r="P1467" i="1"/>
  <c r="E1467" i="1"/>
  <c r="D1467" i="1"/>
  <c r="C1467" i="1"/>
  <c r="W1466" i="1"/>
  <c r="V1466" i="1"/>
  <c r="U1466" i="1"/>
  <c r="T1466" i="1"/>
  <c r="S1466" i="1"/>
  <c r="R1466" i="1"/>
  <c r="Q1466" i="1"/>
  <c r="P1466" i="1"/>
  <c r="E1466" i="1"/>
  <c r="D1466" i="1"/>
  <c r="C1466" i="1"/>
  <c r="W1465" i="1"/>
  <c r="V1465" i="1"/>
  <c r="U1465" i="1"/>
  <c r="T1465" i="1"/>
  <c r="S1465" i="1"/>
  <c r="R1465" i="1"/>
  <c r="Q1465" i="1"/>
  <c r="P1465" i="1"/>
  <c r="E1465" i="1"/>
  <c r="D1465" i="1"/>
  <c r="C1465" i="1"/>
  <c r="W1464" i="1"/>
  <c r="V1464" i="1"/>
  <c r="U1464" i="1"/>
  <c r="T1464" i="1"/>
  <c r="S1464" i="1"/>
  <c r="R1464" i="1"/>
  <c r="Q1464" i="1"/>
  <c r="P1464" i="1"/>
  <c r="E1464" i="1"/>
  <c r="D1464" i="1"/>
  <c r="C1464" i="1"/>
  <c r="W1463" i="1"/>
  <c r="V1463" i="1"/>
  <c r="U1463" i="1"/>
  <c r="T1463" i="1"/>
  <c r="S1463" i="1"/>
  <c r="R1463" i="1"/>
  <c r="Q1463" i="1"/>
  <c r="P1463" i="1"/>
  <c r="E1463" i="1"/>
  <c r="D1463" i="1"/>
  <c r="C1463" i="1"/>
  <c r="W1462" i="1"/>
  <c r="V1462" i="1"/>
  <c r="U1462" i="1"/>
  <c r="T1462" i="1"/>
  <c r="S1462" i="1"/>
  <c r="R1462" i="1"/>
  <c r="Q1462" i="1"/>
  <c r="P1462" i="1"/>
  <c r="E1462" i="1"/>
  <c r="D1462" i="1"/>
  <c r="C1462" i="1"/>
  <c r="W1461" i="1"/>
  <c r="V1461" i="1"/>
  <c r="U1461" i="1"/>
  <c r="T1461" i="1"/>
  <c r="S1461" i="1"/>
  <c r="R1461" i="1"/>
  <c r="Q1461" i="1"/>
  <c r="P1461" i="1"/>
  <c r="E1461" i="1"/>
  <c r="D1461" i="1"/>
  <c r="C1461" i="1"/>
  <c r="W1460" i="1"/>
  <c r="V1460" i="1"/>
  <c r="U1460" i="1"/>
  <c r="T1460" i="1"/>
  <c r="S1460" i="1"/>
  <c r="R1460" i="1"/>
  <c r="Q1460" i="1"/>
  <c r="P1460" i="1"/>
  <c r="E1460" i="1"/>
  <c r="D1460" i="1"/>
  <c r="C1460" i="1"/>
  <c r="W1459" i="1"/>
  <c r="V1459" i="1"/>
  <c r="U1459" i="1"/>
  <c r="T1459" i="1"/>
  <c r="S1459" i="1"/>
  <c r="R1459" i="1"/>
  <c r="Q1459" i="1"/>
  <c r="P1459" i="1"/>
  <c r="E1459" i="1"/>
  <c r="D1459" i="1"/>
  <c r="C1459" i="1"/>
  <c r="W1458" i="1"/>
  <c r="V1458" i="1"/>
  <c r="U1458" i="1"/>
  <c r="T1458" i="1"/>
  <c r="S1458" i="1"/>
  <c r="R1458" i="1"/>
  <c r="Q1458" i="1"/>
  <c r="P1458" i="1"/>
  <c r="E1458" i="1"/>
  <c r="D1458" i="1"/>
  <c r="C1458" i="1"/>
  <c r="W1457" i="1"/>
  <c r="V1457" i="1"/>
  <c r="U1457" i="1"/>
  <c r="T1457" i="1"/>
  <c r="S1457" i="1"/>
  <c r="R1457" i="1"/>
  <c r="Q1457" i="1"/>
  <c r="P1457" i="1"/>
  <c r="E1457" i="1"/>
  <c r="D1457" i="1"/>
  <c r="C1457" i="1"/>
  <c r="W1456" i="1"/>
  <c r="V1456" i="1"/>
  <c r="U1456" i="1"/>
  <c r="T1456" i="1"/>
  <c r="S1456" i="1"/>
  <c r="R1456" i="1"/>
  <c r="Q1456" i="1"/>
  <c r="P1456" i="1"/>
  <c r="E1456" i="1"/>
  <c r="D1456" i="1"/>
  <c r="C1456" i="1"/>
  <c r="W1455" i="1"/>
  <c r="V1455" i="1"/>
  <c r="U1455" i="1"/>
  <c r="T1455" i="1"/>
  <c r="S1455" i="1"/>
  <c r="R1455" i="1"/>
  <c r="Q1455" i="1"/>
  <c r="P1455" i="1"/>
  <c r="E1455" i="1"/>
  <c r="D1455" i="1"/>
  <c r="C1455" i="1"/>
  <c r="W1454" i="1"/>
  <c r="V1454" i="1"/>
  <c r="U1454" i="1"/>
  <c r="T1454" i="1"/>
  <c r="S1454" i="1"/>
  <c r="R1454" i="1"/>
  <c r="Q1454" i="1"/>
  <c r="P1454" i="1"/>
  <c r="E1454" i="1"/>
  <c r="D1454" i="1"/>
  <c r="C1454" i="1"/>
  <c r="W1453" i="1"/>
  <c r="V1453" i="1"/>
  <c r="U1453" i="1"/>
  <c r="T1453" i="1"/>
  <c r="S1453" i="1"/>
  <c r="R1453" i="1"/>
  <c r="Q1453" i="1"/>
  <c r="P1453" i="1"/>
  <c r="E1453" i="1"/>
  <c r="D1453" i="1"/>
  <c r="C1453" i="1"/>
  <c r="W1452" i="1"/>
  <c r="V1452" i="1"/>
  <c r="U1452" i="1"/>
  <c r="T1452" i="1"/>
  <c r="S1452" i="1"/>
  <c r="R1452" i="1"/>
  <c r="Q1452" i="1"/>
  <c r="P1452" i="1"/>
  <c r="E1452" i="1"/>
  <c r="D1452" i="1"/>
  <c r="C1452" i="1"/>
  <c r="W1451" i="1"/>
  <c r="V1451" i="1"/>
  <c r="U1451" i="1"/>
  <c r="T1451" i="1"/>
  <c r="S1451" i="1"/>
  <c r="R1451" i="1"/>
  <c r="Q1451" i="1"/>
  <c r="P1451" i="1"/>
  <c r="E1451" i="1"/>
  <c r="D1451" i="1"/>
  <c r="C1451" i="1"/>
  <c r="W1450" i="1"/>
  <c r="V1450" i="1"/>
  <c r="U1450" i="1"/>
  <c r="T1450" i="1"/>
  <c r="S1450" i="1"/>
  <c r="R1450" i="1"/>
  <c r="Q1450" i="1"/>
  <c r="P1450" i="1"/>
  <c r="E1450" i="1"/>
  <c r="D1450" i="1"/>
  <c r="C1450" i="1"/>
  <c r="W1449" i="1"/>
  <c r="V1449" i="1"/>
  <c r="U1449" i="1"/>
  <c r="T1449" i="1"/>
  <c r="S1449" i="1"/>
  <c r="R1449" i="1"/>
  <c r="Q1449" i="1"/>
  <c r="P1449" i="1"/>
  <c r="E1449" i="1"/>
  <c r="D1449" i="1"/>
  <c r="C1449" i="1"/>
  <c r="W1448" i="1"/>
  <c r="V1448" i="1"/>
  <c r="U1448" i="1"/>
  <c r="T1448" i="1"/>
  <c r="S1448" i="1"/>
  <c r="R1448" i="1"/>
  <c r="Q1448" i="1"/>
  <c r="P1448" i="1"/>
  <c r="E1448" i="1"/>
  <c r="D1448" i="1"/>
  <c r="C1448" i="1"/>
  <c r="W1447" i="1"/>
  <c r="V1447" i="1"/>
  <c r="U1447" i="1"/>
  <c r="T1447" i="1"/>
  <c r="S1447" i="1"/>
  <c r="R1447" i="1"/>
  <c r="Q1447" i="1"/>
  <c r="P1447" i="1"/>
  <c r="E1447" i="1"/>
  <c r="D1447" i="1"/>
  <c r="C1447" i="1"/>
  <c r="W1446" i="1"/>
  <c r="V1446" i="1"/>
  <c r="U1446" i="1"/>
  <c r="T1446" i="1"/>
  <c r="S1446" i="1"/>
  <c r="R1446" i="1"/>
  <c r="Q1446" i="1"/>
  <c r="P1446" i="1"/>
  <c r="E1446" i="1"/>
  <c r="D1446" i="1"/>
  <c r="C1446" i="1"/>
  <c r="W1445" i="1"/>
  <c r="V1445" i="1"/>
  <c r="U1445" i="1"/>
  <c r="T1445" i="1"/>
  <c r="S1445" i="1"/>
  <c r="R1445" i="1"/>
  <c r="Q1445" i="1"/>
  <c r="P1445" i="1"/>
  <c r="E1445" i="1"/>
  <c r="D1445" i="1"/>
  <c r="C1445" i="1"/>
  <c r="W1444" i="1"/>
  <c r="V1444" i="1"/>
  <c r="U1444" i="1"/>
  <c r="T1444" i="1"/>
  <c r="S1444" i="1"/>
  <c r="R1444" i="1"/>
  <c r="Q1444" i="1"/>
  <c r="P1444" i="1"/>
  <c r="E1444" i="1"/>
  <c r="D1444" i="1"/>
  <c r="C1444" i="1"/>
  <c r="W1443" i="1"/>
  <c r="V1443" i="1"/>
  <c r="U1443" i="1"/>
  <c r="T1443" i="1"/>
  <c r="S1443" i="1"/>
  <c r="R1443" i="1"/>
  <c r="Q1443" i="1"/>
  <c r="P1443" i="1"/>
  <c r="E1443" i="1"/>
  <c r="D1443" i="1"/>
  <c r="C1443" i="1"/>
  <c r="W1442" i="1"/>
  <c r="V1442" i="1"/>
  <c r="U1442" i="1"/>
  <c r="T1442" i="1"/>
  <c r="S1442" i="1"/>
  <c r="R1442" i="1"/>
  <c r="Q1442" i="1"/>
  <c r="P1442" i="1"/>
  <c r="E1442" i="1"/>
  <c r="D1442" i="1"/>
  <c r="C1442" i="1"/>
  <c r="W1441" i="1"/>
  <c r="V1441" i="1"/>
  <c r="U1441" i="1"/>
  <c r="T1441" i="1"/>
  <c r="S1441" i="1"/>
  <c r="R1441" i="1"/>
  <c r="Q1441" i="1"/>
  <c r="P1441" i="1"/>
  <c r="E1441" i="1"/>
  <c r="D1441" i="1"/>
  <c r="C1441" i="1"/>
  <c r="W1440" i="1"/>
  <c r="V1440" i="1"/>
  <c r="U1440" i="1"/>
  <c r="T1440" i="1"/>
  <c r="S1440" i="1"/>
  <c r="R1440" i="1"/>
  <c r="Q1440" i="1"/>
  <c r="P1440" i="1"/>
  <c r="E1440" i="1"/>
  <c r="D1440" i="1"/>
  <c r="C1440" i="1"/>
  <c r="W1439" i="1"/>
  <c r="V1439" i="1"/>
  <c r="U1439" i="1"/>
  <c r="T1439" i="1"/>
  <c r="S1439" i="1"/>
  <c r="R1439" i="1"/>
  <c r="Q1439" i="1"/>
  <c r="P1439" i="1"/>
  <c r="E1439" i="1"/>
  <c r="D1439" i="1"/>
  <c r="C1439" i="1"/>
  <c r="W1438" i="1"/>
  <c r="V1438" i="1"/>
  <c r="U1438" i="1"/>
  <c r="T1438" i="1"/>
  <c r="S1438" i="1"/>
  <c r="R1438" i="1"/>
  <c r="Q1438" i="1"/>
  <c r="P1438" i="1"/>
  <c r="E1438" i="1"/>
  <c r="D1438" i="1"/>
  <c r="C1438" i="1"/>
  <c r="W1437" i="1"/>
  <c r="V1437" i="1"/>
  <c r="U1437" i="1"/>
  <c r="T1437" i="1"/>
  <c r="S1437" i="1"/>
  <c r="R1437" i="1"/>
  <c r="Q1437" i="1"/>
  <c r="P1437" i="1"/>
  <c r="E1437" i="1"/>
  <c r="D1437" i="1"/>
  <c r="C1437" i="1"/>
  <c r="W1436" i="1"/>
  <c r="V1436" i="1"/>
  <c r="U1436" i="1"/>
  <c r="T1436" i="1"/>
  <c r="S1436" i="1"/>
  <c r="R1436" i="1"/>
  <c r="Q1436" i="1"/>
  <c r="P1436" i="1"/>
  <c r="E1436" i="1"/>
  <c r="D1436" i="1"/>
  <c r="C1436" i="1"/>
  <c r="W1435" i="1"/>
  <c r="V1435" i="1"/>
  <c r="U1435" i="1"/>
  <c r="T1435" i="1"/>
  <c r="S1435" i="1"/>
  <c r="R1435" i="1"/>
  <c r="Q1435" i="1"/>
  <c r="P1435" i="1"/>
  <c r="E1435" i="1"/>
  <c r="D1435" i="1"/>
  <c r="C1435" i="1"/>
  <c r="W1434" i="1"/>
  <c r="V1434" i="1"/>
  <c r="U1434" i="1"/>
  <c r="T1434" i="1"/>
  <c r="S1434" i="1"/>
  <c r="R1434" i="1"/>
  <c r="Q1434" i="1"/>
  <c r="P1434" i="1"/>
  <c r="E1434" i="1"/>
  <c r="D1434" i="1"/>
  <c r="C1434" i="1"/>
  <c r="W1433" i="1"/>
  <c r="V1433" i="1"/>
  <c r="U1433" i="1"/>
  <c r="T1433" i="1"/>
  <c r="S1433" i="1"/>
  <c r="R1433" i="1"/>
  <c r="Q1433" i="1"/>
  <c r="P1433" i="1"/>
  <c r="E1433" i="1"/>
  <c r="D1433" i="1"/>
  <c r="C1433" i="1"/>
  <c r="W1432" i="1"/>
  <c r="V1432" i="1"/>
  <c r="U1432" i="1"/>
  <c r="T1432" i="1"/>
  <c r="S1432" i="1"/>
  <c r="R1432" i="1"/>
  <c r="Q1432" i="1"/>
  <c r="P1432" i="1"/>
  <c r="E1432" i="1"/>
  <c r="D1432" i="1"/>
  <c r="C1432" i="1"/>
  <c r="W1431" i="1"/>
  <c r="V1431" i="1"/>
  <c r="U1431" i="1"/>
  <c r="T1431" i="1"/>
  <c r="S1431" i="1"/>
  <c r="R1431" i="1"/>
  <c r="Q1431" i="1"/>
  <c r="P1431" i="1"/>
  <c r="E1431" i="1"/>
  <c r="D1431" i="1"/>
  <c r="C1431" i="1"/>
  <c r="W1430" i="1"/>
  <c r="V1430" i="1"/>
  <c r="U1430" i="1"/>
  <c r="T1430" i="1"/>
  <c r="S1430" i="1"/>
  <c r="R1430" i="1"/>
  <c r="Q1430" i="1"/>
  <c r="P1430" i="1"/>
  <c r="E1430" i="1"/>
  <c r="D1430" i="1"/>
  <c r="C1430" i="1"/>
  <c r="W1429" i="1"/>
  <c r="V1429" i="1"/>
  <c r="U1429" i="1"/>
  <c r="T1429" i="1"/>
  <c r="S1429" i="1"/>
  <c r="R1429" i="1"/>
  <c r="Q1429" i="1"/>
  <c r="P1429" i="1"/>
  <c r="E1429" i="1"/>
  <c r="D1429" i="1"/>
  <c r="C1429" i="1"/>
  <c r="W1428" i="1"/>
  <c r="V1428" i="1"/>
  <c r="U1428" i="1"/>
  <c r="T1428" i="1"/>
  <c r="S1428" i="1"/>
  <c r="R1428" i="1"/>
  <c r="Q1428" i="1"/>
  <c r="P1428" i="1"/>
  <c r="E1428" i="1"/>
  <c r="D1428" i="1"/>
  <c r="C1428" i="1"/>
  <c r="W1427" i="1"/>
  <c r="V1427" i="1"/>
  <c r="U1427" i="1"/>
  <c r="T1427" i="1"/>
  <c r="S1427" i="1"/>
  <c r="R1427" i="1"/>
  <c r="Q1427" i="1"/>
  <c r="P1427" i="1"/>
  <c r="E1427" i="1"/>
  <c r="D1427" i="1"/>
  <c r="C1427" i="1"/>
  <c r="W1426" i="1"/>
  <c r="V1426" i="1"/>
  <c r="U1426" i="1"/>
  <c r="T1426" i="1"/>
  <c r="S1426" i="1"/>
  <c r="R1426" i="1"/>
  <c r="Q1426" i="1"/>
  <c r="P1426" i="1"/>
  <c r="E1426" i="1"/>
  <c r="D1426" i="1"/>
  <c r="C1426" i="1"/>
  <c r="W1425" i="1"/>
  <c r="V1425" i="1"/>
  <c r="U1425" i="1"/>
  <c r="T1425" i="1"/>
  <c r="S1425" i="1"/>
  <c r="R1425" i="1"/>
  <c r="Q1425" i="1"/>
  <c r="P1425" i="1"/>
  <c r="E1425" i="1"/>
  <c r="D1425" i="1"/>
  <c r="C1425" i="1"/>
  <c r="W1424" i="1"/>
  <c r="V1424" i="1"/>
  <c r="U1424" i="1"/>
  <c r="T1424" i="1"/>
  <c r="S1424" i="1"/>
  <c r="R1424" i="1"/>
  <c r="Q1424" i="1"/>
  <c r="P1424" i="1"/>
  <c r="E1424" i="1"/>
  <c r="D1424" i="1"/>
  <c r="C1424" i="1"/>
  <c r="W1423" i="1"/>
  <c r="V1423" i="1"/>
  <c r="U1423" i="1"/>
  <c r="T1423" i="1"/>
  <c r="S1423" i="1"/>
  <c r="R1423" i="1"/>
  <c r="Q1423" i="1"/>
  <c r="P1423" i="1"/>
  <c r="E1423" i="1"/>
  <c r="D1423" i="1"/>
  <c r="C1423" i="1"/>
  <c r="W1422" i="1"/>
  <c r="V1422" i="1"/>
  <c r="U1422" i="1"/>
  <c r="T1422" i="1"/>
  <c r="S1422" i="1"/>
  <c r="R1422" i="1"/>
  <c r="Q1422" i="1"/>
  <c r="P1422" i="1"/>
  <c r="E1422" i="1"/>
  <c r="D1422" i="1"/>
  <c r="C1422" i="1"/>
  <c r="W1421" i="1"/>
  <c r="V1421" i="1"/>
  <c r="U1421" i="1"/>
  <c r="T1421" i="1"/>
  <c r="S1421" i="1"/>
  <c r="R1421" i="1"/>
  <c r="Q1421" i="1"/>
  <c r="P1421" i="1"/>
  <c r="E1421" i="1"/>
  <c r="D1421" i="1"/>
  <c r="C1421" i="1"/>
  <c r="W1420" i="1"/>
  <c r="V1420" i="1"/>
  <c r="U1420" i="1"/>
  <c r="T1420" i="1"/>
  <c r="S1420" i="1"/>
  <c r="R1420" i="1"/>
  <c r="Q1420" i="1"/>
  <c r="P1420" i="1"/>
  <c r="E1420" i="1"/>
  <c r="D1420" i="1"/>
  <c r="C1420" i="1"/>
  <c r="W1419" i="1"/>
  <c r="V1419" i="1"/>
  <c r="U1419" i="1"/>
  <c r="T1419" i="1"/>
  <c r="S1419" i="1"/>
  <c r="R1419" i="1"/>
  <c r="Q1419" i="1"/>
  <c r="P1419" i="1"/>
  <c r="E1419" i="1"/>
  <c r="D1419" i="1"/>
  <c r="C1419" i="1"/>
  <c r="W1418" i="1"/>
  <c r="V1418" i="1"/>
  <c r="U1418" i="1"/>
  <c r="T1418" i="1"/>
  <c r="S1418" i="1"/>
  <c r="R1418" i="1"/>
  <c r="Q1418" i="1"/>
  <c r="P1418" i="1"/>
  <c r="E1418" i="1"/>
  <c r="D1418" i="1"/>
  <c r="C1418" i="1"/>
  <c r="W1417" i="1"/>
  <c r="V1417" i="1"/>
  <c r="U1417" i="1"/>
  <c r="T1417" i="1"/>
  <c r="S1417" i="1"/>
  <c r="R1417" i="1"/>
  <c r="Q1417" i="1"/>
  <c r="P1417" i="1"/>
  <c r="E1417" i="1"/>
  <c r="D1417" i="1"/>
  <c r="C1417" i="1"/>
  <c r="W1416" i="1"/>
  <c r="V1416" i="1"/>
  <c r="U1416" i="1"/>
  <c r="T1416" i="1"/>
  <c r="S1416" i="1"/>
  <c r="R1416" i="1"/>
  <c r="Q1416" i="1"/>
  <c r="P1416" i="1"/>
  <c r="E1416" i="1"/>
  <c r="D1416" i="1"/>
  <c r="C1416" i="1"/>
  <c r="W1415" i="1"/>
  <c r="V1415" i="1"/>
  <c r="U1415" i="1"/>
  <c r="T1415" i="1"/>
  <c r="S1415" i="1"/>
  <c r="R1415" i="1"/>
  <c r="Q1415" i="1"/>
  <c r="P1415" i="1"/>
  <c r="E1415" i="1"/>
  <c r="D1415" i="1"/>
  <c r="C1415" i="1"/>
  <c r="W1414" i="1"/>
  <c r="V1414" i="1"/>
  <c r="U1414" i="1"/>
  <c r="T1414" i="1"/>
  <c r="S1414" i="1"/>
  <c r="R1414" i="1"/>
  <c r="Q1414" i="1"/>
  <c r="P1414" i="1"/>
  <c r="E1414" i="1"/>
  <c r="D1414" i="1"/>
  <c r="C1414" i="1"/>
  <c r="W1413" i="1"/>
  <c r="V1413" i="1"/>
  <c r="U1413" i="1"/>
  <c r="T1413" i="1"/>
  <c r="S1413" i="1"/>
  <c r="R1413" i="1"/>
  <c r="Q1413" i="1"/>
  <c r="P1413" i="1"/>
  <c r="E1413" i="1"/>
  <c r="D1413" i="1"/>
  <c r="C1413" i="1"/>
  <c r="W1412" i="1"/>
  <c r="V1412" i="1"/>
  <c r="U1412" i="1"/>
  <c r="T1412" i="1"/>
  <c r="S1412" i="1"/>
  <c r="R1412" i="1"/>
  <c r="Q1412" i="1"/>
  <c r="P1412" i="1"/>
  <c r="E1412" i="1"/>
  <c r="D1412" i="1"/>
  <c r="C1412" i="1"/>
  <c r="W1411" i="1"/>
  <c r="V1411" i="1"/>
  <c r="U1411" i="1"/>
  <c r="T1411" i="1"/>
  <c r="S1411" i="1"/>
  <c r="R1411" i="1"/>
  <c r="Q1411" i="1"/>
  <c r="P1411" i="1"/>
  <c r="E1411" i="1"/>
  <c r="D1411" i="1"/>
  <c r="C1411" i="1"/>
  <c r="W1410" i="1"/>
  <c r="V1410" i="1"/>
  <c r="U1410" i="1"/>
  <c r="T1410" i="1"/>
  <c r="S1410" i="1"/>
  <c r="R1410" i="1"/>
  <c r="Q1410" i="1"/>
  <c r="P1410" i="1"/>
  <c r="E1410" i="1"/>
  <c r="D1410" i="1"/>
  <c r="C1410" i="1"/>
  <c r="W1409" i="1"/>
  <c r="V1409" i="1"/>
  <c r="U1409" i="1"/>
  <c r="T1409" i="1"/>
  <c r="S1409" i="1"/>
  <c r="R1409" i="1"/>
  <c r="Q1409" i="1"/>
  <c r="P1409" i="1"/>
  <c r="E1409" i="1"/>
  <c r="D1409" i="1"/>
  <c r="C1409" i="1"/>
  <c r="W1408" i="1"/>
  <c r="V1408" i="1"/>
  <c r="U1408" i="1"/>
  <c r="T1408" i="1"/>
  <c r="S1408" i="1"/>
  <c r="R1408" i="1"/>
  <c r="Q1408" i="1"/>
  <c r="P1408" i="1"/>
  <c r="E1408" i="1"/>
  <c r="D1408" i="1"/>
  <c r="C1408" i="1"/>
  <c r="W1407" i="1"/>
  <c r="V1407" i="1"/>
  <c r="U1407" i="1"/>
  <c r="T1407" i="1"/>
  <c r="S1407" i="1"/>
  <c r="R1407" i="1"/>
  <c r="Q1407" i="1"/>
  <c r="P1407" i="1"/>
  <c r="E1407" i="1"/>
  <c r="D1407" i="1"/>
  <c r="C1407" i="1"/>
  <c r="W1406" i="1"/>
  <c r="V1406" i="1"/>
  <c r="U1406" i="1"/>
  <c r="T1406" i="1"/>
  <c r="S1406" i="1"/>
  <c r="R1406" i="1"/>
  <c r="Q1406" i="1"/>
  <c r="P1406" i="1"/>
  <c r="E1406" i="1"/>
  <c r="D1406" i="1"/>
  <c r="C1406" i="1"/>
  <c r="W1405" i="1"/>
  <c r="V1405" i="1"/>
  <c r="U1405" i="1"/>
  <c r="T1405" i="1"/>
  <c r="S1405" i="1"/>
  <c r="R1405" i="1"/>
  <c r="Q1405" i="1"/>
  <c r="P1405" i="1"/>
  <c r="E1405" i="1"/>
  <c r="D1405" i="1"/>
  <c r="C1405" i="1"/>
  <c r="W1404" i="1"/>
  <c r="V1404" i="1"/>
  <c r="U1404" i="1"/>
  <c r="T1404" i="1"/>
  <c r="S1404" i="1"/>
  <c r="R1404" i="1"/>
  <c r="Q1404" i="1"/>
  <c r="P1404" i="1"/>
  <c r="E1404" i="1"/>
  <c r="D1404" i="1"/>
  <c r="C1404" i="1"/>
  <c r="W1403" i="1"/>
  <c r="V1403" i="1"/>
  <c r="U1403" i="1"/>
  <c r="T1403" i="1"/>
  <c r="S1403" i="1"/>
  <c r="R1403" i="1"/>
  <c r="Q1403" i="1"/>
  <c r="P1403" i="1"/>
  <c r="E1403" i="1"/>
  <c r="D1403" i="1"/>
  <c r="C1403" i="1"/>
  <c r="W1402" i="1"/>
  <c r="V1402" i="1"/>
  <c r="U1402" i="1"/>
  <c r="T1402" i="1"/>
  <c r="S1402" i="1"/>
  <c r="R1402" i="1"/>
  <c r="Q1402" i="1"/>
  <c r="P1402" i="1"/>
  <c r="E1402" i="1"/>
  <c r="D1402" i="1"/>
  <c r="C1402" i="1"/>
  <c r="W1401" i="1"/>
  <c r="V1401" i="1"/>
  <c r="U1401" i="1"/>
  <c r="T1401" i="1"/>
  <c r="S1401" i="1"/>
  <c r="R1401" i="1"/>
  <c r="Q1401" i="1"/>
  <c r="P1401" i="1"/>
  <c r="E1401" i="1"/>
  <c r="D1401" i="1"/>
  <c r="C1401" i="1"/>
  <c r="W1400" i="1"/>
  <c r="V1400" i="1"/>
  <c r="U1400" i="1"/>
  <c r="T1400" i="1"/>
  <c r="S1400" i="1"/>
  <c r="R1400" i="1"/>
  <c r="Q1400" i="1"/>
  <c r="P1400" i="1"/>
  <c r="E1400" i="1"/>
  <c r="D1400" i="1"/>
  <c r="C1400" i="1"/>
  <c r="W1399" i="1"/>
  <c r="V1399" i="1"/>
  <c r="U1399" i="1"/>
  <c r="T1399" i="1"/>
  <c r="S1399" i="1"/>
  <c r="R1399" i="1"/>
  <c r="Q1399" i="1"/>
  <c r="P1399" i="1"/>
  <c r="E1399" i="1"/>
  <c r="D1399" i="1"/>
  <c r="C1399" i="1"/>
  <c r="W1398" i="1"/>
  <c r="V1398" i="1"/>
  <c r="U1398" i="1"/>
  <c r="T1398" i="1"/>
  <c r="S1398" i="1"/>
  <c r="R1398" i="1"/>
  <c r="Q1398" i="1"/>
  <c r="P1398" i="1"/>
  <c r="E1398" i="1"/>
  <c r="D1398" i="1"/>
  <c r="C1398" i="1"/>
  <c r="W1397" i="1"/>
  <c r="V1397" i="1"/>
  <c r="U1397" i="1"/>
  <c r="T1397" i="1"/>
  <c r="S1397" i="1"/>
  <c r="R1397" i="1"/>
  <c r="Q1397" i="1"/>
  <c r="P1397" i="1"/>
  <c r="E1397" i="1"/>
  <c r="D1397" i="1"/>
  <c r="C1397" i="1"/>
  <c r="W1396" i="1"/>
  <c r="V1396" i="1"/>
  <c r="U1396" i="1"/>
  <c r="T1396" i="1"/>
  <c r="S1396" i="1"/>
  <c r="R1396" i="1"/>
  <c r="Q1396" i="1"/>
  <c r="P1396" i="1"/>
  <c r="E1396" i="1"/>
  <c r="D1396" i="1"/>
  <c r="C1396" i="1"/>
  <c r="W1395" i="1"/>
  <c r="V1395" i="1"/>
  <c r="U1395" i="1"/>
  <c r="T1395" i="1"/>
  <c r="S1395" i="1"/>
  <c r="R1395" i="1"/>
  <c r="Q1395" i="1"/>
  <c r="P1395" i="1"/>
  <c r="E1395" i="1"/>
  <c r="D1395" i="1"/>
  <c r="C1395" i="1"/>
  <c r="W1394" i="1"/>
  <c r="V1394" i="1"/>
  <c r="U1394" i="1"/>
  <c r="T1394" i="1"/>
  <c r="S1394" i="1"/>
  <c r="R1394" i="1"/>
  <c r="Q1394" i="1"/>
  <c r="P1394" i="1"/>
  <c r="E1394" i="1"/>
  <c r="D1394" i="1"/>
  <c r="C1394" i="1"/>
  <c r="W1393" i="1"/>
  <c r="V1393" i="1"/>
  <c r="U1393" i="1"/>
  <c r="T1393" i="1"/>
  <c r="S1393" i="1"/>
  <c r="R1393" i="1"/>
  <c r="Q1393" i="1"/>
  <c r="P1393" i="1"/>
  <c r="E1393" i="1"/>
  <c r="D1393" i="1"/>
  <c r="C1393" i="1"/>
  <c r="W1392" i="1"/>
  <c r="V1392" i="1"/>
  <c r="U1392" i="1"/>
  <c r="T1392" i="1"/>
  <c r="S1392" i="1"/>
  <c r="R1392" i="1"/>
  <c r="Q1392" i="1"/>
  <c r="P1392" i="1"/>
  <c r="E1392" i="1"/>
  <c r="D1392" i="1"/>
  <c r="C1392" i="1"/>
  <c r="W1391" i="1"/>
  <c r="V1391" i="1"/>
  <c r="U1391" i="1"/>
  <c r="T1391" i="1"/>
  <c r="S1391" i="1"/>
  <c r="R1391" i="1"/>
  <c r="Q1391" i="1"/>
  <c r="P1391" i="1"/>
  <c r="E1391" i="1"/>
  <c r="D1391" i="1"/>
  <c r="C1391" i="1"/>
  <c r="W1390" i="1"/>
  <c r="V1390" i="1"/>
  <c r="U1390" i="1"/>
  <c r="T1390" i="1"/>
  <c r="S1390" i="1"/>
  <c r="R1390" i="1"/>
  <c r="Q1390" i="1"/>
  <c r="P1390" i="1"/>
  <c r="E1390" i="1"/>
  <c r="D1390" i="1"/>
  <c r="C1390" i="1"/>
  <c r="W1389" i="1"/>
  <c r="V1389" i="1"/>
  <c r="U1389" i="1"/>
  <c r="T1389" i="1"/>
  <c r="S1389" i="1"/>
  <c r="R1389" i="1"/>
  <c r="Q1389" i="1"/>
  <c r="P1389" i="1"/>
  <c r="E1389" i="1"/>
  <c r="D1389" i="1"/>
  <c r="C1389" i="1"/>
  <c r="W1388" i="1"/>
  <c r="V1388" i="1"/>
  <c r="U1388" i="1"/>
  <c r="T1388" i="1"/>
  <c r="S1388" i="1"/>
  <c r="R1388" i="1"/>
  <c r="Q1388" i="1"/>
  <c r="P1388" i="1"/>
  <c r="E1388" i="1"/>
  <c r="D1388" i="1"/>
  <c r="C1388" i="1"/>
  <c r="W1387" i="1"/>
  <c r="V1387" i="1"/>
  <c r="U1387" i="1"/>
  <c r="T1387" i="1"/>
  <c r="S1387" i="1"/>
  <c r="R1387" i="1"/>
  <c r="Q1387" i="1"/>
  <c r="P1387" i="1"/>
  <c r="E1387" i="1"/>
  <c r="D1387" i="1"/>
  <c r="C1387" i="1"/>
  <c r="W1386" i="1"/>
  <c r="V1386" i="1"/>
  <c r="U1386" i="1"/>
  <c r="T1386" i="1"/>
  <c r="S1386" i="1"/>
  <c r="R1386" i="1"/>
  <c r="Q1386" i="1"/>
  <c r="P1386" i="1"/>
  <c r="E1386" i="1"/>
  <c r="D1386" i="1"/>
  <c r="C1386" i="1"/>
  <c r="W1385" i="1"/>
  <c r="V1385" i="1"/>
  <c r="U1385" i="1"/>
  <c r="T1385" i="1"/>
  <c r="S1385" i="1"/>
  <c r="R1385" i="1"/>
  <c r="Q1385" i="1"/>
  <c r="P1385" i="1"/>
  <c r="E1385" i="1"/>
  <c r="D1385" i="1"/>
  <c r="C1385" i="1"/>
  <c r="W1384" i="1"/>
  <c r="V1384" i="1"/>
  <c r="U1384" i="1"/>
  <c r="T1384" i="1"/>
  <c r="S1384" i="1"/>
  <c r="R1384" i="1"/>
  <c r="Q1384" i="1"/>
  <c r="P1384" i="1"/>
  <c r="E1384" i="1"/>
  <c r="D1384" i="1"/>
  <c r="C1384" i="1"/>
  <c r="W1383" i="1"/>
  <c r="V1383" i="1"/>
  <c r="U1383" i="1"/>
  <c r="T1383" i="1"/>
  <c r="S1383" i="1"/>
  <c r="R1383" i="1"/>
  <c r="Q1383" i="1"/>
  <c r="P1383" i="1"/>
  <c r="E1383" i="1"/>
  <c r="D1383" i="1"/>
  <c r="C1383" i="1"/>
  <c r="W1382" i="1"/>
  <c r="V1382" i="1"/>
  <c r="U1382" i="1"/>
  <c r="T1382" i="1"/>
  <c r="S1382" i="1"/>
  <c r="R1382" i="1"/>
  <c r="Q1382" i="1"/>
  <c r="P1382" i="1"/>
  <c r="E1382" i="1"/>
  <c r="D1382" i="1"/>
  <c r="C1382" i="1"/>
  <c r="W1381" i="1"/>
  <c r="V1381" i="1"/>
  <c r="U1381" i="1"/>
  <c r="T1381" i="1"/>
  <c r="S1381" i="1"/>
  <c r="R1381" i="1"/>
  <c r="Q1381" i="1"/>
  <c r="P1381" i="1"/>
  <c r="E1381" i="1"/>
  <c r="D1381" i="1"/>
  <c r="C1381" i="1"/>
  <c r="W1380" i="1"/>
  <c r="V1380" i="1"/>
  <c r="U1380" i="1"/>
  <c r="T1380" i="1"/>
  <c r="S1380" i="1"/>
  <c r="R1380" i="1"/>
  <c r="Q1380" i="1"/>
  <c r="P1380" i="1"/>
  <c r="E1380" i="1"/>
  <c r="D1380" i="1"/>
  <c r="C1380" i="1"/>
  <c r="W1379" i="1"/>
  <c r="V1379" i="1"/>
  <c r="U1379" i="1"/>
  <c r="T1379" i="1"/>
  <c r="S1379" i="1"/>
  <c r="R1379" i="1"/>
  <c r="Q1379" i="1"/>
  <c r="P1379" i="1"/>
  <c r="E1379" i="1"/>
  <c r="D1379" i="1"/>
  <c r="C1379" i="1"/>
  <c r="W1378" i="1"/>
  <c r="V1378" i="1"/>
  <c r="U1378" i="1"/>
  <c r="T1378" i="1"/>
  <c r="S1378" i="1"/>
  <c r="R1378" i="1"/>
  <c r="Q1378" i="1"/>
  <c r="P1378" i="1"/>
  <c r="E1378" i="1"/>
  <c r="D1378" i="1"/>
  <c r="C1378" i="1"/>
  <c r="W1377" i="1"/>
  <c r="V1377" i="1"/>
  <c r="U1377" i="1"/>
  <c r="T1377" i="1"/>
  <c r="S1377" i="1"/>
  <c r="R1377" i="1"/>
  <c r="Q1377" i="1"/>
  <c r="P1377" i="1"/>
  <c r="E1377" i="1"/>
  <c r="D1377" i="1"/>
  <c r="C1377" i="1"/>
  <c r="W1376" i="1"/>
  <c r="V1376" i="1"/>
  <c r="U1376" i="1"/>
  <c r="T1376" i="1"/>
  <c r="S1376" i="1"/>
  <c r="R1376" i="1"/>
  <c r="Q1376" i="1"/>
  <c r="P1376" i="1"/>
  <c r="E1376" i="1"/>
  <c r="D1376" i="1"/>
  <c r="C1376" i="1"/>
  <c r="W1375" i="1"/>
  <c r="V1375" i="1"/>
  <c r="U1375" i="1"/>
  <c r="T1375" i="1"/>
  <c r="S1375" i="1"/>
  <c r="R1375" i="1"/>
  <c r="Q1375" i="1"/>
  <c r="P1375" i="1"/>
  <c r="E1375" i="1"/>
  <c r="D1375" i="1"/>
  <c r="C1375" i="1"/>
  <c r="W1374" i="1"/>
  <c r="V1374" i="1"/>
  <c r="U1374" i="1"/>
  <c r="T1374" i="1"/>
  <c r="S1374" i="1"/>
  <c r="R1374" i="1"/>
  <c r="Q1374" i="1"/>
  <c r="P1374" i="1"/>
  <c r="E1374" i="1"/>
  <c r="D1374" i="1"/>
  <c r="C1374" i="1"/>
  <c r="W1373" i="1"/>
  <c r="V1373" i="1"/>
  <c r="U1373" i="1"/>
  <c r="T1373" i="1"/>
  <c r="S1373" i="1"/>
  <c r="R1373" i="1"/>
  <c r="Q1373" i="1"/>
  <c r="P1373" i="1"/>
  <c r="E1373" i="1"/>
  <c r="D1373" i="1"/>
  <c r="C1373" i="1"/>
  <c r="W1372" i="1"/>
  <c r="V1372" i="1"/>
  <c r="U1372" i="1"/>
  <c r="T1372" i="1"/>
  <c r="S1372" i="1"/>
  <c r="R1372" i="1"/>
  <c r="Q1372" i="1"/>
  <c r="P1372" i="1"/>
  <c r="E1372" i="1"/>
  <c r="D1372" i="1"/>
  <c r="C1372" i="1"/>
  <c r="W1371" i="1"/>
  <c r="V1371" i="1"/>
  <c r="U1371" i="1"/>
  <c r="T1371" i="1"/>
  <c r="S1371" i="1"/>
  <c r="R1371" i="1"/>
  <c r="Q1371" i="1"/>
  <c r="P1371" i="1"/>
  <c r="E1371" i="1"/>
  <c r="D1371" i="1"/>
  <c r="C1371" i="1"/>
  <c r="W1370" i="1"/>
  <c r="V1370" i="1"/>
  <c r="U1370" i="1"/>
  <c r="T1370" i="1"/>
  <c r="S1370" i="1"/>
  <c r="R1370" i="1"/>
  <c r="Q1370" i="1"/>
  <c r="P1370" i="1"/>
  <c r="E1370" i="1"/>
  <c r="D1370" i="1"/>
  <c r="C1370" i="1"/>
  <c r="W1369" i="1"/>
  <c r="V1369" i="1"/>
  <c r="U1369" i="1"/>
  <c r="T1369" i="1"/>
  <c r="S1369" i="1"/>
  <c r="R1369" i="1"/>
  <c r="Q1369" i="1"/>
  <c r="P1369" i="1"/>
  <c r="E1369" i="1"/>
  <c r="D1369" i="1"/>
  <c r="C1369" i="1"/>
  <c r="W1368" i="1"/>
  <c r="V1368" i="1"/>
  <c r="U1368" i="1"/>
  <c r="T1368" i="1"/>
  <c r="S1368" i="1"/>
  <c r="R1368" i="1"/>
  <c r="Q1368" i="1"/>
  <c r="P1368" i="1"/>
  <c r="E1368" i="1"/>
  <c r="D1368" i="1"/>
  <c r="C1368" i="1"/>
  <c r="W1367" i="1"/>
  <c r="V1367" i="1"/>
  <c r="U1367" i="1"/>
  <c r="T1367" i="1"/>
  <c r="S1367" i="1"/>
  <c r="R1367" i="1"/>
  <c r="Q1367" i="1"/>
  <c r="P1367" i="1"/>
  <c r="E1367" i="1"/>
  <c r="D1367" i="1"/>
  <c r="C1367" i="1"/>
  <c r="W1366" i="1"/>
  <c r="V1366" i="1"/>
  <c r="U1366" i="1"/>
  <c r="T1366" i="1"/>
  <c r="S1366" i="1"/>
  <c r="R1366" i="1"/>
  <c r="Q1366" i="1"/>
  <c r="P1366" i="1"/>
  <c r="E1366" i="1"/>
  <c r="D1366" i="1"/>
  <c r="C1366" i="1"/>
  <c r="W1365" i="1"/>
  <c r="V1365" i="1"/>
  <c r="U1365" i="1"/>
  <c r="T1365" i="1"/>
  <c r="S1365" i="1"/>
  <c r="R1365" i="1"/>
  <c r="Q1365" i="1"/>
  <c r="P1365" i="1"/>
  <c r="E1365" i="1"/>
  <c r="D1365" i="1"/>
  <c r="C1365" i="1"/>
  <c r="W1364" i="1"/>
  <c r="V1364" i="1"/>
  <c r="U1364" i="1"/>
  <c r="T1364" i="1"/>
  <c r="S1364" i="1"/>
  <c r="R1364" i="1"/>
  <c r="Q1364" i="1"/>
  <c r="P1364" i="1"/>
  <c r="E1364" i="1"/>
  <c r="D1364" i="1"/>
  <c r="C1364" i="1"/>
  <c r="W1363" i="1"/>
  <c r="V1363" i="1"/>
  <c r="U1363" i="1"/>
  <c r="T1363" i="1"/>
  <c r="S1363" i="1"/>
  <c r="R1363" i="1"/>
  <c r="Q1363" i="1"/>
  <c r="P1363" i="1"/>
  <c r="E1363" i="1"/>
  <c r="D1363" i="1"/>
  <c r="C1363" i="1"/>
  <c r="W1362" i="1"/>
  <c r="V1362" i="1"/>
  <c r="U1362" i="1"/>
  <c r="T1362" i="1"/>
  <c r="S1362" i="1"/>
  <c r="R1362" i="1"/>
  <c r="Q1362" i="1"/>
  <c r="P1362" i="1"/>
  <c r="E1362" i="1"/>
  <c r="D1362" i="1"/>
  <c r="C1362" i="1"/>
  <c r="W1361" i="1"/>
  <c r="V1361" i="1"/>
  <c r="U1361" i="1"/>
  <c r="T1361" i="1"/>
  <c r="S1361" i="1"/>
  <c r="R1361" i="1"/>
  <c r="Q1361" i="1"/>
  <c r="P1361" i="1"/>
  <c r="E1361" i="1"/>
  <c r="D1361" i="1"/>
  <c r="C1361" i="1"/>
  <c r="W1360" i="1"/>
  <c r="V1360" i="1"/>
  <c r="U1360" i="1"/>
  <c r="T1360" i="1"/>
  <c r="S1360" i="1"/>
  <c r="R1360" i="1"/>
  <c r="Q1360" i="1"/>
  <c r="P1360" i="1"/>
  <c r="E1360" i="1"/>
  <c r="D1360" i="1"/>
  <c r="C1360" i="1"/>
  <c r="W1359" i="1"/>
  <c r="V1359" i="1"/>
  <c r="U1359" i="1"/>
  <c r="T1359" i="1"/>
  <c r="S1359" i="1"/>
  <c r="R1359" i="1"/>
  <c r="Q1359" i="1"/>
  <c r="P1359" i="1"/>
  <c r="E1359" i="1"/>
  <c r="D1359" i="1"/>
  <c r="C1359" i="1"/>
  <c r="W1358" i="1"/>
  <c r="V1358" i="1"/>
  <c r="U1358" i="1"/>
  <c r="T1358" i="1"/>
  <c r="S1358" i="1"/>
  <c r="R1358" i="1"/>
  <c r="Q1358" i="1"/>
  <c r="P1358" i="1"/>
  <c r="E1358" i="1"/>
  <c r="D1358" i="1"/>
  <c r="C1358" i="1"/>
  <c r="W1357" i="1"/>
  <c r="V1357" i="1"/>
  <c r="U1357" i="1"/>
  <c r="T1357" i="1"/>
  <c r="S1357" i="1"/>
  <c r="R1357" i="1"/>
  <c r="Q1357" i="1"/>
  <c r="P1357" i="1"/>
  <c r="E1357" i="1"/>
  <c r="D1357" i="1"/>
  <c r="C1357" i="1"/>
  <c r="W1356" i="1"/>
  <c r="V1356" i="1"/>
  <c r="U1356" i="1"/>
  <c r="T1356" i="1"/>
  <c r="S1356" i="1"/>
  <c r="R1356" i="1"/>
  <c r="Q1356" i="1"/>
  <c r="P1356" i="1"/>
  <c r="E1356" i="1"/>
  <c r="D1356" i="1"/>
  <c r="C1356" i="1"/>
  <c r="W1355" i="1"/>
  <c r="V1355" i="1"/>
  <c r="U1355" i="1"/>
  <c r="T1355" i="1"/>
  <c r="S1355" i="1"/>
  <c r="R1355" i="1"/>
  <c r="Q1355" i="1"/>
  <c r="P1355" i="1"/>
  <c r="E1355" i="1"/>
  <c r="D1355" i="1"/>
  <c r="C1355" i="1"/>
  <c r="W1354" i="1"/>
  <c r="V1354" i="1"/>
  <c r="U1354" i="1"/>
  <c r="T1354" i="1"/>
  <c r="S1354" i="1"/>
  <c r="R1354" i="1"/>
  <c r="Q1354" i="1"/>
  <c r="P1354" i="1"/>
  <c r="E1354" i="1"/>
  <c r="D1354" i="1"/>
  <c r="C1354" i="1"/>
  <c r="W1353" i="1"/>
  <c r="V1353" i="1"/>
  <c r="U1353" i="1"/>
  <c r="T1353" i="1"/>
  <c r="S1353" i="1"/>
  <c r="R1353" i="1"/>
  <c r="Q1353" i="1"/>
  <c r="P1353" i="1"/>
  <c r="E1353" i="1"/>
  <c r="D1353" i="1"/>
  <c r="C1353" i="1"/>
  <c r="W1352" i="1"/>
  <c r="V1352" i="1"/>
  <c r="U1352" i="1"/>
  <c r="T1352" i="1"/>
  <c r="S1352" i="1"/>
  <c r="R1352" i="1"/>
  <c r="Q1352" i="1"/>
  <c r="P1352" i="1"/>
  <c r="E1352" i="1"/>
  <c r="D1352" i="1"/>
  <c r="C1352" i="1"/>
  <c r="W1351" i="1"/>
  <c r="V1351" i="1"/>
  <c r="U1351" i="1"/>
  <c r="T1351" i="1"/>
  <c r="S1351" i="1"/>
  <c r="R1351" i="1"/>
  <c r="Q1351" i="1"/>
  <c r="P1351" i="1"/>
  <c r="E1351" i="1"/>
  <c r="D1351" i="1"/>
  <c r="C1351" i="1"/>
  <c r="W1350" i="1"/>
  <c r="V1350" i="1"/>
  <c r="U1350" i="1"/>
  <c r="T1350" i="1"/>
  <c r="S1350" i="1"/>
  <c r="R1350" i="1"/>
  <c r="Q1350" i="1"/>
  <c r="P1350" i="1"/>
  <c r="E1350" i="1"/>
  <c r="D1350" i="1"/>
  <c r="C1350" i="1"/>
  <c r="W1349" i="1"/>
  <c r="V1349" i="1"/>
  <c r="U1349" i="1"/>
  <c r="T1349" i="1"/>
  <c r="S1349" i="1"/>
  <c r="R1349" i="1"/>
  <c r="Q1349" i="1"/>
  <c r="P1349" i="1"/>
  <c r="E1349" i="1"/>
  <c r="D1349" i="1"/>
  <c r="C1349" i="1"/>
  <c r="W1348" i="1"/>
  <c r="V1348" i="1"/>
  <c r="U1348" i="1"/>
  <c r="T1348" i="1"/>
  <c r="S1348" i="1"/>
  <c r="R1348" i="1"/>
  <c r="Q1348" i="1"/>
  <c r="P1348" i="1"/>
  <c r="E1348" i="1"/>
  <c r="D1348" i="1"/>
  <c r="C1348" i="1"/>
  <c r="W1347" i="1"/>
  <c r="V1347" i="1"/>
  <c r="U1347" i="1"/>
  <c r="T1347" i="1"/>
  <c r="S1347" i="1"/>
  <c r="R1347" i="1"/>
  <c r="Q1347" i="1"/>
  <c r="P1347" i="1"/>
  <c r="E1347" i="1"/>
  <c r="D1347" i="1"/>
  <c r="C1347" i="1"/>
  <c r="W1346" i="1"/>
  <c r="V1346" i="1"/>
  <c r="U1346" i="1"/>
  <c r="T1346" i="1"/>
  <c r="S1346" i="1"/>
  <c r="R1346" i="1"/>
  <c r="Q1346" i="1"/>
  <c r="P1346" i="1"/>
  <c r="E1346" i="1"/>
  <c r="D1346" i="1"/>
  <c r="C1346" i="1"/>
  <c r="W1345" i="1"/>
  <c r="V1345" i="1"/>
  <c r="U1345" i="1"/>
  <c r="T1345" i="1"/>
  <c r="S1345" i="1"/>
  <c r="R1345" i="1"/>
  <c r="Q1345" i="1"/>
  <c r="P1345" i="1"/>
  <c r="E1345" i="1"/>
  <c r="D1345" i="1"/>
  <c r="C1345" i="1"/>
  <c r="W1344" i="1"/>
  <c r="V1344" i="1"/>
  <c r="U1344" i="1"/>
  <c r="T1344" i="1"/>
  <c r="S1344" i="1"/>
  <c r="R1344" i="1"/>
  <c r="Q1344" i="1"/>
  <c r="P1344" i="1"/>
  <c r="E1344" i="1"/>
  <c r="D1344" i="1"/>
  <c r="C1344" i="1"/>
  <c r="W1343" i="1"/>
  <c r="V1343" i="1"/>
  <c r="U1343" i="1"/>
  <c r="T1343" i="1"/>
  <c r="S1343" i="1"/>
  <c r="R1343" i="1"/>
  <c r="Q1343" i="1"/>
  <c r="P1343" i="1"/>
  <c r="E1343" i="1"/>
  <c r="D1343" i="1"/>
  <c r="C1343" i="1"/>
  <c r="W1342" i="1"/>
  <c r="V1342" i="1"/>
  <c r="U1342" i="1"/>
  <c r="T1342" i="1"/>
  <c r="S1342" i="1"/>
  <c r="R1342" i="1"/>
  <c r="Q1342" i="1"/>
  <c r="P1342" i="1"/>
  <c r="E1342" i="1"/>
  <c r="D1342" i="1"/>
  <c r="C1342" i="1"/>
  <c r="W1341" i="1"/>
  <c r="V1341" i="1"/>
  <c r="U1341" i="1"/>
  <c r="T1341" i="1"/>
  <c r="S1341" i="1"/>
  <c r="R1341" i="1"/>
  <c r="Q1341" i="1"/>
  <c r="P1341" i="1"/>
  <c r="E1341" i="1"/>
  <c r="D1341" i="1"/>
  <c r="C1341" i="1"/>
  <c r="W1340" i="1"/>
  <c r="V1340" i="1"/>
  <c r="U1340" i="1"/>
  <c r="T1340" i="1"/>
  <c r="S1340" i="1"/>
  <c r="R1340" i="1"/>
  <c r="Q1340" i="1"/>
  <c r="P1340" i="1"/>
  <c r="E1340" i="1"/>
  <c r="D1340" i="1"/>
  <c r="C1340" i="1"/>
  <c r="W1339" i="1"/>
  <c r="V1339" i="1"/>
  <c r="U1339" i="1"/>
  <c r="T1339" i="1"/>
  <c r="S1339" i="1"/>
  <c r="R1339" i="1"/>
  <c r="Q1339" i="1"/>
  <c r="P1339" i="1"/>
  <c r="E1339" i="1"/>
  <c r="D1339" i="1"/>
  <c r="C1339" i="1"/>
  <c r="W1338" i="1"/>
  <c r="V1338" i="1"/>
  <c r="U1338" i="1"/>
  <c r="T1338" i="1"/>
  <c r="S1338" i="1"/>
  <c r="R1338" i="1"/>
  <c r="Q1338" i="1"/>
  <c r="P1338" i="1"/>
  <c r="E1338" i="1"/>
  <c r="D1338" i="1"/>
  <c r="C1338" i="1"/>
  <c r="W1337" i="1"/>
  <c r="V1337" i="1"/>
  <c r="U1337" i="1"/>
  <c r="T1337" i="1"/>
  <c r="S1337" i="1"/>
  <c r="R1337" i="1"/>
  <c r="Q1337" i="1"/>
  <c r="P1337" i="1"/>
  <c r="E1337" i="1"/>
  <c r="D1337" i="1"/>
  <c r="C1337" i="1"/>
  <c r="W1336" i="1"/>
  <c r="V1336" i="1"/>
  <c r="U1336" i="1"/>
  <c r="T1336" i="1"/>
  <c r="S1336" i="1"/>
  <c r="R1336" i="1"/>
  <c r="Q1336" i="1"/>
  <c r="P1336" i="1"/>
  <c r="E1336" i="1"/>
  <c r="D1336" i="1"/>
  <c r="C1336" i="1"/>
  <c r="W1335" i="1"/>
  <c r="V1335" i="1"/>
  <c r="U1335" i="1"/>
  <c r="T1335" i="1"/>
  <c r="S1335" i="1"/>
  <c r="R1335" i="1"/>
  <c r="Q1335" i="1"/>
  <c r="P1335" i="1"/>
  <c r="E1335" i="1"/>
  <c r="D1335" i="1"/>
  <c r="C1335" i="1"/>
  <c r="W1334" i="1"/>
  <c r="V1334" i="1"/>
  <c r="U1334" i="1"/>
  <c r="T1334" i="1"/>
  <c r="S1334" i="1"/>
  <c r="R1334" i="1"/>
  <c r="Q1334" i="1"/>
  <c r="P1334" i="1"/>
  <c r="E1334" i="1"/>
  <c r="D1334" i="1"/>
  <c r="C1334" i="1"/>
  <c r="W1333" i="1"/>
  <c r="V1333" i="1"/>
  <c r="U1333" i="1"/>
  <c r="T1333" i="1"/>
  <c r="S1333" i="1"/>
  <c r="R1333" i="1"/>
  <c r="Q1333" i="1"/>
  <c r="P1333" i="1"/>
  <c r="E1333" i="1"/>
  <c r="D1333" i="1"/>
  <c r="C1333" i="1"/>
  <c r="W1332" i="1"/>
  <c r="V1332" i="1"/>
  <c r="U1332" i="1"/>
  <c r="T1332" i="1"/>
  <c r="S1332" i="1"/>
  <c r="R1332" i="1"/>
  <c r="Q1332" i="1"/>
  <c r="P1332" i="1"/>
  <c r="E1332" i="1"/>
  <c r="D1332" i="1"/>
  <c r="C1332" i="1"/>
  <c r="W1331" i="1"/>
  <c r="V1331" i="1"/>
  <c r="U1331" i="1"/>
  <c r="T1331" i="1"/>
  <c r="S1331" i="1"/>
  <c r="R1331" i="1"/>
  <c r="Q1331" i="1"/>
  <c r="P1331" i="1"/>
  <c r="E1331" i="1"/>
  <c r="D1331" i="1"/>
  <c r="C1331" i="1"/>
  <c r="W1330" i="1"/>
  <c r="V1330" i="1"/>
  <c r="U1330" i="1"/>
  <c r="T1330" i="1"/>
  <c r="S1330" i="1"/>
  <c r="R1330" i="1"/>
  <c r="Q1330" i="1"/>
  <c r="P1330" i="1"/>
  <c r="E1330" i="1"/>
  <c r="D1330" i="1"/>
  <c r="C1330" i="1"/>
  <c r="W1329" i="1"/>
  <c r="V1329" i="1"/>
  <c r="U1329" i="1"/>
  <c r="T1329" i="1"/>
  <c r="S1329" i="1"/>
  <c r="R1329" i="1"/>
  <c r="Q1329" i="1"/>
  <c r="P1329" i="1"/>
  <c r="E1329" i="1"/>
  <c r="D1329" i="1"/>
  <c r="C1329" i="1"/>
  <c r="W1328" i="1"/>
  <c r="V1328" i="1"/>
  <c r="U1328" i="1"/>
  <c r="T1328" i="1"/>
  <c r="S1328" i="1"/>
  <c r="R1328" i="1"/>
  <c r="Q1328" i="1"/>
  <c r="P1328" i="1"/>
  <c r="E1328" i="1"/>
  <c r="D1328" i="1"/>
  <c r="C1328" i="1"/>
  <c r="W1327" i="1"/>
  <c r="V1327" i="1"/>
  <c r="U1327" i="1"/>
  <c r="T1327" i="1"/>
  <c r="S1327" i="1"/>
  <c r="R1327" i="1"/>
  <c r="Q1327" i="1"/>
  <c r="P1327" i="1"/>
  <c r="E1327" i="1"/>
  <c r="D1327" i="1"/>
  <c r="C1327" i="1"/>
  <c r="W1326" i="1"/>
  <c r="V1326" i="1"/>
  <c r="U1326" i="1"/>
  <c r="T1326" i="1"/>
  <c r="S1326" i="1"/>
  <c r="R1326" i="1"/>
  <c r="Q1326" i="1"/>
  <c r="P1326" i="1"/>
  <c r="E1326" i="1"/>
  <c r="D1326" i="1"/>
  <c r="C1326" i="1"/>
  <c r="W1325" i="1"/>
  <c r="V1325" i="1"/>
  <c r="U1325" i="1"/>
  <c r="T1325" i="1"/>
  <c r="S1325" i="1"/>
  <c r="R1325" i="1"/>
  <c r="Q1325" i="1"/>
  <c r="P1325" i="1"/>
  <c r="E1325" i="1"/>
  <c r="D1325" i="1"/>
  <c r="C1325" i="1"/>
  <c r="W1324" i="1"/>
  <c r="V1324" i="1"/>
  <c r="U1324" i="1"/>
  <c r="T1324" i="1"/>
  <c r="S1324" i="1"/>
  <c r="R1324" i="1"/>
  <c r="Q1324" i="1"/>
  <c r="P1324" i="1"/>
  <c r="E1324" i="1"/>
  <c r="D1324" i="1"/>
  <c r="C1324" i="1"/>
  <c r="W1323" i="1"/>
  <c r="V1323" i="1"/>
  <c r="U1323" i="1"/>
  <c r="T1323" i="1"/>
  <c r="S1323" i="1"/>
  <c r="R1323" i="1"/>
  <c r="Q1323" i="1"/>
  <c r="P1323" i="1"/>
  <c r="E1323" i="1"/>
  <c r="D1323" i="1"/>
  <c r="C1323" i="1"/>
  <c r="W1322" i="1"/>
  <c r="V1322" i="1"/>
  <c r="U1322" i="1"/>
  <c r="T1322" i="1"/>
  <c r="S1322" i="1"/>
  <c r="R1322" i="1"/>
  <c r="Q1322" i="1"/>
  <c r="P1322" i="1"/>
  <c r="E1322" i="1"/>
  <c r="D1322" i="1"/>
  <c r="C1322" i="1"/>
  <c r="W1321" i="1"/>
  <c r="V1321" i="1"/>
  <c r="U1321" i="1"/>
  <c r="T1321" i="1"/>
  <c r="S1321" i="1"/>
  <c r="R1321" i="1"/>
  <c r="Q1321" i="1"/>
  <c r="P1321" i="1"/>
  <c r="E1321" i="1"/>
  <c r="D1321" i="1"/>
  <c r="C1321" i="1"/>
  <c r="W1320" i="1"/>
  <c r="V1320" i="1"/>
  <c r="U1320" i="1"/>
  <c r="T1320" i="1"/>
  <c r="S1320" i="1"/>
  <c r="R1320" i="1"/>
  <c r="Q1320" i="1"/>
  <c r="P1320" i="1"/>
  <c r="E1320" i="1"/>
  <c r="D1320" i="1"/>
  <c r="C1320" i="1"/>
  <c r="W1319" i="1"/>
  <c r="V1319" i="1"/>
  <c r="U1319" i="1"/>
  <c r="T1319" i="1"/>
  <c r="S1319" i="1"/>
  <c r="R1319" i="1"/>
  <c r="Q1319" i="1"/>
  <c r="P1319" i="1"/>
  <c r="E1319" i="1"/>
  <c r="D1319" i="1"/>
  <c r="C1319" i="1"/>
  <c r="W1318" i="1"/>
  <c r="V1318" i="1"/>
  <c r="U1318" i="1"/>
  <c r="T1318" i="1"/>
  <c r="S1318" i="1"/>
  <c r="R1318" i="1"/>
  <c r="Q1318" i="1"/>
  <c r="P1318" i="1"/>
  <c r="E1318" i="1"/>
  <c r="D1318" i="1"/>
  <c r="C1318" i="1"/>
  <c r="W1317" i="1"/>
  <c r="V1317" i="1"/>
  <c r="U1317" i="1"/>
  <c r="T1317" i="1"/>
  <c r="S1317" i="1"/>
  <c r="R1317" i="1"/>
  <c r="Q1317" i="1"/>
  <c r="P1317" i="1"/>
  <c r="E1317" i="1"/>
  <c r="D1317" i="1"/>
  <c r="C1317" i="1"/>
  <c r="W1316" i="1"/>
  <c r="V1316" i="1"/>
  <c r="U1316" i="1"/>
  <c r="T1316" i="1"/>
  <c r="S1316" i="1"/>
  <c r="R1316" i="1"/>
  <c r="Q1316" i="1"/>
  <c r="P1316" i="1"/>
  <c r="E1316" i="1"/>
  <c r="D1316" i="1"/>
  <c r="C1316" i="1"/>
  <c r="W1315" i="1"/>
  <c r="V1315" i="1"/>
  <c r="U1315" i="1"/>
  <c r="T1315" i="1"/>
  <c r="S1315" i="1"/>
  <c r="R1315" i="1"/>
  <c r="Q1315" i="1"/>
  <c r="P1315" i="1"/>
  <c r="E1315" i="1"/>
  <c r="D1315" i="1"/>
  <c r="C1315" i="1"/>
  <c r="W1314" i="1"/>
  <c r="V1314" i="1"/>
  <c r="U1314" i="1"/>
  <c r="T1314" i="1"/>
  <c r="S1314" i="1"/>
  <c r="R1314" i="1"/>
  <c r="Q1314" i="1"/>
  <c r="P1314" i="1"/>
  <c r="E1314" i="1"/>
  <c r="D1314" i="1"/>
  <c r="C1314" i="1"/>
  <c r="W1313" i="1"/>
  <c r="V1313" i="1"/>
  <c r="U1313" i="1"/>
  <c r="T1313" i="1"/>
  <c r="S1313" i="1"/>
  <c r="R1313" i="1"/>
  <c r="Q1313" i="1"/>
  <c r="P1313" i="1"/>
  <c r="E1313" i="1"/>
  <c r="D1313" i="1"/>
  <c r="C1313" i="1"/>
  <c r="W1312" i="1"/>
  <c r="V1312" i="1"/>
  <c r="U1312" i="1"/>
  <c r="T1312" i="1"/>
  <c r="S1312" i="1"/>
  <c r="R1312" i="1"/>
  <c r="Q1312" i="1"/>
  <c r="P1312" i="1"/>
  <c r="E1312" i="1"/>
  <c r="D1312" i="1"/>
  <c r="C1312" i="1"/>
  <c r="W1311" i="1"/>
  <c r="V1311" i="1"/>
  <c r="U1311" i="1"/>
  <c r="T1311" i="1"/>
  <c r="S1311" i="1"/>
  <c r="R1311" i="1"/>
  <c r="Q1311" i="1"/>
  <c r="P1311" i="1"/>
  <c r="E1311" i="1"/>
  <c r="D1311" i="1"/>
  <c r="C1311" i="1"/>
  <c r="W1310" i="1"/>
  <c r="V1310" i="1"/>
  <c r="U1310" i="1"/>
  <c r="T1310" i="1"/>
  <c r="S1310" i="1"/>
  <c r="R1310" i="1"/>
  <c r="Q1310" i="1"/>
  <c r="P1310" i="1"/>
  <c r="E1310" i="1"/>
  <c r="D1310" i="1"/>
  <c r="C1310" i="1"/>
  <c r="W1309" i="1"/>
  <c r="V1309" i="1"/>
  <c r="U1309" i="1"/>
  <c r="T1309" i="1"/>
  <c r="S1309" i="1"/>
  <c r="R1309" i="1"/>
  <c r="Q1309" i="1"/>
  <c r="P1309" i="1"/>
  <c r="E1309" i="1"/>
  <c r="D1309" i="1"/>
  <c r="C1309" i="1"/>
  <c r="W1308" i="1"/>
  <c r="V1308" i="1"/>
  <c r="U1308" i="1"/>
  <c r="T1308" i="1"/>
  <c r="S1308" i="1"/>
  <c r="R1308" i="1"/>
  <c r="Q1308" i="1"/>
  <c r="P1308" i="1"/>
  <c r="E1308" i="1"/>
  <c r="D1308" i="1"/>
  <c r="C1308" i="1"/>
  <c r="W1307" i="1"/>
  <c r="V1307" i="1"/>
  <c r="U1307" i="1"/>
  <c r="T1307" i="1"/>
  <c r="S1307" i="1"/>
  <c r="R1307" i="1"/>
  <c r="Q1307" i="1"/>
  <c r="P1307" i="1"/>
  <c r="E1307" i="1"/>
  <c r="D1307" i="1"/>
  <c r="C1307" i="1"/>
  <c r="W1306" i="1"/>
  <c r="V1306" i="1"/>
  <c r="U1306" i="1"/>
  <c r="T1306" i="1"/>
  <c r="S1306" i="1"/>
  <c r="R1306" i="1"/>
  <c r="Q1306" i="1"/>
  <c r="P1306" i="1"/>
  <c r="E1306" i="1"/>
  <c r="D1306" i="1"/>
  <c r="C1306" i="1"/>
  <c r="W1305" i="1"/>
  <c r="V1305" i="1"/>
  <c r="U1305" i="1"/>
  <c r="T1305" i="1"/>
  <c r="S1305" i="1"/>
  <c r="R1305" i="1"/>
  <c r="Q1305" i="1"/>
  <c r="P1305" i="1"/>
  <c r="E1305" i="1"/>
  <c r="D1305" i="1"/>
  <c r="C1305" i="1"/>
  <c r="W1304" i="1"/>
  <c r="V1304" i="1"/>
  <c r="U1304" i="1"/>
  <c r="T1304" i="1"/>
  <c r="S1304" i="1"/>
  <c r="R1304" i="1"/>
  <c r="Q1304" i="1"/>
  <c r="P1304" i="1"/>
  <c r="E1304" i="1"/>
  <c r="D1304" i="1"/>
  <c r="C1304" i="1"/>
  <c r="W1303" i="1"/>
  <c r="V1303" i="1"/>
  <c r="U1303" i="1"/>
  <c r="T1303" i="1"/>
  <c r="S1303" i="1"/>
  <c r="R1303" i="1"/>
  <c r="Q1303" i="1"/>
  <c r="P1303" i="1"/>
  <c r="E1303" i="1"/>
  <c r="D1303" i="1"/>
  <c r="C1303" i="1"/>
  <c r="W1302" i="1"/>
  <c r="V1302" i="1"/>
  <c r="U1302" i="1"/>
  <c r="T1302" i="1"/>
  <c r="S1302" i="1"/>
  <c r="R1302" i="1"/>
  <c r="Q1302" i="1"/>
  <c r="P1302" i="1"/>
  <c r="E1302" i="1"/>
  <c r="D1302" i="1"/>
  <c r="C1302" i="1"/>
  <c r="W1301" i="1"/>
  <c r="V1301" i="1"/>
  <c r="U1301" i="1"/>
  <c r="T1301" i="1"/>
  <c r="S1301" i="1"/>
  <c r="R1301" i="1"/>
  <c r="Q1301" i="1"/>
  <c r="P1301" i="1"/>
  <c r="E1301" i="1"/>
  <c r="D1301" i="1"/>
  <c r="C1301" i="1"/>
  <c r="W1300" i="1"/>
  <c r="V1300" i="1"/>
  <c r="U1300" i="1"/>
  <c r="T1300" i="1"/>
  <c r="S1300" i="1"/>
  <c r="R1300" i="1"/>
  <c r="Q1300" i="1"/>
  <c r="P1300" i="1"/>
  <c r="E1300" i="1"/>
  <c r="D1300" i="1"/>
  <c r="C1300" i="1"/>
  <c r="W1299" i="1"/>
  <c r="V1299" i="1"/>
  <c r="U1299" i="1"/>
  <c r="T1299" i="1"/>
  <c r="S1299" i="1"/>
  <c r="R1299" i="1"/>
  <c r="Q1299" i="1"/>
  <c r="P1299" i="1"/>
  <c r="E1299" i="1"/>
  <c r="D1299" i="1"/>
  <c r="C1299" i="1"/>
  <c r="W1298" i="1"/>
  <c r="V1298" i="1"/>
  <c r="U1298" i="1"/>
  <c r="T1298" i="1"/>
  <c r="S1298" i="1"/>
  <c r="R1298" i="1"/>
  <c r="Q1298" i="1"/>
  <c r="P1298" i="1"/>
  <c r="E1298" i="1"/>
  <c r="D1298" i="1"/>
  <c r="C1298" i="1"/>
  <c r="W1297" i="1"/>
  <c r="V1297" i="1"/>
  <c r="U1297" i="1"/>
  <c r="T1297" i="1"/>
  <c r="S1297" i="1"/>
  <c r="R1297" i="1"/>
  <c r="Q1297" i="1"/>
  <c r="P1297" i="1"/>
  <c r="E1297" i="1"/>
  <c r="D1297" i="1"/>
  <c r="C1297" i="1"/>
  <c r="W1296" i="1"/>
  <c r="V1296" i="1"/>
  <c r="U1296" i="1"/>
  <c r="T1296" i="1"/>
  <c r="S1296" i="1"/>
  <c r="R1296" i="1"/>
  <c r="Q1296" i="1"/>
  <c r="P1296" i="1"/>
  <c r="E1296" i="1"/>
  <c r="D1296" i="1"/>
  <c r="C1296" i="1"/>
  <c r="W1295" i="1"/>
  <c r="V1295" i="1"/>
  <c r="U1295" i="1"/>
  <c r="T1295" i="1"/>
  <c r="S1295" i="1"/>
  <c r="R1295" i="1"/>
  <c r="Q1295" i="1"/>
  <c r="P1295" i="1"/>
  <c r="E1295" i="1"/>
  <c r="D1295" i="1"/>
  <c r="C1295" i="1"/>
  <c r="W1294" i="1"/>
  <c r="V1294" i="1"/>
  <c r="U1294" i="1"/>
  <c r="T1294" i="1"/>
  <c r="S1294" i="1"/>
  <c r="R1294" i="1"/>
  <c r="Q1294" i="1"/>
  <c r="P1294" i="1"/>
  <c r="E1294" i="1"/>
  <c r="D1294" i="1"/>
  <c r="C1294" i="1"/>
  <c r="W1293" i="1"/>
  <c r="V1293" i="1"/>
  <c r="U1293" i="1"/>
  <c r="T1293" i="1"/>
  <c r="S1293" i="1"/>
  <c r="R1293" i="1"/>
  <c r="Q1293" i="1"/>
  <c r="P1293" i="1"/>
  <c r="E1293" i="1"/>
  <c r="D1293" i="1"/>
  <c r="C1293" i="1"/>
  <c r="W1292" i="1"/>
  <c r="V1292" i="1"/>
  <c r="U1292" i="1"/>
  <c r="T1292" i="1"/>
  <c r="S1292" i="1"/>
  <c r="R1292" i="1"/>
  <c r="Q1292" i="1"/>
  <c r="P1292" i="1"/>
  <c r="E1292" i="1"/>
  <c r="D1292" i="1"/>
  <c r="C1292" i="1"/>
  <c r="W1291" i="1"/>
  <c r="V1291" i="1"/>
  <c r="U1291" i="1"/>
  <c r="T1291" i="1"/>
  <c r="S1291" i="1"/>
  <c r="R1291" i="1"/>
  <c r="Q1291" i="1"/>
  <c r="P1291" i="1"/>
  <c r="E1291" i="1"/>
  <c r="D1291" i="1"/>
  <c r="C1291" i="1"/>
  <c r="W1290" i="1"/>
  <c r="V1290" i="1"/>
  <c r="U1290" i="1"/>
  <c r="T1290" i="1"/>
  <c r="S1290" i="1"/>
  <c r="R1290" i="1"/>
  <c r="Q1290" i="1"/>
  <c r="P1290" i="1"/>
  <c r="E1290" i="1"/>
  <c r="D1290" i="1"/>
  <c r="C1290" i="1"/>
  <c r="W1289" i="1"/>
  <c r="V1289" i="1"/>
  <c r="U1289" i="1"/>
  <c r="T1289" i="1"/>
  <c r="S1289" i="1"/>
  <c r="R1289" i="1"/>
  <c r="Q1289" i="1"/>
  <c r="P1289" i="1"/>
  <c r="E1289" i="1"/>
  <c r="D1289" i="1"/>
  <c r="C1289" i="1"/>
  <c r="W1288" i="1"/>
  <c r="V1288" i="1"/>
  <c r="U1288" i="1"/>
  <c r="T1288" i="1"/>
  <c r="S1288" i="1"/>
  <c r="R1288" i="1"/>
  <c r="Q1288" i="1"/>
  <c r="P1288" i="1"/>
  <c r="E1288" i="1"/>
  <c r="D1288" i="1"/>
  <c r="C1288" i="1"/>
  <c r="W1287" i="1"/>
  <c r="V1287" i="1"/>
  <c r="U1287" i="1"/>
  <c r="T1287" i="1"/>
  <c r="S1287" i="1"/>
  <c r="R1287" i="1"/>
  <c r="Q1287" i="1"/>
  <c r="P1287" i="1"/>
  <c r="E1287" i="1"/>
  <c r="D1287" i="1"/>
  <c r="C1287" i="1"/>
  <c r="W1286" i="1"/>
  <c r="V1286" i="1"/>
  <c r="U1286" i="1"/>
  <c r="T1286" i="1"/>
  <c r="S1286" i="1"/>
  <c r="R1286" i="1"/>
  <c r="Q1286" i="1"/>
  <c r="P1286" i="1"/>
  <c r="E1286" i="1"/>
  <c r="D1286" i="1"/>
  <c r="C1286" i="1"/>
  <c r="W1285" i="1"/>
  <c r="V1285" i="1"/>
  <c r="U1285" i="1"/>
  <c r="T1285" i="1"/>
  <c r="S1285" i="1"/>
  <c r="R1285" i="1"/>
  <c r="Q1285" i="1"/>
  <c r="P1285" i="1"/>
  <c r="E1285" i="1"/>
  <c r="D1285" i="1"/>
  <c r="C1285" i="1"/>
  <c r="W1284" i="1"/>
  <c r="V1284" i="1"/>
  <c r="U1284" i="1"/>
  <c r="T1284" i="1"/>
  <c r="S1284" i="1"/>
  <c r="R1284" i="1"/>
  <c r="Q1284" i="1"/>
  <c r="P1284" i="1"/>
  <c r="E1284" i="1"/>
  <c r="D1284" i="1"/>
  <c r="C1284" i="1"/>
  <c r="W1283" i="1"/>
  <c r="V1283" i="1"/>
  <c r="U1283" i="1"/>
  <c r="T1283" i="1"/>
  <c r="S1283" i="1"/>
  <c r="R1283" i="1"/>
  <c r="Q1283" i="1"/>
  <c r="P1283" i="1"/>
  <c r="E1283" i="1"/>
  <c r="D1283" i="1"/>
  <c r="C1283" i="1"/>
  <c r="W1282" i="1"/>
  <c r="V1282" i="1"/>
  <c r="U1282" i="1"/>
  <c r="T1282" i="1"/>
  <c r="S1282" i="1"/>
  <c r="R1282" i="1"/>
  <c r="Q1282" i="1"/>
  <c r="P1282" i="1"/>
  <c r="E1282" i="1"/>
  <c r="D1282" i="1"/>
  <c r="C1282" i="1"/>
  <c r="W1281" i="1"/>
  <c r="V1281" i="1"/>
  <c r="U1281" i="1"/>
  <c r="T1281" i="1"/>
  <c r="S1281" i="1"/>
  <c r="R1281" i="1"/>
  <c r="Q1281" i="1"/>
  <c r="P1281" i="1"/>
  <c r="E1281" i="1"/>
  <c r="D1281" i="1"/>
  <c r="C1281" i="1"/>
  <c r="W1280" i="1"/>
  <c r="V1280" i="1"/>
  <c r="U1280" i="1"/>
  <c r="T1280" i="1"/>
  <c r="S1280" i="1"/>
  <c r="R1280" i="1"/>
  <c r="Q1280" i="1"/>
  <c r="P1280" i="1"/>
  <c r="E1280" i="1"/>
  <c r="D1280" i="1"/>
  <c r="C1280" i="1"/>
  <c r="W1279" i="1"/>
  <c r="V1279" i="1"/>
  <c r="U1279" i="1"/>
  <c r="T1279" i="1"/>
  <c r="S1279" i="1"/>
  <c r="R1279" i="1"/>
  <c r="Q1279" i="1"/>
  <c r="P1279" i="1"/>
  <c r="E1279" i="1"/>
  <c r="D1279" i="1"/>
  <c r="C1279" i="1"/>
  <c r="W1278" i="1"/>
  <c r="V1278" i="1"/>
  <c r="U1278" i="1"/>
  <c r="T1278" i="1"/>
  <c r="S1278" i="1"/>
  <c r="R1278" i="1"/>
  <c r="Q1278" i="1"/>
  <c r="P1278" i="1"/>
  <c r="E1278" i="1"/>
  <c r="D1278" i="1"/>
  <c r="C1278" i="1"/>
  <c r="W1277" i="1"/>
  <c r="V1277" i="1"/>
  <c r="U1277" i="1"/>
  <c r="T1277" i="1"/>
  <c r="S1277" i="1"/>
  <c r="R1277" i="1"/>
  <c r="Q1277" i="1"/>
  <c r="P1277" i="1"/>
  <c r="E1277" i="1"/>
  <c r="D1277" i="1"/>
  <c r="C1277" i="1"/>
  <c r="W1276" i="1"/>
  <c r="V1276" i="1"/>
  <c r="U1276" i="1"/>
  <c r="T1276" i="1"/>
  <c r="S1276" i="1"/>
  <c r="R1276" i="1"/>
  <c r="Q1276" i="1"/>
  <c r="P1276" i="1"/>
  <c r="E1276" i="1"/>
  <c r="D1276" i="1"/>
  <c r="C1276" i="1"/>
  <c r="W1275" i="1"/>
  <c r="V1275" i="1"/>
  <c r="U1275" i="1"/>
  <c r="T1275" i="1"/>
  <c r="S1275" i="1"/>
  <c r="R1275" i="1"/>
  <c r="Q1275" i="1"/>
  <c r="P1275" i="1"/>
  <c r="E1275" i="1"/>
  <c r="D1275" i="1"/>
  <c r="C1275" i="1"/>
  <c r="W1274" i="1"/>
  <c r="V1274" i="1"/>
  <c r="U1274" i="1"/>
  <c r="T1274" i="1"/>
  <c r="S1274" i="1"/>
  <c r="R1274" i="1"/>
  <c r="Q1274" i="1"/>
  <c r="P1274" i="1"/>
  <c r="E1274" i="1"/>
  <c r="D1274" i="1"/>
  <c r="C1274" i="1"/>
  <c r="W1273" i="1"/>
  <c r="V1273" i="1"/>
  <c r="U1273" i="1"/>
  <c r="T1273" i="1"/>
  <c r="S1273" i="1"/>
  <c r="R1273" i="1"/>
  <c r="Q1273" i="1"/>
  <c r="P1273" i="1"/>
  <c r="E1273" i="1"/>
  <c r="D1273" i="1"/>
  <c r="C1273" i="1"/>
  <c r="W1272" i="1"/>
  <c r="V1272" i="1"/>
  <c r="U1272" i="1"/>
  <c r="T1272" i="1"/>
  <c r="S1272" i="1"/>
  <c r="R1272" i="1"/>
  <c r="Q1272" i="1"/>
  <c r="P1272" i="1"/>
  <c r="E1272" i="1"/>
  <c r="D1272" i="1"/>
  <c r="C1272" i="1"/>
  <c r="W1271" i="1"/>
  <c r="V1271" i="1"/>
  <c r="U1271" i="1"/>
  <c r="T1271" i="1"/>
  <c r="S1271" i="1"/>
  <c r="R1271" i="1"/>
  <c r="Q1271" i="1"/>
  <c r="P1271" i="1"/>
  <c r="E1271" i="1"/>
  <c r="D1271" i="1"/>
  <c r="C1271" i="1"/>
  <c r="W1270" i="1"/>
  <c r="V1270" i="1"/>
  <c r="U1270" i="1"/>
  <c r="T1270" i="1"/>
  <c r="S1270" i="1"/>
  <c r="R1270" i="1"/>
  <c r="Q1270" i="1"/>
  <c r="P1270" i="1"/>
  <c r="E1270" i="1"/>
  <c r="D1270" i="1"/>
  <c r="C1270" i="1"/>
  <c r="W1269" i="1"/>
  <c r="V1269" i="1"/>
  <c r="U1269" i="1"/>
  <c r="T1269" i="1"/>
  <c r="S1269" i="1"/>
  <c r="R1269" i="1"/>
  <c r="Q1269" i="1"/>
  <c r="P1269" i="1"/>
  <c r="E1269" i="1"/>
  <c r="D1269" i="1"/>
  <c r="C1269" i="1"/>
  <c r="W1268" i="1"/>
  <c r="V1268" i="1"/>
  <c r="U1268" i="1"/>
  <c r="T1268" i="1"/>
  <c r="S1268" i="1"/>
  <c r="R1268" i="1"/>
  <c r="Q1268" i="1"/>
  <c r="P1268" i="1"/>
  <c r="E1268" i="1"/>
  <c r="D1268" i="1"/>
  <c r="C1268" i="1"/>
  <c r="W1267" i="1"/>
  <c r="V1267" i="1"/>
  <c r="U1267" i="1"/>
  <c r="T1267" i="1"/>
  <c r="S1267" i="1"/>
  <c r="R1267" i="1"/>
  <c r="Q1267" i="1"/>
  <c r="P1267" i="1"/>
  <c r="E1267" i="1"/>
  <c r="D1267" i="1"/>
  <c r="C1267" i="1"/>
  <c r="W1266" i="1"/>
  <c r="V1266" i="1"/>
  <c r="U1266" i="1"/>
  <c r="T1266" i="1"/>
  <c r="S1266" i="1"/>
  <c r="R1266" i="1"/>
  <c r="Q1266" i="1"/>
  <c r="P1266" i="1"/>
  <c r="E1266" i="1"/>
  <c r="D1266" i="1"/>
  <c r="C1266" i="1"/>
  <c r="W1265" i="1"/>
  <c r="V1265" i="1"/>
  <c r="U1265" i="1"/>
  <c r="T1265" i="1"/>
  <c r="S1265" i="1"/>
  <c r="R1265" i="1"/>
  <c r="Q1265" i="1"/>
  <c r="P1265" i="1"/>
  <c r="E1265" i="1"/>
  <c r="D1265" i="1"/>
  <c r="C1265" i="1"/>
  <c r="W1264" i="1"/>
  <c r="V1264" i="1"/>
  <c r="U1264" i="1"/>
  <c r="T1264" i="1"/>
  <c r="S1264" i="1"/>
  <c r="R1264" i="1"/>
  <c r="Q1264" i="1"/>
  <c r="P1264" i="1"/>
  <c r="E1264" i="1"/>
  <c r="D1264" i="1"/>
  <c r="C1264" i="1"/>
  <c r="W1263" i="1"/>
  <c r="V1263" i="1"/>
  <c r="U1263" i="1"/>
  <c r="T1263" i="1"/>
  <c r="S1263" i="1"/>
  <c r="R1263" i="1"/>
  <c r="Q1263" i="1"/>
  <c r="P1263" i="1"/>
  <c r="E1263" i="1"/>
  <c r="D1263" i="1"/>
  <c r="C1263" i="1"/>
  <c r="W1262" i="1"/>
  <c r="V1262" i="1"/>
  <c r="U1262" i="1"/>
  <c r="T1262" i="1"/>
  <c r="S1262" i="1"/>
  <c r="R1262" i="1"/>
  <c r="Q1262" i="1"/>
  <c r="P1262" i="1"/>
  <c r="E1262" i="1"/>
  <c r="D1262" i="1"/>
  <c r="C1262" i="1"/>
  <c r="W1261" i="1"/>
  <c r="V1261" i="1"/>
  <c r="U1261" i="1"/>
  <c r="T1261" i="1"/>
  <c r="S1261" i="1"/>
  <c r="R1261" i="1"/>
  <c r="Q1261" i="1"/>
  <c r="P1261" i="1"/>
  <c r="E1261" i="1"/>
  <c r="D1261" i="1"/>
  <c r="C1261" i="1"/>
  <c r="W1260" i="1"/>
  <c r="V1260" i="1"/>
  <c r="U1260" i="1"/>
  <c r="T1260" i="1"/>
  <c r="S1260" i="1"/>
  <c r="R1260" i="1"/>
  <c r="Q1260" i="1"/>
  <c r="P1260" i="1"/>
  <c r="E1260" i="1"/>
  <c r="D1260" i="1"/>
  <c r="C1260" i="1"/>
  <c r="W1259" i="1"/>
  <c r="V1259" i="1"/>
  <c r="U1259" i="1"/>
  <c r="T1259" i="1"/>
  <c r="S1259" i="1"/>
  <c r="R1259" i="1"/>
  <c r="Q1259" i="1"/>
  <c r="P1259" i="1"/>
  <c r="E1259" i="1"/>
  <c r="D1259" i="1"/>
  <c r="C1259" i="1"/>
  <c r="W1258" i="1"/>
  <c r="V1258" i="1"/>
  <c r="U1258" i="1"/>
  <c r="T1258" i="1"/>
  <c r="S1258" i="1"/>
  <c r="R1258" i="1"/>
  <c r="Q1258" i="1"/>
  <c r="P1258" i="1"/>
  <c r="E1258" i="1"/>
  <c r="D1258" i="1"/>
  <c r="C1258" i="1"/>
  <c r="W1257" i="1"/>
  <c r="V1257" i="1"/>
  <c r="U1257" i="1"/>
  <c r="T1257" i="1"/>
  <c r="S1257" i="1"/>
  <c r="R1257" i="1"/>
  <c r="Q1257" i="1"/>
  <c r="P1257" i="1"/>
  <c r="E1257" i="1"/>
  <c r="D1257" i="1"/>
  <c r="C1257" i="1"/>
  <c r="W1256" i="1"/>
  <c r="V1256" i="1"/>
  <c r="U1256" i="1"/>
  <c r="T1256" i="1"/>
  <c r="S1256" i="1"/>
  <c r="R1256" i="1"/>
  <c r="Q1256" i="1"/>
  <c r="P1256" i="1"/>
  <c r="E1256" i="1"/>
  <c r="D1256" i="1"/>
  <c r="C1256" i="1"/>
  <c r="W1255" i="1"/>
  <c r="V1255" i="1"/>
  <c r="U1255" i="1"/>
  <c r="T1255" i="1"/>
  <c r="S1255" i="1"/>
  <c r="R1255" i="1"/>
  <c r="Q1255" i="1"/>
  <c r="P1255" i="1"/>
  <c r="E1255" i="1"/>
  <c r="D1255" i="1"/>
  <c r="C1255" i="1"/>
  <c r="W1254" i="1"/>
  <c r="V1254" i="1"/>
  <c r="U1254" i="1"/>
  <c r="T1254" i="1"/>
  <c r="S1254" i="1"/>
  <c r="R1254" i="1"/>
  <c r="Q1254" i="1"/>
  <c r="P1254" i="1"/>
  <c r="E1254" i="1"/>
  <c r="D1254" i="1"/>
  <c r="C1254" i="1"/>
  <c r="W1253" i="1"/>
  <c r="V1253" i="1"/>
  <c r="U1253" i="1"/>
  <c r="T1253" i="1"/>
  <c r="S1253" i="1"/>
  <c r="R1253" i="1"/>
  <c r="Q1253" i="1"/>
  <c r="P1253" i="1"/>
  <c r="E1253" i="1"/>
  <c r="D1253" i="1"/>
  <c r="C1253" i="1"/>
  <c r="W1252" i="1"/>
  <c r="V1252" i="1"/>
  <c r="U1252" i="1"/>
  <c r="T1252" i="1"/>
  <c r="S1252" i="1"/>
  <c r="R1252" i="1"/>
  <c r="Q1252" i="1"/>
  <c r="P1252" i="1"/>
  <c r="E1252" i="1"/>
  <c r="D1252" i="1"/>
  <c r="C1252" i="1"/>
  <c r="W1251" i="1"/>
  <c r="V1251" i="1"/>
  <c r="U1251" i="1"/>
  <c r="T1251" i="1"/>
  <c r="S1251" i="1"/>
  <c r="R1251" i="1"/>
  <c r="Q1251" i="1"/>
  <c r="P1251" i="1"/>
  <c r="E1251" i="1"/>
  <c r="D1251" i="1"/>
  <c r="C1251" i="1"/>
  <c r="W1250" i="1"/>
  <c r="V1250" i="1"/>
  <c r="U1250" i="1"/>
  <c r="T1250" i="1"/>
  <c r="S1250" i="1"/>
  <c r="R1250" i="1"/>
  <c r="Q1250" i="1"/>
  <c r="P1250" i="1"/>
  <c r="E1250" i="1"/>
  <c r="D1250" i="1"/>
  <c r="C1250" i="1"/>
  <c r="W1249" i="1"/>
  <c r="V1249" i="1"/>
  <c r="U1249" i="1"/>
  <c r="T1249" i="1"/>
  <c r="S1249" i="1"/>
  <c r="R1249" i="1"/>
  <c r="Q1249" i="1"/>
  <c r="P1249" i="1"/>
  <c r="E1249" i="1"/>
  <c r="D1249" i="1"/>
  <c r="C1249" i="1"/>
  <c r="W1248" i="1"/>
  <c r="V1248" i="1"/>
  <c r="U1248" i="1"/>
  <c r="T1248" i="1"/>
  <c r="S1248" i="1"/>
  <c r="R1248" i="1"/>
  <c r="Q1248" i="1"/>
  <c r="P1248" i="1"/>
  <c r="E1248" i="1"/>
  <c r="D1248" i="1"/>
  <c r="C1248" i="1"/>
  <c r="W1247" i="1"/>
  <c r="V1247" i="1"/>
  <c r="U1247" i="1"/>
  <c r="T1247" i="1"/>
  <c r="S1247" i="1"/>
  <c r="R1247" i="1"/>
  <c r="Q1247" i="1"/>
  <c r="P1247" i="1"/>
  <c r="E1247" i="1"/>
  <c r="D1247" i="1"/>
  <c r="C1247" i="1"/>
  <c r="W1246" i="1"/>
  <c r="V1246" i="1"/>
  <c r="U1246" i="1"/>
  <c r="T1246" i="1"/>
  <c r="S1246" i="1"/>
  <c r="R1246" i="1"/>
  <c r="Q1246" i="1"/>
  <c r="P1246" i="1"/>
  <c r="E1246" i="1"/>
  <c r="D1246" i="1"/>
  <c r="C1246" i="1"/>
  <c r="W1245" i="1"/>
  <c r="V1245" i="1"/>
  <c r="U1245" i="1"/>
  <c r="T1245" i="1"/>
  <c r="S1245" i="1"/>
  <c r="R1245" i="1"/>
  <c r="Q1245" i="1"/>
  <c r="P1245" i="1"/>
  <c r="E1245" i="1"/>
  <c r="D1245" i="1"/>
  <c r="C1245" i="1"/>
  <c r="W1244" i="1"/>
  <c r="V1244" i="1"/>
  <c r="U1244" i="1"/>
  <c r="T1244" i="1"/>
  <c r="S1244" i="1"/>
  <c r="R1244" i="1"/>
  <c r="Q1244" i="1"/>
  <c r="P1244" i="1"/>
  <c r="E1244" i="1"/>
  <c r="D1244" i="1"/>
  <c r="C1244" i="1"/>
  <c r="W1243" i="1"/>
  <c r="V1243" i="1"/>
  <c r="U1243" i="1"/>
  <c r="T1243" i="1"/>
  <c r="S1243" i="1"/>
  <c r="R1243" i="1"/>
  <c r="Q1243" i="1"/>
  <c r="P1243" i="1"/>
  <c r="E1243" i="1"/>
  <c r="D1243" i="1"/>
  <c r="C1243" i="1"/>
  <c r="W1242" i="1"/>
  <c r="V1242" i="1"/>
  <c r="U1242" i="1"/>
  <c r="T1242" i="1"/>
  <c r="S1242" i="1"/>
  <c r="R1242" i="1"/>
  <c r="Q1242" i="1"/>
  <c r="P1242" i="1"/>
  <c r="E1242" i="1"/>
  <c r="D1242" i="1"/>
  <c r="C1242" i="1"/>
  <c r="W1241" i="1"/>
  <c r="V1241" i="1"/>
  <c r="U1241" i="1"/>
  <c r="T1241" i="1"/>
  <c r="S1241" i="1"/>
  <c r="R1241" i="1"/>
  <c r="Q1241" i="1"/>
  <c r="P1241" i="1"/>
  <c r="E1241" i="1"/>
  <c r="D1241" i="1"/>
  <c r="C1241" i="1"/>
  <c r="W1240" i="1"/>
  <c r="V1240" i="1"/>
  <c r="U1240" i="1"/>
  <c r="T1240" i="1"/>
  <c r="S1240" i="1"/>
  <c r="R1240" i="1"/>
  <c r="Q1240" i="1"/>
  <c r="P1240" i="1"/>
  <c r="E1240" i="1"/>
  <c r="D1240" i="1"/>
  <c r="C1240" i="1"/>
  <c r="W1239" i="1"/>
  <c r="V1239" i="1"/>
  <c r="U1239" i="1"/>
  <c r="T1239" i="1"/>
  <c r="S1239" i="1"/>
  <c r="R1239" i="1"/>
  <c r="Q1239" i="1"/>
  <c r="P1239" i="1"/>
  <c r="E1239" i="1"/>
  <c r="D1239" i="1"/>
  <c r="C1239" i="1"/>
  <c r="W1238" i="1"/>
  <c r="V1238" i="1"/>
  <c r="U1238" i="1"/>
  <c r="T1238" i="1"/>
  <c r="S1238" i="1"/>
  <c r="R1238" i="1"/>
  <c r="Q1238" i="1"/>
  <c r="P1238" i="1"/>
  <c r="E1238" i="1"/>
  <c r="D1238" i="1"/>
  <c r="C1238" i="1"/>
  <c r="W1237" i="1"/>
  <c r="V1237" i="1"/>
  <c r="U1237" i="1"/>
  <c r="T1237" i="1"/>
  <c r="S1237" i="1"/>
  <c r="R1237" i="1"/>
  <c r="Q1237" i="1"/>
  <c r="P1237" i="1"/>
  <c r="E1237" i="1"/>
  <c r="D1237" i="1"/>
  <c r="C1237" i="1"/>
  <c r="W1236" i="1"/>
  <c r="V1236" i="1"/>
  <c r="U1236" i="1"/>
  <c r="T1236" i="1"/>
  <c r="S1236" i="1"/>
  <c r="R1236" i="1"/>
  <c r="Q1236" i="1"/>
  <c r="P1236" i="1"/>
  <c r="E1236" i="1"/>
  <c r="D1236" i="1"/>
  <c r="C1236" i="1"/>
  <c r="W1235" i="1"/>
  <c r="V1235" i="1"/>
  <c r="U1235" i="1"/>
  <c r="T1235" i="1"/>
  <c r="S1235" i="1"/>
  <c r="R1235" i="1"/>
  <c r="Q1235" i="1"/>
  <c r="P1235" i="1"/>
  <c r="E1235" i="1"/>
  <c r="D1235" i="1"/>
  <c r="C1235" i="1"/>
  <c r="W1234" i="1"/>
  <c r="V1234" i="1"/>
  <c r="U1234" i="1"/>
  <c r="T1234" i="1"/>
  <c r="S1234" i="1"/>
  <c r="R1234" i="1"/>
  <c r="Q1234" i="1"/>
  <c r="P1234" i="1"/>
  <c r="E1234" i="1"/>
  <c r="D1234" i="1"/>
  <c r="C1234" i="1"/>
  <c r="W1233" i="1"/>
  <c r="V1233" i="1"/>
  <c r="U1233" i="1"/>
  <c r="T1233" i="1"/>
  <c r="S1233" i="1"/>
  <c r="R1233" i="1"/>
  <c r="Q1233" i="1"/>
  <c r="P1233" i="1"/>
  <c r="E1233" i="1"/>
  <c r="D1233" i="1"/>
  <c r="C1233" i="1"/>
  <c r="W1232" i="1"/>
  <c r="V1232" i="1"/>
  <c r="U1232" i="1"/>
  <c r="T1232" i="1"/>
  <c r="S1232" i="1"/>
  <c r="R1232" i="1"/>
  <c r="Q1232" i="1"/>
  <c r="P1232" i="1"/>
  <c r="E1232" i="1"/>
  <c r="D1232" i="1"/>
  <c r="C1232" i="1"/>
  <c r="W1231" i="1"/>
  <c r="V1231" i="1"/>
  <c r="U1231" i="1"/>
  <c r="T1231" i="1"/>
  <c r="S1231" i="1"/>
  <c r="R1231" i="1"/>
  <c r="Q1231" i="1"/>
  <c r="P1231" i="1"/>
  <c r="E1231" i="1"/>
  <c r="D1231" i="1"/>
  <c r="C1231" i="1"/>
  <c r="W1230" i="1"/>
  <c r="V1230" i="1"/>
  <c r="U1230" i="1"/>
  <c r="T1230" i="1"/>
  <c r="S1230" i="1"/>
  <c r="R1230" i="1"/>
  <c r="Q1230" i="1"/>
  <c r="P1230" i="1"/>
  <c r="E1230" i="1"/>
  <c r="D1230" i="1"/>
  <c r="C1230" i="1"/>
  <c r="W1229" i="1"/>
  <c r="V1229" i="1"/>
  <c r="U1229" i="1"/>
  <c r="T1229" i="1"/>
  <c r="S1229" i="1"/>
  <c r="R1229" i="1"/>
  <c r="Q1229" i="1"/>
  <c r="P1229" i="1"/>
  <c r="E1229" i="1"/>
  <c r="D1229" i="1"/>
  <c r="C1229" i="1"/>
  <c r="W1228" i="1"/>
  <c r="V1228" i="1"/>
  <c r="U1228" i="1"/>
  <c r="T1228" i="1"/>
  <c r="S1228" i="1"/>
  <c r="R1228" i="1"/>
  <c r="Q1228" i="1"/>
  <c r="P1228" i="1"/>
  <c r="E1228" i="1"/>
  <c r="D1228" i="1"/>
  <c r="C1228" i="1"/>
  <c r="W1227" i="1"/>
  <c r="V1227" i="1"/>
  <c r="U1227" i="1"/>
  <c r="T1227" i="1"/>
  <c r="S1227" i="1"/>
  <c r="R1227" i="1"/>
  <c r="Q1227" i="1"/>
  <c r="P1227" i="1"/>
  <c r="E1227" i="1"/>
  <c r="D1227" i="1"/>
  <c r="C1227" i="1"/>
  <c r="W1226" i="1"/>
  <c r="V1226" i="1"/>
  <c r="U1226" i="1"/>
  <c r="T1226" i="1"/>
  <c r="S1226" i="1"/>
  <c r="R1226" i="1"/>
  <c r="Q1226" i="1"/>
  <c r="P1226" i="1"/>
  <c r="E1226" i="1"/>
  <c r="D1226" i="1"/>
  <c r="C1226" i="1"/>
  <c r="W1225" i="1"/>
  <c r="V1225" i="1"/>
  <c r="U1225" i="1"/>
  <c r="T1225" i="1"/>
  <c r="S1225" i="1"/>
  <c r="R1225" i="1"/>
  <c r="Q1225" i="1"/>
  <c r="P1225" i="1"/>
  <c r="E1225" i="1"/>
  <c r="D1225" i="1"/>
  <c r="C1225" i="1"/>
  <c r="W1224" i="1"/>
  <c r="V1224" i="1"/>
  <c r="U1224" i="1"/>
  <c r="T1224" i="1"/>
  <c r="S1224" i="1"/>
  <c r="R1224" i="1"/>
  <c r="Q1224" i="1"/>
  <c r="P1224" i="1"/>
  <c r="E1224" i="1"/>
  <c r="D1224" i="1"/>
  <c r="C1224" i="1"/>
  <c r="W1223" i="1"/>
  <c r="V1223" i="1"/>
  <c r="U1223" i="1"/>
  <c r="T1223" i="1"/>
  <c r="S1223" i="1"/>
  <c r="R1223" i="1"/>
  <c r="Q1223" i="1"/>
  <c r="P1223" i="1"/>
  <c r="E1223" i="1"/>
  <c r="D1223" i="1"/>
  <c r="C1223" i="1"/>
  <c r="W1222" i="1"/>
  <c r="V1222" i="1"/>
  <c r="U1222" i="1"/>
  <c r="T1222" i="1"/>
  <c r="S1222" i="1"/>
  <c r="R1222" i="1"/>
  <c r="Q1222" i="1"/>
  <c r="P1222" i="1"/>
  <c r="E1222" i="1"/>
  <c r="D1222" i="1"/>
  <c r="C1222" i="1"/>
  <c r="W1221" i="1"/>
  <c r="V1221" i="1"/>
  <c r="U1221" i="1"/>
  <c r="T1221" i="1"/>
  <c r="S1221" i="1"/>
  <c r="R1221" i="1"/>
  <c r="Q1221" i="1"/>
  <c r="P1221" i="1"/>
  <c r="E1221" i="1"/>
  <c r="D1221" i="1"/>
  <c r="C1221" i="1"/>
  <c r="W1220" i="1"/>
  <c r="V1220" i="1"/>
  <c r="U1220" i="1"/>
  <c r="T1220" i="1"/>
  <c r="S1220" i="1"/>
  <c r="R1220" i="1"/>
  <c r="Q1220" i="1"/>
  <c r="P1220" i="1"/>
  <c r="E1220" i="1"/>
  <c r="D1220" i="1"/>
  <c r="C1220" i="1"/>
  <c r="W1219" i="1"/>
  <c r="V1219" i="1"/>
  <c r="U1219" i="1"/>
  <c r="T1219" i="1"/>
  <c r="S1219" i="1"/>
  <c r="R1219" i="1"/>
  <c r="Q1219" i="1"/>
  <c r="P1219" i="1"/>
  <c r="E1219" i="1"/>
  <c r="D1219" i="1"/>
  <c r="C1219" i="1"/>
  <c r="W1218" i="1"/>
  <c r="V1218" i="1"/>
  <c r="U1218" i="1"/>
  <c r="T1218" i="1"/>
  <c r="S1218" i="1"/>
  <c r="R1218" i="1"/>
  <c r="Q1218" i="1"/>
  <c r="P1218" i="1"/>
  <c r="E1218" i="1"/>
  <c r="D1218" i="1"/>
  <c r="C1218" i="1"/>
  <c r="W1217" i="1"/>
  <c r="V1217" i="1"/>
  <c r="U1217" i="1"/>
  <c r="T1217" i="1"/>
  <c r="S1217" i="1"/>
  <c r="R1217" i="1"/>
  <c r="Q1217" i="1"/>
  <c r="P1217" i="1"/>
  <c r="E1217" i="1"/>
  <c r="D1217" i="1"/>
  <c r="C1217" i="1"/>
  <c r="W1216" i="1"/>
  <c r="V1216" i="1"/>
  <c r="U1216" i="1"/>
  <c r="T1216" i="1"/>
  <c r="S1216" i="1"/>
  <c r="R1216" i="1"/>
  <c r="Q1216" i="1"/>
  <c r="P1216" i="1"/>
  <c r="E1216" i="1"/>
  <c r="D1216" i="1"/>
  <c r="C1216" i="1"/>
  <c r="W1215" i="1"/>
  <c r="V1215" i="1"/>
  <c r="U1215" i="1"/>
  <c r="T1215" i="1"/>
  <c r="S1215" i="1"/>
  <c r="R1215" i="1"/>
  <c r="Q1215" i="1"/>
  <c r="P1215" i="1"/>
  <c r="E1215" i="1"/>
  <c r="D1215" i="1"/>
  <c r="C1215" i="1"/>
  <c r="W1214" i="1"/>
  <c r="V1214" i="1"/>
  <c r="U1214" i="1"/>
  <c r="T1214" i="1"/>
  <c r="S1214" i="1"/>
  <c r="R1214" i="1"/>
  <c r="Q1214" i="1"/>
  <c r="P1214" i="1"/>
  <c r="E1214" i="1"/>
  <c r="D1214" i="1"/>
  <c r="C1214" i="1"/>
  <c r="W1213" i="1"/>
  <c r="V1213" i="1"/>
  <c r="U1213" i="1"/>
  <c r="T1213" i="1"/>
  <c r="S1213" i="1"/>
  <c r="R1213" i="1"/>
  <c r="Q1213" i="1"/>
  <c r="P1213" i="1"/>
  <c r="E1213" i="1"/>
  <c r="D1213" i="1"/>
  <c r="C1213" i="1"/>
  <c r="W1212" i="1"/>
  <c r="V1212" i="1"/>
  <c r="U1212" i="1"/>
  <c r="T1212" i="1"/>
  <c r="S1212" i="1"/>
  <c r="R1212" i="1"/>
  <c r="Q1212" i="1"/>
  <c r="P1212" i="1"/>
  <c r="E1212" i="1"/>
  <c r="D1212" i="1"/>
  <c r="C1212" i="1"/>
  <c r="W1211" i="1"/>
  <c r="V1211" i="1"/>
  <c r="U1211" i="1"/>
  <c r="T1211" i="1"/>
  <c r="S1211" i="1"/>
  <c r="R1211" i="1"/>
  <c r="Q1211" i="1"/>
  <c r="P1211" i="1"/>
  <c r="E1211" i="1"/>
  <c r="D1211" i="1"/>
  <c r="C1211" i="1"/>
  <c r="W1210" i="1"/>
  <c r="V1210" i="1"/>
  <c r="U1210" i="1"/>
  <c r="T1210" i="1"/>
  <c r="S1210" i="1"/>
  <c r="R1210" i="1"/>
  <c r="Q1210" i="1"/>
  <c r="P1210" i="1"/>
  <c r="E1210" i="1"/>
  <c r="D1210" i="1"/>
  <c r="C1210" i="1"/>
  <c r="W1209" i="1"/>
  <c r="V1209" i="1"/>
  <c r="U1209" i="1"/>
  <c r="T1209" i="1"/>
  <c r="S1209" i="1"/>
  <c r="R1209" i="1"/>
  <c r="Q1209" i="1"/>
  <c r="P1209" i="1"/>
  <c r="E1209" i="1"/>
  <c r="D1209" i="1"/>
  <c r="C1209" i="1"/>
  <c r="W1208" i="1"/>
  <c r="V1208" i="1"/>
  <c r="U1208" i="1"/>
  <c r="T1208" i="1"/>
  <c r="S1208" i="1"/>
  <c r="R1208" i="1"/>
  <c r="Q1208" i="1"/>
  <c r="P1208" i="1"/>
  <c r="E1208" i="1"/>
  <c r="D1208" i="1"/>
  <c r="C1208" i="1"/>
  <c r="W1207" i="1"/>
  <c r="V1207" i="1"/>
  <c r="U1207" i="1"/>
  <c r="T1207" i="1"/>
  <c r="S1207" i="1"/>
  <c r="R1207" i="1"/>
  <c r="Q1207" i="1"/>
  <c r="P1207" i="1"/>
  <c r="E1207" i="1"/>
  <c r="D1207" i="1"/>
  <c r="C1207" i="1"/>
  <c r="W1206" i="1"/>
  <c r="V1206" i="1"/>
  <c r="U1206" i="1"/>
  <c r="T1206" i="1"/>
  <c r="S1206" i="1"/>
  <c r="R1206" i="1"/>
  <c r="Q1206" i="1"/>
  <c r="P1206" i="1"/>
  <c r="E1206" i="1"/>
  <c r="D1206" i="1"/>
  <c r="C1206" i="1"/>
  <c r="W1205" i="1"/>
  <c r="V1205" i="1"/>
  <c r="U1205" i="1"/>
  <c r="T1205" i="1"/>
  <c r="S1205" i="1"/>
  <c r="R1205" i="1"/>
  <c r="Q1205" i="1"/>
  <c r="P1205" i="1"/>
  <c r="E1205" i="1"/>
  <c r="D1205" i="1"/>
  <c r="C1205" i="1"/>
  <c r="W1204" i="1"/>
  <c r="V1204" i="1"/>
  <c r="U1204" i="1"/>
  <c r="T1204" i="1"/>
  <c r="S1204" i="1"/>
  <c r="R1204" i="1"/>
  <c r="Q1204" i="1"/>
  <c r="P1204" i="1"/>
  <c r="E1204" i="1"/>
  <c r="D1204" i="1"/>
  <c r="C1204" i="1"/>
  <c r="W1203" i="1"/>
  <c r="V1203" i="1"/>
  <c r="U1203" i="1"/>
  <c r="T1203" i="1"/>
  <c r="S1203" i="1"/>
  <c r="R1203" i="1"/>
  <c r="Q1203" i="1"/>
  <c r="P1203" i="1"/>
  <c r="E1203" i="1"/>
  <c r="D1203" i="1"/>
  <c r="C1203" i="1"/>
  <c r="W1202" i="1"/>
  <c r="V1202" i="1"/>
  <c r="U1202" i="1"/>
  <c r="T1202" i="1"/>
  <c r="S1202" i="1"/>
  <c r="R1202" i="1"/>
  <c r="Q1202" i="1"/>
  <c r="P1202" i="1"/>
  <c r="E1202" i="1"/>
  <c r="D1202" i="1"/>
  <c r="C1202" i="1"/>
  <c r="W1201" i="1"/>
  <c r="V1201" i="1"/>
  <c r="U1201" i="1"/>
  <c r="T1201" i="1"/>
  <c r="S1201" i="1"/>
  <c r="R1201" i="1"/>
  <c r="Q1201" i="1"/>
  <c r="P1201" i="1"/>
  <c r="E1201" i="1"/>
  <c r="D1201" i="1"/>
  <c r="C1201" i="1"/>
  <c r="W1200" i="1"/>
  <c r="V1200" i="1"/>
  <c r="U1200" i="1"/>
  <c r="T1200" i="1"/>
  <c r="S1200" i="1"/>
  <c r="R1200" i="1"/>
  <c r="Q1200" i="1"/>
  <c r="P1200" i="1"/>
  <c r="E1200" i="1"/>
  <c r="D1200" i="1"/>
  <c r="C1200" i="1"/>
  <c r="W1199" i="1"/>
  <c r="V1199" i="1"/>
  <c r="U1199" i="1"/>
  <c r="T1199" i="1"/>
  <c r="S1199" i="1"/>
  <c r="R1199" i="1"/>
  <c r="Q1199" i="1"/>
  <c r="P1199" i="1"/>
  <c r="E1199" i="1"/>
  <c r="D1199" i="1"/>
  <c r="C1199" i="1"/>
  <c r="W1198" i="1"/>
  <c r="V1198" i="1"/>
  <c r="U1198" i="1"/>
  <c r="T1198" i="1"/>
  <c r="S1198" i="1"/>
  <c r="R1198" i="1"/>
  <c r="Q1198" i="1"/>
  <c r="P1198" i="1"/>
  <c r="E1198" i="1"/>
  <c r="D1198" i="1"/>
  <c r="C1198" i="1"/>
  <c r="W1197" i="1"/>
  <c r="V1197" i="1"/>
  <c r="U1197" i="1"/>
  <c r="T1197" i="1"/>
  <c r="S1197" i="1"/>
  <c r="R1197" i="1"/>
  <c r="Q1197" i="1"/>
  <c r="P1197" i="1"/>
  <c r="E1197" i="1"/>
  <c r="D1197" i="1"/>
  <c r="C1197" i="1"/>
  <c r="W1196" i="1"/>
  <c r="V1196" i="1"/>
  <c r="U1196" i="1"/>
  <c r="T1196" i="1"/>
  <c r="S1196" i="1"/>
  <c r="R1196" i="1"/>
  <c r="Q1196" i="1"/>
  <c r="P1196" i="1"/>
  <c r="E1196" i="1"/>
  <c r="D1196" i="1"/>
  <c r="C1196" i="1"/>
  <c r="W1195" i="1"/>
  <c r="V1195" i="1"/>
  <c r="U1195" i="1"/>
  <c r="T1195" i="1"/>
  <c r="S1195" i="1"/>
  <c r="R1195" i="1"/>
  <c r="Q1195" i="1"/>
  <c r="P1195" i="1"/>
  <c r="E1195" i="1"/>
  <c r="D1195" i="1"/>
  <c r="C1195" i="1"/>
  <c r="W1194" i="1"/>
  <c r="V1194" i="1"/>
  <c r="U1194" i="1"/>
  <c r="T1194" i="1"/>
  <c r="S1194" i="1"/>
  <c r="R1194" i="1"/>
  <c r="Q1194" i="1"/>
  <c r="P1194" i="1"/>
  <c r="E1194" i="1"/>
  <c r="D1194" i="1"/>
  <c r="C1194" i="1"/>
  <c r="W1193" i="1"/>
  <c r="V1193" i="1"/>
  <c r="U1193" i="1"/>
  <c r="T1193" i="1"/>
  <c r="S1193" i="1"/>
  <c r="R1193" i="1"/>
  <c r="Q1193" i="1"/>
  <c r="P1193" i="1"/>
  <c r="E1193" i="1"/>
  <c r="D1193" i="1"/>
  <c r="C1193" i="1"/>
  <c r="W1192" i="1"/>
  <c r="V1192" i="1"/>
  <c r="U1192" i="1"/>
  <c r="T1192" i="1"/>
  <c r="S1192" i="1"/>
  <c r="R1192" i="1"/>
  <c r="Q1192" i="1"/>
  <c r="P1192" i="1"/>
  <c r="E1192" i="1"/>
  <c r="D1192" i="1"/>
  <c r="C1192" i="1"/>
  <c r="W1191" i="1"/>
  <c r="V1191" i="1"/>
  <c r="U1191" i="1"/>
  <c r="T1191" i="1"/>
  <c r="S1191" i="1"/>
  <c r="R1191" i="1"/>
  <c r="Q1191" i="1"/>
  <c r="P1191" i="1"/>
  <c r="E1191" i="1"/>
  <c r="D1191" i="1"/>
  <c r="C1191" i="1"/>
  <c r="W1190" i="1"/>
  <c r="V1190" i="1"/>
  <c r="U1190" i="1"/>
  <c r="T1190" i="1"/>
  <c r="S1190" i="1"/>
  <c r="R1190" i="1"/>
  <c r="Q1190" i="1"/>
  <c r="P1190" i="1"/>
  <c r="E1190" i="1"/>
  <c r="D1190" i="1"/>
  <c r="C1190" i="1"/>
  <c r="W1189" i="1"/>
  <c r="V1189" i="1"/>
  <c r="U1189" i="1"/>
  <c r="T1189" i="1"/>
  <c r="S1189" i="1"/>
  <c r="R1189" i="1"/>
  <c r="Q1189" i="1"/>
  <c r="P1189" i="1"/>
  <c r="E1189" i="1"/>
  <c r="D1189" i="1"/>
  <c r="C1189" i="1"/>
  <c r="W1188" i="1"/>
  <c r="V1188" i="1"/>
  <c r="U1188" i="1"/>
  <c r="T1188" i="1"/>
  <c r="S1188" i="1"/>
  <c r="R1188" i="1"/>
  <c r="Q1188" i="1"/>
  <c r="P1188" i="1"/>
  <c r="E1188" i="1"/>
  <c r="D1188" i="1"/>
  <c r="C1188" i="1"/>
  <c r="W1187" i="1"/>
  <c r="V1187" i="1"/>
  <c r="U1187" i="1"/>
  <c r="T1187" i="1"/>
  <c r="S1187" i="1"/>
  <c r="R1187" i="1"/>
  <c r="Q1187" i="1"/>
  <c r="P1187" i="1"/>
  <c r="E1187" i="1"/>
  <c r="D1187" i="1"/>
  <c r="C1187" i="1"/>
  <c r="W1186" i="1"/>
  <c r="V1186" i="1"/>
  <c r="U1186" i="1"/>
  <c r="T1186" i="1"/>
  <c r="S1186" i="1"/>
  <c r="R1186" i="1"/>
  <c r="Q1186" i="1"/>
  <c r="P1186" i="1"/>
  <c r="E1186" i="1"/>
  <c r="D1186" i="1"/>
  <c r="C1186" i="1"/>
  <c r="W1185" i="1"/>
  <c r="V1185" i="1"/>
  <c r="U1185" i="1"/>
  <c r="T1185" i="1"/>
  <c r="S1185" i="1"/>
  <c r="R1185" i="1"/>
  <c r="Q1185" i="1"/>
  <c r="P1185" i="1"/>
  <c r="E1185" i="1"/>
  <c r="D1185" i="1"/>
  <c r="C1185" i="1"/>
  <c r="W1184" i="1"/>
  <c r="V1184" i="1"/>
  <c r="U1184" i="1"/>
  <c r="T1184" i="1"/>
  <c r="S1184" i="1"/>
  <c r="R1184" i="1"/>
  <c r="Q1184" i="1"/>
  <c r="P1184" i="1"/>
  <c r="E1184" i="1"/>
  <c r="D1184" i="1"/>
  <c r="C1184" i="1"/>
  <c r="W1183" i="1"/>
  <c r="V1183" i="1"/>
  <c r="U1183" i="1"/>
  <c r="T1183" i="1"/>
  <c r="S1183" i="1"/>
  <c r="R1183" i="1"/>
  <c r="Q1183" i="1"/>
  <c r="P1183" i="1"/>
  <c r="E1183" i="1"/>
  <c r="D1183" i="1"/>
  <c r="C1183" i="1"/>
  <c r="W1182" i="1"/>
  <c r="V1182" i="1"/>
  <c r="U1182" i="1"/>
  <c r="T1182" i="1"/>
  <c r="S1182" i="1"/>
  <c r="R1182" i="1"/>
  <c r="Q1182" i="1"/>
  <c r="P1182" i="1"/>
  <c r="E1182" i="1"/>
  <c r="D1182" i="1"/>
  <c r="C1182" i="1"/>
  <c r="W1181" i="1"/>
  <c r="V1181" i="1"/>
  <c r="U1181" i="1"/>
  <c r="T1181" i="1"/>
  <c r="S1181" i="1"/>
  <c r="R1181" i="1"/>
  <c r="Q1181" i="1"/>
  <c r="P1181" i="1"/>
  <c r="E1181" i="1"/>
  <c r="D1181" i="1"/>
  <c r="C1181" i="1"/>
  <c r="W1180" i="1"/>
  <c r="V1180" i="1"/>
  <c r="U1180" i="1"/>
  <c r="T1180" i="1"/>
  <c r="S1180" i="1"/>
  <c r="R1180" i="1"/>
  <c r="Q1180" i="1"/>
  <c r="P1180" i="1"/>
  <c r="E1180" i="1"/>
  <c r="D1180" i="1"/>
  <c r="C1180" i="1"/>
  <c r="W1179" i="1"/>
  <c r="V1179" i="1"/>
  <c r="U1179" i="1"/>
  <c r="T1179" i="1"/>
  <c r="S1179" i="1"/>
  <c r="R1179" i="1"/>
  <c r="Q1179" i="1"/>
  <c r="P1179" i="1"/>
  <c r="E1179" i="1"/>
  <c r="D1179" i="1"/>
  <c r="C1179" i="1"/>
  <c r="W1178" i="1"/>
  <c r="V1178" i="1"/>
  <c r="U1178" i="1"/>
  <c r="T1178" i="1"/>
  <c r="S1178" i="1"/>
  <c r="R1178" i="1"/>
  <c r="Q1178" i="1"/>
  <c r="P1178" i="1"/>
  <c r="E1178" i="1"/>
  <c r="D1178" i="1"/>
  <c r="C1178" i="1"/>
  <c r="W1177" i="1"/>
  <c r="V1177" i="1"/>
  <c r="U1177" i="1"/>
  <c r="T1177" i="1"/>
  <c r="S1177" i="1"/>
  <c r="R1177" i="1"/>
  <c r="Q1177" i="1"/>
  <c r="P1177" i="1"/>
  <c r="E1177" i="1"/>
  <c r="D1177" i="1"/>
  <c r="C1177" i="1"/>
  <c r="W1176" i="1"/>
  <c r="V1176" i="1"/>
  <c r="U1176" i="1"/>
  <c r="T1176" i="1"/>
  <c r="S1176" i="1"/>
  <c r="R1176" i="1"/>
  <c r="Q1176" i="1"/>
  <c r="P1176" i="1"/>
  <c r="E1176" i="1"/>
  <c r="D1176" i="1"/>
  <c r="C1176" i="1"/>
  <c r="W1175" i="1"/>
  <c r="V1175" i="1"/>
  <c r="U1175" i="1"/>
  <c r="T1175" i="1"/>
  <c r="S1175" i="1"/>
  <c r="R1175" i="1"/>
  <c r="Q1175" i="1"/>
  <c r="P1175" i="1"/>
  <c r="E1175" i="1"/>
  <c r="D1175" i="1"/>
  <c r="C1175" i="1"/>
  <c r="W1174" i="1"/>
  <c r="V1174" i="1"/>
  <c r="U1174" i="1"/>
  <c r="T1174" i="1"/>
  <c r="S1174" i="1"/>
  <c r="R1174" i="1"/>
  <c r="Q1174" i="1"/>
  <c r="P1174" i="1"/>
  <c r="E1174" i="1"/>
  <c r="D1174" i="1"/>
  <c r="C1174" i="1"/>
  <c r="W1173" i="1"/>
  <c r="V1173" i="1"/>
  <c r="U1173" i="1"/>
  <c r="T1173" i="1"/>
  <c r="S1173" i="1"/>
  <c r="R1173" i="1"/>
  <c r="Q1173" i="1"/>
  <c r="P1173" i="1"/>
  <c r="E1173" i="1"/>
  <c r="D1173" i="1"/>
  <c r="C1173" i="1"/>
  <c r="W1172" i="1"/>
  <c r="V1172" i="1"/>
  <c r="U1172" i="1"/>
  <c r="T1172" i="1"/>
  <c r="S1172" i="1"/>
  <c r="R1172" i="1"/>
  <c r="Q1172" i="1"/>
  <c r="P1172" i="1"/>
  <c r="E1172" i="1"/>
  <c r="D1172" i="1"/>
  <c r="C1172" i="1"/>
  <c r="W1171" i="1"/>
  <c r="V1171" i="1"/>
  <c r="U1171" i="1"/>
  <c r="T1171" i="1"/>
  <c r="S1171" i="1"/>
  <c r="R1171" i="1"/>
  <c r="Q1171" i="1"/>
  <c r="P1171" i="1"/>
  <c r="E1171" i="1"/>
  <c r="D1171" i="1"/>
  <c r="C1171" i="1"/>
  <c r="W1170" i="1"/>
  <c r="V1170" i="1"/>
  <c r="U1170" i="1"/>
  <c r="T1170" i="1"/>
  <c r="S1170" i="1"/>
  <c r="R1170" i="1"/>
  <c r="Q1170" i="1"/>
  <c r="P1170" i="1"/>
  <c r="E1170" i="1"/>
  <c r="D1170" i="1"/>
  <c r="C1170" i="1"/>
  <c r="W1169" i="1"/>
  <c r="V1169" i="1"/>
  <c r="U1169" i="1"/>
  <c r="T1169" i="1"/>
  <c r="S1169" i="1"/>
  <c r="R1169" i="1"/>
  <c r="Q1169" i="1"/>
  <c r="P1169" i="1"/>
  <c r="E1169" i="1"/>
  <c r="D1169" i="1"/>
  <c r="C1169" i="1"/>
  <c r="W1168" i="1"/>
  <c r="V1168" i="1"/>
  <c r="U1168" i="1"/>
  <c r="T1168" i="1"/>
  <c r="S1168" i="1"/>
  <c r="R1168" i="1"/>
  <c r="Q1168" i="1"/>
  <c r="P1168" i="1"/>
  <c r="E1168" i="1"/>
  <c r="D1168" i="1"/>
  <c r="C1168" i="1"/>
  <c r="W1167" i="1"/>
  <c r="V1167" i="1"/>
  <c r="U1167" i="1"/>
  <c r="T1167" i="1"/>
  <c r="S1167" i="1"/>
  <c r="R1167" i="1"/>
  <c r="Q1167" i="1"/>
  <c r="P1167" i="1"/>
  <c r="E1167" i="1"/>
  <c r="D1167" i="1"/>
  <c r="C1167" i="1"/>
  <c r="W1166" i="1"/>
  <c r="V1166" i="1"/>
  <c r="U1166" i="1"/>
  <c r="T1166" i="1"/>
  <c r="S1166" i="1"/>
  <c r="R1166" i="1"/>
  <c r="Q1166" i="1"/>
  <c r="P1166" i="1"/>
  <c r="E1166" i="1"/>
  <c r="D1166" i="1"/>
  <c r="C1166" i="1"/>
  <c r="W1165" i="1"/>
  <c r="V1165" i="1"/>
  <c r="U1165" i="1"/>
  <c r="T1165" i="1"/>
  <c r="S1165" i="1"/>
  <c r="R1165" i="1"/>
  <c r="Q1165" i="1"/>
  <c r="P1165" i="1"/>
  <c r="E1165" i="1"/>
  <c r="D1165" i="1"/>
  <c r="C1165" i="1"/>
  <c r="W1164" i="1"/>
  <c r="V1164" i="1"/>
  <c r="U1164" i="1"/>
  <c r="T1164" i="1"/>
  <c r="S1164" i="1"/>
  <c r="R1164" i="1"/>
  <c r="Q1164" i="1"/>
  <c r="P1164" i="1"/>
  <c r="E1164" i="1"/>
  <c r="D1164" i="1"/>
  <c r="C1164" i="1"/>
  <c r="W1163" i="1"/>
  <c r="V1163" i="1"/>
  <c r="U1163" i="1"/>
  <c r="T1163" i="1"/>
  <c r="S1163" i="1"/>
  <c r="R1163" i="1"/>
  <c r="Q1163" i="1"/>
  <c r="P1163" i="1"/>
  <c r="E1163" i="1"/>
  <c r="D1163" i="1"/>
  <c r="C1163" i="1"/>
  <c r="W1162" i="1"/>
  <c r="V1162" i="1"/>
  <c r="U1162" i="1"/>
  <c r="T1162" i="1"/>
  <c r="S1162" i="1"/>
  <c r="R1162" i="1"/>
  <c r="Q1162" i="1"/>
  <c r="P1162" i="1"/>
  <c r="E1162" i="1"/>
  <c r="D1162" i="1"/>
  <c r="C1162" i="1"/>
  <c r="W1161" i="1"/>
  <c r="V1161" i="1"/>
  <c r="U1161" i="1"/>
  <c r="T1161" i="1"/>
  <c r="S1161" i="1"/>
  <c r="R1161" i="1"/>
  <c r="Q1161" i="1"/>
  <c r="P1161" i="1"/>
  <c r="E1161" i="1"/>
  <c r="D1161" i="1"/>
  <c r="C1161" i="1"/>
  <c r="W1160" i="1"/>
  <c r="V1160" i="1"/>
  <c r="U1160" i="1"/>
  <c r="T1160" i="1"/>
  <c r="S1160" i="1"/>
  <c r="R1160" i="1"/>
  <c r="Q1160" i="1"/>
  <c r="P1160" i="1"/>
  <c r="E1160" i="1"/>
  <c r="D1160" i="1"/>
  <c r="C1160" i="1"/>
  <c r="W1159" i="1"/>
  <c r="V1159" i="1"/>
  <c r="U1159" i="1"/>
  <c r="T1159" i="1"/>
  <c r="S1159" i="1"/>
  <c r="R1159" i="1"/>
  <c r="Q1159" i="1"/>
  <c r="P1159" i="1"/>
  <c r="E1159" i="1"/>
  <c r="D1159" i="1"/>
  <c r="C1159" i="1"/>
  <c r="W1158" i="1"/>
  <c r="V1158" i="1"/>
  <c r="U1158" i="1"/>
  <c r="T1158" i="1"/>
  <c r="S1158" i="1"/>
  <c r="R1158" i="1"/>
  <c r="Q1158" i="1"/>
  <c r="P1158" i="1"/>
  <c r="E1158" i="1"/>
  <c r="D1158" i="1"/>
  <c r="C1158" i="1"/>
  <c r="W1157" i="1"/>
  <c r="V1157" i="1"/>
  <c r="U1157" i="1"/>
  <c r="T1157" i="1"/>
  <c r="S1157" i="1"/>
  <c r="R1157" i="1"/>
  <c r="Q1157" i="1"/>
  <c r="P1157" i="1"/>
  <c r="E1157" i="1"/>
  <c r="D1157" i="1"/>
  <c r="C1157" i="1"/>
  <c r="W1156" i="1"/>
  <c r="V1156" i="1"/>
  <c r="U1156" i="1"/>
  <c r="T1156" i="1"/>
  <c r="S1156" i="1"/>
  <c r="R1156" i="1"/>
  <c r="Q1156" i="1"/>
  <c r="P1156" i="1"/>
  <c r="E1156" i="1"/>
  <c r="D1156" i="1"/>
  <c r="C1156" i="1"/>
  <c r="W1155" i="1"/>
  <c r="V1155" i="1"/>
  <c r="U1155" i="1"/>
  <c r="T1155" i="1"/>
  <c r="S1155" i="1"/>
  <c r="R1155" i="1"/>
  <c r="Q1155" i="1"/>
  <c r="P1155" i="1"/>
  <c r="E1155" i="1"/>
  <c r="D1155" i="1"/>
  <c r="C1155" i="1"/>
  <c r="W1154" i="1"/>
  <c r="V1154" i="1"/>
  <c r="U1154" i="1"/>
  <c r="T1154" i="1"/>
  <c r="S1154" i="1"/>
  <c r="R1154" i="1"/>
  <c r="Q1154" i="1"/>
  <c r="P1154" i="1"/>
  <c r="E1154" i="1"/>
  <c r="D1154" i="1"/>
  <c r="C1154" i="1"/>
  <c r="W1153" i="1"/>
  <c r="V1153" i="1"/>
  <c r="U1153" i="1"/>
  <c r="T1153" i="1"/>
  <c r="S1153" i="1"/>
  <c r="R1153" i="1"/>
  <c r="Q1153" i="1"/>
  <c r="P1153" i="1"/>
  <c r="E1153" i="1"/>
  <c r="D1153" i="1"/>
  <c r="C1153" i="1"/>
  <c r="W1152" i="1"/>
  <c r="V1152" i="1"/>
  <c r="U1152" i="1"/>
  <c r="T1152" i="1"/>
  <c r="S1152" i="1"/>
  <c r="R1152" i="1"/>
  <c r="Q1152" i="1"/>
  <c r="P1152" i="1"/>
  <c r="E1152" i="1"/>
  <c r="D1152" i="1"/>
  <c r="C1152" i="1"/>
  <c r="W1151" i="1"/>
  <c r="V1151" i="1"/>
  <c r="U1151" i="1"/>
  <c r="T1151" i="1"/>
  <c r="S1151" i="1"/>
  <c r="R1151" i="1"/>
  <c r="Q1151" i="1"/>
  <c r="P1151" i="1"/>
  <c r="E1151" i="1"/>
  <c r="D1151" i="1"/>
  <c r="C1151" i="1"/>
  <c r="W1150" i="1"/>
  <c r="V1150" i="1"/>
  <c r="U1150" i="1"/>
  <c r="T1150" i="1"/>
  <c r="S1150" i="1"/>
  <c r="R1150" i="1"/>
  <c r="Q1150" i="1"/>
  <c r="P1150" i="1"/>
  <c r="E1150" i="1"/>
  <c r="D1150" i="1"/>
  <c r="C1150" i="1"/>
  <c r="W1149" i="1"/>
  <c r="V1149" i="1"/>
  <c r="U1149" i="1"/>
  <c r="T1149" i="1"/>
  <c r="S1149" i="1"/>
  <c r="R1149" i="1"/>
  <c r="Q1149" i="1"/>
  <c r="P1149" i="1"/>
  <c r="E1149" i="1"/>
  <c r="D1149" i="1"/>
  <c r="C1149" i="1"/>
  <c r="W1148" i="1"/>
  <c r="V1148" i="1"/>
  <c r="U1148" i="1"/>
  <c r="T1148" i="1"/>
  <c r="S1148" i="1"/>
  <c r="R1148" i="1"/>
  <c r="Q1148" i="1"/>
  <c r="P1148" i="1"/>
  <c r="E1148" i="1"/>
  <c r="D1148" i="1"/>
  <c r="C1148" i="1"/>
  <c r="W1147" i="1"/>
  <c r="V1147" i="1"/>
  <c r="U1147" i="1"/>
  <c r="T1147" i="1"/>
  <c r="S1147" i="1"/>
  <c r="R1147" i="1"/>
  <c r="Q1147" i="1"/>
  <c r="P1147" i="1"/>
  <c r="E1147" i="1"/>
  <c r="D1147" i="1"/>
  <c r="C1147" i="1"/>
  <c r="W1146" i="1"/>
  <c r="V1146" i="1"/>
  <c r="U1146" i="1"/>
  <c r="T1146" i="1"/>
  <c r="S1146" i="1"/>
  <c r="R1146" i="1"/>
  <c r="Q1146" i="1"/>
  <c r="P1146" i="1"/>
  <c r="E1146" i="1"/>
  <c r="D1146" i="1"/>
  <c r="C1146" i="1"/>
  <c r="W1145" i="1"/>
  <c r="V1145" i="1"/>
  <c r="U1145" i="1"/>
  <c r="T1145" i="1"/>
  <c r="S1145" i="1"/>
  <c r="R1145" i="1"/>
  <c r="Q1145" i="1"/>
  <c r="P1145" i="1"/>
  <c r="E1145" i="1"/>
  <c r="D1145" i="1"/>
  <c r="C1145" i="1"/>
  <c r="W1144" i="1"/>
  <c r="V1144" i="1"/>
  <c r="U1144" i="1"/>
  <c r="T1144" i="1"/>
  <c r="S1144" i="1"/>
  <c r="R1144" i="1"/>
  <c r="Q1144" i="1"/>
  <c r="P1144" i="1"/>
  <c r="E1144" i="1"/>
  <c r="D1144" i="1"/>
  <c r="C1144" i="1"/>
  <c r="W1143" i="1"/>
  <c r="V1143" i="1"/>
  <c r="U1143" i="1"/>
  <c r="T1143" i="1"/>
  <c r="S1143" i="1"/>
  <c r="R1143" i="1"/>
  <c r="Q1143" i="1"/>
  <c r="P1143" i="1"/>
  <c r="E1143" i="1"/>
  <c r="D1143" i="1"/>
  <c r="C1143" i="1"/>
  <c r="W1142" i="1"/>
  <c r="V1142" i="1"/>
  <c r="U1142" i="1"/>
  <c r="T1142" i="1"/>
  <c r="S1142" i="1"/>
  <c r="R1142" i="1"/>
  <c r="Q1142" i="1"/>
  <c r="P1142" i="1"/>
  <c r="E1142" i="1"/>
  <c r="D1142" i="1"/>
  <c r="C1142" i="1"/>
  <c r="W1141" i="1"/>
  <c r="V1141" i="1"/>
  <c r="U1141" i="1"/>
  <c r="T1141" i="1"/>
  <c r="S1141" i="1"/>
  <c r="R1141" i="1"/>
  <c r="Q1141" i="1"/>
  <c r="P1141" i="1"/>
  <c r="E1141" i="1"/>
  <c r="D1141" i="1"/>
  <c r="C1141" i="1"/>
  <c r="W1140" i="1"/>
  <c r="V1140" i="1"/>
  <c r="U1140" i="1"/>
  <c r="T1140" i="1"/>
  <c r="S1140" i="1"/>
  <c r="R1140" i="1"/>
  <c r="Q1140" i="1"/>
  <c r="P1140" i="1"/>
  <c r="E1140" i="1"/>
  <c r="D1140" i="1"/>
  <c r="C1140" i="1"/>
  <c r="W1139" i="1"/>
  <c r="V1139" i="1"/>
  <c r="U1139" i="1"/>
  <c r="T1139" i="1"/>
  <c r="S1139" i="1"/>
  <c r="R1139" i="1"/>
  <c r="Q1139" i="1"/>
  <c r="P1139" i="1"/>
  <c r="E1139" i="1"/>
  <c r="D1139" i="1"/>
  <c r="C1139" i="1"/>
  <c r="W1138" i="1"/>
  <c r="V1138" i="1"/>
  <c r="U1138" i="1"/>
  <c r="T1138" i="1"/>
  <c r="S1138" i="1"/>
  <c r="R1138" i="1"/>
  <c r="Q1138" i="1"/>
  <c r="P1138" i="1"/>
  <c r="E1138" i="1"/>
  <c r="D1138" i="1"/>
  <c r="C1138" i="1"/>
  <c r="W1137" i="1"/>
  <c r="V1137" i="1"/>
  <c r="U1137" i="1"/>
  <c r="T1137" i="1"/>
  <c r="S1137" i="1"/>
  <c r="R1137" i="1"/>
  <c r="Q1137" i="1"/>
  <c r="P1137" i="1"/>
  <c r="E1137" i="1"/>
  <c r="D1137" i="1"/>
  <c r="C1137" i="1"/>
  <c r="W1136" i="1"/>
  <c r="V1136" i="1"/>
  <c r="U1136" i="1"/>
  <c r="T1136" i="1"/>
  <c r="S1136" i="1"/>
  <c r="R1136" i="1"/>
  <c r="Q1136" i="1"/>
  <c r="P1136" i="1"/>
  <c r="E1136" i="1"/>
  <c r="D1136" i="1"/>
  <c r="C1136" i="1"/>
  <c r="W1135" i="1"/>
  <c r="V1135" i="1"/>
  <c r="U1135" i="1"/>
  <c r="T1135" i="1"/>
  <c r="S1135" i="1"/>
  <c r="R1135" i="1"/>
  <c r="Q1135" i="1"/>
  <c r="P1135" i="1"/>
  <c r="E1135" i="1"/>
  <c r="D1135" i="1"/>
  <c r="C1135" i="1"/>
  <c r="W1134" i="1"/>
  <c r="V1134" i="1"/>
  <c r="U1134" i="1"/>
  <c r="T1134" i="1"/>
  <c r="S1134" i="1"/>
  <c r="R1134" i="1"/>
  <c r="Q1134" i="1"/>
  <c r="P1134" i="1"/>
  <c r="E1134" i="1"/>
  <c r="D1134" i="1"/>
  <c r="C1134" i="1"/>
  <c r="W1133" i="1"/>
  <c r="V1133" i="1"/>
  <c r="U1133" i="1"/>
  <c r="T1133" i="1"/>
  <c r="S1133" i="1"/>
  <c r="R1133" i="1"/>
  <c r="Q1133" i="1"/>
  <c r="P1133" i="1"/>
  <c r="E1133" i="1"/>
  <c r="D1133" i="1"/>
  <c r="C1133" i="1"/>
  <c r="W1132" i="1"/>
  <c r="V1132" i="1"/>
  <c r="U1132" i="1"/>
  <c r="T1132" i="1"/>
  <c r="S1132" i="1"/>
  <c r="R1132" i="1"/>
  <c r="Q1132" i="1"/>
  <c r="P1132" i="1"/>
  <c r="E1132" i="1"/>
  <c r="D1132" i="1"/>
  <c r="C1132" i="1"/>
  <c r="W1131" i="1"/>
  <c r="V1131" i="1"/>
  <c r="U1131" i="1"/>
  <c r="T1131" i="1"/>
  <c r="S1131" i="1"/>
  <c r="R1131" i="1"/>
  <c r="Q1131" i="1"/>
  <c r="P1131" i="1"/>
  <c r="E1131" i="1"/>
  <c r="D1131" i="1"/>
  <c r="C1131" i="1"/>
  <c r="W1130" i="1"/>
  <c r="V1130" i="1"/>
  <c r="U1130" i="1"/>
  <c r="T1130" i="1"/>
  <c r="S1130" i="1"/>
  <c r="R1130" i="1"/>
  <c r="Q1130" i="1"/>
  <c r="P1130" i="1"/>
  <c r="E1130" i="1"/>
  <c r="D1130" i="1"/>
  <c r="C1130" i="1"/>
  <c r="W1129" i="1"/>
  <c r="V1129" i="1"/>
  <c r="U1129" i="1"/>
  <c r="T1129" i="1"/>
  <c r="S1129" i="1"/>
  <c r="R1129" i="1"/>
  <c r="Q1129" i="1"/>
  <c r="P1129" i="1"/>
  <c r="E1129" i="1"/>
  <c r="D1129" i="1"/>
  <c r="C1129" i="1"/>
  <c r="W1128" i="1"/>
  <c r="V1128" i="1"/>
  <c r="U1128" i="1"/>
  <c r="T1128" i="1"/>
  <c r="S1128" i="1"/>
  <c r="R1128" i="1"/>
  <c r="Q1128" i="1"/>
  <c r="P1128" i="1"/>
  <c r="E1128" i="1"/>
  <c r="D1128" i="1"/>
  <c r="C1128" i="1"/>
  <c r="W1127" i="1"/>
  <c r="V1127" i="1"/>
  <c r="U1127" i="1"/>
  <c r="T1127" i="1"/>
  <c r="S1127" i="1"/>
  <c r="R1127" i="1"/>
  <c r="Q1127" i="1"/>
  <c r="P1127" i="1"/>
  <c r="E1127" i="1"/>
  <c r="D1127" i="1"/>
  <c r="C1127" i="1"/>
  <c r="W1126" i="1"/>
  <c r="V1126" i="1"/>
  <c r="U1126" i="1"/>
  <c r="T1126" i="1"/>
  <c r="S1126" i="1"/>
  <c r="R1126" i="1"/>
  <c r="Q1126" i="1"/>
  <c r="P1126" i="1"/>
  <c r="E1126" i="1"/>
  <c r="D1126" i="1"/>
  <c r="C1126" i="1"/>
  <c r="W1125" i="1"/>
  <c r="V1125" i="1"/>
  <c r="U1125" i="1"/>
  <c r="T1125" i="1"/>
  <c r="S1125" i="1"/>
  <c r="R1125" i="1"/>
  <c r="Q1125" i="1"/>
  <c r="P1125" i="1"/>
  <c r="E1125" i="1"/>
  <c r="D1125" i="1"/>
  <c r="C1125" i="1"/>
  <c r="W1124" i="1"/>
  <c r="V1124" i="1"/>
  <c r="U1124" i="1"/>
  <c r="T1124" i="1"/>
  <c r="S1124" i="1"/>
  <c r="R1124" i="1"/>
  <c r="Q1124" i="1"/>
  <c r="P1124" i="1"/>
  <c r="E1124" i="1"/>
  <c r="D1124" i="1"/>
  <c r="C1124" i="1"/>
  <c r="W1123" i="1"/>
  <c r="V1123" i="1"/>
  <c r="U1123" i="1"/>
  <c r="T1123" i="1"/>
  <c r="S1123" i="1"/>
  <c r="R1123" i="1"/>
  <c r="Q1123" i="1"/>
  <c r="P1123" i="1"/>
  <c r="E1123" i="1"/>
  <c r="D1123" i="1"/>
  <c r="C1123" i="1"/>
  <c r="W1122" i="1"/>
  <c r="V1122" i="1"/>
  <c r="U1122" i="1"/>
  <c r="T1122" i="1"/>
  <c r="S1122" i="1"/>
  <c r="R1122" i="1"/>
  <c r="Q1122" i="1"/>
  <c r="P1122" i="1"/>
  <c r="E1122" i="1"/>
  <c r="D1122" i="1"/>
  <c r="C1122" i="1"/>
  <c r="W1121" i="1"/>
  <c r="V1121" i="1"/>
  <c r="U1121" i="1"/>
  <c r="T1121" i="1"/>
  <c r="S1121" i="1"/>
  <c r="R1121" i="1"/>
  <c r="Q1121" i="1"/>
  <c r="P1121" i="1"/>
  <c r="E1121" i="1"/>
  <c r="D1121" i="1"/>
  <c r="C1121" i="1"/>
  <c r="W1120" i="1"/>
  <c r="V1120" i="1"/>
  <c r="U1120" i="1"/>
  <c r="T1120" i="1"/>
  <c r="S1120" i="1"/>
  <c r="R1120" i="1"/>
  <c r="Q1120" i="1"/>
  <c r="P1120" i="1"/>
  <c r="E1120" i="1"/>
  <c r="D1120" i="1"/>
  <c r="C1120" i="1"/>
  <c r="W1119" i="1"/>
  <c r="V1119" i="1"/>
  <c r="U1119" i="1"/>
  <c r="T1119" i="1"/>
  <c r="S1119" i="1"/>
  <c r="R1119" i="1"/>
  <c r="Q1119" i="1"/>
  <c r="P1119" i="1"/>
  <c r="E1119" i="1"/>
  <c r="D1119" i="1"/>
  <c r="C1119" i="1"/>
  <c r="W1118" i="1"/>
  <c r="V1118" i="1"/>
  <c r="U1118" i="1"/>
  <c r="T1118" i="1"/>
  <c r="S1118" i="1"/>
  <c r="R1118" i="1"/>
  <c r="Q1118" i="1"/>
  <c r="P1118" i="1"/>
  <c r="E1118" i="1"/>
  <c r="D1118" i="1"/>
  <c r="C1118" i="1"/>
  <c r="W1117" i="1"/>
  <c r="V1117" i="1"/>
  <c r="U1117" i="1"/>
  <c r="T1117" i="1"/>
  <c r="S1117" i="1"/>
  <c r="R1117" i="1"/>
  <c r="Q1117" i="1"/>
  <c r="P1117" i="1"/>
  <c r="E1117" i="1"/>
  <c r="D1117" i="1"/>
  <c r="C1117" i="1"/>
  <c r="W1116" i="1"/>
  <c r="V1116" i="1"/>
  <c r="U1116" i="1"/>
  <c r="T1116" i="1"/>
  <c r="S1116" i="1"/>
  <c r="R1116" i="1"/>
  <c r="Q1116" i="1"/>
  <c r="P1116" i="1"/>
  <c r="E1116" i="1"/>
  <c r="D1116" i="1"/>
  <c r="C1116" i="1"/>
  <c r="W1115" i="1"/>
  <c r="V1115" i="1"/>
  <c r="U1115" i="1"/>
  <c r="T1115" i="1"/>
  <c r="S1115" i="1"/>
  <c r="R1115" i="1"/>
  <c r="Q1115" i="1"/>
  <c r="P1115" i="1"/>
  <c r="E1115" i="1"/>
  <c r="D1115" i="1"/>
  <c r="C1115" i="1"/>
  <c r="W1114" i="1"/>
  <c r="V1114" i="1"/>
  <c r="U1114" i="1"/>
  <c r="T1114" i="1"/>
  <c r="S1114" i="1"/>
  <c r="R1114" i="1"/>
  <c r="Q1114" i="1"/>
  <c r="P1114" i="1"/>
  <c r="E1114" i="1"/>
  <c r="D1114" i="1"/>
  <c r="C1114" i="1"/>
  <c r="W1113" i="1"/>
  <c r="V1113" i="1"/>
  <c r="U1113" i="1"/>
  <c r="T1113" i="1"/>
  <c r="S1113" i="1"/>
  <c r="R1113" i="1"/>
  <c r="Q1113" i="1"/>
  <c r="P1113" i="1"/>
  <c r="E1113" i="1"/>
  <c r="D1113" i="1"/>
  <c r="C1113" i="1"/>
  <c r="W1112" i="1"/>
  <c r="V1112" i="1"/>
  <c r="U1112" i="1"/>
  <c r="T1112" i="1"/>
  <c r="S1112" i="1"/>
  <c r="R1112" i="1"/>
  <c r="Q1112" i="1"/>
  <c r="P1112" i="1"/>
  <c r="E1112" i="1"/>
  <c r="D1112" i="1"/>
  <c r="C1112" i="1"/>
  <c r="W1111" i="1"/>
  <c r="V1111" i="1"/>
  <c r="U1111" i="1"/>
  <c r="T1111" i="1"/>
  <c r="S1111" i="1"/>
  <c r="R1111" i="1"/>
  <c r="Q1111" i="1"/>
  <c r="P1111" i="1"/>
  <c r="E1111" i="1"/>
  <c r="D1111" i="1"/>
  <c r="C1111" i="1"/>
  <c r="W1110" i="1"/>
  <c r="V1110" i="1"/>
  <c r="U1110" i="1"/>
  <c r="T1110" i="1"/>
  <c r="S1110" i="1"/>
  <c r="R1110" i="1"/>
  <c r="Q1110" i="1"/>
  <c r="P1110" i="1"/>
  <c r="E1110" i="1"/>
  <c r="D1110" i="1"/>
  <c r="C1110" i="1"/>
  <c r="W1109" i="1"/>
  <c r="V1109" i="1"/>
  <c r="U1109" i="1"/>
  <c r="T1109" i="1"/>
  <c r="S1109" i="1"/>
  <c r="R1109" i="1"/>
  <c r="Q1109" i="1"/>
  <c r="P1109" i="1"/>
  <c r="E1109" i="1"/>
  <c r="D1109" i="1"/>
  <c r="C1109" i="1"/>
  <c r="W1108" i="1"/>
  <c r="V1108" i="1"/>
  <c r="U1108" i="1"/>
  <c r="T1108" i="1"/>
  <c r="S1108" i="1"/>
  <c r="R1108" i="1"/>
  <c r="Q1108" i="1"/>
  <c r="P1108" i="1"/>
  <c r="E1108" i="1"/>
  <c r="D1108" i="1"/>
  <c r="C1108" i="1"/>
  <c r="W1107" i="1"/>
  <c r="V1107" i="1"/>
  <c r="U1107" i="1"/>
  <c r="T1107" i="1"/>
  <c r="S1107" i="1"/>
  <c r="R1107" i="1"/>
  <c r="Q1107" i="1"/>
  <c r="P1107" i="1"/>
  <c r="E1107" i="1"/>
  <c r="D1107" i="1"/>
  <c r="C1107" i="1"/>
  <c r="W1106" i="1"/>
  <c r="V1106" i="1"/>
  <c r="U1106" i="1"/>
  <c r="T1106" i="1"/>
  <c r="S1106" i="1"/>
  <c r="R1106" i="1"/>
  <c r="Q1106" i="1"/>
  <c r="P1106" i="1"/>
  <c r="E1106" i="1"/>
  <c r="D1106" i="1"/>
  <c r="C1106" i="1"/>
  <c r="W1105" i="1"/>
  <c r="V1105" i="1"/>
  <c r="U1105" i="1"/>
  <c r="T1105" i="1"/>
  <c r="S1105" i="1"/>
  <c r="R1105" i="1"/>
  <c r="Q1105" i="1"/>
  <c r="P1105" i="1"/>
  <c r="E1105" i="1"/>
  <c r="D1105" i="1"/>
  <c r="C1105" i="1"/>
  <c r="W1104" i="1"/>
  <c r="V1104" i="1"/>
  <c r="U1104" i="1"/>
  <c r="T1104" i="1"/>
  <c r="S1104" i="1"/>
  <c r="R1104" i="1"/>
  <c r="Q1104" i="1"/>
  <c r="P1104" i="1"/>
  <c r="E1104" i="1"/>
  <c r="D1104" i="1"/>
  <c r="C1104" i="1"/>
  <c r="W1103" i="1"/>
  <c r="V1103" i="1"/>
  <c r="U1103" i="1"/>
  <c r="T1103" i="1"/>
  <c r="S1103" i="1"/>
  <c r="R1103" i="1"/>
  <c r="Q1103" i="1"/>
  <c r="P1103" i="1"/>
  <c r="E1103" i="1"/>
  <c r="D1103" i="1"/>
  <c r="C1103" i="1"/>
  <c r="W1102" i="1"/>
  <c r="V1102" i="1"/>
  <c r="U1102" i="1"/>
  <c r="T1102" i="1"/>
  <c r="S1102" i="1"/>
  <c r="R1102" i="1"/>
  <c r="Q1102" i="1"/>
  <c r="P1102" i="1"/>
  <c r="E1102" i="1"/>
  <c r="D1102" i="1"/>
  <c r="C1102" i="1"/>
  <c r="W1101" i="1"/>
  <c r="V1101" i="1"/>
  <c r="U1101" i="1"/>
  <c r="T1101" i="1"/>
  <c r="S1101" i="1"/>
  <c r="R1101" i="1"/>
  <c r="Q1101" i="1"/>
  <c r="P1101" i="1"/>
  <c r="E1101" i="1"/>
  <c r="D1101" i="1"/>
  <c r="C1101" i="1"/>
  <c r="W1100" i="1"/>
  <c r="V1100" i="1"/>
  <c r="U1100" i="1"/>
  <c r="T1100" i="1"/>
  <c r="S1100" i="1"/>
  <c r="R1100" i="1"/>
  <c r="Q1100" i="1"/>
  <c r="P1100" i="1"/>
  <c r="E1100" i="1"/>
  <c r="D1100" i="1"/>
  <c r="C1100" i="1"/>
  <c r="W1099" i="1"/>
  <c r="V1099" i="1"/>
  <c r="U1099" i="1"/>
  <c r="T1099" i="1"/>
  <c r="S1099" i="1"/>
  <c r="R1099" i="1"/>
  <c r="Q1099" i="1"/>
  <c r="P1099" i="1"/>
  <c r="E1099" i="1"/>
  <c r="D1099" i="1"/>
  <c r="C1099" i="1"/>
  <c r="W1098" i="1"/>
  <c r="V1098" i="1"/>
  <c r="U1098" i="1"/>
  <c r="T1098" i="1"/>
  <c r="S1098" i="1"/>
  <c r="R1098" i="1"/>
  <c r="Q1098" i="1"/>
  <c r="P1098" i="1"/>
  <c r="E1098" i="1"/>
  <c r="D1098" i="1"/>
  <c r="C1098" i="1"/>
  <c r="W1097" i="1"/>
  <c r="V1097" i="1"/>
  <c r="U1097" i="1"/>
  <c r="T1097" i="1"/>
  <c r="S1097" i="1"/>
  <c r="R1097" i="1"/>
  <c r="Q1097" i="1"/>
  <c r="P1097" i="1"/>
  <c r="E1097" i="1"/>
  <c r="D1097" i="1"/>
  <c r="C1097" i="1"/>
  <c r="W1096" i="1"/>
  <c r="V1096" i="1"/>
  <c r="U1096" i="1"/>
  <c r="T1096" i="1"/>
  <c r="S1096" i="1"/>
  <c r="R1096" i="1"/>
  <c r="Q1096" i="1"/>
  <c r="P1096" i="1"/>
  <c r="E1096" i="1"/>
  <c r="D1096" i="1"/>
  <c r="C1096" i="1"/>
  <c r="W1095" i="1"/>
  <c r="V1095" i="1"/>
  <c r="U1095" i="1"/>
  <c r="T1095" i="1"/>
  <c r="S1095" i="1"/>
  <c r="R1095" i="1"/>
  <c r="Q1095" i="1"/>
  <c r="P1095" i="1"/>
  <c r="E1095" i="1"/>
  <c r="D1095" i="1"/>
  <c r="C1095" i="1"/>
  <c r="W1094" i="1"/>
  <c r="V1094" i="1"/>
  <c r="U1094" i="1"/>
  <c r="T1094" i="1"/>
  <c r="S1094" i="1"/>
  <c r="R1094" i="1"/>
  <c r="Q1094" i="1"/>
  <c r="P1094" i="1"/>
  <c r="E1094" i="1"/>
  <c r="D1094" i="1"/>
  <c r="C1094" i="1"/>
  <c r="W1093" i="1"/>
  <c r="V1093" i="1"/>
  <c r="U1093" i="1"/>
  <c r="T1093" i="1"/>
  <c r="S1093" i="1"/>
  <c r="R1093" i="1"/>
  <c r="Q1093" i="1"/>
  <c r="P1093" i="1"/>
  <c r="E1093" i="1"/>
  <c r="D1093" i="1"/>
  <c r="C1093" i="1"/>
  <c r="W1092" i="1"/>
  <c r="V1092" i="1"/>
  <c r="U1092" i="1"/>
  <c r="T1092" i="1"/>
  <c r="S1092" i="1"/>
  <c r="R1092" i="1"/>
  <c r="Q1092" i="1"/>
  <c r="P1092" i="1"/>
  <c r="E1092" i="1"/>
  <c r="D1092" i="1"/>
  <c r="C1092" i="1"/>
  <c r="W1091" i="1"/>
  <c r="V1091" i="1"/>
  <c r="U1091" i="1"/>
  <c r="T1091" i="1"/>
  <c r="S1091" i="1"/>
  <c r="R1091" i="1"/>
  <c r="Q1091" i="1"/>
  <c r="P1091" i="1"/>
  <c r="E1091" i="1"/>
  <c r="D1091" i="1"/>
  <c r="C1091" i="1"/>
  <c r="W1090" i="1"/>
  <c r="V1090" i="1"/>
  <c r="U1090" i="1"/>
  <c r="T1090" i="1"/>
  <c r="S1090" i="1"/>
  <c r="R1090" i="1"/>
  <c r="Q1090" i="1"/>
  <c r="P1090" i="1"/>
  <c r="E1090" i="1"/>
  <c r="D1090" i="1"/>
  <c r="C1090" i="1"/>
  <c r="W1089" i="1"/>
  <c r="V1089" i="1"/>
  <c r="U1089" i="1"/>
  <c r="T1089" i="1"/>
  <c r="S1089" i="1"/>
  <c r="R1089" i="1"/>
  <c r="Q1089" i="1"/>
  <c r="P1089" i="1"/>
  <c r="E1089" i="1"/>
  <c r="D1089" i="1"/>
  <c r="C1089" i="1"/>
  <c r="W1088" i="1"/>
  <c r="V1088" i="1"/>
  <c r="U1088" i="1"/>
  <c r="T1088" i="1"/>
  <c r="S1088" i="1"/>
  <c r="R1088" i="1"/>
  <c r="Q1088" i="1"/>
  <c r="P1088" i="1"/>
  <c r="E1088" i="1"/>
  <c r="D1088" i="1"/>
  <c r="C1088" i="1"/>
  <c r="W1087" i="1"/>
  <c r="V1087" i="1"/>
  <c r="U1087" i="1"/>
  <c r="T1087" i="1"/>
  <c r="S1087" i="1"/>
  <c r="R1087" i="1"/>
  <c r="Q1087" i="1"/>
  <c r="P1087" i="1"/>
  <c r="E1087" i="1"/>
  <c r="D1087" i="1"/>
  <c r="C1087" i="1"/>
  <c r="W1086" i="1"/>
  <c r="V1086" i="1"/>
  <c r="U1086" i="1"/>
  <c r="T1086" i="1"/>
  <c r="S1086" i="1"/>
  <c r="R1086" i="1"/>
  <c r="Q1086" i="1"/>
  <c r="P1086" i="1"/>
  <c r="E1086" i="1"/>
  <c r="D1086" i="1"/>
  <c r="C1086" i="1"/>
  <c r="W1085" i="1"/>
  <c r="V1085" i="1"/>
  <c r="U1085" i="1"/>
  <c r="T1085" i="1"/>
  <c r="S1085" i="1"/>
  <c r="R1085" i="1"/>
  <c r="Q1085" i="1"/>
  <c r="P1085" i="1"/>
  <c r="E1085" i="1"/>
  <c r="D1085" i="1"/>
  <c r="C1085" i="1"/>
  <c r="W1084" i="1"/>
  <c r="V1084" i="1"/>
  <c r="U1084" i="1"/>
  <c r="T1084" i="1"/>
  <c r="S1084" i="1"/>
  <c r="R1084" i="1"/>
  <c r="Q1084" i="1"/>
  <c r="P1084" i="1"/>
  <c r="E1084" i="1"/>
  <c r="D1084" i="1"/>
  <c r="C1084" i="1"/>
  <c r="W1083" i="1"/>
  <c r="V1083" i="1"/>
  <c r="U1083" i="1"/>
  <c r="T1083" i="1"/>
  <c r="S1083" i="1"/>
  <c r="R1083" i="1"/>
  <c r="Q1083" i="1"/>
  <c r="P1083" i="1"/>
  <c r="E1083" i="1"/>
  <c r="D1083" i="1"/>
  <c r="C1083" i="1"/>
  <c r="W1082" i="1"/>
  <c r="V1082" i="1"/>
  <c r="U1082" i="1"/>
  <c r="T1082" i="1"/>
  <c r="S1082" i="1"/>
  <c r="R1082" i="1"/>
  <c r="Q1082" i="1"/>
  <c r="P1082" i="1"/>
  <c r="E1082" i="1"/>
  <c r="D1082" i="1"/>
  <c r="C1082" i="1"/>
  <c r="W1081" i="1"/>
  <c r="V1081" i="1"/>
  <c r="U1081" i="1"/>
  <c r="T1081" i="1"/>
  <c r="S1081" i="1"/>
  <c r="R1081" i="1"/>
  <c r="Q1081" i="1"/>
  <c r="P1081" i="1"/>
  <c r="E1081" i="1"/>
  <c r="D1081" i="1"/>
  <c r="C1081" i="1"/>
  <c r="W1080" i="1"/>
  <c r="V1080" i="1"/>
  <c r="U1080" i="1"/>
  <c r="T1080" i="1"/>
  <c r="S1080" i="1"/>
  <c r="R1080" i="1"/>
  <c r="Q1080" i="1"/>
  <c r="P1080" i="1"/>
  <c r="E1080" i="1"/>
  <c r="D1080" i="1"/>
  <c r="C1080" i="1"/>
  <c r="W1079" i="1"/>
  <c r="V1079" i="1"/>
  <c r="U1079" i="1"/>
  <c r="T1079" i="1"/>
  <c r="S1079" i="1"/>
  <c r="R1079" i="1"/>
  <c r="Q1079" i="1"/>
  <c r="P1079" i="1"/>
  <c r="E1079" i="1"/>
  <c r="D1079" i="1"/>
  <c r="C1079" i="1"/>
  <c r="W1078" i="1"/>
  <c r="V1078" i="1"/>
  <c r="U1078" i="1"/>
  <c r="T1078" i="1"/>
  <c r="S1078" i="1"/>
  <c r="R1078" i="1"/>
  <c r="Q1078" i="1"/>
  <c r="P1078" i="1"/>
  <c r="E1078" i="1"/>
  <c r="D1078" i="1"/>
  <c r="C1078" i="1"/>
  <c r="W1077" i="1"/>
  <c r="V1077" i="1"/>
  <c r="U1077" i="1"/>
  <c r="T1077" i="1"/>
  <c r="S1077" i="1"/>
  <c r="R1077" i="1"/>
  <c r="Q1077" i="1"/>
  <c r="P1077" i="1"/>
  <c r="E1077" i="1"/>
  <c r="D1077" i="1"/>
  <c r="C1077" i="1"/>
  <c r="W1076" i="1"/>
  <c r="V1076" i="1"/>
  <c r="U1076" i="1"/>
  <c r="T1076" i="1"/>
  <c r="S1076" i="1"/>
  <c r="R1076" i="1"/>
  <c r="Q1076" i="1"/>
  <c r="P1076" i="1"/>
  <c r="E1076" i="1"/>
  <c r="D1076" i="1"/>
  <c r="C1076" i="1"/>
  <c r="W1075" i="1"/>
  <c r="V1075" i="1"/>
  <c r="U1075" i="1"/>
  <c r="T1075" i="1"/>
  <c r="S1075" i="1"/>
  <c r="R1075" i="1"/>
  <c r="Q1075" i="1"/>
  <c r="P1075" i="1"/>
  <c r="E1075" i="1"/>
  <c r="D1075" i="1"/>
  <c r="C1075" i="1"/>
  <c r="W1074" i="1"/>
  <c r="V1074" i="1"/>
  <c r="U1074" i="1"/>
  <c r="T1074" i="1"/>
  <c r="S1074" i="1"/>
  <c r="R1074" i="1"/>
  <c r="Q1074" i="1"/>
  <c r="P1074" i="1"/>
  <c r="E1074" i="1"/>
  <c r="D1074" i="1"/>
  <c r="C1074" i="1"/>
  <c r="W1073" i="1"/>
  <c r="V1073" i="1"/>
  <c r="U1073" i="1"/>
  <c r="T1073" i="1"/>
  <c r="S1073" i="1"/>
  <c r="R1073" i="1"/>
  <c r="Q1073" i="1"/>
  <c r="P1073" i="1"/>
  <c r="E1073" i="1"/>
  <c r="D1073" i="1"/>
  <c r="C1073" i="1"/>
  <c r="W1072" i="1"/>
  <c r="V1072" i="1"/>
  <c r="U1072" i="1"/>
  <c r="T1072" i="1"/>
  <c r="S1072" i="1"/>
  <c r="R1072" i="1"/>
  <c r="Q1072" i="1"/>
  <c r="P1072" i="1"/>
  <c r="E1072" i="1"/>
  <c r="D1072" i="1"/>
  <c r="C1072" i="1"/>
  <c r="W1071" i="1"/>
  <c r="V1071" i="1"/>
  <c r="U1071" i="1"/>
  <c r="T1071" i="1"/>
  <c r="S1071" i="1"/>
  <c r="R1071" i="1"/>
  <c r="Q1071" i="1"/>
  <c r="P1071" i="1"/>
  <c r="E1071" i="1"/>
  <c r="D1071" i="1"/>
  <c r="C1071" i="1"/>
  <c r="W1070" i="1"/>
  <c r="V1070" i="1"/>
  <c r="U1070" i="1"/>
  <c r="T1070" i="1"/>
  <c r="S1070" i="1"/>
  <c r="R1070" i="1"/>
  <c r="Q1070" i="1"/>
  <c r="P1070" i="1"/>
  <c r="E1070" i="1"/>
  <c r="D1070" i="1"/>
  <c r="C1070" i="1"/>
  <c r="W1069" i="1"/>
  <c r="V1069" i="1"/>
  <c r="U1069" i="1"/>
  <c r="T1069" i="1"/>
  <c r="S1069" i="1"/>
  <c r="R1069" i="1"/>
  <c r="Q1069" i="1"/>
  <c r="P1069" i="1"/>
  <c r="E1069" i="1"/>
  <c r="D1069" i="1"/>
  <c r="C1069" i="1"/>
  <c r="W1068" i="1"/>
  <c r="V1068" i="1"/>
  <c r="U1068" i="1"/>
  <c r="T1068" i="1"/>
  <c r="S1068" i="1"/>
  <c r="R1068" i="1"/>
  <c r="Q1068" i="1"/>
  <c r="P1068" i="1"/>
  <c r="E1068" i="1"/>
  <c r="D1068" i="1"/>
  <c r="C1068" i="1"/>
  <c r="W1067" i="1"/>
  <c r="V1067" i="1"/>
  <c r="U1067" i="1"/>
  <c r="T1067" i="1"/>
  <c r="S1067" i="1"/>
  <c r="R1067" i="1"/>
  <c r="Q1067" i="1"/>
  <c r="P1067" i="1"/>
  <c r="E1067" i="1"/>
  <c r="D1067" i="1"/>
  <c r="C1067" i="1"/>
  <c r="W1066" i="1"/>
  <c r="V1066" i="1"/>
  <c r="U1066" i="1"/>
  <c r="T1066" i="1"/>
  <c r="S1066" i="1"/>
  <c r="R1066" i="1"/>
  <c r="Q1066" i="1"/>
  <c r="P1066" i="1"/>
  <c r="E1066" i="1"/>
  <c r="D1066" i="1"/>
  <c r="C1066" i="1"/>
  <c r="W1065" i="1"/>
  <c r="V1065" i="1"/>
  <c r="U1065" i="1"/>
  <c r="T1065" i="1"/>
  <c r="S1065" i="1"/>
  <c r="R1065" i="1"/>
  <c r="Q1065" i="1"/>
  <c r="P1065" i="1"/>
  <c r="E1065" i="1"/>
  <c r="D1065" i="1"/>
  <c r="C1065" i="1"/>
  <c r="W1064" i="1"/>
  <c r="V1064" i="1"/>
  <c r="U1064" i="1"/>
  <c r="T1064" i="1"/>
  <c r="S1064" i="1"/>
  <c r="R1064" i="1"/>
  <c r="Q1064" i="1"/>
  <c r="P1064" i="1"/>
  <c r="E1064" i="1"/>
  <c r="D1064" i="1"/>
  <c r="C1064" i="1"/>
  <c r="W1063" i="1"/>
  <c r="V1063" i="1"/>
  <c r="U1063" i="1"/>
  <c r="T1063" i="1"/>
  <c r="S1063" i="1"/>
  <c r="R1063" i="1"/>
  <c r="Q1063" i="1"/>
  <c r="P1063" i="1"/>
  <c r="E1063" i="1"/>
  <c r="D1063" i="1"/>
  <c r="C1063" i="1"/>
  <c r="W1062" i="1"/>
  <c r="V1062" i="1"/>
  <c r="U1062" i="1"/>
  <c r="T1062" i="1"/>
  <c r="S1062" i="1"/>
  <c r="R1062" i="1"/>
  <c r="Q1062" i="1"/>
  <c r="P1062" i="1"/>
  <c r="E1062" i="1"/>
  <c r="D1062" i="1"/>
  <c r="C1062" i="1"/>
  <c r="W1061" i="1"/>
  <c r="V1061" i="1"/>
  <c r="U1061" i="1"/>
  <c r="T1061" i="1"/>
  <c r="S1061" i="1"/>
  <c r="R1061" i="1"/>
  <c r="Q1061" i="1"/>
  <c r="P1061" i="1"/>
  <c r="E1061" i="1"/>
  <c r="D1061" i="1"/>
  <c r="C1061" i="1"/>
  <c r="W1060" i="1"/>
  <c r="V1060" i="1"/>
  <c r="U1060" i="1"/>
  <c r="T1060" i="1"/>
  <c r="S1060" i="1"/>
  <c r="R1060" i="1"/>
  <c r="Q1060" i="1"/>
  <c r="P1060" i="1"/>
  <c r="E1060" i="1"/>
  <c r="D1060" i="1"/>
  <c r="C1060" i="1"/>
  <c r="W1059" i="1"/>
  <c r="V1059" i="1"/>
  <c r="U1059" i="1"/>
  <c r="T1059" i="1"/>
  <c r="S1059" i="1"/>
  <c r="R1059" i="1"/>
  <c r="Q1059" i="1"/>
  <c r="P1059" i="1"/>
  <c r="E1059" i="1"/>
  <c r="D1059" i="1"/>
  <c r="C1059" i="1"/>
  <c r="W1058" i="1"/>
  <c r="V1058" i="1"/>
  <c r="U1058" i="1"/>
  <c r="T1058" i="1"/>
  <c r="S1058" i="1"/>
  <c r="R1058" i="1"/>
  <c r="Q1058" i="1"/>
  <c r="P1058" i="1"/>
  <c r="E1058" i="1"/>
  <c r="D1058" i="1"/>
  <c r="C1058" i="1"/>
  <c r="W1057" i="1"/>
  <c r="V1057" i="1"/>
  <c r="U1057" i="1"/>
  <c r="T1057" i="1"/>
  <c r="S1057" i="1"/>
  <c r="R1057" i="1"/>
  <c r="Q1057" i="1"/>
  <c r="P1057" i="1"/>
  <c r="E1057" i="1"/>
  <c r="D1057" i="1"/>
  <c r="C1057" i="1"/>
  <c r="W1056" i="1"/>
  <c r="V1056" i="1"/>
  <c r="U1056" i="1"/>
  <c r="T1056" i="1"/>
  <c r="S1056" i="1"/>
  <c r="R1056" i="1"/>
  <c r="Q1056" i="1"/>
  <c r="P1056" i="1"/>
  <c r="E1056" i="1"/>
  <c r="D1056" i="1"/>
  <c r="C1056" i="1"/>
  <c r="W1055" i="1"/>
  <c r="V1055" i="1"/>
  <c r="U1055" i="1"/>
  <c r="T1055" i="1"/>
  <c r="S1055" i="1"/>
  <c r="R1055" i="1"/>
  <c r="Q1055" i="1"/>
  <c r="P1055" i="1"/>
  <c r="E1055" i="1"/>
  <c r="D1055" i="1"/>
  <c r="C1055" i="1"/>
  <c r="W1054" i="1"/>
  <c r="V1054" i="1"/>
  <c r="U1054" i="1"/>
  <c r="T1054" i="1"/>
  <c r="S1054" i="1"/>
  <c r="R1054" i="1"/>
  <c r="Q1054" i="1"/>
  <c r="P1054" i="1"/>
  <c r="E1054" i="1"/>
  <c r="D1054" i="1"/>
  <c r="C1054" i="1"/>
  <c r="W1053" i="1"/>
  <c r="V1053" i="1"/>
  <c r="U1053" i="1"/>
  <c r="T1053" i="1"/>
  <c r="S1053" i="1"/>
  <c r="R1053" i="1"/>
  <c r="Q1053" i="1"/>
  <c r="P1053" i="1"/>
  <c r="E1053" i="1"/>
  <c r="D1053" i="1"/>
  <c r="C1053" i="1"/>
  <c r="W1052" i="1"/>
  <c r="V1052" i="1"/>
  <c r="U1052" i="1"/>
  <c r="T1052" i="1"/>
  <c r="S1052" i="1"/>
  <c r="R1052" i="1"/>
  <c r="Q1052" i="1"/>
  <c r="P1052" i="1"/>
  <c r="E1052" i="1"/>
  <c r="D1052" i="1"/>
  <c r="C1052" i="1"/>
  <c r="W1051" i="1"/>
  <c r="V1051" i="1"/>
  <c r="U1051" i="1"/>
  <c r="T1051" i="1"/>
  <c r="S1051" i="1"/>
  <c r="R1051" i="1"/>
  <c r="Q1051" i="1"/>
  <c r="P1051" i="1"/>
  <c r="E1051" i="1"/>
  <c r="D1051" i="1"/>
  <c r="C1051" i="1"/>
  <c r="W1050" i="1"/>
  <c r="V1050" i="1"/>
  <c r="U1050" i="1"/>
  <c r="T1050" i="1"/>
  <c r="S1050" i="1"/>
  <c r="R1050" i="1"/>
  <c r="Q1050" i="1"/>
  <c r="P1050" i="1"/>
  <c r="E1050" i="1"/>
  <c r="D1050" i="1"/>
  <c r="C1050" i="1"/>
  <c r="W1049" i="1"/>
  <c r="V1049" i="1"/>
  <c r="U1049" i="1"/>
  <c r="T1049" i="1"/>
  <c r="S1049" i="1"/>
  <c r="R1049" i="1"/>
  <c r="Q1049" i="1"/>
  <c r="P1049" i="1"/>
  <c r="E1049" i="1"/>
  <c r="D1049" i="1"/>
  <c r="C1049" i="1"/>
  <c r="W1048" i="1"/>
  <c r="V1048" i="1"/>
  <c r="U1048" i="1"/>
  <c r="T1048" i="1"/>
  <c r="S1048" i="1"/>
  <c r="R1048" i="1"/>
  <c r="Q1048" i="1"/>
  <c r="P1048" i="1"/>
  <c r="E1048" i="1"/>
  <c r="D1048" i="1"/>
  <c r="C1048" i="1"/>
  <c r="W1047" i="1"/>
  <c r="V1047" i="1"/>
  <c r="U1047" i="1"/>
  <c r="T1047" i="1"/>
  <c r="S1047" i="1"/>
  <c r="R1047" i="1"/>
  <c r="Q1047" i="1"/>
  <c r="P1047" i="1"/>
  <c r="E1047" i="1"/>
  <c r="D1047" i="1"/>
  <c r="C1047" i="1"/>
  <c r="W1046" i="1"/>
  <c r="V1046" i="1"/>
  <c r="U1046" i="1"/>
  <c r="T1046" i="1"/>
  <c r="S1046" i="1"/>
  <c r="R1046" i="1"/>
  <c r="Q1046" i="1"/>
  <c r="P1046" i="1"/>
  <c r="E1046" i="1"/>
  <c r="D1046" i="1"/>
  <c r="C1046" i="1"/>
  <c r="W1045" i="1"/>
  <c r="V1045" i="1"/>
  <c r="U1045" i="1"/>
  <c r="T1045" i="1"/>
  <c r="S1045" i="1"/>
  <c r="R1045" i="1"/>
  <c r="Q1045" i="1"/>
  <c r="P1045" i="1"/>
  <c r="E1045" i="1"/>
  <c r="D1045" i="1"/>
  <c r="C1045" i="1"/>
  <c r="W1044" i="1"/>
  <c r="V1044" i="1"/>
  <c r="U1044" i="1"/>
  <c r="T1044" i="1"/>
  <c r="S1044" i="1"/>
  <c r="R1044" i="1"/>
  <c r="Q1044" i="1"/>
  <c r="P1044" i="1"/>
  <c r="E1044" i="1"/>
  <c r="D1044" i="1"/>
  <c r="C1044" i="1"/>
  <c r="W1043" i="1"/>
  <c r="V1043" i="1"/>
  <c r="U1043" i="1"/>
  <c r="T1043" i="1"/>
  <c r="S1043" i="1"/>
  <c r="R1043" i="1"/>
  <c r="Q1043" i="1"/>
  <c r="P1043" i="1"/>
  <c r="E1043" i="1"/>
  <c r="D1043" i="1"/>
  <c r="C1043" i="1"/>
  <c r="W1042" i="1"/>
  <c r="V1042" i="1"/>
  <c r="U1042" i="1"/>
  <c r="T1042" i="1"/>
  <c r="S1042" i="1"/>
  <c r="R1042" i="1"/>
  <c r="Q1042" i="1"/>
  <c r="P1042" i="1"/>
  <c r="E1042" i="1"/>
  <c r="D1042" i="1"/>
  <c r="C1042" i="1"/>
  <c r="W1041" i="1"/>
  <c r="V1041" i="1"/>
  <c r="U1041" i="1"/>
  <c r="T1041" i="1"/>
  <c r="S1041" i="1"/>
  <c r="R1041" i="1"/>
  <c r="Q1041" i="1"/>
  <c r="P1041" i="1"/>
  <c r="E1041" i="1"/>
  <c r="D1041" i="1"/>
  <c r="C1041" i="1"/>
  <c r="W1040" i="1"/>
  <c r="V1040" i="1"/>
  <c r="U1040" i="1"/>
  <c r="T1040" i="1"/>
  <c r="S1040" i="1"/>
  <c r="R1040" i="1"/>
  <c r="Q1040" i="1"/>
  <c r="P1040" i="1"/>
  <c r="E1040" i="1"/>
  <c r="D1040" i="1"/>
  <c r="C1040" i="1"/>
  <c r="W1039" i="1"/>
  <c r="V1039" i="1"/>
  <c r="U1039" i="1"/>
  <c r="T1039" i="1"/>
  <c r="S1039" i="1"/>
  <c r="R1039" i="1"/>
  <c r="Q1039" i="1"/>
  <c r="P1039" i="1"/>
  <c r="E1039" i="1"/>
  <c r="D1039" i="1"/>
  <c r="C1039" i="1"/>
  <c r="W1038" i="1"/>
  <c r="V1038" i="1"/>
  <c r="U1038" i="1"/>
  <c r="T1038" i="1"/>
  <c r="S1038" i="1"/>
  <c r="R1038" i="1"/>
  <c r="Q1038" i="1"/>
  <c r="P1038" i="1"/>
  <c r="E1038" i="1"/>
  <c r="D1038" i="1"/>
  <c r="C1038" i="1"/>
  <c r="W1037" i="1"/>
  <c r="V1037" i="1"/>
  <c r="U1037" i="1"/>
  <c r="T1037" i="1"/>
  <c r="S1037" i="1"/>
  <c r="R1037" i="1"/>
  <c r="Q1037" i="1"/>
  <c r="P1037" i="1"/>
  <c r="E1037" i="1"/>
  <c r="D1037" i="1"/>
  <c r="C1037" i="1"/>
  <c r="W1036" i="1"/>
  <c r="V1036" i="1"/>
  <c r="U1036" i="1"/>
  <c r="T1036" i="1"/>
  <c r="S1036" i="1"/>
  <c r="R1036" i="1"/>
  <c r="Q1036" i="1"/>
  <c r="P1036" i="1"/>
  <c r="E1036" i="1"/>
  <c r="D1036" i="1"/>
  <c r="C1036" i="1"/>
  <c r="W1035" i="1"/>
  <c r="V1035" i="1"/>
  <c r="U1035" i="1"/>
  <c r="T1035" i="1"/>
  <c r="S1035" i="1"/>
  <c r="R1035" i="1"/>
  <c r="Q1035" i="1"/>
  <c r="P1035" i="1"/>
  <c r="E1035" i="1"/>
  <c r="D1035" i="1"/>
  <c r="C1035" i="1"/>
  <c r="W1034" i="1"/>
  <c r="V1034" i="1"/>
  <c r="U1034" i="1"/>
  <c r="T1034" i="1"/>
  <c r="S1034" i="1"/>
  <c r="R1034" i="1"/>
  <c r="Q1034" i="1"/>
  <c r="P1034" i="1"/>
  <c r="E1034" i="1"/>
  <c r="D1034" i="1"/>
  <c r="C1034" i="1"/>
  <c r="W1033" i="1"/>
  <c r="V1033" i="1"/>
  <c r="U1033" i="1"/>
  <c r="T1033" i="1"/>
  <c r="S1033" i="1"/>
  <c r="R1033" i="1"/>
  <c r="Q1033" i="1"/>
  <c r="P1033" i="1"/>
  <c r="E1033" i="1"/>
  <c r="D1033" i="1"/>
  <c r="C1033" i="1"/>
  <c r="W1032" i="1"/>
  <c r="V1032" i="1"/>
  <c r="U1032" i="1"/>
  <c r="T1032" i="1"/>
  <c r="S1032" i="1"/>
  <c r="R1032" i="1"/>
  <c r="Q1032" i="1"/>
  <c r="P1032" i="1"/>
  <c r="E1032" i="1"/>
  <c r="D1032" i="1"/>
  <c r="C1032" i="1"/>
  <c r="W1031" i="1"/>
  <c r="V1031" i="1"/>
  <c r="U1031" i="1"/>
  <c r="T1031" i="1"/>
  <c r="S1031" i="1"/>
  <c r="R1031" i="1"/>
  <c r="Q1031" i="1"/>
  <c r="P1031" i="1"/>
  <c r="E1031" i="1"/>
  <c r="D1031" i="1"/>
  <c r="C1031" i="1"/>
  <c r="W1030" i="1"/>
  <c r="V1030" i="1"/>
  <c r="U1030" i="1"/>
  <c r="T1030" i="1"/>
  <c r="S1030" i="1"/>
  <c r="R1030" i="1"/>
  <c r="Q1030" i="1"/>
  <c r="P1030" i="1"/>
  <c r="E1030" i="1"/>
  <c r="D1030" i="1"/>
  <c r="C1030" i="1"/>
  <c r="W1029" i="1"/>
  <c r="V1029" i="1"/>
  <c r="U1029" i="1"/>
  <c r="T1029" i="1"/>
  <c r="S1029" i="1"/>
  <c r="R1029" i="1"/>
  <c r="Q1029" i="1"/>
  <c r="P1029" i="1"/>
  <c r="E1029" i="1"/>
  <c r="D1029" i="1"/>
  <c r="C1029" i="1"/>
  <c r="W1028" i="1"/>
  <c r="V1028" i="1"/>
  <c r="U1028" i="1"/>
  <c r="T1028" i="1"/>
  <c r="S1028" i="1"/>
  <c r="R1028" i="1"/>
  <c r="Q1028" i="1"/>
  <c r="P1028" i="1"/>
  <c r="E1028" i="1"/>
  <c r="D1028" i="1"/>
  <c r="C1028" i="1"/>
  <c r="W1027" i="1"/>
  <c r="V1027" i="1"/>
  <c r="U1027" i="1"/>
  <c r="T1027" i="1"/>
  <c r="S1027" i="1"/>
  <c r="R1027" i="1"/>
  <c r="Q1027" i="1"/>
  <c r="P1027" i="1"/>
  <c r="E1027" i="1"/>
  <c r="D1027" i="1"/>
  <c r="C1027" i="1"/>
  <c r="W1026" i="1"/>
  <c r="V1026" i="1"/>
  <c r="U1026" i="1"/>
  <c r="T1026" i="1"/>
  <c r="S1026" i="1"/>
  <c r="R1026" i="1"/>
  <c r="Q1026" i="1"/>
  <c r="P1026" i="1"/>
  <c r="E1026" i="1"/>
  <c r="D1026" i="1"/>
  <c r="C1026" i="1"/>
  <c r="W1025" i="1"/>
  <c r="V1025" i="1"/>
  <c r="U1025" i="1"/>
  <c r="T1025" i="1"/>
  <c r="S1025" i="1"/>
  <c r="R1025" i="1"/>
  <c r="Q1025" i="1"/>
  <c r="P1025" i="1"/>
  <c r="E1025" i="1"/>
  <c r="D1025" i="1"/>
  <c r="C1025" i="1"/>
  <c r="W1024" i="1"/>
  <c r="V1024" i="1"/>
  <c r="U1024" i="1"/>
  <c r="T1024" i="1"/>
  <c r="S1024" i="1"/>
  <c r="R1024" i="1"/>
  <c r="Q1024" i="1"/>
  <c r="P1024" i="1"/>
  <c r="E1024" i="1"/>
  <c r="D1024" i="1"/>
  <c r="C1024" i="1"/>
  <c r="W1023" i="1"/>
  <c r="V1023" i="1"/>
  <c r="U1023" i="1"/>
  <c r="T1023" i="1"/>
  <c r="S1023" i="1"/>
  <c r="R1023" i="1"/>
  <c r="Q1023" i="1"/>
  <c r="P1023" i="1"/>
  <c r="E1023" i="1"/>
  <c r="D1023" i="1"/>
  <c r="C1023" i="1"/>
  <c r="W1022" i="1"/>
  <c r="V1022" i="1"/>
  <c r="U1022" i="1"/>
  <c r="T1022" i="1"/>
  <c r="S1022" i="1"/>
  <c r="R1022" i="1"/>
  <c r="Q1022" i="1"/>
  <c r="P1022" i="1"/>
  <c r="E1022" i="1"/>
  <c r="D1022" i="1"/>
  <c r="C1022" i="1"/>
  <c r="W1021" i="1"/>
  <c r="V1021" i="1"/>
  <c r="U1021" i="1"/>
  <c r="T1021" i="1"/>
  <c r="S1021" i="1"/>
  <c r="R1021" i="1"/>
  <c r="Q1021" i="1"/>
  <c r="P1021" i="1"/>
  <c r="E1021" i="1"/>
  <c r="D1021" i="1"/>
  <c r="C1021" i="1"/>
  <c r="W1020" i="1"/>
  <c r="V1020" i="1"/>
  <c r="U1020" i="1"/>
  <c r="T1020" i="1"/>
  <c r="S1020" i="1"/>
  <c r="R1020" i="1"/>
  <c r="Q1020" i="1"/>
  <c r="P1020" i="1"/>
  <c r="E1020" i="1"/>
  <c r="D1020" i="1"/>
  <c r="C1020" i="1"/>
  <c r="W1019" i="1"/>
  <c r="V1019" i="1"/>
  <c r="U1019" i="1"/>
  <c r="T1019" i="1"/>
  <c r="S1019" i="1"/>
  <c r="R1019" i="1"/>
  <c r="Q1019" i="1"/>
  <c r="P1019" i="1"/>
  <c r="E1019" i="1"/>
  <c r="D1019" i="1"/>
  <c r="C1019" i="1"/>
  <c r="W1018" i="1"/>
  <c r="V1018" i="1"/>
  <c r="U1018" i="1"/>
  <c r="T1018" i="1"/>
  <c r="S1018" i="1"/>
  <c r="R1018" i="1"/>
  <c r="Q1018" i="1"/>
  <c r="P1018" i="1"/>
  <c r="E1018" i="1"/>
  <c r="D1018" i="1"/>
  <c r="C1018" i="1"/>
  <c r="W1017" i="1"/>
  <c r="V1017" i="1"/>
  <c r="U1017" i="1"/>
  <c r="T1017" i="1"/>
  <c r="S1017" i="1"/>
  <c r="R1017" i="1"/>
  <c r="Q1017" i="1"/>
  <c r="P1017" i="1"/>
  <c r="E1017" i="1"/>
  <c r="D1017" i="1"/>
  <c r="C1017" i="1"/>
  <c r="W1016" i="1"/>
  <c r="V1016" i="1"/>
  <c r="U1016" i="1"/>
  <c r="T1016" i="1"/>
  <c r="S1016" i="1"/>
  <c r="R1016" i="1"/>
  <c r="Q1016" i="1"/>
  <c r="P1016" i="1"/>
  <c r="E1016" i="1"/>
  <c r="D1016" i="1"/>
  <c r="C1016" i="1"/>
  <c r="W1015" i="1"/>
  <c r="V1015" i="1"/>
  <c r="U1015" i="1"/>
  <c r="T1015" i="1"/>
  <c r="S1015" i="1"/>
  <c r="R1015" i="1"/>
  <c r="Q1015" i="1"/>
  <c r="P1015" i="1"/>
  <c r="E1015" i="1"/>
  <c r="D1015" i="1"/>
  <c r="C1015" i="1"/>
  <c r="W1014" i="1"/>
  <c r="V1014" i="1"/>
  <c r="U1014" i="1"/>
  <c r="T1014" i="1"/>
  <c r="S1014" i="1"/>
  <c r="R1014" i="1"/>
  <c r="Q1014" i="1"/>
  <c r="P1014" i="1"/>
  <c r="E1014" i="1"/>
  <c r="D1014" i="1"/>
  <c r="C1014" i="1"/>
  <c r="W1013" i="1"/>
  <c r="V1013" i="1"/>
  <c r="U1013" i="1"/>
  <c r="T1013" i="1"/>
  <c r="S1013" i="1"/>
  <c r="R1013" i="1"/>
  <c r="Q1013" i="1"/>
  <c r="P1013" i="1"/>
  <c r="E1013" i="1"/>
  <c r="D1013" i="1"/>
  <c r="C1013" i="1"/>
  <c r="W1012" i="1"/>
  <c r="V1012" i="1"/>
  <c r="U1012" i="1"/>
  <c r="T1012" i="1"/>
  <c r="S1012" i="1"/>
  <c r="R1012" i="1"/>
  <c r="Q1012" i="1"/>
  <c r="P1012" i="1"/>
  <c r="E1012" i="1"/>
  <c r="D1012" i="1"/>
  <c r="C1012" i="1"/>
  <c r="W1011" i="1"/>
  <c r="V1011" i="1"/>
  <c r="U1011" i="1"/>
  <c r="T1011" i="1"/>
  <c r="S1011" i="1"/>
  <c r="R1011" i="1"/>
  <c r="Q1011" i="1"/>
  <c r="P1011" i="1"/>
  <c r="E1011" i="1"/>
  <c r="D1011" i="1"/>
  <c r="C1011" i="1"/>
  <c r="W1010" i="1"/>
  <c r="V1010" i="1"/>
  <c r="U1010" i="1"/>
  <c r="T1010" i="1"/>
  <c r="S1010" i="1"/>
  <c r="R1010" i="1"/>
  <c r="Q1010" i="1"/>
  <c r="P1010" i="1"/>
  <c r="E1010" i="1"/>
  <c r="D1010" i="1"/>
  <c r="C1010" i="1"/>
  <c r="W1009" i="1"/>
  <c r="V1009" i="1"/>
  <c r="U1009" i="1"/>
  <c r="T1009" i="1"/>
  <c r="S1009" i="1"/>
  <c r="R1009" i="1"/>
  <c r="Q1009" i="1"/>
  <c r="P1009" i="1"/>
  <c r="E1009" i="1"/>
  <c r="D1009" i="1"/>
  <c r="C1009" i="1"/>
  <c r="W1008" i="1"/>
  <c r="V1008" i="1"/>
  <c r="U1008" i="1"/>
  <c r="T1008" i="1"/>
  <c r="S1008" i="1"/>
  <c r="R1008" i="1"/>
  <c r="Q1008" i="1"/>
  <c r="P1008" i="1"/>
  <c r="E1008" i="1"/>
  <c r="D1008" i="1"/>
  <c r="C1008" i="1"/>
  <c r="W1007" i="1"/>
  <c r="V1007" i="1"/>
  <c r="U1007" i="1"/>
  <c r="T1007" i="1"/>
  <c r="S1007" i="1"/>
  <c r="R1007" i="1"/>
  <c r="Q1007" i="1"/>
  <c r="P1007" i="1"/>
  <c r="E1007" i="1"/>
  <c r="D1007" i="1"/>
  <c r="C1007" i="1"/>
  <c r="W1006" i="1"/>
  <c r="V1006" i="1"/>
  <c r="U1006" i="1"/>
  <c r="T1006" i="1"/>
  <c r="S1006" i="1"/>
  <c r="R1006" i="1"/>
  <c r="Q1006" i="1"/>
  <c r="P1006" i="1"/>
  <c r="E1006" i="1"/>
  <c r="D1006" i="1"/>
  <c r="C1006" i="1"/>
  <c r="W1005" i="1"/>
  <c r="V1005" i="1"/>
  <c r="U1005" i="1"/>
  <c r="T1005" i="1"/>
  <c r="S1005" i="1"/>
  <c r="R1005" i="1"/>
  <c r="Q1005" i="1"/>
  <c r="P1005" i="1"/>
  <c r="E1005" i="1"/>
  <c r="D1005" i="1"/>
  <c r="C1005" i="1"/>
  <c r="W1004" i="1"/>
  <c r="V1004" i="1"/>
  <c r="U1004" i="1"/>
  <c r="T1004" i="1"/>
  <c r="S1004" i="1"/>
  <c r="R1004" i="1"/>
  <c r="Q1004" i="1"/>
  <c r="P1004" i="1"/>
  <c r="E1004" i="1"/>
  <c r="D1004" i="1"/>
  <c r="C1004" i="1"/>
  <c r="W1003" i="1"/>
  <c r="V1003" i="1"/>
  <c r="U1003" i="1"/>
  <c r="T1003" i="1"/>
  <c r="S1003" i="1"/>
  <c r="R1003" i="1"/>
  <c r="Q1003" i="1"/>
  <c r="P1003" i="1"/>
  <c r="E1003" i="1"/>
  <c r="D1003" i="1"/>
  <c r="C1003" i="1"/>
  <c r="W1002" i="1"/>
  <c r="V1002" i="1"/>
  <c r="U1002" i="1"/>
  <c r="T1002" i="1"/>
  <c r="S1002" i="1"/>
  <c r="R1002" i="1"/>
  <c r="Q1002" i="1"/>
  <c r="P1002" i="1"/>
  <c r="E1002" i="1"/>
  <c r="D1002" i="1"/>
  <c r="C1002" i="1"/>
  <c r="W1001" i="1"/>
  <c r="V1001" i="1"/>
  <c r="U1001" i="1"/>
  <c r="T1001" i="1"/>
  <c r="S1001" i="1"/>
  <c r="R1001" i="1"/>
  <c r="Q1001" i="1"/>
  <c r="P1001" i="1"/>
  <c r="E1001" i="1"/>
  <c r="D1001" i="1"/>
  <c r="C1001" i="1"/>
  <c r="W1000" i="1"/>
  <c r="V1000" i="1"/>
  <c r="U1000" i="1"/>
  <c r="T1000" i="1"/>
  <c r="S1000" i="1"/>
  <c r="R1000" i="1"/>
  <c r="Q1000" i="1"/>
  <c r="P1000" i="1"/>
  <c r="E1000" i="1"/>
  <c r="D1000" i="1"/>
  <c r="C1000" i="1"/>
  <c r="W999" i="1"/>
  <c r="V999" i="1"/>
  <c r="U999" i="1"/>
  <c r="T999" i="1"/>
  <c r="S999" i="1"/>
  <c r="R999" i="1"/>
  <c r="Q999" i="1"/>
  <c r="P999" i="1"/>
  <c r="E999" i="1"/>
  <c r="D999" i="1"/>
  <c r="C999" i="1"/>
  <c r="W998" i="1"/>
  <c r="V998" i="1"/>
  <c r="U998" i="1"/>
  <c r="T998" i="1"/>
  <c r="S998" i="1"/>
  <c r="R998" i="1"/>
  <c r="Q998" i="1"/>
  <c r="P998" i="1"/>
  <c r="E998" i="1"/>
  <c r="D998" i="1"/>
  <c r="C998" i="1"/>
  <c r="W997" i="1"/>
  <c r="V997" i="1"/>
  <c r="U997" i="1"/>
  <c r="T997" i="1"/>
  <c r="S997" i="1"/>
  <c r="R997" i="1"/>
  <c r="Q997" i="1"/>
  <c r="P997" i="1"/>
  <c r="E997" i="1"/>
  <c r="D997" i="1"/>
  <c r="C997" i="1"/>
  <c r="W996" i="1"/>
  <c r="V996" i="1"/>
  <c r="U996" i="1"/>
  <c r="T996" i="1"/>
  <c r="S996" i="1"/>
  <c r="R996" i="1"/>
  <c r="Q996" i="1"/>
  <c r="P996" i="1"/>
  <c r="E996" i="1"/>
  <c r="D996" i="1"/>
  <c r="C996" i="1"/>
  <c r="W995" i="1"/>
  <c r="V995" i="1"/>
  <c r="U995" i="1"/>
  <c r="T995" i="1"/>
  <c r="S995" i="1"/>
  <c r="R995" i="1"/>
  <c r="Q995" i="1"/>
  <c r="P995" i="1"/>
  <c r="E995" i="1"/>
  <c r="D995" i="1"/>
  <c r="C995" i="1"/>
  <c r="W994" i="1"/>
  <c r="V994" i="1"/>
  <c r="U994" i="1"/>
  <c r="T994" i="1"/>
  <c r="S994" i="1"/>
  <c r="R994" i="1"/>
  <c r="Q994" i="1"/>
  <c r="P994" i="1"/>
  <c r="E994" i="1"/>
  <c r="D994" i="1"/>
  <c r="C994" i="1"/>
  <c r="W993" i="1"/>
  <c r="V993" i="1"/>
  <c r="U993" i="1"/>
  <c r="T993" i="1"/>
  <c r="S993" i="1"/>
  <c r="R993" i="1"/>
  <c r="Q993" i="1"/>
  <c r="P993" i="1"/>
  <c r="E993" i="1"/>
  <c r="D993" i="1"/>
  <c r="C993" i="1"/>
  <c r="W992" i="1"/>
  <c r="V992" i="1"/>
  <c r="U992" i="1"/>
  <c r="T992" i="1"/>
  <c r="S992" i="1"/>
  <c r="R992" i="1"/>
  <c r="Q992" i="1"/>
  <c r="P992" i="1"/>
  <c r="E992" i="1"/>
  <c r="D992" i="1"/>
  <c r="C992" i="1"/>
  <c r="W991" i="1"/>
  <c r="V991" i="1"/>
  <c r="U991" i="1"/>
  <c r="T991" i="1"/>
  <c r="S991" i="1"/>
  <c r="R991" i="1"/>
  <c r="Q991" i="1"/>
  <c r="P991" i="1"/>
  <c r="E991" i="1"/>
  <c r="D991" i="1"/>
  <c r="C991" i="1"/>
  <c r="W990" i="1"/>
  <c r="V990" i="1"/>
  <c r="U990" i="1"/>
  <c r="T990" i="1"/>
  <c r="S990" i="1"/>
  <c r="R990" i="1"/>
  <c r="Q990" i="1"/>
  <c r="P990" i="1"/>
  <c r="E990" i="1"/>
  <c r="D990" i="1"/>
  <c r="C990" i="1"/>
  <c r="W989" i="1"/>
  <c r="V989" i="1"/>
  <c r="U989" i="1"/>
  <c r="T989" i="1"/>
  <c r="S989" i="1"/>
  <c r="R989" i="1"/>
  <c r="Q989" i="1"/>
  <c r="P989" i="1"/>
  <c r="E989" i="1"/>
  <c r="D989" i="1"/>
  <c r="C989" i="1"/>
  <c r="W988" i="1"/>
  <c r="V988" i="1"/>
  <c r="U988" i="1"/>
  <c r="T988" i="1"/>
  <c r="S988" i="1"/>
  <c r="R988" i="1"/>
  <c r="Q988" i="1"/>
  <c r="P988" i="1"/>
  <c r="E988" i="1"/>
  <c r="D988" i="1"/>
  <c r="C988" i="1"/>
  <c r="W987" i="1"/>
  <c r="V987" i="1"/>
  <c r="U987" i="1"/>
  <c r="T987" i="1"/>
  <c r="S987" i="1"/>
  <c r="R987" i="1"/>
  <c r="Q987" i="1"/>
  <c r="P987" i="1"/>
  <c r="E987" i="1"/>
  <c r="D987" i="1"/>
  <c r="C987" i="1"/>
  <c r="W986" i="1"/>
  <c r="V986" i="1"/>
  <c r="U986" i="1"/>
  <c r="T986" i="1"/>
  <c r="S986" i="1"/>
  <c r="R986" i="1"/>
  <c r="Q986" i="1"/>
  <c r="P986" i="1"/>
  <c r="E986" i="1"/>
  <c r="D986" i="1"/>
  <c r="C986" i="1"/>
  <c r="W985" i="1"/>
  <c r="V985" i="1"/>
  <c r="U985" i="1"/>
  <c r="T985" i="1"/>
  <c r="S985" i="1"/>
  <c r="R985" i="1"/>
  <c r="Q985" i="1"/>
  <c r="P985" i="1"/>
  <c r="E985" i="1"/>
  <c r="D985" i="1"/>
  <c r="C985" i="1"/>
  <c r="W984" i="1"/>
  <c r="V984" i="1"/>
  <c r="U984" i="1"/>
  <c r="T984" i="1"/>
  <c r="S984" i="1"/>
  <c r="R984" i="1"/>
  <c r="Q984" i="1"/>
  <c r="P984" i="1"/>
  <c r="E984" i="1"/>
  <c r="D984" i="1"/>
  <c r="C984" i="1"/>
  <c r="W983" i="1"/>
  <c r="V983" i="1"/>
  <c r="U983" i="1"/>
  <c r="T983" i="1"/>
  <c r="S983" i="1"/>
  <c r="R983" i="1"/>
  <c r="Q983" i="1"/>
  <c r="P983" i="1"/>
  <c r="E983" i="1"/>
  <c r="D983" i="1"/>
  <c r="C983" i="1"/>
  <c r="W982" i="1"/>
  <c r="V982" i="1"/>
  <c r="U982" i="1"/>
  <c r="T982" i="1"/>
  <c r="S982" i="1"/>
  <c r="R982" i="1"/>
  <c r="Q982" i="1"/>
  <c r="P982" i="1"/>
  <c r="E982" i="1"/>
  <c r="D982" i="1"/>
  <c r="C982" i="1"/>
  <c r="W981" i="1"/>
  <c r="V981" i="1"/>
  <c r="U981" i="1"/>
  <c r="T981" i="1"/>
  <c r="S981" i="1"/>
  <c r="R981" i="1"/>
  <c r="Q981" i="1"/>
  <c r="P981" i="1"/>
  <c r="E981" i="1"/>
  <c r="D981" i="1"/>
  <c r="C981" i="1"/>
  <c r="W980" i="1"/>
  <c r="V980" i="1"/>
  <c r="U980" i="1"/>
  <c r="T980" i="1"/>
  <c r="S980" i="1"/>
  <c r="R980" i="1"/>
  <c r="Q980" i="1"/>
  <c r="P980" i="1"/>
  <c r="E980" i="1"/>
  <c r="D980" i="1"/>
  <c r="C980" i="1"/>
  <c r="W979" i="1"/>
  <c r="V979" i="1"/>
  <c r="U979" i="1"/>
  <c r="T979" i="1"/>
  <c r="S979" i="1"/>
  <c r="R979" i="1"/>
  <c r="Q979" i="1"/>
  <c r="P979" i="1"/>
  <c r="E979" i="1"/>
  <c r="D979" i="1"/>
  <c r="C979" i="1"/>
  <c r="W978" i="1"/>
  <c r="V978" i="1"/>
  <c r="U978" i="1"/>
  <c r="T978" i="1"/>
  <c r="S978" i="1"/>
  <c r="R978" i="1"/>
  <c r="Q978" i="1"/>
  <c r="P978" i="1"/>
  <c r="E978" i="1"/>
  <c r="D978" i="1"/>
  <c r="C978" i="1"/>
  <c r="W977" i="1"/>
  <c r="V977" i="1"/>
  <c r="U977" i="1"/>
  <c r="T977" i="1"/>
  <c r="S977" i="1"/>
  <c r="R977" i="1"/>
  <c r="Q977" i="1"/>
  <c r="P977" i="1"/>
  <c r="E977" i="1"/>
  <c r="D977" i="1"/>
  <c r="C977" i="1"/>
  <c r="W976" i="1"/>
  <c r="V976" i="1"/>
  <c r="U976" i="1"/>
  <c r="T976" i="1"/>
  <c r="S976" i="1"/>
  <c r="R976" i="1"/>
  <c r="Q976" i="1"/>
  <c r="P976" i="1"/>
  <c r="E976" i="1"/>
  <c r="D976" i="1"/>
  <c r="C976" i="1"/>
  <c r="W975" i="1"/>
  <c r="V975" i="1"/>
  <c r="U975" i="1"/>
  <c r="T975" i="1"/>
  <c r="S975" i="1"/>
  <c r="R975" i="1"/>
  <c r="Q975" i="1"/>
  <c r="P975" i="1"/>
  <c r="E975" i="1"/>
  <c r="D975" i="1"/>
  <c r="C975" i="1"/>
  <c r="W974" i="1"/>
  <c r="V974" i="1"/>
  <c r="U974" i="1"/>
  <c r="T974" i="1"/>
  <c r="S974" i="1"/>
  <c r="R974" i="1"/>
  <c r="Q974" i="1"/>
  <c r="P974" i="1"/>
  <c r="E974" i="1"/>
  <c r="D974" i="1"/>
  <c r="C974" i="1"/>
  <c r="W973" i="1"/>
  <c r="V973" i="1"/>
  <c r="U973" i="1"/>
  <c r="T973" i="1"/>
  <c r="S973" i="1"/>
  <c r="R973" i="1"/>
  <c r="Q973" i="1"/>
  <c r="P973" i="1"/>
  <c r="E973" i="1"/>
  <c r="D973" i="1"/>
  <c r="C973" i="1"/>
  <c r="W972" i="1"/>
  <c r="V972" i="1"/>
  <c r="U972" i="1"/>
  <c r="T972" i="1"/>
  <c r="S972" i="1"/>
  <c r="R972" i="1"/>
  <c r="Q972" i="1"/>
  <c r="P972" i="1"/>
  <c r="E972" i="1"/>
  <c r="D972" i="1"/>
  <c r="C972" i="1"/>
  <c r="W971" i="1"/>
  <c r="V971" i="1"/>
  <c r="U971" i="1"/>
  <c r="T971" i="1"/>
  <c r="S971" i="1"/>
  <c r="R971" i="1"/>
  <c r="Q971" i="1"/>
  <c r="P971" i="1"/>
  <c r="E971" i="1"/>
  <c r="D971" i="1"/>
  <c r="C971" i="1"/>
  <c r="W970" i="1"/>
  <c r="V970" i="1"/>
  <c r="U970" i="1"/>
  <c r="T970" i="1"/>
  <c r="S970" i="1"/>
  <c r="R970" i="1"/>
  <c r="Q970" i="1"/>
  <c r="P970" i="1"/>
  <c r="E970" i="1"/>
  <c r="D970" i="1"/>
  <c r="C970" i="1"/>
  <c r="W969" i="1"/>
  <c r="V969" i="1"/>
  <c r="U969" i="1"/>
  <c r="T969" i="1"/>
  <c r="S969" i="1"/>
  <c r="R969" i="1"/>
  <c r="Q969" i="1"/>
  <c r="P969" i="1"/>
  <c r="E969" i="1"/>
  <c r="D969" i="1"/>
  <c r="C969" i="1"/>
  <c r="W968" i="1"/>
  <c r="V968" i="1"/>
  <c r="U968" i="1"/>
  <c r="T968" i="1"/>
  <c r="S968" i="1"/>
  <c r="R968" i="1"/>
  <c r="Q968" i="1"/>
  <c r="P968" i="1"/>
  <c r="E968" i="1"/>
  <c r="D968" i="1"/>
  <c r="C968" i="1"/>
  <c r="W967" i="1"/>
  <c r="V967" i="1"/>
  <c r="U967" i="1"/>
  <c r="T967" i="1"/>
  <c r="S967" i="1"/>
  <c r="R967" i="1"/>
  <c r="Q967" i="1"/>
  <c r="P967" i="1"/>
  <c r="E967" i="1"/>
  <c r="D967" i="1"/>
  <c r="C967" i="1"/>
  <c r="W966" i="1"/>
  <c r="V966" i="1"/>
  <c r="U966" i="1"/>
  <c r="T966" i="1"/>
  <c r="S966" i="1"/>
  <c r="R966" i="1"/>
  <c r="Q966" i="1"/>
  <c r="P966" i="1"/>
  <c r="E966" i="1"/>
  <c r="D966" i="1"/>
  <c r="C966" i="1"/>
  <c r="W965" i="1"/>
  <c r="V965" i="1"/>
  <c r="U965" i="1"/>
  <c r="T965" i="1"/>
  <c r="S965" i="1"/>
  <c r="R965" i="1"/>
  <c r="Q965" i="1"/>
  <c r="P965" i="1"/>
  <c r="E965" i="1"/>
  <c r="D965" i="1"/>
  <c r="C965" i="1"/>
  <c r="W964" i="1"/>
  <c r="V964" i="1"/>
  <c r="U964" i="1"/>
  <c r="T964" i="1"/>
  <c r="S964" i="1"/>
  <c r="R964" i="1"/>
  <c r="Q964" i="1"/>
  <c r="P964" i="1"/>
  <c r="E964" i="1"/>
  <c r="D964" i="1"/>
  <c r="C964" i="1"/>
  <c r="W963" i="1"/>
  <c r="V963" i="1"/>
  <c r="U963" i="1"/>
  <c r="T963" i="1"/>
  <c r="S963" i="1"/>
  <c r="R963" i="1"/>
  <c r="Q963" i="1"/>
  <c r="P963" i="1"/>
  <c r="E963" i="1"/>
  <c r="D963" i="1"/>
  <c r="C963" i="1"/>
  <c r="W962" i="1"/>
  <c r="V962" i="1"/>
  <c r="U962" i="1"/>
  <c r="T962" i="1"/>
  <c r="S962" i="1"/>
  <c r="R962" i="1"/>
  <c r="Q962" i="1"/>
  <c r="P962" i="1"/>
  <c r="E962" i="1"/>
  <c r="D962" i="1"/>
  <c r="C962" i="1"/>
  <c r="W961" i="1"/>
  <c r="V961" i="1"/>
  <c r="U961" i="1"/>
  <c r="T961" i="1"/>
  <c r="S961" i="1"/>
  <c r="R961" i="1"/>
  <c r="Q961" i="1"/>
  <c r="P961" i="1"/>
  <c r="E961" i="1"/>
  <c r="D961" i="1"/>
  <c r="C961" i="1"/>
  <c r="W960" i="1"/>
  <c r="V960" i="1"/>
  <c r="U960" i="1"/>
  <c r="T960" i="1"/>
  <c r="S960" i="1"/>
  <c r="R960" i="1"/>
  <c r="Q960" i="1"/>
  <c r="P960" i="1"/>
  <c r="E960" i="1"/>
  <c r="D960" i="1"/>
  <c r="C960" i="1"/>
  <c r="W959" i="1"/>
  <c r="V959" i="1"/>
  <c r="U959" i="1"/>
  <c r="T959" i="1"/>
  <c r="S959" i="1"/>
  <c r="R959" i="1"/>
  <c r="Q959" i="1"/>
  <c r="P959" i="1"/>
  <c r="E959" i="1"/>
  <c r="D959" i="1"/>
  <c r="C959" i="1"/>
  <c r="W958" i="1"/>
  <c r="V958" i="1"/>
  <c r="U958" i="1"/>
  <c r="T958" i="1"/>
  <c r="S958" i="1"/>
  <c r="R958" i="1"/>
  <c r="Q958" i="1"/>
  <c r="P958" i="1"/>
  <c r="E958" i="1"/>
  <c r="D958" i="1"/>
  <c r="C958" i="1"/>
  <c r="W957" i="1"/>
  <c r="V957" i="1"/>
  <c r="U957" i="1"/>
  <c r="T957" i="1"/>
  <c r="S957" i="1"/>
  <c r="R957" i="1"/>
  <c r="Q957" i="1"/>
  <c r="P957" i="1"/>
  <c r="E957" i="1"/>
  <c r="D957" i="1"/>
  <c r="C957" i="1"/>
  <c r="W956" i="1"/>
  <c r="V956" i="1"/>
  <c r="U956" i="1"/>
  <c r="T956" i="1"/>
  <c r="S956" i="1"/>
  <c r="R956" i="1"/>
  <c r="Q956" i="1"/>
  <c r="P956" i="1"/>
  <c r="E956" i="1"/>
  <c r="D956" i="1"/>
  <c r="C956" i="1"/>
  <c r="W955" i="1"/>
  <c r="V955" i="1"/>
  <c r="U955" i="1"/>
  <c r="T955" i="1"/>
  <c r="S955" i="1"/>
  <c r="R955" i="1"/>
  <c r="Q955" i="1"/>
  <c r="P955" i="1"/>
  <c r="E955" i="1"/>
  <c r="D955" i="1"/>
  <c r="C955" i="1"/>
  <c r="W954" i="1"/>
  <c r="V954" i="1"/>
  <c r="U954" i="1"/>
  <c r="T954" i="1"/>
  <c r="S954" i="1"/>
  <c r="R954" i="1"/>
  <c r="Q954" i="1"/>
  <c r="P954" i="1"/>
  <c r="E954" i="1"/>
  <c r="D954" i="1"/>
  <c r="C954" i="1"/>
  <c r="W953" i="1"/>
  <c r="V953" i="1"/>
  <c r="U953" i="1"/>
  <c r="T953" i="1"/>
  <c r="S953" i="1"/>
  <c r="R953" i="1"/>
  <c r="Q953" i="1"/>
  <c r="P953" i="1"/>
  <c r="E953" i="1"/>
  <c r="D953" i="1"/>
  <c r="C953" i="1"/>
  <c r="W952" i="1"/>
  <c r="V952" i="1"/>
  <c r="U952" i="1"/>
  <c r="T952" i="1"/>
  <c r="S952" i="1"/>
  <c r="R952" i="1"/>
  <c r="Q952" i="1"/>
  <c r="P952" i="1"/>
  <c r="E952" i="1"/>
  <c r="D952" i="1"/>
  <c r="C952" i="1"/>
  <c r="W951" i="1"/>
  <c r="V951" i="1"/>
  <c r="U951" i="1"/>
  <c r="T951" i="1"/>
  <c r="S951" i="1"/>
  <c r="R951" i="1"/>
  <c r="Q951" i="1"/>
  <c r="P951" i="1"/>
  <c r="E951" i="1"/>
  <c r="D951" i="1"/>
  <c r="C951" i="1"/>
  <c r="W950" i="1"/>
  <c r="V950" i="1"/>
  <c r="U950" i="1"/>
  <c r="T950" i="1"/>
  <c r="S950" i="1"/>
  <c r="R950" i="1"/>
  <c r="Q950" i="1"/>
  <c r="P950" i="1"/>
  <c r="E950" i="1"/>
  <c r="D950" i="1"/>
  <c r="C950" i="1"/>
  <c r="W949" i="1"/>
  <c r="V949" i="1"/>
  <c r="U949" i="1"/>
  <c r="T949" i="1"/>
  <c r="S949" i="1"/>
  <c r="R949" i="1"/>
  <c r="Q949" i="1"/>
  <c r="P949" i="1"/>
  <c r="E949" i="1"/>
  <c r="D949" i="1"/>
  <c r="C949" i="1"/>
  <c r="W948" i="1"/>
  <c r="V948" i="1"/>
  <c r="U948" i="1"/>
  <c r="T948" i="1"/>
  <c r="S948" i="1"/>
  <c r="R948" i="1"/>
  <c r="Q948" i="1"/>
  <c r="P948" i="1"/>
  <c r="E948" i="1"/>
  <c r="D948" i="1"/>
  <c r="C948" i="1"/>
  <c r="W947" i="1"/>
  <c r="V947" i="1"/>
  <c r="U947" i="1"/>
  <c r="T947" i="1"/>
  <c r="S947" i="1"/>
  <c r="R947" i="1"/>
  <c r="Q947" i="1"/>
  <c r="P947" i="1"/>
  <c r="E947" i="1"/>
  <c r="D947" i="1"/>
  <c r="C947" i="1"/>
  <c r="W946" i="1"/>
  <c r="V946" i="1"/>
  <c r="U946" i="1"/>
  <c r="T946" i="1"/>
  <c r="S946" i="1"/>
  <c r="R946" i="1"/>
  <c r="Q946" i="1"/>
  <c r="P946" i="1"/>
  <c r="E946" i="1"/>
  <c r="D946" i="1"/>
  <c r="C946" i="1"/>
  <c r="W945" i="1"/>
  <c r="V945" i="1"/>
  <c r="U945" i="1"/>
  <c r="T945" i="1"/>
  <c r="S945" i="1"/>
  <c r="R945" i="1"/>
  <c r="Q945" i="1"/>
  <c r="P945" i="1"/>
  <c r="E945" i="1"/>
  <c r="D945" i="1"/>
  <c r="C945" i="1"/>
  <c r="W944" i="1"/>
  <c r="V944" i="1"/>
  <c r="U944" i="1"/>
  <c r="T944" i="1"/>
  <c r="S944" i="1"/>
  <c r="R944" i="1"/>
  <c r="Q944" i="1"/>
  <c r="P944" i="1"/>
  <c r="E944" i="1"/>
  <c r="D944" i="1"/>
  <c r="C944" i="1"/>
  <c r="W943" i="1"/>
  <c r="V943" i="1"/>
  <c r="U943" i="1"/>
  <c r="T943" i="1"/>
  <c r="S943" i="1"/>
  <c r="R943" i="1"/>
  <c r="Q943" i="1"/>
  <c r="P943" i="1"/>
  <c r="E943" i="1"/>
  <c r="D943" i="1"/>
  <c r="C943" i="1"/>
  <c r="W942" i="1"/>
  <c r="V942" i="1"/>
  <c r="U942" i="1"/>
  <c r="T942" i="1"/>
  <c r="S942" i="1"/>
  <c r="R942" i="1"/>
  <c r="Q942" i="1"/>
  <c r="P942" i="1"/>
  <c r="E942" i="1"/>
  <c r="D942" i="1"/>
  <c r="C942" i="1"/>
  <c r="W941" i="1"/>
  <c r="V941" i="1"/>
  <c r="U941" i="1"/>
  <c r="T941" i="1"/>
  <c r="S941" i="1"/>
  <c r="R941" i="1"/>
  <c r="Q941" i="1"/>
  <c r="P941" i="1"/>
  <c r="E941" i="1"/>
  <c r="D941" i="1"/>
  <c r="C941" i="1"/>
  <c r="W940" i="1"/>
  <c r="V940" i="1"/>
  <c r="U940" i="1"/>
  <c r="T940" i="1"/>
  <c r="S940" i="1"/>
  <c r="R940" i="1"/>
  <c r="Q940" i="1"/>
  <c r="P940" i="1"/>
  <c r="E940" i="1"/>
  <c r="D940" i="1"/>
  <c r="C940" i="1"/>
  <c r="W939" i="1"/>
  <c r="V939" i="1"/>
  <c r="U939" i="1"/>
  <c r="T939" i="1"/>
  <c r="S939" i="1"/>
  <c r="R939" i="1"/>
  <c r="Q939" i="1"/>
  <c r="P939" i="1"/>
  <c r="E939" i="1"/>
  <c r="D939" i="1"/>
  <c r="C939" i="1"/>
  <c r="W938" i="1"/>
  <c r="V938" i="1"/>
  <c r="U938" i="1"/>
  <c r="T938" i="1"/>
  <c r="S938" i="1"/>
  <c r="R938" i="1"/>
  <c r="Q938" i="1"/>
  <c r="P938" i="1"/>
  <c r="E938" i="1"/>
  <c r="D938" i="1"/>
  <c r="C938" i="1"/>
  <c r="W937" i="1"/>
  <c r="V937" i="1"/>
  <c r="U937" i="1"/>
  <c r="T937" i="1"/>
  <c r="S937" i="1"/>
  <c r="R937" i="1"/>
  <c r="Q937" i="1"/>
  <c r="P937" i="1"/>
  <c r="E937" i="1"/>
  <c r="D937" i="1"/>
  <c r="C937" i="1"/>
  <c r="W936" i="1"/>
  <c r="V936" i="1"/>
  <c r="U936" i="1"/>
  <c r="T936" i="1"/>
  <c r="S936" i="1"/>
  <c r="R936" i="1"/>
  <c r="Q936" i="1"/>
  <c r="P936" i="1"/>
  <c r="E936" i="1"/>
  <c r="D936" i="1"/>
  <c r="C936" i="1"/>
  <c r="W935" i="1"/>
  <c r="V935" i="1"/>
  <c r="U935" i="1"/>
  <c r="T935" i="1"/>
  <c r="S935" i="1"/>
  <c r="R935" i="1"/>
  <c r="Q935" i="1"/>
  <c r="P935" i="1"/>
  <c r="E935" i="1"/>
  <c r="D935" i="1"/>
  <c r="C935" i="1"/>
  <c r="W934" i="1"/>
  <c r="V934" i="1"/>
  <c r="U934" i="1"/>
  <c r="T934" i="1"/>
  <c r="S934" i="1"/>
  <c r="R934" i="1"/>
  <c r="Q934" i="1"/>
  <c r="P934" i="1"/>
  <c r="E934" i="1"/>
  <c r="D934" i="1"/>
  <c r="C934" i="1"/>
  <c r="W933" i="1"/>
  <c r="V933" i="1"/>
  <c r="U933" i="1"/>
  <c r="T933" i="1"/>
  <c r="S933" i="1"/>
  <c r="R933" i="1"/>
  <c r="Q933" i="1"/>
  <c r="P933" i="1"/>
  <c r="E933" i="1"/>
  <c r="D933" i="1"/>
  <c r="C933" i="1"/>
  <c r="W932" i="1"/>
  <c r="V932" i="1"/>
  <c r="U932" i="1"/>
  <c r="T932" i="1"/>
  <c r="S932" i="1"/>
  <c r="R932" i="1"/>
  <c r="Q932" i="1"/>
  <c r="P932" i="1"/>
  <c r="E932" i="1"/>
  <c r="D932" i="1"/>
  <c r="C932" i="1"/>
  <c r="W931" i="1"/>
  <c r="V931" i="1"/>
  <c r="U931" i="1"/>
  <c r="T931" i="1"/>
  <c r="S931" i="1"/>
  <c r="R931" i="1"/>
  <c r="Q931" i="1"/>
  <c r="P931" i="1"/>
  <c r="E931" i="1"/>
  <c r="D931" i="1"/>
  <c r="C931" i="1"/>
  <c r="W930" i="1"/>
  <c r="V930" i="1"/>
  <c r="U930" i="1"/>
  <c r="T930" i="1"/>
  <c r="S930" i="1"/>
  <c r="R930" i="1"/>
  <c r="Q930" i="1"/>
  <c r="P930" i="1"/>
  <c r="E930" i="1"/>
  <c r="D930" i="1"/>
  <c r="C930" i="1"/>
  <c r="W929" i="1"/>
  <c r="V929" i="1"/>
  <c r="U929" i="1"/>
  <c r="T929" i="1"/>
  <c r="S929" i="1"/>
  <c r="R929" i="1"/>
  <c r="Q929" i="1"/>
  <c r="P929" i="1"/>
  <c r="E929" i="1"/>
  <c r="D929" i="1"/>
  <c r="C929" i="1"/>
  <c r="W928" i="1"/>
  <c r="V928" i="1"/>
  <c r="U928" i="1"/>
  <c r="T928" i="1"/>
  <c r="S928" i="1"/>
  <c r="R928" i="1"/>
  <c r="Q928" i="1"/>
  <c r="P928" i="1"/>
  <c r="E928" i="1"/>
  <c r="D928" i="1"/>
  <c r="C928" i="1"/>
  <c r="W927" i="1"/>
  <c r="V927" i="1"/>
  <c r="U927" i="1"/>
  <c r="T927" i="1"/>
  <c r="S927" i="1"/>
  <c r="R927" i="1"/>
  <c r="Q927" i="1"/>
  <c r="P927" i="1"/>
  <c r="E927" i="1"/>
  <c r="D927" i="1"/>
  <c r="C927" i="1"/>
  <c r="W926" i="1"/>
  <c r="V926" i="1"/>
  <c r="U926" i="1"/>
  <c r="T926" i="1"/>
  <c r="S926" i="1"/>
  <c r="R926" i="1"/>
  <c r="Q926" i="1"/>
  <c r="P926" i="1"/>
  <c r="E926" i="1"/>
  <c r="D926" i="1"/>
  <c r="C926" i="1"/>
  <c r="W925" i="1"/>
  <c r="V925" i="1"/>
  <c r="U925" i="1"/>
  <c r="T925" i="1"/>
  <c r="S925" i="1"/>
  <c r="R925" i="1"/>
  <c r="Q925" i="1"/>
  <c r="P925" i="1"/>
  <c r="E925" i="1"/>
  <c r="D925" i="1"/>
  <c r="C925" i="1"/>
  <c r="W924" i="1"/>
  <c r="V924" i="1"/>
  <c r="U924" i="1"/>
  <c r="T924" i="1"/>
  <c r="S924" i="1"/>
  <c r="R924" i="1"/>
  <c r="Q924" i="1"/>
  <c r="P924" i="1"/>
  <c r="E924" i="1"/>
  <c r="D924" i="1"/>
  <c r="C924" i="1"/>
  <c r="W923" i="1"/>
  <c r="V923" i="1"/>
  <c r="U923" i="1"/>
  <c r="T923" i="1"/>
  <c r="S923" i="1"/>
  <c r="R923" i="1"/>
  <c r="Q923" i="1"/>
  <c r="P923" i="1"/>
  <c r="E923" i="1"/>
  <c r="D923" i="1"/>
  <c r="C923" i="1"/>
  <c r="W922" i="1"/>
  <c r="V922" i="1"/>
  <c r="U922" i="1"/>
  <c r="T922" i="1"/>
  <c r="S922" i="1"/>
  <c r="R922" i="1"/>
  <c r="Q922" i="1"/>
  <c r="P922" i="1"/>
  <c r="E922" i="1"/>
  <c r="D922" i="1"/>
  <c r="C922" i="1"/>
  <c r="W921" i="1"/>
  <c r="V921" i="1"/>
  <c r="U921" i="1"/>
  <c r="T921" i="1"/>
  <c r="S921" i="1"/>
  <c r="R921" i="1"/>
  <c r="Q921" i="1"/>
  <c r="P921" i="1"/>
  <c r="E921" i="1"/>
  <c r="D921" i="1"/>
  <c r="C921" i="1"/>
  <c r="W920" i="1"/>
  <c r="V920" i="1"/>
  <c r="U920" i="1"/>
  <c r="T920" i="1"/>
  <c r="S920" i="1"/>
  <c r="R920" i="1"/>
  <c r="Q920" i="1"/>
  <c r="P920" i="1"/>
  <c r="E920" i="1"/>
  <c r="D920" i="1"/>
  <c r="C920" i="1"/>
  <c r="W919" i="1"/>
  <c r="V919" i="1"/>
  <c r="U919" i="1"/>
  <c r="T919" i="1"/>
  <c r="S919" i="1"/>
  <c r="R919" i="1"/>
  <c r="Q919" i="1"/>
  <c r="P919" i="1"/>
  <c r="E919" i="1"/>
  <c r="D919" i="1"/>
  <c r="C919" i="1"/>
  <c r="W918" i="1"/>
  <c r="V918" i="1"/>
  <c r="U918" i="1"/>
  <c r="T918" i="1"/>
  <c r="S918" i="1"/>
  <c r="R918" i="1"/>
  <c r="Q918" i="1"/>
  <c r="P918" i="1"/>
  <c r="E918" i="1"/>
  <c r="D918" i="1"/>
  <c r="C918" i="1"/>
  <c r="W917" i="1"/>
  <c r="V917" i="1"/>
  <c r="U917" i="1"/>
  <c r="T917" i="1"/>
  <c r="S917" i="1"/>
  <c r="R917" i="1"/>
  <c r="Q917" i="1"/>
  <c r="P917" i="1"/>
  <c r="E917" i="1"/>
  <c r="D917" i="1"/>
  <c r="C917" i="1"/>
  <c r="W916" i="1"/>
  <c r="V916" i="1"/>
  <c r="U916" i="1"/>
  <c r="T916" i="1"/>
  <c r="S916" i="1"/>
  <c r="R916" i="1"/>
  <c r="Q916" i="1"/>
  <c r="P916" i="1"/>
  <c r="E916" i="1"/>
  <c r="D916" i="1"/>
  <c r="C916" i="1"/>
  <c r="W915" i="1"/>
  <c r="V915" i="1"/>
  <c r="U915" i="1"/>
  <c r="T915" i="1"/>
  <c r="S915" i="1"/>
  <c r="R915" i="1"/>
  <c r="Q915" i="1"/>
  <c r="P915" i="1"/>
  <c r="E915" i="1"/>
  <c r="D915" i="1"/>
  <c r="C915" i="1"/>
  <c r="W914" i="1"/>
  <c r="V914" i="1"/>
  <c r="U914" i="1"/>
  <c r="T914" i="1"/>
  <c r="S914" i="1"/>
  <c r="R914" i="1"/>
  <c r="Q914" i="1"/>
  <c r="P914" i="1"/>
  <c r="E914" i="1"/>
  <c r="D914" i="1"/>
  <c r="C914" i="1"/>
  <c r="W913" i="1"/>
  <c r="V913" i="1"/>
  <c r="U913" i="1"/>
  <c r="T913" i="1"/>
  <c r="S913" i="1"/>
  <c r="R913" i="1"/>
  <c r="Q913" i="1"/>
  <c r="P913" i="1"/>
  <c r="E913" i="1"/>
  <c r="D913" i="1"/>
  <c r="C913" i="1"/>
  <c r="W912" i="1"/>
  <c r="V912" i="1"/>
  <c r="U912" i="1"/>
  <c r="T912" i="1"/>
  <c r="S912" i="1"/>
  <c r="R912" i="1"/>
  <c r="Q912" i="1"/>
  <c r="P912" i="1"/>
  <c r="E912" i="1"/>
  <c r="D912" i="1"/>
  <c r="C912" i="1"/>
  <c r="W911" i="1"/>
  <c r="V911" i="1"/>
  <c r="U911" i="1"/>
  <c r="T911" i="1"/>
  <c r="S911" i="1"/>
  <c r="R911" i="1"/>
  <c r="Q911" i="1"/>
  <c r="P911" i="1"/>
  <c r="E911" i="1"/>
  <c r="D911" i="1"/>
  <c r="C911" i="1"/>
  <c r="W910" i="1"/>
  <c r="V910" i="1"/>
  <c r="U910" i="1"/>
  <c r="T910" i="1"/>
  <c r="S910" i="1"/>
  <c r="R910" i="1"/>
  <c r="Q910" i="1"/>
  <c r="P910" i="1"/>
  <c r="E910" i="1"/>
  <c r="D910" i="1"/>
  <c r="C910" i="1"/>
  <c r="W909" i="1"/>
  <c r="V909" i="1"/>
  <c r="U909" i="1"/>
  <c r="T909" i="1"/>
  <c r="S909" i="1"/>
  <c r="R909" i="1"/>
  <c r="Q909" i="1"/>
  <c r="P909" i="1"/>
  <c r="E909" i="1"/>
  <c r="D909" i="1"/>
  <c r="C909" i="1"/>
  <c r="W908" i="1"/>
  <c r="V908" i="1"/>
  <c r="U908" i="1"/>
  <c r="T908" i="1"/>
  <c r="S908" i="1"/>
  <c r="R908" i="1"/>
  <c r="Q908" i="1"/>
  <c r="P908" i="1"/>
  <c r="E908" i="1"/>
  <c r="D908" i="1"/>
  <c r="C908" i="1"/>
  <c r="W907" i="1"/>
  <c r="V907" i="1"/>
  <c r="U907" i="1"/>
  <c r="T907" i="1"/>
  <c r="S907" i="1"/>
  <c r="R907" i="1"/>
  <c r="Q907" i="1"/>
  <c r="P907" i="1"/>
  <c r="E907" i="1"/>
  <c r="D907" i="1"/>
  <c r="C907" i="1"/>
  <c r="W906" i="1"/>
  <c r="V906" i="1"/>
  <c r="U906" i="1"/>
  <c r="T906" i="1"/>
  <c r="S906" i="1"/>
  <c r="R906" i="1"/>
  <c r="Q906" i="1"/>
  <c r="P906" i="1"/>
  <c r="E906" i="1"/>
  <c r="D906" i="1"/>
  <c r="C906" i="1"/>
  <c r="W905" i="1"/>
  <c r="V905" i="1"/>
  <c r="U905" i="1"/>
  <c r="T905" i="1"/>
  <c r="S905" i="1"/>
  <c r="R905" i="1"/>
  <c r="Q905" i="1"/>
  <c r="P905" i="1"/>
  <c r="E905" i="1"/>
  <c r="D905" i="1"/>
  <c r="C905" i="1"/>
  <c r="W904" i="1"/>
  <c r="V904" i="1"/>
  <c r="U904" i="1"/>
  <c r="T904" i="1"/>
  <c r="S904" i="1"/>
  <c r="R904" i="1"/>
  <c r="Q904" i="1"/>
  <c r="P904" i="1"/>
  <c r="E904" i="1"/>
  <c r="D904" i="1"/>
  <c r="C904" i="1"/>
  <c r="W903" i="1"/>
  <c r="V903" i="1"/>
  <c r="U903" i="1"/>
  <c r="T903" i="1"/>
  <c r="S903" i="1"/>
  <c r="R903" i="1"/>
  <c r="Q903" i="1"/>
  <c r="P903" i="1"/>
  <c r="E903" i="1"/>
  <c r="D903" i="1"/>
  <c r="C903" i="1"/>
  <c r="W902" i="1"/>
  <c r="V902" i="1"/>
  <c r="U902" i="1"/>
  <c r="T902" i="1"/>
  <c r="S902" i="1"/>
  <c r="R902" i="1"/>
  <c r="Q902" i="1"/>
  <c r="P902" i="1"/>
  <c r="E902" i="1"/>
  <c r="D902" i="1"/>
  <c r="C902" i="1"/>
  <c r="W901" i="1"/>
  <c r="V901" i="1"/>
  <c r="U901" i="1"/>
  <c r="T901" i="1"/>
  <c r="S901" i="1"/>
  <c r="R901" i="1"/>
  <c r="Q901" i="1"/>
  <c r="P901" i="1"/>
  <c r="E901" i="1"/>
  <c r="D901" i="1"/>
  <c r="C901" i="1"/>
  <c r="W900" i="1"/>
  <c r="V900" i="1"/>
  <c r="U900" i="1"/>
  <c r="T900" i="1"/>
  <c r="S900" i="1"/>
  <c r="R900" i="1"/>
  <c r="Q900" i="1"/>
  <c r="P900" i="1"/>
  <c r="E900" i="1"/>
  <c r="D900" i="1"/>
  <c r="C900" i="1"/>
  <c r="W899" i="1"/>
  <c r="V899" i="1"/>
  <c r="U899" i="1"/>
  <c r="T899" i="1"/>
  <c r="S899" i="1"/>
  <c r="R899" i="1"/>
  <c r="Q899" i="1"/>
  <c r="P899" i="1"/>
  <c r="E899" i="1"/>
  <c r="D899" i="1"/>
  <c r="C899" i="1"/>
  <c r="W898" i="1"/>
  <c r="V898" i="1"/>
  <c r="U898" i="1"/>
  <c r="T898" i="1"/>
  <c r="S898" i="1"/>
  <c r="R898" i="1"/>
  <c r="Q898" i="1"/>
  <c r="P898" i="1"/>
  <c r="E898" i="1"/>
  <c r="D898" i="1"/>
  <c r="C898" i="1"/>
  <c r="W897" i="1"/>
  <c r="V897" i="1"/>
  <c r="U897" i="1"/>
  <c r="T897" i="1"/>
  <c r="S897" i="1"/>
  <c r="R897" i="1"/>
  <c r="Q897" i="1"/>
  <c r="P897" i="1"/>
  <c r="E897" i="1"/>
  <c r="D897" i="1"/>
  <c r="C897" i="1"/>
  <c r="W896" i="1"/>
  <c r="V896" i="1"/>
  <c r="U896" i="1"/>
  <c r="T896" i="1"/>
  <c r="S896" i="1"/>
  <c r="R896" i="1"/>
  <c r="Q896" i="1"/>
  <c r="P896" i="1"/>
  <c r="E896" i="1"/>
  <c r="D896" i="1"/>
  <c r="C896" i="1"/>
  <c r="W895" i="1"/>
  <c r="V895" i="1"/>
  <c r="U895" i="1"/>
  <c r="T895" i="1"/>
  <c r="S895" i="1"/>
  <c r="R895" i="1"/>
  <c r="Q895" i="1"/>
  <c r="P895" i="1"/>
  <c r="E895" i="1"/>
  <c r="D895" i="1"/>
  <c r="C895" i="1"/>
  <c r="W894" i="1"/>
  <c r="V894" i="1"/>
  <c r="U894" i="1"/>
  <c r="T894" i="1"/>
  <c r="S894" i="1"/>
  <c r="R894" i="1"/>
  <c r="Q894" i="1"/>
  <c r="P894" i="1"/>
  <c r="E894" i="1"/>
  <c r="D894" i="1"/>
  <c r="C894" i="1"/>
  <c r="W893" i="1"/>
  <c r="V893" i="1"/>
  <c r="U893" i="1"/>
  <c r="T893" i="1"/>
  <c r="S893" i="1"/>
  <c r="R893" i="1"/>
  <c r="Q893" i="1"/>
  <c r="P893" i="1"/>
  <c r="E893" i="1"/>
  <c r="D893" i="1"/>
  <c r="C893" i="1"/>
  <c r="W892" i="1"/>
  <c r="V892" i="1"/>
  <c r="U892" i="1"/>
  <c r="T892" i="1"/>
  <c r="S892" i="1"/>
  <c r="R892" i="1"/>
  <c r="Q892" i="1"/>
  <c r="P892" i="1"/>
  <c r="E892" i="1"/>
  <c r="D892" i="1"/>
  <c r="C892" i="1"/>
  <c r="W891" i="1"/>
  <c r="V891" i="1"/>
  <c r="U891" i="1"/>
  <c r="T891" i="1"/>
  <c r="S891" i="1"/>
  <c r="R891" i="1"/>
  <c r="Q891" i="1"/>
  <c r="P891" i="1"/>
  <c r="E891" i="1"/>
  <c r="D891" i="1"/>
  <c r="C891" i="1"/>
  <c r="W890" i="1"/>
  <c r="V890" i="1"/>
  <c r="U890" i="1"/>
  <c r="T890" i="1"/>
  <c r="S890" i="1"/>
  <c r="R890" i="1"/>
  <c r="Q890" i="1"/>
  <c r="P890" i="1"/>
  <c r="E890" i="1"/>
  <c r="D890" i="1"/>
  <c r="C890" i="1"/>
  <c r="W889" i="1"/>
  <c r="V889" i="1"/>
  <c r="U889" i="1"/>
  <c r="T889" i="1"/>
  <c r="S889" i="1"/>
  <c r="R889" i="1"/>
  <c r="Q889" i="1"/>
  <c r="P889" i="1"/>
  <c r="E889" i="1"/>
  <c r="D889" i="1"/>
  <c r="C889" i="1"/>
  <c r="W888" i="1"/>
  <c r="V888" i="1"/>
  <c r="U888" i="1"/>
  <c r="T888" i="1"/>
  <c r="S888" i="1"/>
  <c r="R888" i="1"/>
  <c r="Q888" i="1"/>
  <c r="P888" i="1"/>
  <c r="E888" i="1"/>
  <c r="D888" i="1"/>
  <c r="C888" i="1"/>
  <c r="W887" i="1"/>
  <c r="V887" i="1"/>
  <c r="U887" i="1"/>
  <c r="T887" i="1"/>
  <c r="S887" i="1"/>
  <c r="R887" i="1"/>
  <c r="Q887" i="1"/>
  <c r="P887" i="1"/>
  <c r="E887" i="1"/>
  <c r="D887" i="1"/>
  <c r="C887" i="1"/>
  <c r="W886" i="1"/>
  <c r="V886" i="1"/>
  <c r="U886" i="1"/>
  <c r="T886" i="1"/>
  <c r="S886" i="1"/>
  <c r="R886" i="1"/>
  <c r="Q886" i="1"/>
  <c r="P886" i="1"/>
  <c r="E886" i="1"/>
  <c r="D886" i="1"/>
  <c r="C886" i="1"/>
  <c r="W885" i="1"/>
  <c r="V885" i="1"/>
  <c r="U885" i="1"/>
  <c r="T885" i="1"/>
  <c r="S885" i="1"/>
  <c r="R885" i="1"/>
  <c r="Q885" i="1"/>
  <c r="P885" i="1"/>
  <c r="E885" i="1"/>
  <c r="D885" i="1"/>
  <c r="C885" i="1"/>
  <c r="W884" i="1"/>
  <c r="V884" i="1"/>
  <c r="U884" i="1"/>
  <c r="T884" i="1"/>
  <c r="S884" i="1"/>
  <c r="R884" i="1"/>
  <c r="Q884" i="1"/>
  <c r="P884" i="1"/>
  <c r="E884" i="1"/>
  <c r="D884" i="1"/>
  <c r="C884" i="1"/>
  <c r="W883" i="1"/>
  <c r="V883" i="1"/>
  <c r="U883" i="1"/>
  <c r="T883" i="1"/>
  <c r="S883" i="1"/>
  <c r="R883" i="1"/>
  <c r="Q883" i="1"/>
  <c r="P883" i="1"/>
  <c r="E883" i="1"/>
  <c r="D883" i="1"/>
  <c r="C883" i="1"/>
  <c r="W882" i="1"/>
  <c r="V882" i="1"/>
  <c r="U882" i="1"/>
  <c r="T882" i="1"/>
  <c r="S882" i="1"/>
  <c r="R882" i="1"/>
  <c r="Q882" i="1"/>
  <c r="P882" i="1"/>
  <c r="E882" i="1"/>
  <c r="D882" i="1"/>
  <c r="C882" i="1"/>
  <c r="W881" i="1"/>
  <c r="V881" i="1"/>
  <c r="U881" i="1"/>
  <c r="T881" i="1"/>
  <c r="S881" i="1"/>
  <c r="R881" i="1"/>
  <c r="Q881" i="1"/>
  <c r="P881" i="1"/>
  <c r="E881" i="1"/>
  <c r="D881" i="1"/>
  <c r="C881" i="1"/>
  <c r="W880" i="1"/>
  <c r="V880" i="1"/>
  <c r="U880" i="1"/>
  <c r="T880" i="1"/>
  <c r="S880" i="1"/>
  <c r="R880" i="1"/>
  <c r="Q880" i="1"/>
  <c r="P880" i="1"/>
  <c r="E880" i="1"/>
  <c r="D880" i="1"/>
  <c r="C880" i="1"/>
  <c r="W879" i="1"/>
  <c r="V879" i="1"/>
  <c r="U879" i="1"/>
  <c r="T879" i="1"/>
  <c r="S879" i="1"/>
  <c r="R879" i="1"/>
  <c r="Q879" i="1"/>
  <c r="P879" i="1"/>
  <c r="E879" i="1"/>
  <c r="D879" i="1"/>
  <c r="C879" i="1"/>
  <c r="W878" i="1"/>
  <c r="V878" i="1"/>
  <c r="U878" i="1"/>
  <c r="T878" i="1"/>
  <c r="S878" i="1"/>
  <c r="R878" i="1"/>
  <c r="Q878" i="1"/>
  <c r="P878" i="1"/>
  <c r="E878" i="1"/>
  <c r="D878" i="1"/>
  <c r="C878" i="1"/>
  <c r="W877" i="1"/>
  <c r="V877" i="1"/>
  <c r="U877" i="1"/>
  <c r="T877" i="1"/>
  <c r="S877" i="1"/>
  <c r="R877" i="1"/>
  <c r="Q877" i="1"/>
  <c r="P877" i="1"/>
  <c r="E877" i="1"/>
  <c r="D877" i="1"/>
  <c r="C877" i="1"/>
  <c r="W876" i="1"/>
  <c r="V876" i="1"/>
  <c r="U876" i="1"/>
  <c r="T876" i="1"/>
  <c r="S876" i="1"/>
  <c r="R876" i="1"/>
  <c r="Q876" i="1"/>
  <c r="P876" i="1"/>
  <c r="E876" i="1"/>
  <c r="D876" i="1"/>
  <c r="C876" i="1"/>
  <c r="W875" i="1"/>
  <c r="V875" i="1"/>
  <c r="U875" i="1"/>
  <c r="T875" i="1"/>
  <c r="S875" i="1"/>
  <c r="R875" i="1"/>
  <c r="Q875" i="1"/>
  <c r="P875" i="1"/>
  <c r="E875" i="1"/>
  <c r="D875" i="1"/>
  <c r="C875" i="1"/>
  <c r="W874" i="1"/>
  <c r="V874" i="1"/>
  <c r="U874" i="1"/>
  <c r="T874" i="1"/>
  <c r="S874" i="1"/>
  <c r="R874" i="1"/>
  <c r="Q874" i="1"/>
  <c r="P874" i="1"/>
  <c r="E874" i="1"/>
  <c r="D874" i="1"/>
  <c r="C874" i="1"/>
  <c r="W873" i="1"/>
  <c r="V873" i="1"/>
  <c r="U873" i="1"/>
  <c r="T873" i="1"/>
  <c r="S873" i="1"/>
  <c r="R873" i="1"/>
  <c r="Q873" i="1"/>
  <c r="P873" i="1"/>
  <c r="E873" i="1"/>
  <c r="D873" i="1"/>
  <c r="C873" i="1"/>
  <c r="W872" i="1"/>
  <c r="V872" i="1"/>
  <c r="U872" i="1"/>
  <c r="T872" i="1"/>
  <c r="S872" i="1"/>
  <c r="R872" i="1"/>
  <c r="Q872" i="1"/>
  <c r="P872" i="1"/>
  <c r="E872" i="1"/>
  <c r="D872" i="1"/>
  <c r="C872" i="1"/>
  <c r="W871" i="1"/>
  <c r="V871" i="1"/>
  <c r="U871" i="1"/>
  <c r="T871" i="1"/>
  <c r="S871" i="1"/>
  <c r="R871" i="1"/>
  <c r="Q871" i="1"/>
  <c r="P871" i="1"/>
  <c r="E871" i="1"/>
  <c r="D871" i="1"/>
  <c r="C871" i="1"/>
  <c r="W870" i="1"/>
  <c r="V870" i="1"/>
  <c r="U870" i="1"/>
  <c r="T870" i="1"/>
  <c r="S870" i="1"/>
  <c r="R870" i="1"/>
  <c r="Q870" i="1"/>
  <c r="P870" i="1"/>
  <c r="E870" i="1"/>
  <c r="D870" i="1"/>
  <c r="C870" i="1"/>
  <c r="W869" i="1"/>
  <c r="V869" i="1"/>
  <c r="U869" i="1"/>
  <c r="T869" i="1"/>
  <c r="S869" i="1"/>
  <c r="R869" i="1"/>
  <c r="Q869" i="1"/>
  <c r="P869" i="1"/>
  <c r="E869" i="1"/>
  <c r="D869" i="1"/>
  <c r="C869" i="1"/>
  <c r="W868" i="1"/>
  <c r="V868" i="1"/>
  <c r="U868" i="1"/>
  <c r="T868" i="1"/>
  <c r="S868" i="1"/>
  <c r="R868" i="1"/>
  <c r="Q868" i="1"/>
  <c r="P868" i="1"/>
  <c r="E868" i="1"/>
  <c r="D868" i="1"/>
  <c r="C868" i="1"/>
  <c r="W867" i="1"/>
  <c r="V867" i="1"/>
  <c r="U867" i="1"/>
  <c r="T867" i="1"/>
  <c r="S867" i="1"/>
  <c r="R867" i="1"/>
  <c r="Q867" i="1"/>
  <c r="P867" i="1"/>
  <c r="E867" i="1"/>
  <c r="D867" i="1"/>
  <c r="C867" i="1"/>
  <c r="W866" i="1"/>
  <c r="V866" i="1"/>
  <c r="U866" i="1"/>
  <c r="T866" i="1"/>
  <c r="S866" i="1"/>
  <c r="R866" i="1"/>
  <c r="Q866" i="1"/>
  <c r="P866" i="1"/>
  <c r="E866" i="1"/>
  <c r="D866" i="1"/>
  <c r="C866" i="1"/>
  <c r="W865" i="1"/>
  <c r="V865" i="1"/>
  <c r="U865" i="1"/>
  <c r="T865" i="1"/>
  <c r="S865" i="1"/>
  <c r="R865" i="1"/>
  <c r="Q865" i="1"/>
  <c r="P865" i="1"/>
  <c r="E865" i="1"/>
  <c r="D865" i="1"/>
  <c r="C865" i="1"/>
  <c r="W864" i="1"/>
  <c r="V864" i="1"/>
  <c r="U864" i="1"/>
  <c r="T864" i="1"/>
  <c r="S864" i="1"/>
  <c r="R864" i="1"/>
  <c r="Q864" i="1"/>
  <c r="P864" i="1"/>
  <c r="E864" i="1"/>
  <c r="D864" i="1"/>
  <c r="C864" i="1"/>
  <c r="W863" i="1"/>
  <c r="V863" i="1"/>
  <c r="U863" i="1"/>
  <c r="T863" i="1"/>
  <c r="S863" i="1"/>
  <c r="R863" i="1"/>
  <c r="Q863" i="1"/>
  <c r="P863" i="1"/>
  <c r="E863" i="1"/>
  <c r="D863" i="1"/>
  <c r="C863" i="1"/>
  <c r="W862" i="1"/>
  <c r="V862" i="1"/>
  <c r="U862" i="1"/>
  <c r="T862" i="1"/>
  <c r="S862" i="1"/>
  <c r="R862" i="1"/>
  <c r="Q862" i="1"/>
  <c r="P862" i="1"/>
  <c r="E862" i="1"/>
  <c r="D862" i="1"/>
  <c r="C862" i="1"/>
  <c r="W861" i="1"/>
  <c r="V861" i="1"/>
  <c r="U861" i="1"/>
  <c r="T861" i="1"/>
  <c r="S861" i="1"/>
  <c r="R861" i="1"/>
  <c r="Q861" i="1"/>
  <c r="P861" i="1"/>
  <c r="E861" i="1"/>
  <c r="D861" i="1"/>
  <c r="C861" i="1"/>
  <c r="W860" i="1"/>
  <c r="V860" i="1"/>
  <c r="U860" i="1"/>
  <c r="T860" i="1"/>
  <c r="S860" i="1"/>
  <c r="R860" i="1"/>
  <c r="Q860" i="1"/>
  <c r="P860" i="1"/>
  <c r="E860" i="1"/>
  <c r="D860" i="1"/>
  <c r="C860" i="1"/>
  <c r="W859" i="1"/>
  <c r="V859" i="1"/>
  <c r="U859" i="1"/>
  <c r="T859" i="1"/>
  <c r="S859" i="1"/>
  <c r="R859" i="1"/>
  <c r="Q859" i="1"/>
  <c r="P859" i="1"/>
  <c r="E859" i="1"/>
  <c r="D859" i="1"/>
  <c r="C859" i="1"/>
  <c r="W858" i="1"/>
  <c r="V858" i="1"/>
  <c r="U858" i="1"/>
  <c r="T858" i="1"/>
  <c r="S858" i="1"/>
  <c r="R858" i="1"/>
  <c r="Q858" i="1"/>
  <c r="P858" i="1"/>
  <c r="E858" i="1"/>
  <c r="D858" i="1"/>
  <c r="C858" i="1"/>
  <c r="W857" i="1"/>
  <c r="V857" i="1"/>
  <c r="U857" i="1"/>
  <c r="T857" i="1"/>
  <c r="S857" i="1"/>
  <c r="R857" i="1"/>
  <c r="Q857" i="1"/>
  <c r="P857" i="1"/>
  <c r="E857" i="1"/>
  <c r="D857" i="1"/>
  <c r="C857" i="1"/>
  <c r="W856" i="1"/>
  <c r="V856" i="1"/>
  <c r="U856" i="1"/>
  <c r="T856" i="1"/>
  <c r="S856" i="1"/>
  <c r="R856" i="1"/>
  <c r="Q856" i="1"/>
  <c r="P856" i="1"/>
  <c r="E856" i="1"/>
  <c r="D856" i="1"/>
  <c r="C856" i="1"/>
  <c r="W855" i="1"/>
  <c r="V855" i="1"/>
  <c r="U855" i="1"/>
  <c r="T855" i="1"/>
  <c r="S855" i="1"/>
  <c r="R855" i="1"/>
  <c r="Q855" i="1"/>
  <c r="P855" i="1"/>
  <c r="E855" i="1"/>
  <c r="D855" i="1"/>
  <c r="C855" i="1"/>
  <c r="W854" i="1"/>
  <c r="V854" i="1"/>
  <c r="U854" i="1"/>
  <c r="T854" i="1"/>
  <c r="S854" i="1"/>
  <c r="R854" i="1"/>
  <c r="Q854" i="1"/>
  <c r="P854" i="1"/>
  <c r="E854" i="1"/>
  <c r="D854" i="1"/>
  <c r="C854" i="1"/>
  <c r="W853" i="1"/>
  <c r="V853" i="1"/>
  <c r="U853" i="1"/>
  <c r="T853" i="1"/>
  <c r="S853" i="1"/>
  <c r="R853" i="1"/>
  <c r="Q853" i="1"/>
  <c r="P853" i="1"/>
  <c r="E853" i="1"/>
  <c r="D853" i="1"/>
  <c r="C853" i="1"/>
  <c r="W852" i="1"/>
  <c r="V852" i="1"/>
  <c r="U852" i="1"/>
  <c r="T852" i="1"/>
  <c r="S852" i="1"/>
  <c r="R852" i="1"/>
  <c r="Q852" i="1"/>
  <c r="P852" i="1"/>
  <c r="E852" i="1"/>
  <c r="D852" i="1"/>
  <c r="C852" i="1"/>
  <c r="W851" i="1"/>
  <c r="V851" i="1"/>
  <c r="U851" i="1"/>
  <c r="T851" i="1"/>
  <c r="S851" i="1"/>
  <c r="R851" i="1"/>
  <c r="Q851" i="1"/>
  <c r="P851" i="1"/>
  <c r="E851" i="1"/>
  <c r="D851" i="1"/>
  <c r="C851" i="1"/>
  <c r="W850" i="1"/>
  <c r="V850" i="1"/>
  <c r="U850" i="1"/>
  <c r="T850" i="1"/>
  <c r="S850" i="1"/>
  <c r="R850" i="1"/>
  <c r="Q850" i="1"/>
  <c r="P850" i="1"/>
  <c r="E850" i="1"/>
  <c r="D850" i="1"/>
  <c r="C850" i="1"/>
  <c r="W849" i="1"/>
  <c r="V849" i="1"/>
  <c r="U849" i="1"/>
  <c r="T849" i="1"/>
  <c r="S849" i="1"/>
  <c r="R849" i="1"/>
  <c r="Q849" i="1"/>
  <c r="P849" i="1"/>
  <c r="E849" i="1"/>
  <c r="D849" i="1"/>
  <c r="C849" i="1"/>
  <c r="W848" i="1"/>
  <c r="V848" i="1"/>
  <c r="U848" i="1"/>
  <c r="T848" i="1"/>
  <c r="S848" i="1"/>
  <c r="R848" i="1"/>
  <c r="Q848" i="1"/>
  <c r="P848" i="1"/>
  <c r="E848" i="1"/>
  <c r="D848" i="1"/>
  <c r="C848" i="1"/>
  <c r="W847" i="1"/>
  <c r="V847" i="1"/>
  <c r="U847" i="1"/>
  <c r="T847" i="1"/>
  <c r="S847" i="1"/>
  <c r="R847" i="1"/>
  <c r="Q847" i="1"/>
  <c r="P847" i="1"/>
  <c r="E847" i="1"/>
  <c r="D847" i="1"/>
  <c r="C847" i="1"/>
  <c r="W846" i="1"/>
  <c r="V846" i="1"/>
  <c r="U846" i="1"/>
  <c r="T846" i="1"/>
  <c r="S846" i="1"/>
  <c r="R846" i="1"/>
  <c r="Q846" i="1"/>
  <c r="P846" i="1"/>
  <c r="E846" i="1"/>
  <c r="D846" i="1"/>
  <c r="C846" i="1"/>
  <c r="W845" i="1"/>
  <c r="V845" i="1"/>
  <c r="U845" i="1"/>
  <c r="T845" i="1"/>
  <c r="S845" i="1"/>
  <c r="R845" i="1"/>
  <c r="Q845" i="1"/>
  <c r="P845" i="1"/>
  <c r="E845" i="1"/>
  <c r="D845" i="1"/>
  <c r="C845" i="1"/>
  <c r="W844" i="1"/>
  <c r="V844" i="1"/>
  <c r="U844" i="1"/>
  <c r="T844" i="1"/>
  <c r="S844" i="1"/>
  <c r="R844" i="1"/>
  <c r="Q844" i="1"/>
  <c r="P844" i="1"/>
  <c r="E844" i="1"/>
  <c r="D844" i="1"/>
  <c r="C844" i="1"/>
  <c r="W843" i="1"/>
  <c r="V843" i="1"/>
  <c r="U843" i="1"/>
  <c r="T843" i="1"/>
  <c r="S843" i="1"/>
  <c r="R843" i="1"/>
  <c r="Q843" i="1"/>
  <c r="P843" i="1"/>
  <c r="E843" i="1"/>
  <c r="D843" i="1"/>
  <c r="C843" i="1"/>
  <c r="W842" i="1"/>
  <c r="V842" i="1"/>
  <c r="U842" i="1"/>
  <c r="T842" i="1"/>
  <c r="S842" i="1"/>
  <c r="R842" i="1"/>
  <c r="Q842" i="1"/>
  <c r="P842" i="1"/>
  <c r="E842" i="1"/>
  <c r="D842" i="1"/>
  <c r="C842" i="1"/>
  <c r="W841" i="1"/>
  <c r="V841" i="1"/>
  <c r="U841" i="1"/>
  <c r="T841" i="1"/>
  <c r="S841" i="1"/>
  <c r="R841" i="1"/>
  <c r="Q841" i="1"/>
  <c r="P841" i="1"/>
  <c r="E841" i="1"/>
  <c r="D841" i="1"/>
  <c r="C841" i="1"/>
  <c r="W840" i="1"/>
  <c r="V840" i="1"/>
  <c r="U840" i="1"/>
  <c r="T840" i="1"/>
  <c r="S840" i="1"/>
  <c r="R840" i="1"/>
  <c r="Q840" i="1"/>
  <c r="P840" i="1"/>
  <c r="E840" i="1"/>
  <c r="D840" i="1"/>
  <c r="C840" i="1"/>
  <c r="W839" i="1"/>
  <c r="V839" i="1"/>
  <c r="U839" i="1"/>
  <c r="T839" i="1"/>
  <c r="S839" i="1"/>
  <c r="R839" i="1"/>
  <c r="Q839" i="1"/>
  <c r="P839" i="1"/>
  <c r="E839" i="1"/>
  <c r="D839" i="1"/>
  <c r="C839" i="1"/>
  <c r="W838" i="1"/>
  <c r="V838" i="1"/>
  <c r="U838" i="1"/>
  <c r="T838" i="1"/>
  <c r="S838" i="1"/>
  <c r="R838" i="1"/>
  <c r="Q838" i="1"/>
  <c r="P838" i="1"/>
  <c r="E838" i="1"/>
  <c r="D838" i="1"/>
  <c r="C838" i="1"/>
  <c r="W837" i="1"/>
  <c r="V837" i="1"/>
  <c r="U837" i="1"/>
  <c r="T837" i="1"/>
  <c r="S837" i="1"/>
  <c r="R837" i="1"/>
  <c r="Q837" i="1"/>
  <c r="P837" i="1"/>
  <c r="E837" i="1"/>
  <c r="D837" i="1"/>
  <c r="C837" i="1"/>
  <c r="W836" i="1"/>
  <c r="V836" i="1"/>
  <c r="U836" i="1"/>
  <c r="T836" i="1"/>
  <c r="S836" i="1"/>
  <c r="R836" i="1"/>
  <c r="Q836" i="1"/>
  <c r="P836" i="1"/>
  <c r="E836" i="1"/>
  <c r="D836" i="1"/>
  <c r="C836" i="1"/>
  <c r="W835" i="1"/>
  <c r="V835" i="1"/>
  <c r="U835" i="1"/>
  <c r="T835" i="1"/>
  <c r="S835" i="1"/>
  <c r="R835" i="1"/>
  <c r="Q835" i="1"/>
  <c r="P835" i="1"/>
  <c r="E835" i="1"/>
  <c r="D835" i="1"/>
  <c r="C835" i="1"/>
  <c r="W834" i="1"/>
  <c r="V834" i="1"/>
  <c r="U834" i="1"/>
  <c r="T834" i="1"/>
  <c r="S834" i="1"/>
  <c r="R834" i="1"/>
  <c r="Q834" i="1"/>
  <c r="P834" i="1"/>
  <c r="E834" i="1"/>
  <c r="D834" i="1"/>
  <c r="C834" i="1"/>
  <c r="W833" i="1"/>
  <c r="V833" i="1"/>
  <c r="U833" i="1"/>
  <c r="T833" i="1"/>
  <c r="S833" i="1"/>
  <c r="R833" i="1"/>
  <c r="Q833" i="1"/>
  <c r="P833" i="1"/>
  <c r="E833" i="1"/>
  <c r="D833" i="1"/>
  <c r="C833" i="1"/>
  <c r="W832" i="1"/>
  <c r="V832" i="1"/>
  <c r="U832" i="1"/>
  <c r="T832" i="1"/>
  <c r="S832" i="1"/>
  <c r="R832" i="1"/>
  <c r="Q832" i="1"/>
  <c r="P832" i="1"/>
  <c r="E832" i="1"/>
  <c r="D832" i="1"/>
  <c r="C832" i="1"/>
  <c r="W831" i="1"/>
  <c r="V831" i="1"/>
  <c r="U831" i="1"/>
  <c r="T831" i="1"/>
  <c r="S831" i="1"/>
  <c r="R831" i="1"/>
  <c r="Q831" i="1"/>
  <c r="P831" i="1"/>
  <c r="E831" i="1"/>
  <c r="D831" i="1"/>
  <c r="C831" i="1"/>
  <c r="W830" i="1"/>
  <c r="V830" i="1"/>
  <c r="U830" i="1"/>
  <c r="T830" i="1"/>
  <c r="S830" i="1"/>
  <c r="R830" i="1"/>
  <c r="Q830" i="1"/>
  <c r="P830" i="1"/>
  <c r="E830" i="1"/>
  <c r="D830" i="1"/>
  <c r="C830" i="1"/>
  <c r="W829" i="1"/>
  <c r="V829" i="1"/>
  <c r="U829" i="1"/>
  <c r="T829" i="1"/>
  <c r="S829" i="1"/>
  <c r="R829" i="1"/>
  <c r="Q829" i="1"/>
  <c r="P829" i="1"/>
  <c r="E829" i="1"/>
  <c r="D829" i="1"/>
  <c r="C829" i="1"/>
  <c r="W828" i="1"/>
  <c r="V828" i="1"/>
  <c r="U828" i="1"/>
  <c r="T828" i="1"/>
  <c r="S828" i="1"/>
  <c r="R828" i="1"/>
  <c r="Q828" i="1"/>
  <c r="P828" i="1"/>
  <c r="E828" i="1"/>
  <c r="D828" i="1"/>
  <c r="C828" i="1"/>
  <c r="W827" i="1"/>
  <c r="V827" i="1"/>
  <c r="U827" i="1"/>
  <c r="T827" i="1"/>
  <c r="S827" i="1"/>
  <c r="R827" i="1"/>
  <c r="Q827" i="1"/>
  <c r="P827" i="1"/>
  <c r="E827" i="1"/>
  <c r="D827" i="1"/>
  <c r="C827" i="1"/>
  <c r="W826" i="1"/>
  <c r="V826" i="1"/>
  <c r="U826" i="1"/>
  <c r="T826" i="1"/>
  <c r="S826" i="1"/>
  <c r="R826" i="1"/>
  <c r="Q826" i="1"/>
  <c r="P826" i="1"/>
  <c r="E826" i="1"/>
  <c r="D826" i="1"/>
  <c r="C826" i="1"/>
  <c r="W825" i="1"/>
  <c r="V825" i="1"/>
  <c r="U825" i="1"/>
  <c r="T825" i="1"/>
  <c r="S825" i="1"/>
  <c r="R825" i="1"/>
  <c r="Q825" i="1"/>
  <c r="P825" i="1"/>
  <c r="E825" i="1"/>
  <c r="D825" i="1"/>
  <c r="C825" i="1"/>
  <c r="W824" i="1"/>
  <c r="V824" i="1"/>
  <c r="U824" i="1"/>
  <c r="T824" i="1"/>
  <c r="S824" i="1"/>
  <c r="R824" i="1"/>
  <c r="Q824" i="1"/>
  <c r="P824" i="1"/>
  <c r="E824" i="1"/>
  <c r="D824" i="1"/>
  <c r="C824" i="1"/>
  <c r="W823" i="1"/>
  <c r="V823" i="1"/>
  <c r="U823" i="1"/>
  <c r="T823" i="1"/>
  <c r="S823" i="1"/>
  <c r="R823" i="1"/>
  <c r="Q823" i="1"/>
  <c r="P823" i="1"/>
  <c r="E823" i="1"/>
  <c r="D823" i="1"/>
  <c r="C823" i="1"/>
  <c r="W822" i="1"/>
  <c r="V822" i="1"/>
  <c r="U822" i="1"/>
  <c r="T822" i="1"/>
  <c r="S822" i="1"/>
  <c r="R822" i="1"/>
  <c r="Q822" i="1"/>
  <c r="P822" i="1"/>
  <c r="E822" i="1"/>
  <c r="D822" i="1"/>
  <c r="C822" i="1"/>
  <c r="W821" i="1"/>
  <c r="V821" i="1"/>
  <c r="U821" i="1"/>
  <c r="T821" i="1"/>
  <c r="S821" i="1"/>
  <c r="R821" i="1"/>
  <c r="Q821" i="1"/>
  <c r="P821" i="1"/>
  <c r="E821" i="1"/>
  <c r="D821" i="1"/>
  <c r="C821" i="1"/>
  <c r="W820" i="1"/>
  <c r="V820" i="1"/>
  <c r="U820" i="1"/>
  <c r="T820" i="1"/>
  <c r="S820" i="1"/>
  <c r="R820" i="1"/>
  <c r="Q820" i="1"/>
  <c r="P820" i="1"/>
  <c r="E820" i="1"/>
  <c r="D820" i="1"/>
  <c r="C820" i="1"/>
  <c r="W819" i="1"/>
  <c r="V819" i="1"/>
  <c r="U819" i="1"/>
  <c r="T819" i="1"/>
  <c r="S819" i="1"/>
  <c r="R819" i="1"/>
  <c r="Q819" i="1"/>
  <c r="P819" i="1"/>
  <c r="E819" i="1"/>
  <c r="D819" i="1"/>
  <c r="C819" i="1"/>
  <c r="W818" i="1"/>
  <c r="V818" i="1"/>
  <c r="U818" i="1"/>
  <c r="T818" i="1"/>
  <c r="S818" i="1"/>
  <c r="R818" i="1"/>
  <c r="Q818" i="1"/>
  <c r="P818" i="1"/>
  <c r="E818" i="1"/>
  <c r="D818" i="1"/>
  <c r="C818" i="1"/>
  <c r="W817" i="1"/>
  <c r="V817" i="1"/>
  <c r="U817" i="1"/>
  <c r="T817" i="1"/>
  <c r="S817" i="1"/>
  <c r="R817" i="1"/>
  <c r="Q817" i="1"/>
  <c r="P817" i="1"/>
  <c r="E817" i="1"/>
  <c r="D817" i="1"/>
  <c r="C817" i="1"/>
  <c r="W816" i="1"/>
  <c r="V816" i="1"/>
  <c r="U816" i="1"/>
  <c r="T816" i="1"/>
  <c r="S816" i="1"/>
  <c r="R816" i="1"/>
  <c r="Q816" i="1"/>
  <c r="P816" i="1"/>
  <c r="E816" i="1"/>
  <c r="D816" i="1"/>
  <c r="C816" i="1"/>
  <c r="W815" i="1"/>
  <c r="V815" i="1"/>
  <c r="U815" i="1"/>
  <c r="T815" i="1"/>
  <c r="S815" i="1"/>
  <c r="R815" i="1"/>
  <c r="Q815" i="1"/>
  <c r="P815" i="1"/>
  <c r="E815" i="1"/>
  <c r="D815" i="1"/>
  <c r="C815" i="1"/>
  <c r="W814" i="1"/>
  <c r="V814" i="1"/>
  <c r="U814" i="1"/>
  <c r="T814" i="1"/>
  <c r="S814" i="1"/>
  <c r="R814" i="1"/>
  <c r="Q814" i="1"/>
  <c r="P814" i="1"/>
  <c r="E814" i="1"/>
  <c r="D814" i="1"/>
  <c r="C814" i="1"/>
  <c r="W813" i="1"/>
  <c r="V813" i="1"/>
  <c r="U813" i="1"/>
  <c r="T813" i="1"/>
  <c r="S813" i="1"/>
  <c r="R813" i="1"/>
  <c r="Q813" i="1"/>
  <c r="P813" i="1"/>
  <c r="E813" i="1"/>
  <c r="D813" i="1"/>
  <c r="C813" i="1"/>
  <c r="W812" i="1"/>
  <c r="V812" i="1"/>
  <c r="U812" i="1"/>
  <c r="T812" i="1"/>
  <c r="S812" i="1"/>
  <c r="R812" i="1"/>
  <c r="Q812" i="1"/>
  <c r="P812" i="1"/>
  <c r="E812" i="1"/>
  <c r="D812" i="1"/>
  <c r="C812" i="1"/>
  <c r="W811" i="1"/>
  <c r="V811" i="1"/>
  <c r="U811" i="1"/>
  <c r="T811" i="1"/>
  <c r="S811" i="1"/>
  <c r="R811" i="1"/>
  <c r="Q811" i="1"/>
  <c r="P811" i="1"/>
  <c r="E811" i="1"/>
  <c r="D811" i="1"/>
  <c r="C811" i="1"/>
  <c r="W810" i="1"/>
  <c r="V810" i="1"/>
  <c r="U810" i="1"/>
  <c r="T810" i="1"/>
  <c r="S810" i="1"/>
  <c r="R810" i="1"/>
  <c r="Q810" i="1"/>
  <c r="P810" i="1"/>
  <c r="E810" i="1"/>
  <c r="D810" i="1"/>
  <c r="C810" i="1"/>
  <c r="W809" i="1"/>
  <c r="V809" i="1"/>
  <c r="U809" i="1"/>
  <c r="T809" i="1"/>
  <c r="S809" i="1"/>
  <c r="R809" i="1"/>
  <c r="Q809" i="1"/>
  <c r="P809" i="1"/>
  <c r="E809" i="1"/>
  <c r="D809" i="1"/>
  <c r="C809" i="1"/>
  <c r="W808" i="1"/>
  <c r="V808" i="1"/>
  <c r="U808" i="1"/>
  <c r="T808" i="1"/>
  <c r="S808" i="1"/>
  <c r="R808" i="1"/>
  <c r="Q808" i="1"/>
  <c r="P808" i="1"/>
  <c r="E808" i="1"/>
  <c r="D808" i="1"/>
  <c r="C808" i="1"/>
  <c r="W807" i="1"/>
  <c r="V807" i="1"/>
  <c r="U807" i="1"/>
  <c r="T807" i="1"/>
  <c r="S807" i="1"/>
  <c r="R807" i="1"/>
  <c r="Q807" i="1"/>
  <c r="P807" i="1"/>
  <c r="E807" i="1"/>
  <c r="D807" i="1"/>
  <c r="C807" i="1"/>
  <c r="W806" i="1"/>
  <c r="V806" i="1"/>
  <c r="U806" i="1"/>
  <c r="T806" i="1"/>
  <c r="S806" i="1"/>
  <c r="R806" i="1"/>
  <c r="Q806" i="1"/>
  <c r="P806" i="1"/>
  <c r="E806" i="1"/>
  <c r="D806" i="1"/>
  <c r="C806" i="1"/>
  <c r="W805" i="1"/>
  <c r="V805" i="1"/>
  <c r="U805" i="1"/>
  <c r="T805" i="1"/>
  <c r="S805" i="1"/>
  <c r="R805" i="1"/>
  <c r="Q805" i="1"/>
  <c r="P805" i="1"/>
  <c r="E805" i="1"/>
  <c r="D805" i="1"/>
  <c r="C805" i="1"/>
  <c r="W804" i="1"/>
  <c r="V804" i="1"/>
  <c r="U804" i="1"/>
  <c r="T804" i="1"/>
  <c r="S804" i="1"/>
  <c r="R804" i="1"/>
  <c r="Q804" i="1"/>
  <c r="P804" i="1"/>
  <c r="E804" i="1"/>
  <c r="D804" i="1"/>
  <c r="C804" i="1"/>
  <c r="W803" i="1"/>
  <c r="V803" i="1"/>
  <c r="U803" i="1"/>
  <c r="T803" i="1"/>
  <c r="S803" i="1"/>
  <c r="R803" i="1"/>
  <c r="Q803" i="1"/>
  <c r="P803" i="1"/>
  <c r="E803" i="1"/>
  <c r="D803" i="1"/>
  <c r="C803" i="1"/>
  <c r="W802" i="1"/>
  <c r="V802" i="1"/>
  <c r="U802" i="1"/>
  <c r="T802" i="1"/>
  <c r="S802" i="1"/>
  <c r="R802" i="1"/>
  <c r="Q802" i="1"/>
  <c r="P802" i="1"/>
  <c r="E802" i="1"/>
  <c r="D802" i="1"/>
  <c r="C802" i="1"/>
  <c r="W801" i="1"/>
  <c r="V801" i="1"/>
  <c r="U801" i="1"/>
  <c r="T801" i="1"/>
  <c r="S801" i="1"/>
  <c r="R801" i="1"/>
  <c r="Q801" i="1"/>
  <c r="P801" i="1"/>
  <c r="E801" i="1"/>
  <c r="D801" i="1"/>
  <c r="C801" i="1"/>
  <c r="W800" i="1"/>
  <c r="V800" i="1"/>
  <c r="U800" i="1"/>
  <c r="T800" i="1"/>
  <c r="S800" i="1"/>
  <c r="R800" i="1"/>
  <c r="Q800" i="1"/>
  <c r="P800" i="1"/>
  <c r="E800" i="1"/>
  <c r="D800" i="1"/>
  <c r="C800" i="1"/>
  <c r="W799" i="1"/>
  <c r="V799" i="1"/>
  <c r="U799" i="1"/>
  <c r="T799" i="1"/>
  <c r="S799" i="1"/>
  <c r="R799" i="1"/>
  <c r="Q799" i="1"/>
  <c r="P799" i="1"/>
  <c r="E799" i="1"/>
  <c r="D799" i="1"/>
  <c r="C799" i="1"/>
  <c r="W798" i="1"/>
  <c r="V798" i="1"/>
  <c r="U798" i="1"/>
  <c r="T798" i="1"/>
  <c r="S798" i="1"/>
  <c r="R798" i="1"/>
  <c r="Q798" i="1"/>
  <c r="P798" i="1"/>
  <c r="E798" i="1"/>
  <c r="D798" i="1"/>
  <c r="C798" i="1"/>
  <c r="W797" i="1"/>
  <c r="V797" i="1"/>
  <c r="U797" i="1"/>
  <c r="T797" i="1"/>
  <c r="S797" i="1"/>
  <c r="R797" i="1"/>
  <c r="Q797" i="1"/>
  <c r="P797" i="1"/>
  <c r="E797" i="1"/>
  <c r="D797" i="1"/>
  <c r="C797" i="1"/>
  <c r="W796" i="1"/>
  <c r="V796" i="1"/>
  <c r="U796" i="1"/>
  <c r="T796" i="1"/>
  <c r="S796" i="1"/>
  <c r="R796" i="1"/>
  <c r="Q796" i="1"/>
  <c r="P796" i="1"/>
  <c r="E796" i="1"/>
  <c r="D796" i="1"/>
  <c r="C796" i="1"/>
  <c r="W795" i="1"/>
  <c r="V795" i="1"/>
  <c r="U795" i="1"/>
  <c r="T795" i="1"/>
  <c r="S795" i="1"/>
  <c r="R795" i="1"/>
  <c r="Q795" i="1"/>
  <c r="P795" i="1"/>
  <c r="E795" i="1"/>
  <c r="D795" i="1"/>
  <c r="C795" i="1"/>
  <c r="W794" i="1"/>
  <c r="V794" i="1"/>
  <c r="U794" i="1"/>
  <c r="T794" i="1"/>
  <c r="S794" i="1"/>
  <c r="R794" i="1"/>
  <c r="Q794" i="1"/>
  <c r="P794" i="1"/>
  <c r="E794" i="1"/>
  <c r="D794" i="1"/>
  <c r="C794" i="1"/>
  <c r="W793" i="1"/>
  <c r="V793" i="1"/>
  <c r="U793" i="1"/>
  <c r="T793" i="1"/>
  <c r="S793" i="1"/>
  <c r="R793" i="1"/>
  <c r="Q793" i="1"/>
  <c r="P793" i="1"/>
  <c r="E793" i="1"/>
  <c r="D793" i="1"/>
  <c r="C793" i="1"/>
  <c r="W792" i="1"/>
  <c r="V792" i="1"/>
  <c r="U792" i="1"/>
  <c r="T792" i="1"/>
  <c r="S792" i="1"/>
  <c r="R792" i="1"/>
  <c r="Q792" i="1"/>
  <c r="P792" i="1"/>
  <c r="E792" i="1"/>
  <c r="D792" i="1"/>
  <c r="C792" i="1"/>
  <c r="W791" i="1"/>
  <c r="V791" i="1"/>
  <c r="U791" i="1"/>
  <c r="T791" i="1"/>
  <c r="S791" i="1"/>
  <c r="R791" i="1"/>
  <c r="Q791" i="1"/>
  <c r="P791" i="1"/>
  <c r="E791" i="1"/>
  <c r="D791" i="1"/>
  <c r="C791" i="1"/>
  <c r="W790" i="1"/>
  <c r="V790" i="1"/>
  <c r="U790" i="1"/>
  <c r="T790" i="1"/>
  <c r="S790" i="1"/>
  <c r="R790" i="1"/>
  <c r="Q790" i="1"/>
  <c r="P790" i="1"/>
  <c r="E790" i="1"/>
  <c r="D790" i="1"/>
  <c r="C790" i="1"/>
  <c r="W789" i="1"/>
  <c r="V789" i="1"/>
  <c r="U789" i="1"/>
  <c r="T789" i="1"/>
  <c r="S789" i="1"/>
  <c r="R789" i="1"/>
  <c r="Q789" i="1"/>
  <c r="P789" i="1"/>
  <c r="E789" i="1"/>
  <c r="D789" i="1"/>
  <c r="C789" i="1"/>
  <c r="W788" i="1"/>
  <c r="V788" i="1"/>
  <c r="U788" i="1"/>
  <c r="T788" i="1"/>
  <c r="S788" i="1"/>
  <c r="R788" i="1"/>
  <c r="Q788" i="1"/>
  <c r="P788" i="1"/>
  <c r="E788" i="1"/>
  <c r="D788" i="1"/>
  <c r="C788" i="1"/>
  <c r="W787" i="1"/>
  <c r="V787" i="1"/>
  <c r="U787" i="1"/>
  <c r="T787" i="1"/>
  <c r="S787" i="1"/>
  <c r="R787" i="1"/>
  <c r="Q787" i="1"/>
  <c r="P787" i="1"/>
  <c r="E787" i="1"/>
  <c r="D787" i="1"/>
  <c r="C787" i="1"/>
  <c r="W786" i="1"/>
  <c r="V786" i="1"/>
  <c r="U786" i="1"/>
  <c r="T786" i="1"/>
  <c r="S786" i="1"/>
  <c r="R786" i="1"/>
  <c r="Q786" i="1"/>
  <c r="P786" i="1"/>
  <c r="E786" i="1"/>
  <c r="D786" i="1"/>
  <c r="C786" i="1"/>
  <c r="W785" i="1"/>
  <c r="V785" i="1"/>
  <c r="U785" i="1"/>
  <c r="T785" i="1"/>
  <c r="S785" i="1"/>
  <c r="R785" i="1"/>
  <c r="Q785" i="1"/>
  <c r="P785" i="1"/>
  <c r="E785" i="1"/>
  <c r="D785" i="1"/>
  <c r="C785" i="1"/>
  <c r="W784" i="1"/>
  <c r="V784" i="1"/>
  <c r="U784" i="1"/>
  <c r="T784" i="1"/>
  <c r="S784" i="1"/>
  <c r="R784" i="1"/>
  <c r="Q784" i="1"/>
  <c r="P784" i="1"/>
  <c r="E784" i="1"/>
  <c r="D784" i="1"/>
  <c r="C784" i="1"/>
  <c r="W783" i="1"/>
  <c r="V783" i="1"/>
  <c r="U783" i="1"/>
  <c r="T783" i="1"/>
  <c r="S783" i="1"/>
  <c r="R783" i="1"/>
  <c r="Q783" i="1"/>
  <c r="P783" i="1"/>
  <c r="E783" i="1"/>
  <c r="D783" i="1"/>
  <c r="C783" i="1"/>
  <c r="W782" i="1"/>
  <c r="V782" i="1"/>
  <c r="U782" i="1"/>
  <c r="T782" i="1"/>
  <c r="S782" i="1"/>
  <c r="R782" i="1"/>
  <c r="Q782" i="1"/>
  <c r="P782" i="1"/>
  <c r="E782" i="1"/>
  <c r="D782" i="1"/>
  <c r="C782" i="1"/>
  <c r="W781" i="1"/>
  <c r="V781" i="1"/>
  <c r="U781" i="1"/>
  <c r="T781" i="1"/>
  <c r="S781" i="1"/>
  <c r="R781" i="1"/>
  <c r="Q781" i="1"/>
  <c r="P781" i="1"/>
  <c r="E781" i="1"/>
  <c r="D781" i="1"/>
  <c r="C781" i="1"/>
  <c r="W780" i="1"/>
  <c r="V780" i="1"/>
  <c r="U780" i="1"/>
  <c r="T780" i="1"/>
  <c r="S780" i="1"/>
  <c r="R780" i="1"/>
  <c r="Q780" i="1"/>
  <c r="P780" i="1"/>
  <c r="E780" i="1"/>
  <c r="D780" i="1"/>
  <c r="C780" i="1"/>
  <c r="W779" i="1"/>
  <c r="V779" i="1"/>
  <c r="U779" i="1"/>
  <c r="T779" i="1"/>
  <c r="S779" i="1"/>
  <c r="R779" i="1"/>
  <c r="Q779" i="1"/>
  <c r="P779" i="1"/>
  <c r="E779" i="1"/>
  <c r="D779" i="1"/>
  <c r="C779" i="1"/>
  <c r="W778" i="1"/>
  <c r="V778" i="1"/>
  <c r="U778" i="1"/>
  <c r="T778" i="1"/>
  <c r="S778" i="1"/>
  <c r="R778" i="1"/>
  <c r="Q778" i="1"/>
  <c r="P778" i="1"/>
  <c r="E778" i="1"/>
  <c r="D778" i="1"/>
  <c r="C778" i="1"/>
  <c r="W777" i="1"/>
  <c r="V777" i="1"/>
  <c r="U777" i="1"/>
  <c r="T777" i="1"/>
  <c r="S777" i="1"/>
  <c r="R777" i="1"/>
  <c r="Q777" i="1"/>
  <c r="P777" i="1"/>
  <c r="E777" i="1"/>
  <c r="D777" i="1"/>
  <c r="C777" i="1"/>
  <c r="W776" i="1"/>
  <c r="V776" i="1"/>
  <c r="U776" i="1"/>
  <c r="T776" i="1"/>
  <c r="S776" i="1"/>
  <c r="R776" i="1"/>
  <c r="Q776" i="1"/>
  <c r="P776" i="1"/>
  <c r="E776" i="1"/>
  <c r="D776" i="1"/>
  <c r="C776" i="1"/>
  <c r="W775" i="1"/>
  <c r="V775" i="1"/>
  <c r="U775" i="1"/>
  <c r="T775" i="1"/>
  <c r="S775" i="1"/>
  <c r="R775" i="1"/>
  <c r="Q775" i="1"/>
  <c r="P775" i="1"/>
  <c r="E775" i="1"/>
  <c r="D775" i="1"/>
  <c r="C775" i="1"/>
  <c r="W774" i="1"/>
  <c r="V774" i="1"/>
  <c r="U774" i="1"/>
  <c r="T774" i="1"/>
  <c r="S774" i="1"/>
  <c r="R774" i="1"/>
  <c r="Q774" i="1"/>
  <c r="P774" i="1"/>
  <c r="E774" i="1"/>
  <c r="D774" i="1"/>
  <c r="C774" i="1"/>
  <c r="W773" i="1"/>
  <c r="V773" i="1"/>
  <c r="U773" i="1"/>
  <c r="T773" i="1"/>
  <c r="S773" i="1"/>
  <c r="R773" i="1"/>
  <c r="Q773" i="1"/>
  <c r="P773" i="1"/>
  <c r="E773" i="1"/>
  <c r="D773" i="1"/>
  <c r="C773" i="1"/>
  <c r="W772" i="1"/>
  <c r="V772" i="1"/>
  <c r="U772" i="1"/>
  <c r="T772" i="1"/>
  <c r="S772" i="1"/>
  <c r="R772" i="1"/>
  <c r="Q772" i="1"/>
  <c r="P772" i="1"/>
  <c r="E772" i="1"/>
  <c r="D772" i="1"/>
  <c r="C772" i="1"/>
  <c r="W771" i="1"/>
  <c r="V771" i="1"/>
  <c r="U771" i="1"/>
  <c r="T771" i="1"/>
  <c r="S771" i="1"/>
  <c r="R771" i="1"/>
  <c r="Q771" i="1"/>
  <c r="P771" i="1"/>
  <c r="E771" i="1"/>
  <c r="D771" i="1"/>
  <c r="C771" i="1"/>
  <c r="W770" i="1"/>
  <c r="V770" i="1"/>
  <c r="U770" i="1"/>
  <c r="T770" i="1"/>
  <c r="S770" i="1"/>
  <c r="R770" i="1"/>
  <c r="Q770" i="1"/>
  <c r="P770" i="1"/>
  <c r="E770" i="1"/>
  <c r="D770" i="1"/>
  <c r="C770" i="1"/>
  <c r="W769" i="1"/>
  <c r="V769" i="1"/>
  <c r="U769" i="1"/>
  <c r="T769" i="1"/>
  <c r="S769" i="1"/>
  <c r="R769" i="1"/>
  <c r="Q769" i="1"/>
  <c r="P769" i="1"/>
  <c r="E769" i="1"/>
  <c r="D769" i="1"/>
  <c r="C769" i="1"/>
  <c r="W768" i="1"/>
  <c r="V768" i="1"/>
  <c r="U768" i="1"/>
  <c r="T768" i="1"/>
  <c r="S768" i="1"/>
  <c r="R768" i="1"/>
  <c r="Q768" i="1"/>
  <c r="P768" i="1"/>
  <c r="E768" i="1"/>
  <c r="D768" i="1"/>
  <c r="C768" i="1"/>
  <c r="W767" i="1"/>
  <c r="V767" i="1"/>
  <c r="U767" i="1"/>
  <c r="T767" i="1"/>
  <c r="S767" i="1"/>
  <c r="R767" i="1"/>
  <c r="Q767" i="1"/>
  <c r="P767" i="1"/>
  <c r="E767" i="1"/>
  <c r="D767" i="1"/>
  <c r="C767" i="1"/>
  <c r="W766" i="1"/>
  <c r="V766" i="1"/>
  <c r="U766" i="1"/>
  <c r="T766" i="1"/>
  <c r="S766" i="1"/>
  <c r="R766" i="1"/>
  <c r="Q766" i="1"/>
  <c r="P766" i="1"/>
  <c r="E766" i="1"/>
  <c r="D766" i="1"/>
  <c r="C766" i="1"/>
  <c r="W765" i="1"/>
  <c r="V765" i="1"/>
  <c r="U765" i="1"/>
  <c r="T765" i="1"/>
  <c r="S765" i="1"/>
  <c r="R765" i="1"/>
  <c r="Q765" i="1"/>
  <c r="P765" i="1"/>
  <c r="E765" i="1"/>
  <c r="D765" i="1"/>
  <c r="C765" i="1"/>
  <c r="W764" i="1"/>
  <c r="V764" i="1"/>
  <c r="U764" i="1"/>
  <c r="T764" i="1"/>
  <c r="S764" i="1"/>
  <c r="R764" i="1"/>
  <c r="Q764" i="1"/>
  <c r="P764" i="1"/>
  <c r="E764" i="1"/>
  <c r="D764" i="1"/>
  <c r="C764" i="1"/>
  <c r="W763" i="1"/>
  <c r="V763" i="1"/>
  <c r="U763" i="1"/>
  <c r="T763" i="1"/>
  <c r="S763" i="1"/>
  <c r="R763" i="1"/>
  <c r="Q763" i="1"/>
  <c r="P763" i="1"/>
  <c r="E763" i="1"/>
  <c r="D763" i="1"/>
  <c r="C763" i="1"/>
  <c r="W762" i="1"/>
  <c r="V762" i="1"/>
  <c r="U762" i="1"/>
  <c r="T762" i="1"/>
  <c r="S762" i="1"/>
  <c r="R762" i="1"/>
  <c r="Q762" i="1"/>
  <c r="P762" i="1"/>
  <c r="E762" i="1"/>
  <c r="D762" i="1"/>
  <c r="C762" i="1"/>
  <c r="W761" i="1"/>
  <c r="V761" i="1"/>
  <c r="U761" i="1"/>
  <c r="T761" i="1"/>
  <c r="S761" i="1"/>
  <c r="R761" i="1"/>
  <c r="Q761" i="1"/>
  <c r="P761" i="1"/>
  <c r="E761" i="1"/>
  <c r="D761" i="1"/>
  <c r="C761" i="1"/>
  <c r="W760" i="1"/>
  <c r="V760" i="1"/>
  <c r="U760" i="1"/>
  <c r="T760" i="1"/>
  <c r="S760" i="1"/>
  <c r="R760" i="1"/>
  <c r="Q760" i="1"/>
  <c r="P760" i="1"/>
  <c r="E760" i="1"/>
  <c r="D760" i="1"/>
  <c r="C760" i="1"/>
  <c r="W759" i="1"/>
  <c r="V759" i="1"/>
  <c r="U759" i="1"/>
  <c r="T759" i="1"/>
  <c r="S759" i="1"/>
  <c r="R759" i="1"/>
  <c r="Q759" i="1"/>
  <c r="P759" i="1"/>
  <c r="E759" i="1"/>
  <c r="D759" i="1"/>
  <c r="C759" i="1"/>
  <c r="W758" i="1"/>
  <c r="V758" i="1"/>
  <c r="U758" i="1"/>
  <c r="T758" i="1"/>
  <c r="S758" i="1"/>
  <c r="R758" i="1"/>
  <c r="Q758" i="1"/>
  <c r="P758" i="1"/>
  <c r="E758" i="1"/>
  <c r="D758" i="1"/>
  <c r="C758" i="1"/>
  <c r="W757" i="1"/>
  <c r="V757" i="1"/>
  <c r="U757" i="1"/>
  <c r="T757" i="1"/>
  <c r="S757" i="1"/>
  <c r="R757" i="1"/>
  <c r="Q757" i="1"/>
  <c r="P757" i="1"/>
  <c r="E757" i="1"/>
  <c r="D757" i="1"/>
  <c r="C757" i="1"/>
  <c r="W756" i="1"/>
  <c r="V756" i="1"/>
  <c r="U756" i="1"/>
  <c r="T756" i="1"/>
  <c r="S756" i="1"/>
  <c r="R756" i="1"/>
  <c r="Q756" i="1"/>
  <c r="P756" i="1"/>
  <c r="E756" i="1"/>
  <c r="D756" i="1"/>
  <c r="C756" i="1"/>
  <c r="W755" i="1"/>
  <c r="V755" i="1"/>
  <c r="U755" i="1"/>
  <c r="T755" i="1"/>
  <c r="S755" i="1"/>
  <c r="R755" i="1"/>
  <c r="Q755" i="1"/>
  <c r="P755" i="1"/>
  <c r="E755" i="1"/>
  <c r="D755" i="1"/>
  <c r="C755" i="1"/>
  <c r="W754" i="1"/>
  <c r="V754" i="1"/>
  <c r="U754" i="1"/>
  <c r="T754" i="1"/>
  <c r="S754" i="1"/>
  <c r="R754" i="1"/>
  <c r="Q754" i="1"/>
  <c r="P754" i="1"/>
  <c r="E754" i="1"/>
  <c r="D754" i="1"/>
  <c r="C754" i="1"/>
  <c r="W753" i="1"/>
  <c r="V753" i="1"/>
  <c r="U753" i="1"/>
  <c r="T753" i="1"/>
  <c r="S753" i="1"/>
  <c r="R753" i="1"/>
  <c r="Q753" i="1"/>
  <c r="P753" i="1"/>
  <c r="E753" i="1"/>
  <c r="D753" i="1"/>
  <c r="C753" i="1"/>
  <c r="W752" i="1"/>
  <c r="V752" i="1"/>
  <c r="U752" i="1"/>
  <c r="T752" i="1"/>
  <c r="S752" i="1"/>
  <c r="R752" i="1"/>
  <c r="Q752" i="1"/>
  <c r="P752" i="1"/>
  <c r="E752" i="1"/>
  <c r="D752" i="1"/>
  <c r="C752" i="1"/>
  <c r="W751" i="1"/>
  <c r="V751" i="1"/>
  <c r="U751" i="1"/>
  <c r="T751" i="1"/>
  <c r="S751" i="1"/>
  <c r="R751" i="1"/>
  <c r="Q751" i="1"/>
  <c r="P751" i="1"/>
  <c r="E751" i="1"/>
  <c r="D751" i="1"/>
  <c r="C751" i="1"/>
  <c r="W750" i="1"/>
  <c r="V750" i="1"/>
  <c r="U750" i="1"/>
  <c r="T750" i="1"/>
  <c r="S750" i="1"/>
  <c r="R750" i="1"/>
  <c r="Q750" i="1"/>
  <c r="P750" i="1"/>
  <c r="E750" i="1"/>
  <c r="D750" i="1"/>
  <c r="C750" i="1"/>
  <c r="W749" i="1"/>
  <c r="V749" i="1"/>
  <c r="U749" i="1"/>
  <c r="T749" i="1"/>
  <c r="S749" i="1"/>
  <c r="R749" i="1"/>
  <c r="Q749" i="1"/>
  <c r="P749" i="1"/>
  <c r="E749" i="1"/>
  <c r="D749" i="1"/>
  <c r="C749" i="1"/>
  <c r="W748" i="1"/>
  <c r="V748" i="1"/>
  <c r="U748" i="1"/>
  <c r="T748" i="1"/>
  <c r="S748" i="1"/>
  <c r="R748" i="1"/>
  <c r="Q748" i="1"/>
  <c r="P748" i="1"/>
  <c r="E748" i="1"/>
  <c r="D748" i="1"/>
  <c r="C748" i="1"/>
  <c r="W747" i="1"/>
  <c r="V747" i="1"/>
  <c r="U747" i="1"/>
  <c r="T747" i="1"/>
  <c r="S747" i="1"/>
  <c r="R747" i="1"/>
  <c r="Q747" i="1"/>
  <c r="P747" i="1"/>
  <c r="E747" i="1"/>
  <c r="D747" i="1"/>
  <c r="C747" i="1"/>
  <c r="W746" i="1"/>
  <c r="V746" i="1"/>
  <c r="U746" i="1"/>
  <c r="T746" i="1"/>
  <c r="S746" i="1"/>
  <c r="R746" i="1"/>
  <c r="Q746" i="1"/>
  <c r="P746" i="1"/>
  <c r="E746" i="1"/>
  <c r="D746" i="1"/>
  <c r="C746" i="1"/>
  <c r="W745" i="1"/>
  <c r="V745" i="1"/>
  <c r="U745" i="1"/>
  <c r="T745" i="1"/>
  <c r="S745" i="1"/>
  <c r="R745" i="1"/>
  <c r="Q745" i="1"/>
  <c r="P745" i="1"/>
  <c r="E745" i="1"/>
  <c r="D745" i="1"/>
  <c r="C745" i="1"/>
  <c r="W744" i="1"/>
  <c r="V744" i="1"/>
  <c r="U744" i="1"/>
  <c r="T744" i="1"/>
  <c r="S744" i="1"/>
  <c r="R744" i="1"/>
  <c r="Q744" i="1"/>
  <c r="P744" i="1"/>
  <c r="E744" i="1"/>
  <c r="D744" i="1"/>
  <c r="C744" i="1"/>
  <c r="W743" i="1"/>
  <c r="V743" i="1"/>
  <c r="U743" i="1"/>
  <c r="T743" i="1"/>
  <c r="S743" i="1"/>
  <c r="R743" i="1"/>
  <c r="Q743" i="1"/>
  <c r="P743" i="1"/>
  <c r="E743" i="1"/>
  <c r="D743" i="1"/>
  <c r="C743" i="1"/>
  <c r="W742" i="1"/>
  <c r="V742" i="1"/>
  <c r="U742" i="1"/>
  <c r="T742" i="1"/>
  <c r="S742" i="1"/>
  <c r="R742" i="1"/>
  <c r="Q742" i="1"/>
  <c r="P742" i="1"/>
  <c r="E742" i="1"/>
  <c r="D742" i="1"/>
  <c r="C742" i="1"/>
  <c r="W741" i="1"/>
  <c r="V741" i="1"/>
  <c r="U741" i="1"/>
  <c r="T741" i="1"/>
  <c r="S741" i="1"/>
  <c r="R741" i="1"/>
  <c r="Q741" i="1"/>
  <c r="P741" i="1"/>
  <c r="E741" i="1"/>
  <c r="D741" i="1"/>
  <c r="C741" i="1"/>
  <c r="W740" i="1"/>
  <c r="V740" i="1"/>
  <c r="U740" i="1"/>
  <c r="T740" i="1"/>
  <c r="S740" i="1"/>
  <c r="R740" i="1"/>
  <c r="Q740" i="1"/>
  <c r="P740" i="1"/>
  <c r="E740" i="1"/>
  <c r="D740" i="1"/>
  <c r="C740" i="1"/>
  <c r="W739" i="1"/>
  <c r="V739" i="1"/>
  <c r="U739" i="1"/>
  <c r="T739" i="1"/>
  <c r="S739" i="1"/>
  <c r="R739" i="1"/>
  <c r="Q739" i="1"/>
  <c r="P739" i="1"/>
  <c r="E739" i="1"/>
  <c r="D739" i="1"/>
  <c r="C739" i="1"/>
  <c r="W738" i="1"/>
  <c r="V738" i="1"/>
  <c r="U738" i="1"/>
  <c r="T738" i="1"/>
  <c r="S738" i="1"/>
  <c r="R738" i="1"/>
  <c r="Q738" i="1"/>
  <c r="P738" i="1"/>
  <c r="E738" i="1"/>
  <c r="D738" i="1"/>
  <c r="C738" i="1"/>
  <c r="W737" i="1"/>
  <c r="V737" i="1"/>
  <c r="U737" i="1"/>
  <c r="T737" i="1"/>
  <c r="S737" i="1"/>
  <c r="R737" i="1"/>
  <c r="Q737" i="1"/>
  <c r="P737" i="1"/>
  <c r="E737" i="1"/>
  <c r="D737" i="1"/>
  <c r="C737" i="1"/>
  <c r="W736" i="1"/>
  <c r="V736" i="1"/>
  <c r="U736" i="1"/>
  <c r="T736" i="1"/>
  <c r="S736" i="1"/>
  <c r="R736" i="1"/>
  <c r="Q736" i="1"/>
  <c r="P736" i="1"/>
  <c r="E736" i="1"/>
  <c r="D736" i="1"/>
  <c r="C736" i="1"/>
  <c r="W735" i="1"/>
  <c r="V735" i="1"/>
  <c r="U735" i="1"/>
  <c r="T735" i="1"/>
  <c r="S735" i="1"/>
  <c r="R735" i="1"/>
  <c r="Q735" i="1"/>
  <c r="P735" i="1"/>
  <c r="E735" i="1"/>
  <c r="D735" i="1"/>
  <c r="C735" i="1"/>
  <c r="W734" i="1"/>
  <c r="V734" i="1"/>
  <c r="U734" i="1"/>
  <c r="T734" i="1"/>
  <c r="S734" i="1"/>
  <c r="R734" i="1"/>
  <c r="Q734" i="1"/>
  <c r="P734" i="1"/>
  <c r="E734" i="1"/>
  <c r="D734" i="1"/>
  <c r="C734" i="1"/>
  <c r="W733" i="1"/>
  <c r="V733" i="1"/>
  <c r="U733" i="1"/>
  <c r="T733" i="1"/>
  <c r="S733" i="1"/>
  <c r="R733" i="1"/>
  <c r="Q733" i="1"/>
  <c r="P733" i="1"/>
  <c r="E733" i="1"/>
  <c r="D733" i="1"/>
  <c r="C733" i="1"/>
  <c r="W732" i="1"/>
  <c r="V732" i="1"/>
  <c r="U732" i="1"/>
  <c r="T732" i="1"/>
  <c r="S732" i="1"/>
  <c r="R732" i="1"/>
  <c r="Q732" i="1"/>
  <c r="P732" i="1"/>
  <c r="E732" i="1"/>
  <c r="D732" i="1"/>
  <c r="C732" i="1"/>
  <c r="W731" i="1"/>
  <c r="V731" i="1"/>
  <c r="U731" i="1"/>
  <c r="T731" i="1"/>
  <c r="S731" i="1"/>
  <c r="R731" i="1"/>
  <c r="Q731" i="1"/>
  <c r="P731" i="1"/>
  <c r="E731" i="1"/>
  <c r="D731" i="1"/>
  <c r="C731" i="1"/>
  <c r="W730" i="1"/>
  <c r="V730" i="1"/>
  <c r="U730" i="1"/>
  <c r="T730" i="1"/>
  <c r="S730" i="1"/>
  <c r="R730" i="1"/>
  <c r="Q730" i="1"/>
  <c r="P730" i="1"/>
  <c r="E730" i="1"/>
  <c r="D730" i="1"/>
  <c r="C730" i="1"/>
  <c r="W729" i="1"/>
  <c r="V729" i="1"/>
  <c r="U729" i="1"/>
  <c r="T729" i="1"/>
  <c r="S729" i="1"/>
  <c r="R729" i="1"/>
  <c r="Q729" i="1"/>
  <c r="P729" i="1"/>
  <c r="E729" i="1"/>
  <c r="D729" i="1"/>
  <c r="C729" i="1"/>
  <c r="W728" i="1"/>
  <c r="V728" i="1"/>
  <c r="U728" i="1"/>
  <c r="T728" i="1"/>
  <c r="S728" i="1"/>
  <c r="R728" i="1"/>
  <c r="Q728" i="1"/>
  <c r="P728" i="1"/>
  <c r="E728" i="1"/>
  <c r="D728" i="1"/>
  <c r="C728" i="1"/>
  <c r="W727" i="1"/>
  <c r="V727" i="1"/>
  <c r="U727" i="1"/>
  <c r="T727" i="1"/>
  <c r="S727" i="1"/>
  <c r="R727" i="1"/>
  <c r="Q727" i="1"/>
  <c r="P727" i="1"/>
  <c r="E727" i="1"/>
  <c r="D727" i="1"/>
  <c r="C727" i="1"/>
  <c r="W726" i="1"/>
  <c r="V726" i="1"/>
  <c r="U726" i="1"/>
  <c r="T726" i="1"/>
  <c r="S726" i="1"/>
  <c r="R726" i="1"/>
  <c r="Q726" i="1"/>
  <c r="P726" i="1"/>
  <c r="E726" i="1"/>
  <c r="D726" i="1"/>
  <c r="C726" i="1"/>
  <c r="W725" i="1"/>
  <c r="V725" i="1"/>
  <c r="U725" i="1"/>
  <c r="T725" i="1"/>
  <c r="S725" i="1"/>
  <c r="R725" i="1"/>
  <c r="Q725" i="1"/>
  <c r="P725" i="1"/>
  <c r="E725" i="1"/>
  <c r="D725" i="1"/>
  <c r="C725" i="1"/>
  <c r="W724" i="1"/>
  <c r="V724" i="1"/>
  <c r="U724" i="1"/>
  <c r="T724" i="1"/>
  <c r="S724" i="1"/>
  <c r="R724" i="1"/>
  <c r="Q724" i="1"/>
  <c r="P724" i="1"/>
  <c r="E724" i="1"/>
  <c r="D724" i="1"/>
  <c r="C724" i="1"/>
  <c r="W723" i="1"/>
  <c r="V723" i="1"/>
  <c r="U723" i="1"/>
  <c r="T723" i="1"/>
  <c r="S723" i="1"/>
  <c r="R723" i="1"/>
  <c r="Q723" i="1"/>
  <c r="P723" i="1"/>
  <c r="E723" i="1"/>
  <c r="D723" i="1"/>
  <c r="C723" i="1"/>
  <c r="W722" i="1"/>
  <c r="V722" i="1"/>
  <c r="U722" i="1"/>
  <c r="T722" i="1"/>
  <c r="S722" i="1"/>
  <c r="R722" i="1"/>
  <c r="Q722" i="1"/>
  <c r="P722" i="1"/>
  <c r="E722" i="1"/>
  <c r="D722" i="1"/>
  <c r="C722" i="1"/>
  <c r="W721" i="1"/>
  <c r="V721" i="1"/>
  <c r="U721" i="1"/>
  <c r="T721" i="1"/>
  <c r="S721" i="1"/>
  <c r="R721" i="1"/>
  <c r="Q721" i="1"/>
  <c r="P721" i="1"/>
  <c r="E721" i="1"/>
  <c r="D721" i="1"/>
  <c r="C721" i="1"/>
  <c r="W720" i="1"/>
  <c r="V720" i="1"/>
  <c r="U720" i="1"/>
  <c r="T720" i="1"/>
  <c r="S720" i="1"/>
  <c r="R720" i="1"/>
  <c r="Q720" i="1"/>
  <c r="P720" i="1"/>
  <c r="E720" i="1"/>
  <c r="D720" i="1"/>
  <c r="C720" i="1"/>
  <c r="W719" i="1"/>
  <c r="V719" i="1"/>
  <c r="U719" i="1"/>
  <c r="T719" i="1"/>
  <c r="S719" i="1"/>
  <c r="R719" i="1"/>
  <c r="Q719" i="1"/>
  <c r="P719" i="1"/>
  <c r="E719" i="1"/>
  <c r="D719" i="1"/>
  <c r="C719" i="1"/>
  <c r="W718" i="1"/>
  <c r="V718" i="1"/>
  <c r="U718" i="1"/>
  <c r="T718" i="1"/>
  <c r="S718" i="1"/>
  <c r="R718" i="1"/>
  <c r="Q718" i="1"/>
  <c r="P718" i="1"/>
  <c r="E718" i="1"/>
  <c r="D718" i="1"/>
  <c r="C718" i="1"/>
  <c r="W717" i="1"/>
  <c r="V717" i="1"/>
  <c r="U717" i="1"/>
  <c r="T717" i="1"/>
  <c r="S717" i="1"/>
  <c r="R717" i="1"/>
  <c r="Q717" i="1"/>
  <c r="P717" i="1"/>
  <c r="E717" i="1"/>
  <c r="D717" i="1"/>
  <c r="C717" i="1"/>
  <c r="W716" i="1"/>
  <c r="V716" i="1"/>
  <c r="U716" i="1"/>
  <c r="T716" i="1"/>
  <c r="S716" i="1"/>
  <c r="R716" i="1"/>
  <c r="Q716" i="1"/>
  <c r="P716" i="1"/>
  <c r="E716" i="1"/>
  <c r="D716" i="1"/>
  <c r="C716" i="1"/>
  <c r="W715" i="1"/>
  <c r="V715" i="1"/>
  <c r="U715" i="1"/>
  <c r="T715" i="1"/>
  <c r="S715" i="1"/>
  <c r="R715" i="1"/>
  <c r="Q715" i="1"/>
  <c r="P715" i="1"/>
  <c r="E715" i="1"/>
  <c r="D715" i="1"/>
  <c r="C715" i="1"/>
  <c r="W714" i="1"/>
  <c r="V714" i="1"/>
  <c r="U714" i="1"/>
  <c r="T714" i="1"/>
  <c r="S714" i="1"/>
  <c r="R714" i="1"/>
  <c r="Q714" i="1"/>
  <c r="P714" i="1"/>
  <c r="E714" i="1"/>
  <c r="D714" i="1"/>
  <c r="C714" i="1"/>
  <c r="W713" i="1"/>
  <c r="V713" i="1"/>
  <c r="U713" i="1"/>
  <c r="T713" i="1"/>
  <c r="S713" i="1"/>
  <c r="R713" i="1"/>
  <c r="Q713" i="1"/>
  <c r="P713" i="1"/>
  <c r="E713" i="1"/>
  <c r="D713" i="1"/>
  <c r="C713" i="1"/>
  <c r="W712" i="1"/>
  <c r="V712" i="1"/>
  <c r="U712" i="1"/>
  <c r="T712" i="1"/>
  <c r="S712" i="1"/>
  <c r="R712" i="1"/>
  <c r="Q712" i="1"/>
  <c r="P712" i="1"/>
  <c r="E712" i="1"/>
  <c r="D712" i="1"/>
  <c r="C712" i="1"/>
  <c r="W711" i="1"/>
  <c r="V711" i="1"/>
  <c r="U711" i="1"/>
  <c r="T711" i="1"/>
  <c r="S711" i="1"/>
  <c r="R711" i="1"/>
  <c r="Q711" i="1"/>
  <c r="P711" i="1"/>
  <c r="E711" i="1"/>
  <c r="D711" i="1"/>
  <c r="C711" i="1"/>
  <c r="W710" i="1"/>
  <c r="V710" i="1"/>
  <c r="U710" i="1"/>
  <c r="T710" i="1"/>
  <c r="S710" i="1"/>
  <c r="R710" i="1"/>
  <c r="Q710" i="1"/>
  <c r="P710" i="1"/>
  <c r="E710" i="1"/>
  <c r="D710" i="1"/>
  <c r="C710" i="1"/>
  <c r="W709" i="1"/>
  <c r="V709" i="1"/>
  <c r="U709" i="1"/>
  <c r="T709" i="1"/>
  <c r="S709" i="1"/>
  <c r="R709" i="1"/>
  <c r="Q709" i="1"/>
  <c r="P709" i="1"/>
  <c r="E709" i="1"/>
  <c r="D709" i="1"/>
  <c r="C709" i="1"/>
  <c r="W708" i="1"/>
  <c r="V708" i="1"/>
  <c r="U708" i="1"/>
  <c r="T708" i="1"/>
  <c r="S708" i="1"/>
  <c r="R708" i="1"/>
  <c r="Q708" i="1"/>
  <c r="P708" i="1"/>
  <c r="E708" i="1"/>
  <c r="D708" i="1"/>
  <c r="C708" i="1"/>
  <c r="W707" i="1"/>
  <c r="V707" i="1"/>
  <c r="U707" i="1"/>
  <c r="T707" i="1"/>
  <c r="S707" i="1"/>
  <c r="R707" i="1"/>
  <c r="Q707" i="1"/>
  <c r="P707" i="1"/>
  <c r="E707" i="1"/>
  <c r="D707" i="1"/>
  <c r="C707" i="1"/>
  <c r="W706" i="1"/>
  <c r="V706" i="1"/>
  <c r="U706" i="1"/>
  <c r="T706" i="1"/>
  <c r="S706" i="1"/>
  <c r="R706" i="1"/>
  <c r="Q706" i="1"/>
  <c r="P706" i="1"/>
  <c r="E706" i="1"/>
  <c r="D706" i="1"/>
  <c r="C706" i="1"/>
  <c r="W705" i="1"/>
  <c r="V705" i="1"/>
  <c r="U705" i="1"/>
  <c r="T705" i="1"/>
  <c r="S705" i="1"/>
  <c r="R705" i="1"/>
  <c r="Q705" i="1"/>
  <c r="P705" i="1"/>
  <c r="E705" i="1"/>
  <c r="D705" i="1"/>
  <c r="C705" i="1"/>
  <c r="W704" i="1"/>
  <c r="V704" i="1"/>
  <c r="U704" i="1"/>
  <c r="T704" i="1"/>
  <c r="S704" i="1"/>
  <c r="R704" i="1"/>
  <c r="Q704" i="1"/>
  <c r="P704" i="1"/>
  <c r="E704" i="1"/>
  <c r="D704" i="1"/>
  <c r="C704" i="1"/>
  <c r="W703" i="1"/>
  <c r="V703" i="1"/>
  <c r="U703" i="1"/>
  <c r="T703" i="1"/>
  <c r="S703" i="1"/>
  <c r="R703" i="1"/>
  <c r="Q703" i="1"/>
  <c r="P703" i="1"/>
  <c r="E703" i="1"/>
  <c r="D703" i="1"/>
  <c r="C703" i="1"/>
  <c r="W702" i="1"/>
  <c r="V702" i="1"/>
  <c r="U702" i="1"/>
  <c r="T702" i="1"/>
  <c r="S702" i="1"/>
  <c r="R702" i="1"/>
  <c r="Q702" i="1"/>
  <c r="P702" i="1"/>
  <c r="E702" i="1"/>
  <c r="D702" i="1"/>
  <c r="C702" i="1"/>
  <c r="W701" i="1"/>
  <c r="V701" i="1"/>
  <c r="U701" i="1"/>
  <c r="T701" i="1"/>
  <c r="S701" i="1"/>
  <c r="R701" i="1"/>
  <c r="Q701" i="1"/>
  <c r="P701" i="1"/>
  <c r="E701" i="1"/>
  <c r="D701" i="1"/>
  <c r="C701" i="1"/>
  <c r="W700" i="1"/>
  <c r="V700" i="1"/>
  <c r="U700" i="1"/>
  <c r="T700" i="1"/>
  <c r="S700" i="1"/>
  <c r="R700" i="1"/>
  <c r="Q700" i="1"/>
  <c r="P700" i="1"/>
  <c r="E700" i="1"/>
  <c r="D700" i="1"/>
  <c r="C700" i="1"/>
  <c r="W699" i="1"/>
  <c r="V699" i="1"/>
  <c r="U699" i="1"/>
  <c r="T699" i="1"/>
  <c r="S699" i="1"/>
  <c r="R699" i="1"/>
  <c r="Q699" i="1"/>
  <c r="P699" i="1"/>
  <c r="E699" i="1"/>
  <c r="D699" i="1"/>
  <c r="C699" i="1"/>
  <c r="W698" i="1"/>
  <c r="V698" i="1"/>
  <c r="U698" i="1"/>
  <c r="T698" i="1"/>
  <c r="S698" i="1"/>
  <c r="R698" i="1"/>
  <c r="Q698" i="1"/>
  <c r="P698" i="1"/>
  <c r="E698" i="1"/>
  <c r="D698" i="1"/>
  <c r="C698" i="1"/>
  <c r="W697" i="1"/>
  <c r="V697" i="1"/>
  <c r="U697" i="1"/>
  <c r="T697" i="1"/>
  <c r="S697" i="1"/>
  <c r="R697" i="1"/>
  <c r="Q697" i="1"/>
  <c r="P697" i="1"/>
  <c r="E697" i="1"/>
  <c r="D697" i="1"/>
  <c r="C697" i="1"/>
  <c r="W696" i="1"/>
  <c r="V696" i="1"/>
  <c r="U696" i="1"/>
  <c r="T696" i="1"/>
  <c r="S696" i="1"/>
  <c r="R696" i="1"/>
  <c r="Q696" i="1"/>
  <c r="P696" i="1"/>
  <c r="E696" i="1"/>
  <c r="D696" i="1"/>
  <c r="C696" i="1"/>
  <c r="W695" i="1"/>
  <c r="V695" i="1"/>
  <c r="U695" i="1"/>
  <c r="T695" i="1"/>
  <c r="S695" i="1"/>
  <c r="R695" i="1"/>
  <c r="Q695" i="1"/>
  <c r="P695" i="1"/>
  <c r="E695" i="1"/>
  <c r="D695" i="1"/>
  <c r="C695" i="1"/>
  <c r="W694" i="1"/>
  <c r="V694" i="1"/>
  <c r="U694" i="1"/>
  <c r="T694" i="1"/>
  <c r="S694" i="1"/>
  <c r="R694" i="1"/>
  <c r="Q694" i="1"/>
  <c r="P694" i="1"/>
  <c r="E694" i="1"/>
  <c r="D694" i="1"/>
  <c r="C694" i="1"/>
  <c r="W693" i="1"/>
  <c r="V693" i="1"/>
  <c r="U693" i="1"/>
  <c r="T693" i="1"/>
  <c r="S693" i="1"/>
  <c r="R693" i="1"/>
  <c r="Q693" i="1"/>
  <c r="P693" i="1"/>
  <c r="E693" i="1"/>
  <c r="D693" i="1"/>
  <c r="C693" i="1"/>
  <c r="W692" i="1"/>
  <c r="V692" i="1"/>
  <c r="U692" i="1"/>
  <c r="T692" i="1"/>
  <c r="S692" i="1"/>
  <c r="R692" i="1"/>
  <c r="Q692" i="1"/>
  <c r="P692" i="1"/>
  <c r="E692" i="1"/>
  <c r="D692" i="1"/>
  <c r="C692" i="1"/>
  <c r="W691" i="1"/>
  <c r="V691" i="1"/>
  <c r="U691" i="1"/>
  <c r="T691" i="1"/>
  <c r="S691" i="1"/>
  <c r="R691" i="1"/>
  <c r="Q691" i="1"/>
  <c r="P691" i="1"/>
  <c r="E691" i="1"/>
  <c r="D691" i="1"/>
  <c r="C691" i="1"/>
  <c r="W690" i="1"/>
  <c r="V690" i="1"/>
  <c r="U690" i="1"/>
  <c r="T690" i="1"/>
  <c r="S690" i="1"/>
  <c r="R690" i="1"/>
  <c r="Q690" i="1"/>
  <c r="P690" i="1"/>
  <c r="E690" i="1"/>
  <c r="D690" i="1"/>
  <c r="C690" i="1"/>
  <c r="W689" i="1"/>
  <c r="V689" i="1"/>
  <c r="U689" i="1"/>
  <c r="T689" i="1"/>
  <c r="S689" i="1"/>
  <c r="R689" i="1"/>
  <c r="Q689" i="1"/>
  <c r="P689" i="1"/>
  <c r="E689" i="1"/>
  <c r="D689" i="1"/>
  <c r="C689" i="1"/>
  <c r="W688" i="1"/>
  <c r="V688" i="1"/>
  <c r="U688" i="1"/>
  <c r="T688" i="1"/>
  <c r="S688" i="1"/>
  <c r="R688" i="1"/>
  <c r="Q688" i="1"/>
  <c r="P688" i="1"/>
  <c r="E688" i="1"/>
  <c r="D688" i="1"/>
  <c r="C688" i="1"/>
  <c r="W687" i="1"/>
  <c r="V687" i="1"/>
  <c r="U687" i="1"/>
  <c r="T687" i="1"/>
  <c r="S687" i="1"/>
  <c r="R687" i="1"/>
  <c r="Q687" i="1"/>
  <c r="P687" i="1"/>
  <c r="E687" i="1"/>
  <c r="D687" i="1"/>
  <c r="C687" i="1"/>
  <c r="W686" i="1"/>
  <c r="V686" i="1"/>
  <c r="U686" i="1"/>
  <c r="T686" i="1"/>
  <c r="S686" i="1"/>
  <c r="R686" i="1"/>
  <c r="Q686" i="1"/>
  <c r="P686" i="1"/>
  <c r="E686" i="1"/>
  <c r="D686" i="1"/>
  <c r="C686" i="1"/>
  <c r="W685" i="1"/>
  <c r="V685" i="1"/>
  <c r="U685" i="1"/>
  <c r="T685" i="1"/>
  <c r="S685" i="1"/>
  <c r="R685" i="1"/>
  <c r="Q685" i="1"/>
  <c r="P685" i="1"/>
  <c r="E685" i="1"/>
  <c r="D685" i="1"/>
  <c r="C685" i="1"/>
  <c r="W684" i="1"/>
  <c r="V684" i="1"/>
  <c r="U684" i="1"/>
  <c r="T684" i="1"/>
  <c r="S684" i="1"/>
  <c r="R684" i="1"/>
  <c r="Q684" i="1"/>
  <c r="P684" i="1"/>
  <c r="E684" i="1"/>
  <c r="D684" i="1"/>
  <c r="C684" i="1"/>
  <c r="W683" i="1"/>
  <c r="V683" i="1"/>
  <c r="U683" i="1"/>
  <c r="T683" i="1"/>
  <c r="S683" i="1"/>
  <c r="R683" i="1"/>
  <c r="Q683" i="1"/>
  <c r="P683" i="1"/>
  <c r="E683" i="1"/>
  <c r="D683" i="1"/>
  <c r="C683" i="1"/>
  <c r="W682" i="1"/>
  <c r="V682" i="1"/>
  <c r="U682" i="1"/>
  <c r="T682" i="1"/>
  <c r="S682" i="1"/>
  <c r="R682" i="1"/>
  <c r="Q682" i="1"/>
  <c r="P682" i="1"/>
  <c r="E682" i="1"/>
  <c r="D682" i="1"/>
  <c r="C682" i="1"/>
  <c r="W681" i="1"/>
  <c r="V681" i="1"/>
  <c r="U681" i="1"/>
  <c r="T681" i="1"/>
  <c r="S681" i="1"/>
  <c r="R681" i="1"/>
  <c r="Q681" i="1"/>
  <c r="P681" i="1"/>
  <c r="E681" i="1"/>
  <c r="D681" i="1"/>
  <c r="C681" i="1"/>
  <c r="W680" i="1"/>
  <c r="V680" i="1"/>
  <c r="U680" i="1"/>
  <c r="T680" i="1"/>
  <c r="S680" i="1"/>
  <c r="R680" i="1"/>
  <c r="Q680" i="1"/>
  <c r="P680" i="1"/>
  <c r="E680" i="1"/>
  <c r="D680" i="1"/>
  <c r="C680" i="1"/>
  <c r="W679" i="1"/>
  <c r="V679" i="1"/>
  <c r="U679" i="1"/>
  <c r="T679" i="1"/>
  <c r="S679" i="1"/>
  <c r="R679" i="1"/>
  <c r="Q679" i="1"/>
  <c r="P679" i="1"/>
  <c r="E679" i="1"/>
  <c r="D679" i="1"/>
  <c r="C679" i="1"/>
  <c r="W678" i="1"/>
  <c r="V678" i="1"/>
  <c r="U678" i="1"/>
  <c r="T678" i="1"/>
  <c r="S678" i="1"/>
  <c r="R678" i="1"/>
  <c r="Q678" i="1"/>
  <c r="P678" i="1"/>
  <c r="E678" i="1"/>
  <c r="D678" i="1"/>
  <c r="C678" i="1"/>
  <c r="W677" i="1"/>
  <c r="V677" i="1"/>
  <c r="U677" i="1"/>
  <c r="T677" i="1"/>
  <c r="S677" i="1"/>
  <c r="R677" i="1"/>
  <c r="Q677" i="1"/>
  <c r="P677" i="1"/>
  <c r="E677" i="1"/>
  <c r="D677" i="1"/>
  <c r="C677" i="1"/>
  <c r="W676" i="1"/>
  <c r="V676" i="1"/>
  <c r="U676" i="1"/>
  <c r="T676" i="1"/>
  <c r="S676" i="1"/>
  <c r="R676" i="1"/>
  <c r="Q676" i="1"/>
  <c r="P676" i="1"/>
  <c r="E676" i="1"/>
  <c r="D676" i="1"/>
  <c r="C676" i="1"/>
  <c r="W675" i="1"/>
  <c r="V675" i="1"/>
  <c r="U675" i="1"/>
  <c r="T675" i="1"/>
  <c r="S675" i="1"/>
  <c r="R675" i="1"/>
  <c r="Q675" i="1"/>
  <c r="P675" i="1"/>
  <c r="E675" i="1"/>
  <c r="D675" i="1"/>
  <c r="C675" i="1"/>
  <c r="W674" i="1"/>
  <c r="V674" i="1"/>
  <c r="U674" i="1"/>
  <c r="T674" i="1"/>
  <c r="S674" i="1"/>
  <c r="R674" i="1"/>
  <c r="Q674" i="1"/>
  <c r="P674" i="1"/>
  <c r="E674" i="1"/>
  <c r="D674" i="1"/>
  <c r="C674" i="1"/>
  <c r="W673" i="1"/>
  <c r="V673" i="1"/>
  <c r="U673" i="1"/>
  <c r="T673" i="1"/>
  <c r="S673" i="1"/>
  <c r="R673" i="1"/>
  <c r="Q673" i="1"/>
  <c r="P673" i="1"/>
  <c r="E673" i="1"/>
  <c r="D673" i="1"/>
  <c r="C673" i="1"/>
  <c r="W672" i="1"/>
  <c r="V672" i="1"/>
  <c r="U672" i="1"/>
  <c r="T672" i="1"/>
  <c r="S672" i="1"/>
  <c r="R672" i="1"/>
  <c r="Q672" i="1"/>
  <c r="P672" i="1"/>
  <c r="E672" i="1"/>
  <c r="D672" i="1"/>
  <c r="C672" i="1"/>
  <c r="W671" i="1"/>
  <c r="V671" i="1"/>
  <c r="U671" i="1"/>
  <c r="T671" i="1"/>
  <c r="S671" i="1"/>
  <c r="R671" i="1"/>
  <c r="Q671" i="1"/>
  <c r="P671" i="1"/>
  <c r="E671" i="1"/>
  <c r="D671" i="1"/>
  <c r="C671" i="1"/>
  <c r="W670" i="1"/>
  <c r="V670" i="1"/>
  <c r="U670" i="1"/>
  <c r="T670" i="1"/>
  <c r="S670" i="1"/>
  <c r="R670" i="1"/>
  <c r="Q670" i="1"/>
  <c r="P670" i="1"/>
  <c r="E670" i="1"/>
  <c r="D670" i="1"/>
  <c r="C670" i="1"/>
  <c r="W669" i="1"/>
  <c r="V669" i="1"/>
  <c r="U669" i="1"/>
  <c r="T669" i="1"/>
  <c r="S669" i="1"/>
  <c r="R669" i="1"/>
  <c r="Q669" i="1"/>
  <c r="P669" i="1"/>
  <c r="E669" i="1"/>
  <c r="D669" i="1"/>
  <c r="C669" i="1"/>
  <c r="W668" i="1"/>
  <c r="V668" i="1"/>
  <c r="U668" i="1"/>
  <c r="T668" i="1"/>
  <c r="S668" i="1"/>
  <c r="R668" i="1"/>
  <c r="Q668" i="1"/>
  <c r="P668" i="1"/>
  <c r="E668" i="1"/>
  <c r="D668" i="1"/>
  <c r="C668" i="1"/>
  <c r="W667" i="1"/>
  <c r="V667" i="1"/>
  <c r="U667" i="1"/>
  <c r="T667" i="1"/>
  <c r="S667" i="1"/>
  <c r="R667" i="1"/>
  <c r="Q667" i="1"/>
  <c r="P667" i="1"/>
  <c r="E667" i="1"/>
  <c r="D667" i="1"/>
  <c r="C667" i="1"/>
  <c r="W666" i="1"/>
  <c r="V666" i="1"/>
  <c r="U666" i="1"/>
  <c r="T666" i="1"/>
  <c r="S666" i="1"/>
  <c r="R666" i="1"/>
  <c r="Q666" i="1"/>
  <c r="P666" i="1"/>
  <c r="E666" i="1"/>
  <c r="D666" i="1"/>
  <c r="C666" i="1"/>
  <c r="W665" i="1"/>
  <c r="V665" i="1"/>
  <c r="U665" i="1"/>
  <c r="T665" i="1"/>
  <c r="S665" i="1"/>
  <c r="R665" i="1"/>
  <c r="Q665" i="1"/>
  <c r="P665" i="1"/>
  <c r="E665" i="1"/>
  <c r="D665" i="1"/>
  <c r="C665" i="1"/>
  <c r="W664" i="1"/>
  <c r="V664" i="1"/>
  <c r="U664" i="1"/>
  <c r="T664" i="1"/>
  <c r="S664" i="1"/>
  <c r="R664" i="1"/>
  <c r="Q664" i="1"/>
  <c r="P664" i="1"/>
  <c r="E664" i="1"/>
  <c r="D664" i="1"/>
  <c r="C664" i="1"/>
  <c r="W663" i="1"/>
  <c r="V663" i="1"/>
  <c r="U663" i="1"/>
  <c r="T663" i="1"/>
  <c r="S663" i="1"/>
  <c r="R663" i="1"/>
  <c r="Q663" i="1"/>
  <c r="P663" i="1"/>
  <c r="E663" i="1"/>
  <c r="D663" i="1"/>
  <c r="C663" i="1"/>
  <c r="W662" i="1"/>
  <c r="V662" i="1"/>
  <c r="U662" i="1"/>
  <c r="T662" i="1"/>
  <c r="S662" i="1"/>
  <c r="R662" i="1"/>
  <c r="Q662" i="1"/>
  <c r="P662" i="1"/>
  <c r="E662" i="1"/>
  <c r="D662" i="1"/>
  <c r="C662" i="1"/>
  <c r="W661" i="1"/>
  <c r="V661" i="1"/>
  <c r="U661" i="1"/>
  <c r="T661" i="1"/>
  <c r="S661" i="1"/>
  <c r="R661" i="1"/>
  <c r="Q661" i="1"/>
  <c r="P661" i="1"/>
  <c r="E661" i="1"/>
  <c r="D661" i="1"/>
  <c r="C661" i="1"/>
  <c r="W660" i="1"/>
  <c r="V660" i="1"/>
  <c r="U660" i="1"/>
  <c r="T660" i="1"/>
  <c r="S660" i="1"/>
  <c r="R660" i="1"/>
  <c r="Q660" i="1"/>
  <c r="P660" i="1"/>
  <c r="E660" i="1"/>
  <c r="D660" i="1"/>
  <c r="C660" i="1"/>
  <c r="W659" i="1"/>
  <c r="V659" i="1"/>
  <c r="U659" i="1"/>
  <c r="T659" i="1"/>
  <c r="S659" i="1"/>
  <c r="R659" i="1"/>
  <c r="Q659" i="1"/>
  <c r="P659" i="1"/>
  <c r="E659" i="1"/>
  <c r="D659" i="1"/>
  <c r="C659" i="1"/>
  <c r="W658" i="1"/>
  <c r="V658" i="1"/>
  <c r="U658" i="1"/>
  <c r="T658" i="1"/>
  <c r="S658" i="1"/>
  <c r="R658" i="1"/>
  <c r="Q658" i="1"/>
  <c r="P658" i="1"/>
  <c r="E658" i="1"/>
  <c r="D658" i="1"/>
  <c r="C658" i="1"/>
  <c r="W657" i="1"/>
  <c r="V657" i="1"/>
  <c r="U657" i="1"/>
  <c r="T657" i="1"/>
  <c r="S657" i="1"/>
  <c r="R657" i="1"/>
  <c r="Q657" i="1"/>
  <c r="P657" i="1"/>
  <c r="E657" i="1"/>
  <c r="D657" i="1"/>
  <c r="C657" i="1"/>
  <c r="W656" i="1"/>
  <c r="V656" i="1"/>
  <c r="U656" i="1"/>
  <c r="T656" i="1"/>
  <c r="S656" i="1"/>
  <c r="R656" i="1"/>
  <c r="Q656" i="1"/>
  <c r="P656" i="1"/>
  <c r="E656" i="1"/>
  <c r="D656" i="1"/>
  <c r="C656" i="1"/>
  <c r="W655" i="1"/>
  <c r="V655" i="1"/>
  <c r="U655" i="1"/>
  <c r="T655" i="1"/>
  <c r="S655" i="1"/>
  <c r="R655" i="1"/>
  <c r="Q655" i="1"/>
  <c r="P655" i="1"/>
  <c r="E655" i="1"/>
  <c r="D655" i="1"/>
  <c r="C655" i="1"/>
  <c r="W654" i="1"/>
  <c r="V654" i="1"/>
  <c r="U654" i="1"/>
  <c r="T654" i="1"/>
  <c r="S654" i="1"/>
  <c r="R654" i="1"/>
  <c r="Q654" i="1"/>
  <c r="P654" i="1"/>
  <c r="E654" i="1"/>
  <c r="D654" i="1"/>
  <c r="C654" i="1"/>
  <c r="W653" i="1"/>
  <c r="V653" i="1"/>
  <c r="U653" i="1"/>
  <c r="T653" i="1"/>
  <c r="S653" i="1"/>
  <c r="R653" i="1"/>
  <c r="Q653" i="1"/>
  <c r="P653" i="1"/>
  <c r="E653" i="1"/>
  <c r="D653" i="1"/>
  <c r="C653" i="1"/>
  <c r="W652" i="1"/>
  <c r="V652" i="1"/>
  <c r="U652" i="1"/>
  <c r="T652" i="1"/>
  <c r="S652" i="1"/>
  <c r="R652" i="1"/>
  <c r="Q652" i="1"/>
  <c r="P652" i="1"/>
  <c r="E652" i="1"/>
  <c r="D652" i="1"/>
  <c r="C652" i="1"/>
  <c r="W651" i="1"/>
  <c r="V651" i="1"/>
  <c r="U651" i="1"/>
  <c r="T651" i="1"/>
  <c r="S651" i="1"/>
  <c r="R651" i="1"/>
  <c r="Q651" i="1"/>
  <c r="P651" i="1"/>
  <c r="E651" i="1"/>
  <c r="D651" i="1"/>
  <c r="C651" i="1"/>
  <c r="W650" i="1"/>
  <c r="V650" i="1"/>
  <c r="U650" i="1"/>
  <c r="T650" i="1"/>
  <c r="S650" i="1"/>
  <c r="R650" i="1"/>
  <c r="Q650" i="1"/>
  <c r="P650" i="1"/>
  <c r="E650" i="1"/>
  <c r="D650" i="1"/>
  <c r="C650" i="1"/>
  <c r="W649" i="1"/>
  <c r="V649" i="1"/>
  <c r="U649" i="1"/>
  <c r="T649" i="1"/>
  <c r="S649" i="1"/>
  <c r="R649" i="1"/>
  <c r="Q649" i="1"/>
  <c r="P649" i="1"/>
  <c r="E649" i="1"/>
  <c r="D649" i="1"/>
  <c r="C649" i="1"/>
  <c r="W648" i="1"/>
  <c r="V648" i="1"/>
  <c r="U648" i="1"/>
  <c r="T648" i="1"/>
  <c r="S648" i="1"/>
  <c r="R648" i="1"/>
  <c r="Q648" i="1"/>
  <c r="P648" i="1"/>
  <c r="E648" i="1"/>
  <c r="D648" i="1"/>
  <c r="C648" i="1"/>
  <c r="W647" i="1"/>
  <c r="V647" i="1"/>
  <c r="U647" i="1"/>
  <c r="T647" i="1"/>
  <c r="S647" i="1"/>
  <c r="R647" i="1"/>
  <c r="Q647" i="1"/>
  <c r="P647" i="1"/>
  <c r="E647" i="1"/>
  <c r="D647" i="1"/>
  <c r="C647" i="1"/>
  <c r="W646" i="1"/>
  <c r="V646" i="1"/>
  <c r="U646" i="1"/>
  <c r="T646" i="1"/>
  <c r="S646" i="1"/>
  <c r="R646" i="1"/>
  <c r="Q646" i="1"/>
  <c r="P646" i="1"/>
  <c r="E646" i="1"/>
  <c r="D646" i="1"/>
  <c r="C646" i="1"/>
  <c r="W645" i="1"/>
  <c r="V645" i="1"/>
  <c r="U645" i="1"/>
  <c r="T645" i="1"/>
  <c r="S645" i="1"/>
  <c r="R645" i="1"/>
  <c r="Q645" i="1"/>
  <c r="P645" i="1"/>
  <c r="E645" i="1"/>
  <c r="D645" i="1"/>
  <c r="C645" i="1"/>
  <c r="W644" i="1"/>
  <c r="V644" i="1"/>
  <c r="U644" i="1"/>
  <c r="T644" i="1"/>
  <c r="S644" i="1"/>
  <c r="R644" i="1"/>
  <c r="Q644" i="1"/>
  <c r="P644" i="1"/>
  <c r="E644" i="1"/>
  <c r="D644" i="1"/>
  <c r="C644" i="1"/>
  <c r="W643" i="1"/>
  <c r="V643" i="1"/>
  <c r="U643" i="1"/>
  <c r="T643" i="1"/>
  <c r="S643" i="1"/>
  <c r="R643" i="1"/>
  <c r="Q643" i="1"/>
  <c r="P643" i="1"/>
  <c r="E643" i="1"/>
  <c r="D643" i="1"/>
  <c r="C643" i="1"/>
  <c r="W642" i="1"/>
  <c r="V642" i="1"/>
  <c r="U642" i="1"/>
  <c r="T642" i="1"/>
  <c r="S642" i="1"/>
  <c r="R642" i="1"/>
  <c r="Q642" i="1"/>
  <c r="P642" i="1"/>
  <c r="E642" i="1"/>
  <c r="D642" i="1"/>
  <c r="C642" i="1"/>
  <c r="W641" i="1"/>
  <c r="V641" i="1"/>
  <c r="U641" i="1"/>
  <c r="T641" i="1"/>
  <c r="S641" i="1"/>
  <c r="R641" i="1"/>
  <c r="Q641" i="1"/>
  <c r="P641" i="1"/>
  <c r="E641" i="1"/>
  <c r="D641" i="1"/>
  <c r="C641" i="1"/>
  <c r="W640" i="1"/>
  <c r="V640" i="1"/>
  <c r="U640" i="1"/>
  <c r="T640" i="1"/>
  <c r="S640" i="1"/>
  <c r="R640" i="1"/>
  <c r="Q640" i="1"/>
  <c r="P640" i="1"/>
  <c r="E640" i="1"/>
  <c r="D640" i="1"/>
  <c r="C640" i="1"/>
  <c r="W639" i="1"/>
  <c r="V639" i="1"/>
  <c r="U639" i="1"/>
  <c r="T639" i="1"/>
  <c r="S639" i="1"/>
  <c r="R639" i="1"/>
  <c r="Q639" i="1"/>
  <c r="P639" i="1"/>
  <c r="E639" i="1"/>
  <c r="D639" i="1"/>
  <c r="C639" i="1"/>
  <c r="W638" i="1"/>
  <c r="V638" i="1"/>
  <c r="U638" i="1"/>
  <c r="T638" i="1"/>
  <c r="S638" i="1"/>
  <c r="R638" i="1"/>
  <c r="Q638" i="1"/>
  <c r="P638" i="1"/>
  <c r="E638" i="1"/>
  <c r="D638" i="1"/>
  <c r="C638" i="1"/>
  <c r="W637" i="1"/>
  <c r="V637" i="1"/>
  <c r="U637" i="1"/>
  <c r="T637" i="1"/>
  <c r="S637" i="1"/>
  <c r="R637" i="1"/>
  <c r="Q637" i="1"/>
  <c r="P637" i="1"/>
  <c r="E637" i="1"/>
  <c r="D637" i="1"/>
  <c r="C637" i="1"/>
  <c r="W636" i="1"/>
  <c r="V636" i="1"/>
  <c r="U636" i="1"/>
  <c r="T636" i="1"/>
  <c r="S636" i="1"/>
  <c r="R636" i="1"/>
  <c r="Q636" i="1"/>
  <c r="P636" i="1"/>
  <c r="E636" i="1"/>
  <c r="D636" i="1"/>
  <c r="C636" i="1"/>
  <c r="W635" i="1"/>
  <c r="V635" i="1"/>
  <c r="U635" i="1"/>
  <c r="T635" i="1"/>
  <c r="S635" i="1"/>
  <c r="R635" i="1"/>
  <c r="Q635" i="1"/>
  <c r="P635" i="1"/>
  <c r="E635" i="1"/>
  <c r="D635" i="1"/>
  <c r="C635" i="1"/>
  <c r="W634" i="1"/>
  <c r="V634" i="1"/>
  <c r="U634" i="1"/>
  <c r="T634" i="1"/>
  <c r="S634" i="1"/>
  <c r="R634" i="1"/>
  <c r="Q634" i="1"/>
  <c r="P634" i="1"/>
  <c r="E634" i="1"/>
  <c r="D634" i="1"/>
  <c r="C634" i="1"/>
  <c r="W633" i="1"/>
  <c r="V633" i="1"/>
  <c r="U633" i="1"/>
  <c r="T633" i="1"/>
  <c r="S633" i="1"/>
  <c r="R633" i="1"/>
  <c r="Q633" i="1"/>
  <c r="P633" i="1"/>
  <c r="E633" i="1"/>
  <c r="D633" i="1"/>
  <c r="C633" i="1"/>
  <c r="W632" i="1"/>
  <c r="V632" i="1"/>
  <c r="U632" i="1"/>
  <c r="T632" i="1"/>
  <c r="S632" i="1"/>
  <c r="R632" i="1"/>
  <c r="Q632" i="1"/>
  <c r="P632" i="1"/>
  <c r="E632" i="1"/>
  <c r="D632" i="1"/>
  <c r="C632" i="1"/>
  <c r="W631" i="1"/>
  <c r="V631" i="1"/>
  <c r="U631" i="1"/>
  <c r="T631" i="1"/>
  <c r="S631" i="1"/>
  <c r="R631" i="1"/>
  <c r="Q631" i="1"/>
  <c r="P631" i="1"/>
  <c r="E631" i="1"/>
  <c r="D631" i="1"/>
  <c r="C631" i="1"/>
  <c r="W630" i="1"/>
  <c r="V630" i="1"/>
  <c r="U630" i="1"/>
  <c r="T630" i="1"/>
  <c r="S630" i="1"/>
  <c r="R630" i="1"/>
  <c r="Q630" i="1"/>
  <c r="P630" i="1"/>
  <c r="E630" i="1"/>
  <c r="D630" i="1"/>
  <c r="C630" i="1"/>
  <c r="W629" i="1"/>
  <c r="V629" i="1"/>
  <c r="U629" i="1"/>
  <c r="T629" i="1"/>
  <c r="S629" i="1"/>
  <c r="R629" i="1"/>
  <c r="Q629" i="1"/>
  <c r="P629" i="1"/>
  <c r="E629" i="1"/>
  <c r="D629" i="1"/>
  <c r="C629" i="1"/>
  <c r="W628" i="1"/>
  <c r="V628" i="1"/>
  <c r="U628" i="1"/>
  <c r="T628" i="1"/>
  <c r="S628" i="1"/>
  <c r="R628" i="1"/>
  <c r="Q628" i="1"/>
  <c r="P628" i="1"/>
  <c r="E628" i="1"/>
  <c r="D628" i="1"/>
  <c r="C628" i="1"/>
  <c r="W627" i="1"/>
  <c r="V627" i="1"/>
  <c r="U627" i="1"/>
  <c r="T627" i="1"/>
  <c r="S627" i="1"/>
  <c r="R627" i="1"/>
  <c r="Q627" i="1"/>
  <c r="P627" i="1"/>
  <c r="E627" i="1"/>
  <c r="D627" i="1"/>
  <c r="C627" i="1"/>
  <c r="W626" i="1"/>
  <c r="V626" i="1"/>
  <c r="U626" i="1"/>
  <c r="T626" i="1"/>
  <c r="S626" i="1"/>
  <c r="R626" i="1"/>
  <c r="Q626" i="1"/>
  <c r="P626" i="1"/>
  <c r="E626" i="1"/>
  <c r="D626" i="1"/>
  <c r="C626" i="1"/>
  <c r="W625" i="1"/>
  <c r="V625" i="1"/>
  <c r="U625" i="1"/>
  <c r="T625" i="1"/>
  <c r="S625" i="1"/>
  <c r="R625" i="1"/>
  <c r="Q625" i="1"/>
  <c r="P625" i="1"/>
  <c r="E625" i="1"/>
  <c r="D625" i="1"/>
  <c r="C625" i="1"/>
  <c r="W624" i="1"/>
  <c r="V624" i="1"/>
  <c r="U624" i="1"/>
  <c r="T624" i="1"/>
  <c r="S624" i="1"/>
  <c r="R624" i="1"/>
  <c r="Q624" i="1"/>
  <c r="P624" i="1"/>
  <c r="E624" i="1"/>
  <c r="D624" i="1"/>
  <c r="C624" i="1"/>
  <c r="W623" i="1"/>
  <c r="V623" i="1"/>
  <c r="U623" i="1"/>
  <c r="T623" i="1"/>
  <c r="S623" i="1"/>
  <c r="R623" i="1"/>
  <c r="Q623" i="1"/>
  <c r="P623" i="1"/>
  <c r="E623" i="1"/>
  <c r="D623" i="1"/>
  <c r="C623" i="1"/>
  <c r="W622" i="1"/>
  <c r="V622" i="1"/>
  <c r="U622" i="1"/>
  <c r="T622" i="1"/>
  <c r="S622" i="1"/>
  <c r="R622" i="1"/>
  <c r="Q622" i="1"/>
  <c r="P622" i="1"/>
  <c r="E622" i="1"/>
  <c r="D622" i="1"/>
  <c r="C622" i="1"/>
  <c r="W621" i="1"/>
  <c r="V621" i="1"/>
  <c r="U621" i="1"/>
  <c r="T621" i="1"/>
  <c r="S621" i="1"/>
  <c r="R621" i="1"/>
  <c r="Q621" i="1"/>
  <c r="P621" i="1"/>
  <c r="E621" i="1"/>
  <c r="D621" i="1"/>
  <c r="C621" i="1"/>
  <c r="W620" i="1"/>
  <c r="V620" i="1"/>
  <c r="U620" i="1"/>
  <c r="T620" i="1"/>
  <c r="S620" i="1"/>
  <c r="R620" i="1"/>
  <c r="Q620" i="1"/>
  <c r="P620" i="1"/>
  <c r="E620" i="1"/>
  <c r="D620" i="1"/>
  <c r="C620" i="1"/>
  <c r="W619" i="1"/>
  <c r="V619" i="1"/>
  <c r="U619" i="1"/>
  <c r="T619" i="1"/>
  <c r="S619" i="1"/>
  <c r="R619" i="1"/>
  <c r="Q619" i="1"/>
  <c r="P619" i="1"/>
  <c r="E619" i="1"/>
  <c r="D619" i="1"/>
  <c r="C619" i="1"/>
  <c r="W618" i="1"/>
  <c r="V618" i="1"/>
  <c r="U618" i="1"/>
  <c r="T618" i="1"/>
  <c r="S618" i="1"/>
  <c r="R618" i="1"/>
  <c r="Q618" i="1"/>
  <c r="P618" i="1"/>
  <c r="E618" i="1"/>
  <c r="D618" i="1"/>
  <c r="C618" i="1"/>
  <c r="W617" i="1"/>
  <c r="V617" i="1"/>
  <c r="U617" i="1"/>
  <c r="T617" i="1"/>
  <c r="S617" i="1"/>
  <c r="R617" i="1"/>
  <c r="Q617" i="1"/>
  <c r="P617" i="1"/>
  <c r="E617" i="1"/>
  <c r="D617" i="1"/>
  <c r="C617" i="1"/>
  <c r="W616" i="1"/>
  <c r="V616" i="1"/>
  <c r="U616" i="1"/>
  <c r="T616" i="1"/>
  <c r="S616" i="1"/>
  <c r="R616" i="1"/>
  <c r="Q616" i="1"/>
  <c r="P616" i="1"/>
  <c r="E616" i="1"/>
  <c r="D616" i="1"/>
  <c r="C616" i="1"/>
  <c r="W615" i="1"/>
  <c r="V615" i="1"/>
  <c r="U615" i="1"/>
  <c r="T615" i="1"/>
  <c r="S615" i="1"/>
  <c r="R615" i="1"/>
  <c r="Q615" i="1"/>
  <c r="P615" i="1"/>
  <c r="E615" i="1"/>
  <c r="D615" i="1"/>
  <c r="C615" i="1"/>
  <c r="W614" i="1"/>
  <c r="V614" i="1"/>
  <c r="U614" i="1"/>
  <c r="T614" i="1"/>
  <c r="S614" i="1"/>
  <c r="R614" i="1"/>
  <c r="Q614" i="1"/>
  <c r="P614" i="1"/>
  <c r="E614" i="1"/>
  <c r="D614" i="1"/>
  <c r="C614" i="1"/>
  <c r="W613" i="1"/>
  <c r="V613" i="1"/>
  <c r="U613" i="1"/>
  <c r="T613" i="1"/>
  <c r="S613" i="1"/>
  <c r="R613" i="1"/>
  <c r="Q613" i="1"/>
  <c r="P613" i="1"/>
  <c r="E613" i="1"/>
  <c r="D613" i="1"/>
  <c r="C613" i="1"/>
  <c r="W612" i="1"/>
  <c r="V612" i="1"/>
  <c r="U612" i="1"/>
  <c r="T612" i="1"/>
  <c r="S612" i="1"/>
  <c r="R612" i="1"/>
  <c r="Q612" i="1"/>
  <c r="P612" i="1"/>
  <c r="E612" i="1"/>
  <c r="D612" i="1"/>
  <c r="C612" i="1"/>
  <c r="W611" i="1"/>
  <c r="V611" i="1"/>
  <c r="U611" i="1"/>
  <c r="T611" i="1"/>
  <c r="S611" i="1"/>
  <c r="R611" i="1"/>
  <c r="Q611" i="1"/>
  <c r="P611" i="1"/>
  <c r="E611" i="1"/>
  <c r="D611" i="1"/>
  <c r="C611" i="1"/>
  <c r="W610" i="1"/>
  <c r="V610" i="1"/>
  <c r="U610" i="1"/>
  <c r="T610" i="1"/>
  <c r="S610" i="1"/>
  <c r="R610" i="1"/>
  <c r="Q610" i="1"/>
  <c r="P610" i="1"/>
  <c r="E610" i="1"/>
  <c r="D610" i="1"/>
  <c r="C610" i="1"/>
  <c r="W609" i="1"/>
  <c r="V609" i="1"/>
  <c r="U609" i="1"/>
  <c r="T609" i="1"/>
  <c r="S609" i="1"/>
  <c r="R609" i="1"/>
  <c r="Q609" i="1"/>
  <c r="P609" i="1"/>
  <c r="E609" i="1"/>
  <c r="D609" i="1"/>
  <c r="C609" i="1"/>
  <c r="W608" i="1"/>
  <c r="V608" i="1"/>
  <c r="U608" i="1"/>
  <c r="T608" i="1"/>
  <c r="S608" i="1"/>
  <c r="R608" i="1"/>
  <c r="Q608" i="1"/>
  <c r="P608" i="1"/>
  <c r="E608" i="1"/>
  <c r="D608" i="1"/>
  <c r="C608" i="1"/>
  <c r="W607" i="1"/>
  <c r="V607" i="1"/>
  <c r="U607" i="1"/>
  <c r="T607" i="1"/>
  <c r="S607" i="1"/>
  <c r="R607" i="1"/>
  <c r="Q607" i="1"/>
  <c r="P607" i="1"/>
  <c r="E607" i="1"/>
  <c r="D607" i="1"/>
  <c r="C607" i="1"/>
  <c r="W606" i="1"/>
  <c r="V606" i="1"/>
  <c r="U606" i="1"/>
  <c r="T606" i="1"/>
  <c r="S606" i="1"/>
  <c r="R606" i="1"/>
  <c r="Q606" i="1"/>
  <c r="P606" i="1"/>
  <c r="E606" i="1"/>
  <c r="D606" i="1"/>
  <c r="C606" i="1"/>
  <c r="W605" i="1"/>
  <c r="V605" i="1"/>
  <c r="U605" i="1"/>
  <c r="T605" i="1"/>
  <c r="S605" i="1"/>
  <c r="R605" i="1"/>
  <c r="Q605" i="1"/>
  <c r="P605" i="1"/>
  <c r="E605" i="1"/>
  <c r="D605" i="1"/>
  <c r="C605" i="1"/>
  <c r="W604" i="1"/>
  <c r="V604" i="1"/>
  <c r="U604" i="1"/>
  <c r="T604" i="1"/>
  <c r="S604" i="1"/>
  <c r="R604" i="1"/>
  <c r="Q604" i="1"/>
  <c r="P604" i="1"/>
  <c r="E604" i="1"/>
  <c r="D604" i="1"/>
  <c r="C604" i="1"/>
  <c r="W603" i="1"/>
  <c r="V603" i="1"/>
  <c r="U603" i="1"/>
  <c r="T603" i="1"/>
  <c r="S603" i="1"/>
  <c r="R603" i="1"/>
  <c r="Q603" i="1"/>
  <c r="P603" i="1"/>
  <c r="E603" i="1"/>
  <c r="D603" i="1"/>
  <c r="C603" i="1"/>
  <c r="W602" i="1"/>
  <c r="V602" i="1"/>
  <c r="U602" i="1"/>
  <c r="T602" i="1"/>
  <c r="S602" i="1"/>
  <c r="R602" i="1"/>
  <c r="Q602" i="1"/>
  <c r="P602" i="1"/>
  <c r="E602" i="1"/>
  <c r="D602" i="1"/>
  <c r="C602" i="1"/>
  <c r="W601" i="1"/>
  <c r="V601" i="1"/>
  <c r="U601" i="1"/>
  <c r="T601" i="1"/>
  <c r="S601" i="1"/>
  <c r="R601" i="1"/>
  <c r="Q601" i="1"/>
  <c r="P601" i="1"/>
  <c r="E601" i="1"/>
  <c r="D601" i="1"/>
  <c r="C601" i="1"/>
  <c r="W600" i="1"/>
  <c r="V600" i="1"/>
  <c r="U600" i="1"/>
  <c r="T600" i="1"/>
  <c r="S600" i="1"/>
  <c r="R600" i="1"/>
  <c r="Q600" i="1"/>
  <c r="P600" i="1"/>
  <c r="E600" i="1"/>
  <c r="D600" i="1"/>
  <c r="C600" i="1"/>
  <c r="W599" i="1"/>
  <c r="V599" i="1"/>
  <c r="U599" i="1"/>
  <c r="T599" i="1"/>
  <c r="S599" i="1"/>
  <c r="R599" i="1"/>
  <c r="Q599" i="1"/>
  <c r="P599" i="1"/>
  <c r="E599" i="1"/>
  <c r="D599" i="1"/>
  <c r="C599" i="1"/>
  <c r="W598" i="1"/>
  <c r="V598" i="1"/>
  <c r="U598" i="1"/>
  <c r="T598" i="1"/>
  <c r="S598" i="1"/>
  <c r="R598" i="1"/>
  <c r="Q598" i="1"/>
  <c r="P598" i="1"/>
  <c r="E598" i="1"/>
  <c r="D598" i="1"/>
  <c r="C598" i="1"/>
  <c r="W597" i="1"/>
  <c r="V597" i="1"/>
  <c r="U597" i="1"/>
  <c r="T597" i="1"/>
  <c r="S597" i="1"/>
  <c r="R597" i="1"/>
  <c r="Q597" i="1"/>
  <c r="P597" i="1"/>
  <c r="E597" i="1"/>
  <c r="D597" i="1"/>
  <c r="C597" i="1"/>
  <c r="W596" i="1"/>
  <c r="V596" i="1"/>
  <c r="U596" i="1"/>
  <c r="T596" i="1"/>
  <c r="S596" i="1"/>
  <c r="R596" i="1"/>
  <c r="Q596" i="1"/>
  <c r="P596" i="1"/>
  <c r="E596" i="1"/>
  <c r="D596" i="1"/>
  <c r="C596" i="1"/>
  <c r="W595" i="1"/>
  <c r="V595" i="1"/>
  <c r="U595" i="1"/>
  <c r="T595" i="1"/>
  <c r="S595" i="1"/>
  <c r="R595" i="1"/>
  <c r="Q595" i="1"/>
  <c r="P595" i="1"/>
  <c r="E595" i="1"/>
  <c r="D595" i="1"/>
  <c r="C595" i="1"/>
  <c r="W594" i="1"/>
  <c r="V594" i="1"/>
  <c r="U594" i="1"/>
  <c r="T594" i="1"/>
  <c r="S594" i="1"/>
  <c r="R594" i="1"/>
  <c r="Q594" i="1"/>
  <c r="P594" i="1"/>
  <c r="E594" i="1"/>
  <c r="D594" i="1"/>
  <c r="C594" i="1"/>
  <c r="W593" i="1"/>
  <c r="V593" i="1"/>
  <c r="U593" i="1"/>
  <c r="T593" i="1"/>
  <c r="S593" i="1"/>
  <c r="R593" i="1"/>
  <c r="Q593" i="1"/>
  <c r="P593" i="1"/>
  <c r="E593" i="1"/>
  <c r="D593" i="1"/>
  <c r="C593" i="1"/>
  <c r="W592" i="1"/>
  <c r="V592" i="1"/>
  <c r="U592" i="1"/>
  <c r="T592" i="1"/>
  <c r="S592" i="1"/>
  <c r="R592" i="1"/>
  <c r="Q592" i="1"/>
  <c r="P592" i="1"/>
  <c r="E592" i="1"/>
  <c r="D592" i="1"/>
  <c r="C592" i="1"/>
  <c r="W591" i="1"/>
  <c r="V591" i="1"/>
  <c r="U591" i="1"/>
  <c r="T591" i="1"/>
  <c r="S591" i="1"/>
  <c r="R591" i="1"/>
  <c r="Q591" i="1"/>
  <c r="P591" i="1"/>
  <c r="E591" i="1"/>
  <c r="D591" i="1"/>
  <c r="C591" i="1"/>
  <c r="W590" i="1"/>
  <c r="V590" i="1"/>
  <c r="U590" i="1"/>
  <c r="T590" i="1"/>
  <c r="S590" i="1"/>
  <c r="R590" i="1"/>
  <c r="Q590" i="1"/>
  <c r="P590" i="1"/>
  <c r="E590" i="1"/>
  <c r="D590" i="1"/>
  <c r="C590" i="1"/>
  <c r="W589" i="1"/>
  <c r="V589" i="1"/>
  <c r="U589" i="1"/>
  <c r="T589" i="1"/>
  <c r="S589" i="1"/>
  <c r="R589" i="1"/>
  <c r="Q589" i="1"/>
  <c r="P589" i="1"/>
  <c r="E589" i="1"/>
  <c r="D589" i="1"/>
  <c r="C589" i="1"/>
  <c r="W588" i="1"/>
  <c r="V588" i="1"/>
  <c r="U588" i="1"/>
  <c r="T588" i="1"/>
  <c r="S588" i="1"/>
  <c r="R588" i="1"/>
  <c r="Q588" i="1"/>
  <c r="P588" i="1"/>
  <c r="E588" i="1"/>
  <c r="D588" i="1"/>
  <c r="C588" i="1"/>
  <c r="W587" i="1"/>
  <c r="V587" i="1"/>
  <c r="U587" i="1"/>
  <c r="T587" i="1"/>
  <c r="S587" i="1"/>
  <c r="R587" i="1"/>
  <c r="Q587" i="1"/>
  <c r="P587" i="1"/>
  <c r="E587" i="1"/>
  <c r="D587" i="1"/>
  <c r="C587" i="1"/>
  <c r="W586" i="1"/>
  <c r="V586" i="1"/>
  <c r="U586" i="1"/>
  <c r="T586" i="1"/>
  <c r="S586" i="1"/>
  <c r="R586" i="1"/>
  <c r="Q586" i="1"/>
  <c r="P586" i="1"/>
  <c r="E586" i="1"/>
  <c r="D586" i="1"/>
  <c r="C586" i="1"/>
  <c r="W585" i="1"/>
  <c r="V585" i="1"/>
  <c r="U585" i="1"/>
  <c r="T585" i="1"/>
  <c r="S585" i="1"/>
  <c r="R585" i="1"/>
  <c r="Q585" i="1"/>
  <c r="P585" i="1"/>
  <c r="E585" i="1"/>
  <c r="D585" i="1"/>
  <c r="C585" i="1"/>
  <c r="W584" i="1"/>
  <c r="V584" i="1"/>
  <c r="U584" i="1"/>
  <c r="T584" i="1"/>
  <c r="S584" i="1"/>
  <c r="R584" i="1"/>
  <c r="Q584" i="1"/>
  <c r="P584" i="1"/>
  <c r="E584" i="1"/>
  <c r="D584" i="1"/>
  <c r="C584" i="1"/>
  <c r="W583" i="1"/>
  <c r="V583" i="1"/>
  <c r="U583" i="1"/>
  <c r="T583" i="1"/>
  <c r="S583" i="1"/>
  <c r="R583" i="1"/>
  <c r="Q583" i="1"/>
  <c r="P583" i="1"/>
  <c r="E583" i="1"/>
  <c r="D583" i="1"/>
  <c r="C583" i="1"/>
  <c r="W582" i="1"/>
  <c r="V582" i="1"/>
  <c r="U582" i="1"/>
  <c r="T582" i="1"/>
  <c r="S582" i="1"/>
  <c r="R582" i="1"/>
  <c r="Q582" i="1"/>
  <c r="P582" i="1"/>
  <c r="E582" i="1"/>
  <c r="D582" i="1"/>
  <c r="C582" i="1"/>
  <c r="W581" i="1"/>
  <c r="V581" i="1"/>
  <c r="U581" i="1"/>
  <c r="T581" i="1"/>
  <c r="S581" i="1"/>
  <c r="R581" i="1"/>
  <c r="Q581" i="1"/>
  <c r="P581" i="1"/>
  <c r="E581" i="1"/>
  <c r="D581" i="1"/>
  <c r="C581" i="1"/>
  <c r="W580" i="1"/>
  <c r="V580" i="1"/>
  <c r="U580" i="1"/>
  <c r="T580" i="1"/>
  <c r="S580" i="1"/>
  <c r="R580" i="1"/>
  <c r="Q580" i="1"/>
  <c r="P580" i="1"/>
  <c r="E580" i="1"/>
  <c r="D580" i="1"/>
  <c r="C580" i="1"/>
  <c r="W579" i="1"/>
  <c r="V579" i="1"/>
  <c r="U579" i="1"/>
  <c r="T579" i="1"/>
  <c r="S579" i="1"/>
  <c r="R579" i="1"/>
  <c r="Q579" i="1"/>
  <c r="P579" i="1"/>
  <c r="E579" i="1"/>
  <c r="D579" i="1"/>
  <c r="C579" i="1"/>
  <c r="W578" i="1"/>
  <c r="V578" i="1"/>
  <c r="U578" i="1"/>
  <c r="T578" i="1"/>
  <c r="S578" i="1"/>
  <c r="R578" i="1"/>
  <c r="Q578" i="1"/>
  <c r="P578" i="1"/>
  <c r="E578" i="1"/>
  <c r="D578" i="1"/>
  <c r="C578" i="1"/>
  <c r="W577" i="1"/>
  <c r="V577" i="1"/>
  <c r="U577" i="1"/>
  <c r="T577" i="1"/>
  <c r="S577" i="1"/>
  <c r="R577" i="1"/>
  <c r="Q577" i="1"/>
  <c r="P577" i="1"/>
  <c r="E577" i="1"/>
  <c r="D577" i="1"/>
  <c r="C577" i="1"/>
  <c r="W576" i="1"/>
  <c r="V576" i="1"/>
  <c r="U576" i="1"/>
  <c r="T576" i="1"/>
  <c r="S576" i="1"/>
  <c r="R576" i="1"/>
  <c r="Q576" i="1"/>
  <c r="P576" i="1"/>
  <c r="E576" i="1"/>
  <c r="D576" i="1"/>
  <c r="C576" i="1"/>
  <c r="W575" i="1"/>
  <c r="V575" i="1"/>
  <c r="U575" i="1"/>
  <c r="T575" i="1"/>
  <c r="S575" i="1"/>
  <c r="R575" i="1"/>
  <c r="Q575" i="1"/>
  <c r="P575" i="1"/>
  <c r="E575" i="1"/>
  <c r="D575" i="1"/>
  <c r="C575" i="1"/>
  <c r="W574" i="1"/>
  <c r="V574" i="1"/>
  <c r="U574" i="1"/>
  <c r="T574" i="1"/>
  <c r="S574" i="1"/>
  <c r="R574" i="1"/>
  <c r="Q574" i="1"/>
  <c r="P574" i="1"/>
  <c r="E574" i="1"/>
  <c r="D574" i="1"/>
  <c r="C574" i="1"/>
  <c r="W573" i="1"/>
  <c r="V573" i="1"/>
  <c r="U573" i="1"/>
  <c r="T573" i="1"/>
  <c r="S573" i="1"/>
  <c r="R573" i="1"/>
  <c r="Q573" i="1"/>
  <c r="P573" i="1"/>
  <c r="E573" i="1"/>
  <c r="D573" i="1"/>
  <c r="C573" i="1"/>
  <c r="W572" i="1"/>
  <c r="V572" i="1"/>
  <c r="U572" i="1"/>
  <c r="T572" i="1"/>
  <c r="S572" i="1"/>
  <c r="R572" i="1"/>
  <c r="Q572" i="1"/>
  <c r="P572" i="1"/>
  <c r="E572" i="1"/>
  <c r="D572" i="1"/>
  <c r="C572" i="1"/>
  <c r="W571" i="1"/>
  <c r="V571" i="1"/>
  <c r="U571" i="1"/>
  <c r="T571" i="1"/>
  <c r="S571" i="1"/>
  <c r="R571" i="1"/>
  <c r="Q571" i="1"/>
  <c r="P571" i="1"/>
  <c r="E571" i="1"/>
  <c r="D571" i="1"/>
  <c r="C571" i="1"/>
  <c r="W570" i="1"/>
  <c r="V570" i="1"/>
  <c r="U570" i="1"/>
  <c r="T570" i="1"/>
  <c r="S570" i="1"/>
  <c r="R570" i="1"/>
  <c r="Q570" i="1"/>
  <c r="P570" i="1"/>
  <c r="E570" i="1"/>
  <c r="D570" i="1"/>
  <c r="C570" i="1"/>
  <c r="W569" i="1"/>
  <c r="V569" i="1"/>
  <c r="U569" i="1"/>
  <c r="T569" i="1"/>
  <c r="S569" i="1"/>
  <c r="R569" i="1"/>
  <c r="Q569" i="1"/>
  <c r="P569" i="1"/>
  <c r="E569" i="1"/>
  <c r="D569" i="1"/>
  <c r="C569" i="1"/>
  <c r="W568" i="1"/>
  <c r="V568" i="1"/>
  <c r="U568" i="1"/>
  <c r="T568" i="1"/>
  <c r="S568" i="1"/>
  <c r="R568" i="1"/>
  <c r="Q568" i="1"/>
  <c r="P568" i="1"/>
  <c r="E568" i="1"/>
  <c r="D568" i="1"/>
  <c r="C568" i="1"/>
  <c r="W567" i="1"/>
  <c r="V567" i="1"/>
  <c r="U567" i="1"/>
  <c r="T567" i="1"/>
  <c r="S567" i="1"/>
  <c r="R567" i="1"/>
  <c r="Q567" i="1"/>
  <c r="P567" i="1"/>
  <c r="E567" i="1"/>
  <c r="D567" i="1"/>
  <c r="C567" i="1"/>
  <c r="W566" i="1"/>
  <c r="V566" i="1"/>
  <c r="U566" i="1"/>
  <c r="T566" i="1"/>
  <c r="S566" i="1"/>
  <c r="R566" i="1"/>
  <c r="Q566" i="1"/>
  <c r="P566" i="1"/>
  <c r="E566" i="1"/>
  <c r="D566" i="1"/>
  <c r="C566" i="1"/>
  <c r="W565" i="1"/>
  <c r="V565" i="1"/>
  <c r="U565" i="1"/>
  <c r="T565" i="1"/>
  <c r="S565" i="1"/>
  <c r="R565" i="1"/>
  <c r="Q565" i="1"/>
  <c r="P565" i="1"/>
  <c r="E565" i="1"/>
  <c r="D565" i="1"/>
  <c r="C565" i="1"/>
  <c r="W564" i="1"/>
  <c r="V564" i="1"/>
  <c r="U564" i="1"/>
  <c r="T564" i="1"/>
  <c r="S564" i="1"/>
  <c r="R564" i="1"/>
  <c r="Q564" i="1"/>
  <c r="P564" i="1"/>
  <c r="E564" i="1"/>
  <c r="D564" i="1"/>
  <c r="C564" i="1"/>
  <c r="W563" i="1"/>
  <c r="V563" i="1"/>
  <c r="U563" i="1"/>
  <c r="T563" i="1"/>
  <c r="S563" i="1"/>
  <c r="R563" i="1"/>
  <c r="Q563" i="1"/>
  <c r="P563" i="1"/>
  <c r="E563" i="1"/>
  <c r="D563" i="1"/>
  <c r="C563" i="1"/>
  <c r="W562" i="1"/>
  <c r="V562" i="1"/>
  <c r="U562" i="1"/>
  <c r="T562" i="1"/>
  <c r="S562" i="1"/>
  <c r="R562" i="1"/>
  <c r="Q562" i="1"/>
  <c r="P562" i="1"/>
  <c r="E562" i="1"/>
  <c r="D562" i="1"/>
  <c r="C562" i="1"/>
  <c r="W561" i="1"/>
  <c r="V561" i="1"/>
  <c r="U561" i="1"/>
  <c r="T561" i="1"/>
  <c r="S561" i="1"/>
  <c r="R561" i="1"/>
  <c r="Q561" i="1"/>
  <c r="P561" i="1"/>
  <c r="E561" i="1"/>
  <c r="D561" i="1"/>
  <c r="C561" i="1"/>
  <c r="W560" i="1"/>
  <c r="V560" i="1"/>
  <c r="U560" i="1"/>
  <c r="T560" i="1"/>
  <c r="S560" i="1"/>
  <c r="R560" i="1"/>
  <c r="Q560" i="1"/>
  <c r="P560" i="1"/>
  <c r="E560" i="1"/>
  <c r="D560" i="1"/>
  <c r="C560" i="1"/>
  <c r="W559" i="1"/>
  <c r="V559" i="1"/>
  <c r="U559" i="1"/>
  <c r="T559" i="1"/>
  <c r="S559" i="1"/>
  <c r="R559" i="1"/>
  <c r="Q559" i="1"/>
  <c r="P559" i="1"/>
  <c r="E559" i="1"/>
  <c r="D559" i="1"/>
  <c r="C559" i="1"/>
  <c r="W558" i="1"/>
  <c r="V558" i="1"/>
  <c r="U558" i="1"/>
  <c r="T558" i="1"/>
  <c r="S558" i="1"/>
  <c r="R558" i="1"/>
  <c r="Q558" i="1"/>
  <c r="P558" i="1"/>
  <c r="E558" i="1"/>
  <c r="D558" i="1"/>
  <c r="C558" i="1"/>
  <c r="W557" i="1"/>
  <c r="V557" i="1"/>
  <c r="U557" i="1"/>
  <c r="T557" i="1"/>
  <c r="S557" i="1"/>
  <c r="R557" i="1"/>
  <c r="Q557" i="1"/>
  <c r="P557" i="1"/>
  <c r="E557" i="1"/>
  <c r="D557" i="1"/>
  <c r="C557" i="1"/>
  <c r="W556" i="1"/>
  <c r="V556" i="1"/>
  <c r="U556" i="1"/>
  <c r="T556" i="1"/>
  <c r="S556" i="1"/>
  <c r="R556" i="1"/>
  <c r="Q556" i="1"/>
  <c r="P556" i="1"/>
  <c r="E556" i="1"/>
  <c r="D556" i="1"/>
  <c r="C556" i="1"/>
  <c r="W555" i="1"/>
  <c r="V555" i="1"/>
  <c r="U555" i="1"/>
  <c r="T555" i="1"/>
  <c r="S555" i="1"/>
  <c r="R555" i="1"/>
  <c r="Q555" i="1"/>
  <c r="P555" i="1"/>
  <c r="E555" i="1"/>
  <c r="D555" i="1"/>
  <c r="C555" i="1"/>
  <c r="W554" i="1"/>
  <c r="V554" i="1"/>
  <c r="U554" i="1"/>
  <c r="T554" i="1"/>
  <c r="S554" i="1"/>
  <c r="R554" i="1"/>
  <c r="Q554" i="1"/>
  <c r="P554" i="1"/>
  <c r="E554" i="1"/>
  <c r="D554" i="1"/>
  <c r="C554" i="1"/>
  <c r="W553" i="1"/>
  <c r="V553" i="1"/>
  <c r="U553" i="1"/>
  <c r="T553" i="1"/>
  <c r="S553" i="1"/>
  <c r="R553" i="1"/>
  <c r="Q553" i="1"/>
  <c r="P553" i="1"/>
  <c r="E553" i="1"/>
  <c r="D553" i="1"/>
  <c r="C553" i="1"/>
  <c r="W552" i="1"/>
  <c r="V552" i="1"/>
  <c r="U552" i="1"/>
  <c r="T552" i="1"/>
  <c r="S552" i="1"/>
  <c r="R552" i="1"/>
  <c r="Q552" i="1"/>
  <c r="P552" i="1"/>
  <c r="E552" i="1"/>
  <c r="D552" i="1"/>
  <c r="C552" i="1"/>
  <c r="W551" i="1"/>
  <c r="V551" i="1"/>
  <c r="U551" i="1"/>
  <c r="T551" i="1"/>
  <c r="S551" i="1"/>
  <c r="R551" i="1"/>
  <c r="Q551" i="1"/>
  <c r="P551" i="1"/>
  <c r="E551" i="1"/>
  <c r="D551" i="1"/>
  <c r="C551" i="1"/>
  <c r="W550" i="1"/>
  <c r="V550" i="1"/>
  <c r="U550" i="1"/>
  <c r="T550" i="1"/>
  <c r="S550" i="1"/>
  <c r="R550" i="1"/>
  <c r="Q550" i="1"/>
  <c r="P550" i="1"/>
  <c r="E550" i="1"/>
  <c r="D550" i="1"/>
  <c r="C550" i="1"/>
  <c r="W549" i="1"/>
  <c r="V549" i="1"/>
  <c r="U549" i="1"/>
  <c r="T549" i="1"/>
  <c r="S549" i="1"/>
  <c r="R549" i="1"/>
  <c r="Q549" i="1"/>
  <c r="P549" i="1"/>
  <c r="E549" i="1"/>
  <c r="D549" i="1"/>
  <c r="C549" i="1"/>
  <c r="W548" i="1"/>
  <c r="V548" i="1"/>
  <c r="U548" i="1"/>
  <c r="T548" i="1"/>
  <c r="S548" i="1"/>
  <c r="R548" i="1"/>
  <c r="Q548" i="1"/>
  <c r="P548" i="1"/>
  <c r="E548" i="1"/>
  <c r="D548" i="1"/>
  <c r="C548" i="1"/>
  <c r="W547" i="1"/>
  <c r="V547" i="1"/>
  <c r="U547" i="1"/>
  <c r="T547" i="1"/>
  <c r="S547" i="1"/>
  <c r="R547" i="1"/>
  <c r="Q547" i="1"/>
  <c r="P547" i="1"/>
  <c r="E547" i="1"/>
  <c r="D547" i="1"/>
  <c r="C547" i="1"/>
  <c r="W546" i="1"/>
  <c r="V546" i="1"/>
  <c r="U546" i="1"/>
  <c r="T546" i="1"/>
  <c r="S546" i="1"/>
  <c r="R546" i="1"/>
  <c r="Q546" i="1"/>
  <c r="P546" i="1"/>
  <c r="E546" i="1"/>
  <c r="D546" i="1"/>
  <c r="C546" i="1"/>
  <c r="W545" i="1"/>
  <c r="V545" i="1"/>
  <c r="U545" i="1"/>
  <c r="T545" i="1"/>
  <c r="S545" i="1"/>
  <c r="R545" i="1"/>
  <c r="Q545" i="1"/>
  <c r="P545" i="1"/>
  <c r="E545" i="1"/>
  <c r="D545" i="1"/>
  <c r="C545" i="1"/>
  <c r="W544" i="1"/>
  <c r="V544" i="1"/>
  <c r="U544" i="1"/>
  <c r="T544" i="1"/>
  <c r="S544" i="1"/>
  <c r="R544" i="1"/>
  <c r="Q544" i="1"/>
  <c r="P544" i="1"/>
  <c r="E544" i="1"/>
  <c r="D544" i="1"/>
  <c r="C544" i="1"/>
  <c r="W543" i="1"/>
  <c r="V543" i="1"/>
  <c r="U543" i="1"/>
  <c r="T543" i="1"/>
  <c r="S543" i="1"/>
  <c r="R543" i="1"/>
  <c r="Q543" i="1"/>
  <c r="P543" i="1"/>
  <c r="E543" i="1"/>
  <c r="D543" i="1"/>
  <c r="C543" i="1"/>
  <c r="W542" i="1"/>
  <c r="V542" i="1"/>
  <c r="U542" i="1"/>
  <c r="T542" i="1"/>
  <c r="S542" i="1"/>
  <c r="R542" i="1"/>
  <c r="Q542" i="1"/>
  <c r="P542" i="1"/>
  <c r="E542" i="1"/>
  <c r="D542" i="1"/>
  <c r="C542" i="1"/>
  <c r="W541" i="1"/>
  <c r="V541" i="1"/>
  <c r="U541" i="1"/>
  <c r="T541" i="1"/>
  <c r="S541" i="1"/>
  <c r="R541" i="1"/>
  <c r="Q541" i="1"/>
  <c r="P541" i="1"/>
  <c r="E541" i="1"/>
  <c r="D541" i="1"/>
  <c r="C541" i="1"/>
  <c r="W540" i="1"/>
  <c r="V540" i="1"/>
  <c r="U540" i="1"/>
  <c r="T540" i="1"/>
  <c r="S540" i="1"/>
  <c r="R540" i="1"/>
  <c r="Q540" i="1"/>
  <c r="P540" i="1"/>
  <c r="E540" i="1"/>
  <c r="D540" i="1"/>
  <c r="C540" i="1"/>
  <c r="W539" i="1"/>
  <c r="V539" i="1"/>
  <c r="U539" i="1"/>
  <c r="T539" i="1"/>
  <c r="S539" i="1"/>
  <c r="R539" i="1"/>
  <c r="Q539" i="1"/>
  <c r="P539" i="1"/>
  <c r="E539" i="1"/>
  <c r="D539" i="1"/>
  <c r="C539" i="1"/>
  <c r="W538" i="1"/>
  <c r="V538" i="1"/>
  <c r="U538" i="1"/>
  <c r="T538" i="1"/>
  <c r="S538" i="1"/>
  <c r="R538" i="1"/>
  <c r="Q538" i="1"/>
  <c r="P538" i="1"/>
  <c r="E538" i="1"/>
  <c r="D538" i="1"/>
  <c r="C538" i="1"/>
  <c r="W537" i="1"/>
  <c r="V537" i="1"/>
  <c r="U537" i="1"/>
  <c r="T537" i="1"/>
  <c r="S537" i="1"/>
  <c r="R537" i="1"/>
  <c r="Q537" i="1"/>
  <c r="P537" i="1"/>
  <c r="E537" i="1"/>
  <c r="D537" i="1"/>
  <c r="C537" i="1"/>
  <c r="W536" i="1"/>
  <c r="V536" i="1"/>
  <c r="U536" i="1"/>
  <c r="T536" i="1"/>
  <c r="S536" i="1"/>
  <c r="R536" i="1"/>
  <c r="Q536" i="1"/>
  <c r="P536" i="1"/>
  <c r="E536" i="1"/>
  <c r="D536" i="1"/>
  <c r="C536" i="1"/>
  <c r="W535" i="1"/>
  <c r="V535" i="1"/>
  <c r="U535" i="1"/>
  <c r="T535" i="1"/>
  <c r="S535" i="1"/>
  <c r="R535" i="1"/>
  <c r="Q535" i="1"/>
  <c r="P535" i="1"/>
  <c r="E535" i="1"/>
  <c r="D535" i="1"/>
  <c r="C535" i="1"/>
  <c r="W534" i="1"/>
  <c r="V534" i="1"/>
  <c r="U534" i="1"/>
  <c r="T534" i="1"/>
  <c r="S534" i="1"/>
  <c r="R534" i="1"/>
  <c r="Q534" i="1"/>
  <c r="P534" i="1"/>
  <c r="E534" i="1"/>
  <c r="D534" i="1"/>
  <c r="C534" i="1"/>
  <c r="W533" i="1"/>
  <c r="V533" i="1"/>
  <c r="U533" i="1"/>
  <c r="T533" i="1"/>
  <c r="S533" i="1"/>
  <c r="R533" i="1"/>
  <c r="Q533" i="1"/>
  <c r="P533" i="1"/>
  <c r="E533" i="1"/>
  <c r="D533" i="1"/>
  <c r="C533" i="1"/>
  <c r="W532" i="1"/>
  <c r="V532" i="1"/>
  <c r="U532" i="1"/>
  <c r="T532" i="1"/>
  <c r="S532" i="1"/>
  <c r="R532" i="1"/>
  <c r="Q532" i="1"/>
  <c r="P532" i="1"/>
  <c r="E532" i="1"/>
  <c r="D532" i="1"/>
  <c r="C532" i="1"/>
  <c r="W531" i="1"/>
  <c r="V531" i="1"/>
  <c r="U531" i="1"/>
  <c r="T531" i="1"/>
  <c r="S531" i="1"/>
  <c r="R531" i="1"/>
  <c r="Q531" i="1"/>
  <c r="P531" i="1"/>
  <c r="E531" i="1"/>
  <c r="D531" i="1"/>
  <c r="C531" i="1"/>
  <c r="W530" i="1"/>
  <c r="V530" i="1"/>
  <c r="U530" i="1"/>
  <c r="T530" i="1"/>
  <c r="S530" i="1"/>
  <c r="R530" i="1"/>
  <c r="Q530" i="1"/>
  <c r="P530" i="1"/>
  <c r="E530" i="1"/>
  <c r="D530" i="1"/>
  <c r="C530" i="1"/>
  <c r="W529" i="1"/>
  <c r="V529" i="1"/>
  <c r="U529" i="1"/>
  <c r="T529" i="1"/>
  <c r="S529" i="1"/>
  <c r="R529" i="1"/>
  <c r="Q529" i="1"/>
  <c r="P529" i="1"/>
  <c r="E529" i="1"/>
  <c r="D529" i="1"/>
  <c r="C529" i="1"/>
  <c r="W528" i="1"/>
  <c r="V528" i="1"/>
  <c r="U528" i="1"/>
  <c r="T528" i="1"/>
  <c r="S528" i="1"/>
  <c r="R528" i="1"/>
  <c r="Q528" i="1"/>
  <c r="P528" i="1"/>
  <c r="E528" i="1"/>
  <c r="D528" i="1"/>
  <c r="C528" i="1"/>
  <c r="W527" i="1"/>
  <c r="V527" i="1"/>
  <c r="U527" i="1"/>
  <c r="T527" i="1"/>
  <c r="S527" i="1"/>
  <c r="R527" i="1"/>
  <c r="Q527" i="1"/>
  <c r="P527" i="1"/>
  <c r="E527" i="1"/>
  <c r="D527" i="1"/>
  <c r="C527" i="1"/>
  <c r="W526" i="1"/>
  <c r="V526" i="1"/>
  <c r="U526" i="1"/>
  <c r="T526" i="1"/>
  <c r="S526" i="1"/>
  <c r="R526" i="1"/>
  <c r="Q526" i="1"/>
  <c r="P526" i="1"/>
  <c r="E526" i="1"/>
  <c r="D526" i="1"/>
  <c r="C526" i="1"/>
  <c r="W525" i="1"/>
  <c r="V525" i="1"/>
  <c r="U525" i="1"/>
  <c r="T525" i="1"/>
  <c r="S525" i="1"/>
  <c r="R525" i="1"/>
  <c r="Q525" i="1"/>
  <c r="P525" i="1"/>
  <c r="E525" i="1"/>
  <c r="D525" i="1"/>
  <c r="C525" i="1"/>
  <c r="W524" i="1"/>
  <c r="V524" i="1"/>
  <c r="U524" i="1"/>
  <c r="T524" i="1"/>
  <c r="S524" i="1"/>
  <c r="R524" i="1"/>
  <c r="Q524" i="1"/>
  <c r="P524" i="1"/>
  <c r="E524" i="1"/>
  <c r="D524" i="1"/>
  <c r="C524" i="1"/>
  <c r="W523" i="1"/>
  <c r="V523" i="1"/>
  <c r="U523" i="1"/>
  <c r="T523" i="1"/>
  <c r="S523" i="1"/>
  <c r="R523" i="1"/>
  <c r="Q523" i="1"/>
  <c r="P523" i="1"/>
  <c r="E523" i="1"/>
  <c r="D523" i="1"/>
  <c r="C523" i="1"/>
  <c r="W522" i="1"/>
  <c r="V522" i="1"/>
  <c r="U522" i="1"/>
  <c r="T522" i="1"/>
  <c r="S522" i="1"/>
  <c r="R522" i="1"/>
  <c r="Q522" i="1"/>
  <c r="P522" i="1"/>
  <c r="E522" i="1"/>
  <c r="D522" i="1"/>
  <c r="C522" i="1"/>
  <c r="W521" i="1"/>
  <c r="V521" i="1"/>
  <c r="U521" i="1"/>
  <c r="T521" i="1"/>
  <c r="S521" i="1"/>
  <c r="R521" i="1"/>
  <c r="Q521" i="1"/>
  <c r="P521" i="1"/>
  <c r="E521" i="1"/>
  <c r="D521" i="1"/>
  <c r="C521" i="1"/>
  <c r="W520" i="1"/>
  <c r="V520" i="1"/>
  <c r="U520" i="1"/>
  <c r="T520" i="1"/>
  <c r="S520" i="1"/>
  <c r="R520" i="1"/>
  <c r="Q520" i="1"/>
  <c r="P520" i="1"/>
  <c r="E520" i="1"/>
  <c r="D520" i="1"/>
  <c r="C520" i="1"/>
  <c r="W519" i="1"/>
  <c r="V519" i="1"/>
  <c r="U519" i="1"/>
  <c r="T519" i="1"/>
  <c r="S519" i="1"/>
  <c r="R519" i="1"/>
  <c r="Q519" i="1"/>
  <c r="P519" i="1"/>
  <c r="E519" i="1"/>
  <c r="D519" i="1"/>
  <c r="C519" i="1"/>
  <c r="W518" i="1"/>
  <c r="V518" i="1"/>
  <c r="U518" i="1"/>
  <c r="T518" i="1"/>
  <c r="S518" i="1"/>
  <c r="R518" i="1"/>
  <c r="Q518" i="1"/>
  <c r="P518" i="1"/>
  <c r="E518" i="1"/>
  <c r="D518" i="1"/>
  <c r="C518" i="1"/>
  <c r="W517" i="1"/>
  <c r="V517" i="1"/>
  <c r="U517" i="1"/>
  <c r="T517" i="1"/>
  <c r="S517" i="1"/>
  <c r="R517" i="1"/>
  <c r="Q517" i="1"/>
  <c r="P517" i="1"/>
  <c r="E517" i="1"/>
  <c r="D517" i="1"/>
  <c r="C517" i="1"/>
  <c r="W516" i="1"/>
  <c r="V516" i="1"/>
  <c r="U516" i="1"/>
  <c r="T516" i="1"/>
  <c r="S516" i="1"/>
  <c r="R516" i="1"/>
  <c r="Q516" i="1"/>
  <c r="P516" i="1"/>
  <c r="E516" i="1"/>
  <c r="D516" i="1"/>
  <c r="C516" i="1"/>
  <c r="W515" i="1"/>
  <c r="V515" i="1"/>
  <c r="U515" i="1"/>
  <c r="T515" i="1"/>
  <c r="S515" i="1"/>
  <c r="R515" i="1"/>
  <c r="Q515" i="1"/>
  <c r="P515" i="1"/>
  <c r="E515" i="1"/>
  <c r="D515" i="1"/>
  <c r="C515" i="1"/>
  <c r="W514" i="1"/>
  <c r="V514" i="1"/>
  <c r="U514" i="1"/>
  <c r="T514" i="1"/>
  <c r="S514" i="1"/>
  <c r="R514" i="1"/>
  <c r="Q514" i="1"/>
  <c r="P514" i="1"/>
  <c r="E514" i="1"/>
  <c r="D514" i="1"/>
  <c r="C514" i="1"/>
  <c r="W513" i="1"/>
  <c r="V513" i="1"/>
  <c r="U513" i="1"/>
  <c r="T513" i="1"/>
  <c r="S513" i="1"/>
  <c r="R513" i="1"/>
  <c r="Q513" i="1"/>
  <c r="P513" i="1"/>
  <c r="E513" i="1"/>
  <c r="D513" i="1"/>
  <c r="C513" i="1"/>
  <c r="W512" i="1"/>
  <c r="V512" i="1"/>
  <c r="U512" i="1"/>
  <c r="T512" i="1"/>
  <c r="S512" i="1"/>
  <c r="R512" i="1"/>
  <c r="Q512" i="1"/>
  <c r="P512" i="1"/>
  <c r="E512" i="1"/>
  <c r="D512" i="1"/>
  <c r="C512" i="1"/>
  <c r="W511" i="1"/>
  <c r="V511" i="1"/>
  <c r="U511" i="1"/>
  <c r="T511" i="1"/>
  <c r="S511" i="1"/>
  <c r="R511" i="1"/>
  <c r="Q511" i="1"/>
  <c r="P511" i="1"/>
  <c r="E511" i="1"/>
  <c r="D511" i="1"/>
  <c r="C511" i="1"/>
  <c r="W510" i="1"/>
  <c r="V510" i="1"/>
  <c r="U510" i="1"/>
  <c r="T510" i="1"/>
  <c r="S510" i="1"/>
  <c r="R510" i="1"/>
  <c r="Q510" i="1"/>
  <c r="P510" i="1"/>
  <c r="E510" i="1"/>
  <c r="D510" i="1"/>
  <c r="C510" i="1"/>
  <c r="W509" i="1"/>
  <c r="V509" i="1"/>
  <c r="U509" i="1"/>
  <c r="T509" i="1"/>
  <c r="S509" i="1"/>
  <c r="R509" i="1"/>
  <c r="Q509" i="1"/>
  <c r="P509" i="1"/>
  <c r="E509" i="1"/>
  <c r="D509" i="1"/>
  <c r="C509" i="1"/>
  <c r="W508" i="1"/>
  <c r="V508" i="1"/>
  <c r="U508" i="1"/>
  <c r="T508" i="1"/>
  <c r="S508" i="1"/>
  <c r="R508" i="1"/>
  <c r="Q508" i="1"/>
  <c r="P508" i="1"/>
  <c r="E508" i="1"/>
  <c r="D508" i="1"/>
  <c r="C508" i="1"/>
  <c r="W507" i="1"/>
  <c r="V507" i="1"/>
  <c r="U507" i="1"/>
  <c r="T507" i="1"/>
  <c r="S507" i="1"/>
  <c r="R507" i="1"/>
  <c r="Q507" i="1"/>
  <c r="P507" i="1"/>
  <c r="E507" i="1"/>
  <c r="D507" i="1"/>
  <c r="C507" i="1"/>
  <c r="W506" i="1"/>
  <c r="V506" i="1"/>
  <c r="U506" i="1"/>
  <c r="T506" i="1"/>
  <c r="S506" i="1"/>
  <c r="R506" i="1"/>
  <c r="Q506" i="1"/>
  <c r="P506" i="1"/>
  <c r="E506" i="1"/>
  <c r="D506" i="1"/>
  <c r="C506" i="1"/>
  <c r="W505" i="1"/>
  <c r="V505" i="1"/>
  <c r="U505" i="1"/>
  <c r="T505" i="1"/>
  <c r="S505" i="1"/>
  <c r="R505" i="1"/>
  <c r="Q505" i="1"/>
  <c r="P505" i="1"/>
  <c r="E505" i="1"/>
  <c r="D505" i="1"/>
  <c r="C505" i="1"/>
  <c r="W504" i="1"/>
  <c r="V504" i="1"/>
  <c r="U504" i="1"/>
  <c r="T504" i="1"/>
  <c r="S504" i="1"/>
  <c r="R504" i="1"/>
  <c r="Q504" i="1"/>
  <c r="P504" i="1"/>
  <c r="E504" i="1"/>
  <c r="D504" i="1"/>
  <c r="C504" i="1"/>
  <c r="W503" i="1"/>
  <c r="V503" i="1"/>
  <c r="U503" i="1"/>
  <c r="T503" i="1"/>
  <c r="S503" i="1"/>
  <c r="R503" i="1"/>
  <c r="Q503" i="1"/>
  <c r="P503" i="1"/>
  <c r="E503" i="1"/>
  <c r="D503" i="1"/>
  <c r="C503" i="1"/>
  <c r="W502" i="1"/>
  <c r="V502" i="1"/>
  <c r="U502" i="1"/>
  <c r="T502" i="1"/>
  <c r="S502" i="1"/>
  <c r="R502" i="1"/>
  <c r="Q502" i="1"/>
  <c r="P502" i="1"/>
  <c r="E502" i="1"/>
  <c r="D502" i="1"/>
  <c r="C502" i="1"/>
  <c r="W501" i="1"/>
  <c r="V501" i="1"/>
  <c r="U501" i="1"/>
  <c r="T501" i="1"/>
  <c r="S501" i="1"/>
  <c r="R501" i="1"/>
  <c r="Q501" i="1"/>
  <c r="P501" i="1"/>
  <c r="E501" i="1"/>
  <c r="D501" i="1"/>
  <c r="C501" i="1"/>
  <c r="W500" i="1"/>
  <c r="V500" i="1"/>
  <c r="U500" i="1"/>
  <c r="T500" i="1"/>
  <c r="S500" i="1"/>
  <c r="R500" i="1"/>
  <c r="Q500" i="1"/>
  <c r="P500" i="1"/>
  <c r="E500" i="1"/>
  <c r="D500" i="1"/>
  <c r="C500" i="1"/>
  <c r="W499" i="1"/>
  <c r="V499" i="1"/>
  <c r="U499" i="1"/>
  <c r="T499" i="1"/>
  <c r="S499" i="1"/>
  <c r="R499" i="1"/>
  <c r="Q499" i="1"/>
  <c r="P499" i="1"/>
  <c r="E499" i="1"/>
  <c r="D499" i="1"/>
  <c r="C499" i="1"/>
  <c r="W498" i="1"/>
  <c r="V498" i="1"/>
  <c r="U498" i="1"/>
  <c r="T498" i="1"/>
  <c r="S498" i="1"/>
  <c r="R498" i="1"/>
  <c r="Q498" i="1"/>
  <c r="P498" i="1"/>
  <c r="E498" i="1"/>
  <c r="D498" i="1"/>
  <c r="C498" i="1"/>
  <c r="W497" i="1"/>
  <c r="V497" i="1"/>
  <c r="U497" i="1"/>
  <c r="T497" i="1"/>
  <c r="S497" i="1"/>
  <c r="R497" i="1"/>
  <c r="Q497" i="1"/>
  <c r="P497" i="1"/>
  <c r="E497" i="1"/>
  <c r="D497" i="1"/>
  <c r="C497" i="1"/>
  <c r="W496" i="1"/>
  <c r="V496" i="1"/>
  <c r="U496" i="1"/>
  <c r="T496" i="1"/>
  <c r="S496" i="1"/>
  <c r="R496" i="1"/>
  <c r="Q496" i="1"/>
  <c r="P496" i="1"/>
  <c r="E496" i="1"/>
  <c r="D496" i="1"/>
  <c r="C496" i="1"/>
  <c r="W495" i="1"/>
  <c r="V495" i="1"/>
  <c r="U495" i="1"/>
  <c r="T495" i="1"/>
  <c r="S495" i="1"/>
  <c r="R495" i="1"/>
  <c r="Q495" i="1"/>
  <c r="P495" i="1"/>
  <c r="E495" i="1"/>
  <c r="D495" i="1"/>
  <c r="C495" i="1"/>
  <c r="W494" i="1"/>
  <c r="V494" i="1"/>
  <c r="U494" i="1"/>
  <c r="T494" i="1"/>
  <c r="S494" i="1"/>
  <c r="R494" i="1"/>
  <c r="Q494" i="1"/>
  <c r="P494" i="1"/>
  <c r="E494" i="1"/>
  <c r="D494" i="1"/>
  <c r="C494" i="1"/>
  <c r="W493" i="1"/>
  <c r="V493" i="1"/>
  <c r="U493" i="1"/>
  <c r="T493" i="1"/>
  <c r="S493" i="1"/>
  <c r="R493" i="1"/>
  <c r="Q493" i="1"/>
  <c r="P493" i="1"/>
  <c r="E493" i="1"/>
  <c r="D493" i="1"/>
  <c r="C493" i="1"/>
  <c r="W492" i="1"/>
  <c r="V492" i="1"/>
  <c r="U492" i="1"/>
  <c r="T492" i="1"/>
  <c r="S492" i="1"/>
  <c r="R492" i="1"/>
  <c r="Q492" i="1"/>
  <c r="P492" i="1"/>
  <c r="E492" i="1"/>
  <c r="D492" i="1"/>
  <c r="C492" i="1"/>
  <c r="W491" i="1"/>
  <c r="V491" i="1"/>
  <c r="U491" i="1"/>
  <c r="T491" i="1"/>
  <c r="S491" i="1"/>
  <c r="R491" i="1"/>
  <c r="Q491" i="1"/>
  <c r="P491" i="1"/>
  <c r="E491" i="1"/>
  <c r="D491" i="1"/>
  <c r="C491" i="1"/>
  <c r="W490" i="1"/>
  <c r="V490" i="1"/>
  <c r="U490" i="1"/>
  <c r="T490" i="1"/>
  <c r="S490" i="1"/>
  <c r="R490" i="1"/>
  <c r="Q490" i="1"/>
  <c r="P490" i="1"/>
  <c r="E490" i="1"/>
  <c r="D490" i="1"/>
  <c r="C490" i="1"/>
  <c r="W489" i="1"/>
  <c r="V489" i="1"/>
  <c r="U489" i="1"/>
  <c r="T489" i="1"/>
  <c r="S489" i="1"/>
  <c r="R489" i="1"/>
  <c r="Q489" i="1"/>
  <c r="P489" i="1"/>
  <c r="E489" i="1"/>
  <c r="D489" i="1"/>
  <c r="C489" i="1"/>
  <c r="W488" i="1"/>
  <c r="V488" i="1"/>
  <c r="U488" i="1"/>
  <c r="T488" i="1"/>
  <c r="S488" i="1"/>
  <c r="R488" i="1"/>
  <c r="Q488" i="1"/>
  <c r="P488" i="1"/>
  <c r="E488" i="1"/>
  <c r="D488" i="1"/>
  <c r="C488" i="1"/>
  <c r="W487" i="1"/>
  <c r="V487" i="1"/>
  <c r="U487" i="1"/>
  <c r="T487" i="1"/>
  <c r="S487" i="1"/>
  <c r="R487" i="1"/>
  <c r="Q487" i="1"/>
  <c r="P487" i="1"/>
  <c r="E487" i="1"/>
  <c r="D487" i="1"/>
  <c r="C487" i="1"/>
  <c r="W486" i="1"/>
  <c r="V486" i="1"/>
  <c r="U486" i="1"/>
  <c r="T486" i="1"/>
  <c r="S486" i="1"/>
  <c r="R486" i="1"/>
  <c r="Q486" i="1"/>
  <c r="P486" i="1"/>
  <c r="E486" i="1"/>
  <c r="D486" i="1"/>
  <c r="C486" i="1"/>
  <c r="W485" i="1"/>
  <c r="V485" i="1"/>
  <c r="U485" i="1"/>
  <c r="T485" i="1"/>
  <c r="S485" i="1"/>
  <c r="R485" i="1"/>
  <c r="Q485" i="1"/>
  <c r="P485" i="1"/>
  <c r="E485" i="1"/>
  <c r="D485" i="1"/>
  <c r="C485" i="1"/>
  <c r="W484" i="1"/>
  <c r="V484" i="1"/>
  <c r="U484" i="1"/>
  <c r="T484" i="1"/>
  <c r="S484" i="1"/>
  <c r="R484" i="1"/>
  <c r="Q484" i="1"/>
  <c r="P484" i="1"/>
  <c r="E484" i="1"/>
  <c r="D484" i="1"/>
  <c r="C484" i="1"/>
  <c r="W483" i="1"/>
  <c r="V483" i="1"/>
  <c r="U483" i="1"/>
  <c r="T483" i="1"/>
  <c r="S483" i="1"/>
  <c r="R483" i="1"/>
  <c r="Q483" i="1"/>
  <c r="P483" i="1"/>
  <c r="E483" i="1"/>
  <c r="D483" i="1"/>
  <c r="C483" i="1"/>
  <c r="W482" i="1"/>
  <c r="V482" i="1"/>
  <c r="U482" i="1"/>
  <c r="T482" i="1"/>
  <c r="S482" i="1"/>
  <c r="R482" i="1"/>
  <c r="Q482" i="1"/>
  <c r="P482" i="1"/>
  <c r="E482" i="1"/>
  <c r="D482" i="1"/>
  <c r="C482" i="1"/>
  <c r="W481" i="1"/>
  <c r="V481" i="1"/>
  <c r="U481" i="1"/>
  <c r="T481" i="1"/>
  <c r="S481" i="1"/>
  <c r="R481" i="1"/>
  <c r="Q481" i="1"/>
  <c r="P481" i="1"/>
  <c r="E481" i="1"/>
  <c r="D481" i="1"/>
  <c r="C481" i="1"/>
  <c r="W480" i="1"/>
  <c r="V480" i="1"/>
  <c r="U480" i="1"/>
  <c r="T480" i="1"/>
  <c r="S480" i="1"/>
  <c r="R480" i="1"/>
  <c r="Q480" i="1"/>
  <c r="P480" i="1"/>
  <c r="E480" i="1"/>
  <c r="D480" i="1"/>
  <c r="C480" i="1"/>
  <c r="W479" i="1"/>
  <c r="V479" i="1"/>
  <c r="U479" i="1"/>
  <c r="T479" i="1"/>
  <c r="S479" i="1"/>
  <c r="R479" i="1"/>
  <c r="Q479" i="1"/>
  <c r="P479" i="1"/>
  <c r="E479" i="1"/>
  <c r="D479" i="1"/>
  <c r="C479" i="1"/>
  <c r="W478" i="1"/>
  <c r="V478" i="1"/>
  <c r="U478" i="1"/>
  <c r="T478" i="1"/>
  <c r="S478" i="1"/>
  <c r="R478" i="1"/>
  <c r="Q478" i="1"/>
  <c r="P478" i="1"/>
  <c r="E478" i="1"/>
  <c r="D478" i="1"/>
  <c r="C478" i="1"/>
  <c r="W477" i="1"/>
  <c r="V477" i="1"/>
  <c r="U477" i="1"/>
  <c r="T477" i="1"/>
  <c r="S477" i="1"/>
  <c r="R477" i="1"/>
  <c r="Q477" i="1"/>
  <c r="P477" i="1"/>
  <c r="E477" i="1"/>
  <c r="D477" i="1"/>
  <c r="C477" i="1"/>
  <c r="W476" i="1"/>
  <c r="V476" i="1"/>
  <c r="U476" i="1"/>
  <c r="T476" i="1"/>
  <c r="S476" i="1"/>
  <c r="R476" i="1"/>
  <c r="Q476" i="1"/>
  <c r="P476" i="1"/>
  <c r="E476" i="1"/>
  <c r="D476" i="1"/>
  <c r="C476" i="1"/>
  <c r="W475" i="1"/>
  <c r="V475" i="1"/>
  <c r="U475" i="1"/>
  <c r="T475" i="1"/>
  <c r="S475" i="1"/>
  <c r="R475" i="1"/>
  <c r="Q475" i="1"/>
  <c r="P475" i="1"/>
  <c r="E475" i="1"/>
  <c r="D475" i="1"/>
  <c r="C475" i="1"/>
  <c r="W474" i="1"/>
  <c r="V474" i="1"/>
  <c r="U474" i="1"/>
  <c r="T474" i="1"/>
  <c r="S474" i="1"/>
  <c r="R474" i="1"/>
  <c r="Q474" i="1"/>
  <c r="P474" i="1"/>
  <c r="E474" i="1"/>
  <c r="D474" i="1"/>
  <c r="C474" i="1"/>
  <c r="W473" i="1"/>
  <c r="V473" i="1"/>
  <c r="U473" i="1"/>
  <c r="T473" i="1"/>
  <c r="S473" i="1"/>
  <c r="R473" i="1"/>
  <c r="Q473" i="1"/>
  <c r="P473" i="1"/>
  <c r="E473" i="1"/>
  <c r="D473" i="1"/>
  <c r="C473" i="1"/>
  <c r="W472" i="1"/>
  <c r="V472" i="1"/>
  <c r="U472" i="1"/>
  <c r="T472" i="1"/>
  <c r="S472" i="1"/>
  <c r="R472" i="1"/>
  <c r="Q472" i="1"/>
  <c r="P472" i="1"/>
  <c r="E472" i="1"/>
  <c r="D472" i="1"/>
  <c r="C472" i="1"/>
  <c r="W471" i="1"/>
  <c r="V471" i="1"/>
  <c r="U471" i="1"/>
  <c r="T471" i="1"/>
  <c r="S471" i="1"/>
  <c r="R471" i="1"/>
  <c r="Q471" i="1"/>
  <c r="P471" i="1"/>
  <c r="E471" i="1"/>
  <c r="D471" i="1"/>
  <c r="C471" i="1"/>
  <c r="W470" i="1"/>
  <c r="V470" i="1"/>
  <c r="U470" i="1"/>
  <c r="T470" i="1"/>
  <c r="S470" i="1"/>
  <c r="R470" i="1"/>
  <c r="Q470" i="1"/>
  <c r="P470" i="1"/>
  <c r="E470" i="1"/>
  <c r="D470" i="1"/>
  <c r="C470" i="1"/>
  <c r="W469" i="1"/>
  <c r="V469" i="1"/>
  <c r="U469" i="1"/>
  <c r="T469" i="1"/>
  <c r="S469" i="1"/>
  <c r="R469" i="1"/>
  <c r="Q469" i="1"/>
  <c r="P469" i="1"/>
  <c r="E469" i="1"/>
  <c r="D469" i="1"/>
  <c r="C469" i="1"/>
  <c r="W468" i="1"/>
  <c r="V468" i="1"/>
  <c r="U468" i="1"/>
  <c r="T468" i="1"/>
  <c r="S468" i="1"/>
  <c r="R468" i="1"/>
  <c r="Q468" i="1"/>
  <c r="P468" i="1"/>
  <c r="E468" i="1"/>
  <c r="D468" i="1"/>
  <c r="C468" i="1"/>
  <c r="W467" i="1"/>
  <c r="V467" i="1"/>
  <c r="U467" i="1"/>
  <c r="T467" i="1"/>
  <c r="S467" i="1"/>
  <c r="R467" i="1"/>
  <c r="Q467" i="1"/>
  <c r="P467" i="1"/>
  <c r="E467" i="1"/>
  <c r="D467" i="1"/>
  <c r="C467" i="1"/>
  <c r="W466" i="1"/>
  <c r="V466" i="1"/>
  <c r="U466" i="1"/>
  <c r="T466" i="1"/>
  <c r="S466" i="1"/>
  <c r="R466" i="1"/>
  <c r="Q466" i="1"/>
  <c r="P466" i="1"/>
  <c r="E466" i="1"/>
  <c r="D466" i="1"/>
  <c r="C466" i="1"/>
  <c r="W465" i="1"/>
  <c r="V465" i="1"/>
  <c r="U465" i="1"/>
  <c r="T465" i="1"/>
  <c r="S465" i="1"/>
  <c r="R465" i="1"/>
  <c r="Q465" i="1"/>
  <c r="P465" i="1"/>
  <c r="E465" i="1"/>
  <c r="D465" i="1"/>
  <c r="C465" i="1"/>
  <c r="W464" i="1"/>
  <c r="V464" i="1"/>
  <c r="U464" i="1"/>
  <c r="T464" i="1"/>
  <c r="S464" i="1"/>
  <c r="R464" i="1"/>
  <c r="Q464" i="1"/>
  <c r="P464" i="1"/>
  <c r="E464" i="1"/>
  <c r="D464" i="1"/>
  <c r="C464" i="1"/>
  <c r="W463" i="1"/>
  <c r="V463" i="1"/>
  <c r="U463" i="1"/>
  <c r="T463" i="1"/>
  <c r="S463" i="1"/>
  <c r="R463" i="1"/>
  <c r="Q463" i="1"/>
  <c r="P463" i="1"/>
  <c r="E463" i="1"/>
  <c r="D463" i="1"/>
  <c r="C463" i="1"/>
  <c r="W462" i="1"/>
  <c r="V462" i="1"/>
  <c r="U462" i="1"/>
  <c r="T462" i="1"/>
  <c r="S462" i="1"/>
  <c r="R462" i="1"/>
  <c r="Q462" i="1"/>
  <c r="P462" i="1"/>
  <c r="E462" i="1"/>
  <c r="D462" i="1"/>
  <c r="C462" i="1"/>
  <c r="W461" i="1"/>
  <c r="V461" i="1"/>
  <c r="U461" i="1"/>
  <c r="T461" i="1"/>
  <c r="S461" i="1"/>
  <c r="R461" i="1"/>
  <c r="Q461" i="1"/>
  <c r="P461" i="1"/>
  <c r="E461" i="1"/>
  <c r="D461" i="1"/>
  <c r="C461" i="1"/>
  <c r="W460" i="1"/>
  <c r="V460" i="1"/>
  <c r="U460" i="1"/>
  <c r="T460" i="1"/>
  <c r="S460" i="1"/>
  <c r="R460" i="1"/>
  <c r="Q460" i="1"/>
  <c r="P460" i="1"/>
  <c r="E460" i="1"/>
  <c r="D460" i="1"/>
  <c r="C460" i="1"/>
  <c r="W459" i="1"/>
  <c r="V459" i="1"/>
  <c r="U459" i="1"/>
  <c r="T459" i="1"/>
  <c r="S459" i="1"/>
  <c r="R459" i="1"/>
  <c r="Q459" i="1"/>
  <c r="P459" i="1"/>
  <c r="E459" i="1"/>
  <c r="D459" i="1"/>
  <c r="C459" i="1"/>
  <c r="W458" i="1"/>
  <c r="V458" i="1"/>
  <c r="U458" i="1"/>
  <c r="T458" i="1"/>
  <c r="S458" i="1"/>
  <c r="R458" i="1"/>
  <c r="Q458" i="1"/>
  <c r="P458" i="1"/>
  <c r="E458" i="1"/>
  <c r="D458" i="1"/>
  <c r="C458" i="1"/>
  <c r="W457" i="1"/>
  <c r="V457" i="1"/>
  <c r="U457" i="1"/>
  <c r="T457" i="1"/>
  <c r="S457" i="1"/>
  <c r="R457" i="1"/>
  <c r="Q457" i="1"/>
  <c r="P457" i="1"/>
  <c r="E457" i="1"/>
  <c r="D457" i="1"/>
  <c r="C457" i="1"/>
  <c r="W456" i="1"/>
  <c r="V456" i="1"/>
  <c r="U456" i="1"/>
  <c r="T456" i="1"/>
  <c r="S456" i="1"/>
  <c r="R456" i="1"/>
  <c r="Q456" i="1"/>
  <c r="P456" i="1"/>
  <c r="E456" i="1"/>
  <c r="D456" i="1"/>
  <c r="C456" i="1"/>
  <c r="W455" i="1"/>
  <c r="V455" i="1"/>
  <c r="U455" i="1"/>
  <c r="T455" i="1"/>
  <c r="S455" i="1"/>
  <c r="R455" i="1"/>
  <c r="Q455" i="1"/>
  <c r="P455" i="1"/>
  <c r="E455" i="1"/>
  <c r="D455" i="1"/>
  <c r="C455" i="1"/>
  <c r="W454" i="1"/>
  <c r="V454" i="1"/>
  <c r="U454" i="1"/>
  <c r="T454" i="1"/>
  <c r="S454" i="1"/>
  <c r="R454" i="1"/>
  <c r="Q454" i="1"/>
  <c r="P454" i="1"/>
  <c r="E454" i="1"/>
  <c r="D454" i="1"/>
  <c r="C454" i="1"/>
  <c r="W453" i="1"/>
  <c r="V453" i="1"/>
  <c r="U453" i="1"/>
  <c r="T453" i="1"/>
  <c r="S453" i="1"/>
  <c r="R453" i="1"/>
  <c r="Q453" i="1"/>
  <c r="P453" i="1"/>
  <c r="E453" i="1"/>
  <c r="D453" i="1"/>
  <c r="C453" i="1"/>
  <c r="W452" i="1"/>
  <c r="V452" i="1"/>
  <c r="U452" i="1"/>
  <c r="T452" i="1"/>
  <c r="S452" i="1"/>
  <c r="R452" i="1"/>
  <c r="Q452" i="1"/>
  <c r="P452" i="1"/>
  <c r="E452" i="1"/>
  <c r="D452" i="1"/>
  <c r="C452" i="1"/>
  <c r="W451" i="1"/>
  <c r="V451" i="1"/>
  <c r="U451" i="1"/>
  <c r="T451" i="1"/>
  <c r="S451" i="1"/>
  <c r="R451" i="1"/>
  <c r="Q451" i="1"/>
  <c r="P451" i="1"/>
  <c r="E451" i="1"/>
  <c r="D451" i="1"/>
  <c r="C451" i="1"/>
  <c r="W450" i="1"/>
  <c r="V450" i="1"/>
  <c r="U450" i="1"/>
  <c r="T450" i="1"/>
  <c r="S450" i="1"/>
  <c r="R450" i="1"/>
  <c r="Q450" i="1"/>
  <c r="P450" i="1"/>
  <c r="E450" i="1"/>
  <c r="D450" i="1"/>
  <c r="C450" i="1"/>
  <c r="W449" i="1"/>
  <c r="V449" i="1"/>
  <c r="U449" i="1"/>
  <c r="T449" i="1"/>
  <c r="S449" i="1"/>
  <c r="R449" i="1"/>
  <c r="Q449" i="1"/>
  <c r="P449" i="1"/>
  <c r="E449" i="1"/>
  <c r="D449" i="1"/>
  <c r="C449" i="1"/>
  <c r="W448" i="1"/>
  <c r="V448" i="1"/>
  <c r="U448" i="1"/>
  <c r="T448" i="1"/>
  <c r="S448" i="1"/>
  <c r="R448" i="1"/>
  <c r="Q448" i="1"/>
  <c r="P448" i="1"/>
  <c r="E448" i="1"/>
  <c r="D448" i="1"/>
  <c r="C448" i="1"/>
  <c r="W447" i="1"/>
  <c r="V447" i="1"/>
  <c r="U447" i="1"/>
  <c r="T447" i="1"/>
  <c r="S447" i="1"/>
  <c r="R447" i="1"/>
  <c r="Q447" i="1"/>
  <c r="P447" i="1"/>
  <c r="E447" i="1"/>
  <c r="D447" i="1"/>
  <c r="C447" i="1"/>
  <c r="W446" i="1"/>
  <c r="V446" i="1"/>
  <c r="U446" i="1"/>
  <c r="T446" i="1"/>
  <c r="S446" i="1"/>
  <c r="R446" i="1"/>
  <c r="Q446" i="1"/>
  <c r="P446" i="1"/>
  <c r="E446" i="1"/>
  <c r="D446" i="1"/>
  <c r="C446" i="1"/>
  <c r="W445" i="1"/>
  <c r="V445" i="1"/>
  <c r="U445" i="1"/>
  <c r="T445" i="1"/>
  <c r="S445" i="1"/>
  <c r="R445" i="1"/>
  <c r="Q445" i="1"/>
  <c r="P445" i="1"/>
  <c r="E445" i="1"/>
  <c r="D445" i="1"/>
  <c r="C445" i="1"/>
  <c r="W444" i="1"/>
  <c r="V444" i="1"/>
  <c r="U444" i="1"/>
  <c r="T444" i="1"/>
  <c r="S444" i="1"/>
  <c r="R444" i="1"/>
  <c r="Q444" i="1"/>
  <c r="P444" i="1"/>
  <c r="E444" i="1"/>
  <c r="D444" i="1"/>
  <c r="C444" i="1"/>
  <c r="W443" i="1"/>
  <c r="V443" i="1"/>
  <c r="U443" i="1"/>
  <c r="T443" i="1"/>
  <c r="S443" i="1"/>
  <c r="R443" i="1"/>
  <c r="Q443" i="1"/>
  <c r="P443" i="1"/>
  <c r="E443" i="1"/>
  <c r="D443" i="1"/>
  <c r="C443" i="1"/>
  <c r="W442" i="1"/>
  <c r="V442" i="1"/>
  <c r="U442" i="1"/>
  <c r="T442" i="1"/>
  <c r="S442" i="1"/>
  <c r="R442" i="1"/>
  <c r="Q442" i="1"/>
  <c r="P442" i="1"/>
  <c r="E442" i="1"/>
  <c r="D442" i="1"/>
  <c r="C442" i="1"/>
  <c r="W441" i="1"/>
  <c r="V441" i="1"/>
  <c r="U441" i="1"/>
  <c r="T441" i="1"/>
  <c r="S441" i="1"/>
  <c r="R441" i="1"/>
  <c r="Q441" i="1"/>
  <c r="P441" i="1"/>
  <c r="E441" i="1"/>
  <c r="D441" i="1"/>
  <c r="C441" i="1"/>
  <c r="W440" i="1"/>
  <c r="V440" i="1"/>
  <c r="U440" i="1"/>
  <c r="T440" i="1"/>
  <c r="S440" i="1"/>
  <c r="R440" i="1"/>
  <c r="Q440" i="1"/>
  <c r="P440" i="1"/>
  <c r="E440" i="1"/>
  <c r="D440" i="1"/>
  <c r="C440" i="1"/>
  <c r="W439" i="1"/>
  <c r="V439" i="1"/>
  <c r="U439" i="1"/>
  <c r="T439" i="1"/>
  <c r="S439" i="1"/>
  <c r="R439" i="1"/>
  <c r="Q439" i="1"/>
  <c r="P439" i="1"/>
  <c r="E439" i="1"/>
  <c r="D439" i="1"/>
  <c r="C439" i="1"/>
  <c r="W438" i="1"/>
  <c r="V438" i="1"/>
  <c r="U438" i="1"/>
  <c r="T438" i="1"/>
  <c r="S438" i="1"/>
  <c r="R438" i="1"/>
  <c r="Q438" i="1"/>
  <c r="P438" i="1"/>
  <c r="E438" i="1"/>
  <c r="D438" i="1"/>
  <c r="C438" i="1"/>
  <c r="W437" i="1"/>
  <c r="V437" i="1"/>
  <c r="U437" i="1"/>
  <c r="T437" i="1"/>
  <c r="S437" i="1"/>
  <c r="R437" i="1"/>
  <c r="Q437" i="1"/>
  <c r="P437" i="1"/>
  <c r="E437" i="1"/>
  <c r="D437" i="1"/>
  <c r="C437" i="1"/>
  <c r="W436" i="1"/>
  <c r="V436" i="1"/>
  <c r="U436" i="1"/>
  <c r="T436" i="1"/>
  <c r="S436" i="1"/>
  <c r="R436" i="1"/>
  <c r="Q436" i="1"/>
  <c r="P436" i="1"/>
  <c r="E436" i="1"/>
  <c r="D436" i="1"/>
  <c r="C436" i="1"/>
  <c r="W435" i="1"/>
  <c r="V435" i="1"/>
  <c r="U435" i="1"/>
  <c r="T435" i="1"/>
  <c r="S435" i="1"/>
  <c r="R435" i="1"/>
  <c r="Q435" i="1"/>
  <c r="P435" i="1"/>
  <c r="E435" i="1"/>
  <c r="D435" i="1"/>
  <c r="C435" i="1"/>
  <c r="W434" i="1"/>
  <c r="V434" i="1"/>
  <c r="U434" i="1"/>
  <c r="T434" i="1"/>
  <c r="S434" i="1"/>
  <c r="R434" i="1"/>
  <c r="Q434" i="1"/>
  <c r="P434" i="1"/>
  <c r="E434" i="1"/>
  <c r="D434" i="1"/>
  <c r="C434" i="1"/>
  <c r="W433" i="1"/>
  <c r="V433" i="1"/>
  <c r="U433" i="1"/>
  <c r="T433" i="1"/>
  <c r="S433" i="1"/>
  <c r="R433" i="1"/>
  <c r="Q433" i="1"/>
  <c r="P433" i="1"/>
  <c r="E433" i="1"/>
  <c r="D433" i="1"/>
  <c r="C433" i="1"/>
  <c r="W432" i="1"/>
  <c r="V432" i="1"/>
  <c r="U432" i="1"/>
  <c r="T432" i="1"/>
  <c r="S432" i="1"/>
  <c r="R432" i="1"/>
  <c r="Q432" i="1"/>
  <c r="P432" i="1"/>
  <c r="E432" i="1"/>
  <c r="D432" i="1"/>
  <c r="C432" i="1"/>
  <c r="W431" i="1"/>
  <c r="V431" i="1"/>
  <c r="U431" i="1"/>
  <c r="T431" i="1"/>
  <c r="S431" i="1"/>
  <c r="R431" i="1"/>
  <c r="Q431" i="1"/>
  <c r="P431" i="1"/>
  <c r="E431" i="1"/>
  <c r="D431" i="1"/>
  <c r="C431" i="1"/>
  <c r="W430" i="1"/>
  <c r="V430" i="1"/>
  <c r="U430" i="1"/>
  <c r="T430" i="1"/>
  <c r="S430" i="1"/>
  <c r="R430" i="1"/>
  <c r="Q430" i="1"/>
  <c r="P430" i="1"/>
  <c r="E430" i="1"/>
  <c r="D430" i="1"/>
  <c r="C430" i="1"/>
  <c r="W429" i="1"/>
  <c r="V429" i="1"/>
  <c r="U429" i="1"/>
  <c r="T429" i="1"/>
  <c r="S429" i="1"/>
  <c r="R429" i="1"/>
  <c r="Q429" i="1"/>
  <c r="P429" i="1"/>
  <c r="E429" i="1"/>
  <c r="D429" i="1"/>
  <c r="C429" i="1"/>
  <c r="W428" i="1"/>
  <c r="V428" i="1"/>
  <c r="U428" i="1"/>
  <c r="T428" i="1"/>
  <c r="S428" i="1"/>
  <c r="R428" i="1"/>
  <c r="Q428" i="1"/>
  <c r="P428" i="1"/>
  <c r="E428" i="1"/>
  <c r="D428" i="1"/>
  <c r="C428" i="1"/>
  <c r="W427" i="1"/>
  <c r="V427" i="1"/>
  <c r="U427" i="1"/>
  <c r="T427" i="1"/>
  <c r="S427" i="1"/>
  <c r="R427" i="1"/>
  <c r="Q427" i="1"/>
  <c r="P427" i="1"/>
  <c r="E427" i="1"/>
  <c r="D427" i="1"/>
  <c r="C427" i="1"/>
  <c r="W426" i="1"/>
  <c r="V426" i="1"/>
  <c r="U426" i="1"/>
  <c r="T426" i="1"/>
  <c r="S426" i="1"/>
  <c r="R426" i="1"/>
  <c r="Q426" i="1"/>
  <c r="P426" i="1"/>
  <c r="E426" i="1"/>
  <c r="D426" i="1"/>
  <c r="C426" i="1"/>
  <c r="W425" i="1"/>
  <c r="V425" i="1"/>
  <c r="U425" i="1"/>
  <c r="T425" i="1"/>
  <c r="S425" i="1"/>
  <c r="R425" i="1"/>
  <c r="Q425" i="1"/>
  <c r="P425" i="1"/>
  <c r="E425" i="1"/>
  <c r="D425" i="1"/>
  <c r="C425" i="1"/>
  <c r="W424" i="1"/>
  <c r="V424" i="1"/>
  <c r="U424" i="1"/>
  <c r="T424" i="1"/>
  <c r="S424" i="1"/>
  <c r="R424" i="1"/>
  <c r="Q424" i="1"/>
  <c r="P424" i="1"/>
  <c r="E424" i="1"/>
  <c r="D424" i="1"/>
  <c r="C424" i="1"/>
  <c r="W423" i="1"/>
  <c r="V423" i="1"/>
  <c r="U423" i="1"/>
  <c r="T423" i="1"/>
  <c r="S423" i="1"/>
  <c r="R423" i="1"/>
  <c r="Q423" i="1"/>
  <c r="P423" i="1"/>
  <c r="E423" i="1"/>
  <c r="D423" i="1"/>
  <c r="C423" i="1"/>
  <c r="W422" i="1"/>
  <c r="V422" i="1"/>
  <c r="U422" i="1"/>
  <c r="T422" i="1"/>
  <c r="S422" i="1"/>
  <c r="R422" i="1"/>
  <c r="Q422" i="1"/>
  <c r="P422" i="1"/>
  <c r="E422" i="1"/>
  <c r="D422" i="1"/>
  <c r="C422" i="1"/>
  <c r="W421" i="1"/>
  <c r="V421" i="1"/>
  <c r="U421" i="1"/>
  <c r="T421" i="1"/>
  <c r="S421" i="1"/>
  <c r="R421" i="1"/>
  <c r="Q421" i="1"/>
  <c r="P421" i="1"/>
  <c r="E421" i="1"/>
  <c r="D421" i="1"/>
  <c r="C421" i="1"/>
  <c r="W420" i="1"/>
  <c r="V420" i="1"/>
  <c r="U420" i="1"/>
  <c r="T420" i="1"/>
  <c r="S420" i="1"/>
  <c r="R420" i="1"/>
  <c r="Q420" i="1"/>
  <c r="P420" i="1"/>
  <c r="E420" i="1"/>
  <c r="D420" i="1"/>
  <c r="C420" i="1"/>
  <c r="W419" i="1"/>
  <c r="V419" i="1"/>
  <c r="U419" i="1"/>
  <c r="T419" i="1"/>
  <c r="S419" i="1"/>
  <c r="R419" i="1"/>
  <c r="Q419" i="1"/>
  <c r="P419" i="1"/>
  <c r="E419" i="1"/>
  <c r="D419" i="1"/>
  <c r="C419" i="1"/>
  <c r="W418" i="1"/>
  <c r="V418" i="1"/>
  <c r="U418" i="1"/>
  <c r="T418" i="1"/>
  <c r="S418" i="1"/>
  <c r="R418" i="1"/>
  <c r="Q418" i="1"/>
  <c r="P418" i="1"/>
  <c r="E418" i="1"/>
  <c r="D418" i="1"/>
  <c r="C418" i="1"/>
  <c r="W417" i="1"/>
  <c r="V417" i="1"/>
  <c r="U417" i="1"/>
  <c r="T417" i="1"/>
  <c r="S417" i="1"/>
  <c r="R417" i="1"/>
  <c r="Q417" i="1"/>
  <c r="P417" i="1"/>
  <c r="E417" i="1"/>
  <c r="D417" i="1"/>
  <c r="C417" i="1"/>
  <c r="W416" i="1"/>
  <c r="V416" i="1"/>
  <c r="U416" i="1"/>
  <c r="T416" i="1"/>
  <c r="S416" i="1"/>
  <c r="R416" i="1"/>
  <c r="Q416" i="1"/>
  <c r="P416" i="1"/>
  <c r="E416" i="1"/>
  <c r="D416" i="1"/>
  <c r="C416" i="1"/>
  <c r="W415" i="1"/>
  <c r="V415" i="1"/>
  <c r="U415" i="1"/>
  <c r="T415" i="1"/>
  <c r="S415" i="1"/>
  <c r="R415" i="1"/>
  <c r="Q415" i="1"/>
  <c r="P415" i="1"/>
  <c r="E415" i="1"/>
  <c r="D415" i="1"/>
  <c r="C415" i="1"/>
  <c r="W414" i="1"/>
  <c r="V414" i="1"/>
  <c r="U414" i="1"/>
  <c r="T414" i="1"/>
  <c r="S414" i="1"/>
  <c r="R414" i="1"/>
  <c r="Q414" i="1"/>
  <c r="P414" i="1"/>
  <c r="E414" i="1"/>
  <c r="D414" i="1"/>
  <c r="C414" i="1"/>
  <c r="W413" i="1"/>
  <c r="V413" i="1"/>
  <c r="U413" i="1"/>
  <c r="T413" i="1"/>
  <c r="S413" i="1"/>
  <c r="R413" i="1"/>
  <c r="Q413" i="1"/>
  <c r="P413" i="1"/>
  <c r="E413" i="1"/>
  <c r="D413" i="1"/>
  <c r="C413" i="1"/>
  <c r="W412" i="1"/>
  <c r="V412" i="1"/>
  <c r="U412" i="1"/>
  <c r="T412" i="1"/>
  <c r="S412" i="1"/>
  <c r="R412" i="1"/>
  <c r="Q412" i="1"/>
  <c r="P412" i="1"/>
  <c r="E412" i="1"/>
  <c r="D412" i="1"/>
  <c r="C412" i="1"/>
  <c r="W411" i="1"/>
  <c r="V411" i="1"/>
  <c r="U411" i="1"/>
  <c r="T411" i="1"/>
  <c r="S411" i="1"/>
  <c r="R411" i="1"/>
  <c r="Q411" i="1"/>
  <c r="P411" i="1"/>
  <c r="E411" i="1"/>
  <c r="D411" i="1"/>
  <c r="C411" i="1"/>
  <c r="W410" i="1"/>
  <c r="V410" i="1"/>
  <c r="U410" i="1"/>
  <c r="T410" i="1"/>
  <c r="S410" i="1"/>
  <c r="R410" i="1"/>
  <c r="Q410" i="1"/>
  <c r="P410" i="1"/>
  <c r="E410" i="1"/>
  <c r="D410" i="1"/>
  <c r="C410" i="1"/>
  <c r="W409" i="1"/>
  <c r="V409" i="1"/>
  <c r="U409" i="1"/>
  <c r="T409" i="1"/>
  <c r="S409" i="1"/>
  <c r="R409" i="1"/>
  <c r="Q409" i="1"/>
  <c r="P409" i="1"/>
  <c r="E409" i="1"/>
  <c r="D409" i="1"/>
  <c r="C409" i="1"/>
  <c r="W408" i="1"/>
  <c r="V408" i="1"/>
  <c r="U408" i="1"/>
  <c r="T408" i="1"/>
  <c r="S408" i="1"/>
  <c r="R408" i="1"/>
  <c r="Q408" i="1"/>
  <c r="P408" i="1"/>
  <c r="E408" i="1"/>
  <c r="D408" i="1"/>
  <c r="C408" i="1"/>
  <c r="W407" i="1"/>
  <c r="V407" i="1"/>
  <c r="U407" i="1"/>
  <c r="T407" i="1"/>
  <c r="S407" i="1"/>
  <c r="R407" i="1"/>
  <c r="Q407" i="1"/>
  <c r="P407" i="1"/>
  <c r="E407" i="1"/>
  <c r="D407" i="1"/>
  <c r="C407" i="1"/>
  <c r="W406" i="1"/>
  <c r="V406" i="1"/>
  <c r="U406" i="1"/>
  <c r="T406" i="1"/>
  <c r="S406" i="1"/>
  <c r="R406" i="1"/>
  <c r="Q406" i="1"/>
  <c r="P406" i="1"/>
  <c r="E406" i="1"/>
  <c r="D406" i="1"/>
  <c r="C406" i="1"/>
  <c r="W405" i="1"/>
  <c r="V405" i="1"/>
  <c r="U405" i="1"/>
  <c r="T405" i="1"/>
  <c r="S405" i="1"/>
  <c r="R405" i="1"/>
  <c r="Q405" i="1"/>
  <c r="P405" i="1"/>
  <c r="E405" i="1"/>
  <c r="D405" i="1"/>
  <c r="C405" i="1"/>
  <c r="W404" i="1"/>
  <c r="V404" i="1"/>
  <c r="U404" i="1"/>
  <c r="T404" i="1"/>
  <c r="S404" i="1"/>
  <c r="R404" i="1"/>
  <c r="Q404" i="1"/>
  <c r="P404" i="1"/>
  <c r="E404" i="1"/>
  <c r="D404" i="1"/>
  <c r="C404" i="1"/>
  <c r="W403" i="1"/>
  <c r="V403" i="1"/>
  <c r="U403" i="1"/>
  <c r="T403" i="1"/>
  <c r="S403" i="1"/>
  <c r="R403" i="1"/>
  <c r="Q403" i="1"/>
  <c r="P403" i="1"/>
  <c r="E403" i="1"/>
  <c r="D403" i="1"/>
  <c r="C403" i="1"/>
  <c r="W402" i="1"/>
  <c r="V402" i="1"/>
  <c r="U402" i="1"/>
  <c r="T402" i="1"/>
  <c r="S402" i="1"/>
  <c r="R402" i="1"/>
  <c r="Q402" i="1"/>
  <c r="P402" i="1"/>
  <c r="E402" i="1"/>
  <c r="D402" i="1"/>
  <c r="C402" i="1"/>
  <c r="W401" i="1"/>
  <c r="V401" i="1"/>
  <c r="U401" i="1"/>
  <c r="T401" i="1"/>
  <c r="S401" i="1"/>
  <c r="R401" i="1"/>
  <c r="Q401" i="1"/>
  <c r="P401" i="1"/>
  <c r="E401" i="1"/>
  <c r="D401" i="1"/>
  <c r="C401" i="1"/>
  <c r="W400" i="1"/>
  <c r="V400" i="1"/>
  <c r="U400" i="1"/>
  <c r="T400" i="1"/>
  <c r="S400" i="1"/>
  <c r="R400" i="1"/>
  <c r="Q400" i="1"/>
  <c r="P400" i="1"/>
  <c r="E400" i="1"/>
  <c r="D400" i="1"/>
  <c r="C400" i="1"/>
  <c r="W399" i="1"/>
  <c r="V399" i="1"/>
  <c r="U399" i="1"/>
  <c r="T399" i="1"/>
  <c r="S399" i="1"/>
  <c r="R399" i="1"/>
  <c r="Q399" i="1"/>
  <c r="P399" i="1"/>
  <c r="E399" i="1"/>
  <c r="D399" i="1"/>
  <c r="C399" i="1"/>
  <c r="W398" i="1"/>
  <c r="V398" i="1"/>
  <c r="U398" i="1"/>
  <c r="T398" i="1"/>
  <c r="S398" i="1"/>
  <c r="R398" i="1"/>
  <c r="Q398" i="1"/>
  <c r="P398" i="1"/>
  <c r="E398" i="1"/>
  <c r="D398" i="1"/>
  <c r="C398" i="1"/>
  <c r="W397" i="1"/>
  <c r="V397" i="1"/>
  <c r="U397" i="1"/>
  <c r="T397" i="1"/>
  <c r="S397" i="1"/>
  <c r="R397" i="1"/>
  <c r="Q397" i="1"/>
  <c r="P397" i="1"/>
  <c r="E397" i="1"/>
  <c r="D397" i="1"/>
  <c r="C397" i="1"/>
  <c r="W396" i="1"/>
  <c r="V396" i="1"/>
  <c r="U396" i="1"/>
  <c r="T396" i="1"/>
  <c r="S396" i="1"/>
  <c r="R396" i="1"/>
  <c r="Q396" i="1"/>
  <c r="P396" i="1"/>
  <c r="E396" i="1"/>
  <c r="D396" i="1"/>
  <c r="C396" i="1"/>
  <c r="W395" i="1"/>
  <c r="V395" i="1"/>
  <c r="U395" i="1"/>
  <c r="T395" i="1"/>
  <c r="S395" i="1"/>
  <c r="R395" i="1"/>
  <c r="Q395" i="1"/>
  <c r="P395" i="1"/>
  <c r="E395" i="1"/>
  <c r="D395" i="1"/>
  <c r="C395" i="1"/>
  <c r="W394" i="1"/>
  <c r="V394" i="1"/>
  <c r="U394" i="1"/>
  <c r="T394" i="1"/>
  <c r="S394" i="1"/>
  <c r="R394" i="1"/>
  <c r="Q394" i="1"/>
  <c r="P394" i="1"/>
  <c r="E394" i="1"/>
  <c r="D394" i="1"/>
  <c r="C394" i="1"/>
  <c r="W393" i="1"/>
  <c r="V393" i="1"/>
  <c r="U393" i="1"/>
  <c r="T393" i="1"/>
  <c r="S393" i="1"/>
  <c r="R393" i="1"/>
  <c r="Q393" i="1"/>
  <c r="P393" i="1"/>
  <c r="E393" i="1"/>
  <c r="D393" i="1"/>
  <c r="C393" i="1"/>
  <c r="W392" i="1"/>
  <c r="V392" i="1"/>
  <c r="U392" i="1"/>
  <c r="T392" i="1"/>
  <c r="S392" i="1"/>
  <c r="R392" i="1"/>
  <c r="Q392" i="1"/>
  <c r="P392" i="1"/>
  <c r="E392" i="1"/>
  <c r="D392" i="1"/>
  <c r="C392" i="1"/>
  <c r="W391" i="1"/>
  <c r="V391" i="1"/>
  <c r="U391" i="1"/>
  <c r="T391" i="1"/>
  <c r="S391" i="1"/>
  <c r="R391" i="1"/>
  <c r="Q391" i="1"/>
  <c r="P391" i="1"/>
  <c r="E391" i="1"/>
  <c r="D391" i="1"/>
  <c r="C391" i="1"/>
  <c r="W390" i="1"/>
  <c r="V390" i="1"/>
  <c r="U390" i="1"/>
  <c r="T390" i="1"/>
  <c r="S390" i="1"/>
  <c r="R390" i="1"/>
  <c r="Q390" i="1"/>
  <c r="P390" i="1"/>
  <c r="E390" i="1"/>
  <c r="D390" i="1"/>
  <c r="C390" i="1"/>
  <c r="W389" i="1"/>
  <c r="V389" i="1"/>
  <c r="U389" i="1"/>
  <c r="T389" i="1"/>
  <c r="S389" i="1"/>
  <c r="R389" i="1"/>
  <c r="Q389" i="1"/>
  <c r="P389" i="1"/>
  <c r="E389" i="1"/>
  <c r="D389" i="1"/>
  <c r="C389" i="1"/>
  <c r="W388" i="1"/>
  <c r="V388" i="1"/>
  <c r="U388" i="1"/>
  <c r="T388" i="1"/>
  <c r="S388" i="1"/>
  <c r="R388" i="1"/>
  <c r="Q388" i="1"/>
  <c r="P388" i="1"/>
  <c r="E388" i="1"/>
  <c r="D388" i="1"/>
  <c r="C388" i="1"/>
  <c r="W387" i="1"/>
  <c r="V387" i="1"/>
  <c r="U387" i="1"/>
  <c r="T387" i="1"/>
  <c r="S387" i="1"/>
  <c r="R387" i="1"/>
  <c r="Q387" i="1"/>
  <c r="P387" i="1"/>
  <c r="E387" i="1"/>
  <c r="D387" i="1"/>
  <c r="C387" i="1"/>
  <c r="W386" i="1"/>
  <c r="V386" i="1"/>
  <c r="U386" i="1"/>
  <c r="T386" i="1"/>
  <c r="S386" i="1"/>
  <c r="R386" i="1"/>
  <c r="Q386" i="1"/>
  <c r="P386" i="1"/>
  <c r="E386" i="1"/>
  <c r="D386" i="1"/>
  <c r="C386" i="1"/>
  <c r="W385" i="1"/>
  <c r="V385" i="1"/>
  <c r="U385" i="1"/>
  <c r="T385" i="1"/>
  <c r="S385" i="1"/>
  <c r="R385" i="1"/>
  <c r="Q385" i="1"/>
  <c r="P385" i="1"/>
  <c r="E385" i="1"/>
  <c r="D385" i="1"/>
  <c r="C385" i="1"/>
  <c r="W384" i="1"/>
  <c r="V384" i="1"/>
  <c r="U384" i="1"/>
  <c r="T384" i="1"/>
  <c r="S384" i="1"/>
  <c r="R384" i="1"/>
  <c r="Q384" i="1"/>
  <c r="P384" i="1"/>
  <c r="E384" i="1"/>
  <c r="D384" i="1"/>
  <c r="C384" i="1"/>
  <c r="W383" i="1"/>
  <c r="V383" i="1"/>
  <c r="U383" i="1"/>
  <c r="T383" i="1"/>
  <c r="S383" i="1"/>
  <c r="R383" i="1"/>
  <c r="Q383" i="1"/>
  <c r="P383" i="1"/>
  <c r="E383" i="1"/>
  <c r="D383" i="1"/>
  <c r="C383" i="1"/>
  <c r="W382" i="1"/>
  <c r="V382" i="1"/>
  <c r="U382" i="1"/>
  <c r="T382" i="1"/>
  <c r="S382" i="1"/>
  <c r="R382" i="1"/>
  <c r="Q382" i="1"/>
  <c r="P382" i="1"/>
  <c r="E382" i="1"/>
  <c r="D382" i="1"/>
  <c r="C382" i="1"/>
  <c r="W381" i="1"/>
  <c r="V381" i="1"/>
  <c r="U381" i="1"/>
  <c r="T381" i="1"/>
  <c r="S381" i="1"/>
  <c r="R381" i="1"/>
  <c r="Q381" i="1"/>
  <c r="P381" i="1"/>
  <c r="E381" i="1"/>
  <c r="D381" i="1"/>
  <c r="C381" i="1"/>
  <c r="W380" i="1"/>
  <c r="V380" i="1"/>
  <c r="U380" i="1"/>
  <c r="T380" i="1"/>
  <c r="S380" i="1"/>
  <c r="R380" i="1"/>
  <c r="Q380" i="1"/>
  <c r="P380" i="1"/>
  <c r="E380" i="1"/>
  <c r="D380" i="1"/>
  <c r="C380" i="1"/>
  <c r="W379" i="1"/>
  <c r="V379" i="1"/>
  <c r="U379" i="1"/>
  <c r="T379" i="1"/>
  <c r="S379" i="1"/>
  <c r="R379" i="1"/>
  <c r="Q379" i="1"/>
  <c r="P379" i="1"/>
  <c r="E379" i="1"/>
  <c r="D379" i="1"/>
  <c r="C379" i="1"/>
  <c r="W378" i="1"/>
  <c r="V378" i="1"/>
  <c r="U378" i="1"/>
  <c r="T378" i="1"/>
  <c r="S378" i="1"/>
  <c r="R378" i="1"/>
  <c r="Q378" i="1"/>
  <c r="P378" i="1"/>
  <c r="E378" i="1"/>
  <c r="D378" i="1"/>
  <c r="C378" i="1"/>
  <c r="W377" i="1"/>
  <c r="V377" i="1"/>
  <c r="U377" i="1"/>
  <c r="T377" i="1"/>
  <c r="S377" i="1"/>
  <c r="R377" i="1"/>
  <c r="Q377" i="1"/>
  <c r="P377" i="1"/>
  <c r="E377" i="1"/>
  <c r="D377" i="1"/>
  <c r="C377" i="1"/>
  <c r="W376" i="1"/>
  <c r="V376" i="1"/>
  <c r="U376" i="1"/>
  <c r="T376" i="1"/>
  <c r="S376" i="1"/>
  <c r="R376" i="1"/>
  <c r="Q376" i="1"/>
  <c r="P376" i="1"/>
  <c r="E376" i="1"/>
  <c r="D376" i="1"/>
  <c r="C376" i="1"/>
  <c r="W375" i="1"/>
  <c r="V375" i="1"/>
  <c r="U375" i="1"/>
  <c r="T375" i="1"/>
  <c r="S375" i="1"/>
  <c r="R375" i="1"/>
  <c r="Q375" i="1"/>
  <c r="P375" i="1"/>
  <c r="E375" i="1"/>
  <c r="D375" i="1"/>
  <c r="C375" i="1"/>
  <c r="W374" i="1"/>
  <c r="V374" i="1"/>
  <c r="U374" i="1"/>
  <c r="T374" i="1"/>
  <c r="S374" i="1"/>
  <c r="R374" i="1"/>
  <c r="Q374" i="1"/>
  <c r="P374" i="1"/>
  <c r="E374" i="1"/>
  <c r="D374" i="1"/>
  <c r="C374" i="1"/>
  <c r="W373" i="1"/>
  <c r="V373" i="1"/>
  <c r="U373" i="1"/>
  <c r="T373" i="1"/>
  <c r="S373" i="1"/>
  <c r="R373" i="1"/>
  <c r="Q373" i="1"/>
  <c r="P373" i="1"/>
  <c r="E373" i="1"/>
  <c r="D373" i="1"/>
  <c r="C373" i="1"/>
  <c r="W372" i="1"/>
  <c r="V372" i="1"/>
  <c r="U372" i="1"/>
  <c r="T372" i="1"/>
  <c r="S372" i="1"/>
  <c r="R372" i="1"/>
  <c r="Q372" i="1"/>
  <c r="P372" i="1"/>
  <c r="E372" i="1"/>
  <c r="D372" i="1"/>
  <c r="C372" i="1"/>
  <c r="W371" i="1"/>
  <c r="V371" i="1"/>
  <c r="U371" i="1"/>
  <c r="T371" i="1"/>
  <c r="S371" i="1"/>
  <c r="R371" i="1"/>
  <c r="Q371" i="1"/>
  <c r="P371" i="1"/>
  <c r="E371" i="1"/>
  <c r="D371" i="1"/>
  <c r="C371" i="1"/>
  <c r="W370" i="1"/>
  <c r="V370" i="1"/>
  <c r="U370" i="1"/>
  <c r="T370" i="1"/>
  <c r="S370" i="1"/>
  <c r="R370" i="1"/>
  <c r="Q370" i="1"/>
  <c r="P370" i="1"/>
  <c r="E370" i="1"/>
  <c r="D370" i="1"/>
  <c r="C370" i="1"/>
  <c r="W369" i="1"/>
  <c r="V369" i="1"/>
  <c r="U369" i="1"/>
  <c r="T369" i="1"/>
  <c r="S369" i="1"/>
  <c r="R369" i="1"/>
  <c r="Q369" i="1"/>
  <c r="P369" i="1"/>
  <c r="E369" i="1"/>
  <c r="D369" i="1"/>
  <c r="C369" i="1"/>
  <c r="W368" i="1"/>
  <c r="V368" i="1"/>
  <c r="U368" i="1"/>
  <c r="T368" i="1"/>
  <c r="S368" i="1"/>
  <c r="R368" i="1"/>
  <c r="Q368" i="1"/>
  <c r="P368" i="1"/>
  <c r="E368" i="1"/>
  <c r="D368" i="1"/>
  <c r="C368" i="1"/>
  <c r="W367" i="1"/>
  <c r="V367" i="1"/>
  <c r="U367" i="1"/>
  <c r="T367" i="1"/>
  <c r="S367" i="1"/>
  <c r="R367" i="1"/>
  <c r="Q367" i="1"/>
  <c r="P367" i="1"/>
  <c r="E367" i="1"/>
  <c r="D367" i="1"/>
  <c r="C367" i="1"/>
  <c r="W366" i="1"/>
  <c r="V366" i="1"/>
  <c r="U366" i="1"/>
  <c r="T366" i="1"/>
  <c r="S366" i="1"/>
  <c r="R366" i="1"/>
  <c r="Q366" i="1"/>
  <c r="P366" i="1"/>
  <c r="E366" i="1"/>
  <c r="D366" i="1"/>
  <c r="C366" i="1"/>
  <c r="W365" i="1"/>
  <c r="V365" i="1"/>
  <c r="U365" i="1"/>
  <c r="T365" i="1"/>
  <c r="S365" i="1"/>
  <c r="R365" i="1"/>
  <c r="Q365" i="1"/>
  <c r="P365" i="1"/>
  <c r="E365" i="1"/>
  <c r="D365" i="1"/>
  <c r="C365" i="1"/>
  <c r="W364" i="1"/>
  <c r="V364" i="1"/>
  <c r="U364" i="1"/>
  <c r="T364" i="1"/>
  <c r="S364" i="1"/>
  <c r="R364" i="1"/>
  <c r="Q364" i="1"/>
  <c r="P364" i="1"/>
  <c r="E364" i="1"/>
  <c r="D364" i="1"/>
  <c r="C364" i="1"/>
  <c r="W363" i="1"/>
  <c r="V363" i="1"/>
  <c r="U363" i="1"/>
  <c r="T363" i="1"/>
  <c r="S363" i="1"/>
  <c r="R363" i="1"/>
  <c r="Q363" i="1"/>
  <c r="P363" i="1"/>
  <c r="E363" i="1"/>
  <c r="D363" i="1"/>
  <c r="C363" i="1"/>
  <c r="W362" i="1"/>
  <c r="V362" i="1"/>
  <c r="U362" i="1"/>
  <c r="T362" i="1"/>
  <c r="S362" i="1"/>
  <c r="R362" i="1"/>
  <c r="Q362" i="1"/>
  <c r="P362" i="1"/>
  <c r="E362" i="1"/>
  <c r="D362" i="1"/>
  <c r="C362" i="1"/>
  <c r="W361" i="1"/>
  <c r="V361" i="1"/>
  <c r="U361" i="1"/>
  <c r="T361" i="1"/>
  <c r="S361" i="1"/>
  <c r="R361" i="1"/>
  <c r="Q361" i="1"/>
  <c r="P361" i="1"/>
  <c r="E361" i="1"/>
  <c r="D361" i="1"/>
  <c r="C361" i="1"/>
  <c r="W360" i="1"/>
  <c r="V360" i="1"/>
  <c r="U360" i="1"/>
  <c r="T360" i="1"/>
  <c r="S360" i="1"/>
  <c r="R360" i="1"/>
  <c r="Q360" i="1"/>
  <c r="P360" i="1"/>
  <c r="E360" i="1"/>
  <c r="D360" i="1"/>
  <c r="C360" i="1"/>
  <c r="W359" i="1"/>
  <c r="V359" i="1"/>
  <c r="U359" i="1"/>
  <c r="T359" i="1"/>
  <c r="S359" i="1"/>
  <c r="R359" i="1"/>
  <c r="Q359" i="1"/>
  <c r="P359" i="1"/>
  <c r="E359" i="1"/>
  <c r="D359" i="1"/>
  <c r="C359" i="1"/>
  <c r="W358" i="1"/>
  <c r="V358" i="1"/>
  <c r="U358" i="1"/>
  <c r="T358" i="1"/>
  <c r="S358" i="1"/>
  <c r="R358" i="1"/>
  <c r="Q358" i="1"/>
  <c r="P358" i="1"/>
  <c r="E358" i="1"/>
  <c r="D358" i="1"/>
  <c r="C358" i="1"/>
  <c r="W357" i="1"/>
  <c r="V357" i="1"/>
  <c r="U357" i="1"/>
  <c r="T357" i="1"/>
  <c r="S357" i="1"/>
  <c r="R357" i="1"/>
  <c r="Q357" i="1"/>
  <c r="P357" i="1"/>
  <c r="E357" i="1"/>
  <c r="D357" i="1"/>
  <c r="C357" i="1"/>
  <c r="W356" i="1"/>
  <c r="V356" i="1"/>
  <c r="U356" i="1"/>
  <c r="T356" i="1"/>
  <c r="S356" i="1"/>
  <c r="R356" i="1"/>
  <c r="Q356" i="1"/>
  <c r="P356" i="1"/>
  <c r="E356" i="1"/>
  <c r="D356" i="1"/>
  <c r="C356" i="1"/>
  <c r="W355" i="1"/>
  <c r="V355" i="1"/>
  <c r="U355" i="1"/>
  <c r="T355" i="1"/>
  <c r="S355" i="1"/>
  <c r="R355" i="1"/>
  <c r="Q355" i="1"/>
  <c r="P355" i="1"/>
  <c r="E355" i="1"/>
  <c r="D355" i="1"/>
  <c r="C355" i="1"/>
  <c r="W354" i="1"/>
  <c r="V354" i="1"/>
  <c r="U354" i="1"/>
  <c r="T354" i="1"/>
  <c r="S354" i="1"/>
  <c r="R354" i="1"/>
  <c r="Q354" i="1"/>
  <c r="P354" i="1"/>
  <c r="E354" i="1"/>
  <c r="D354" i="1"/>
  <c r="C354" i="1"/>
  <c r="W353" i="1"/>
  <c r="V353" i="1"/>
  <c r="U353" i="1"/>
  <c r="T353" i="1"/>
  <c r="S353" i="1"/>
  <c r="R353" i="1"/>
  <c r="Q353" i="1"/>
  <c r="P353" i="1"/>
  <c r="E353" i="1"/>
  <c r="D353" i="1"/>
  <c r="C353" i="1"/>
  <c r="W352" i="1"/>
  <c r="V352" i="1"/>
  <c r="U352" i="1"/>
  <c r="T352" i="1"/>
  <c r="S352" i="1"/>
  <c r="R352" i="1"/>
  <c r="Q352" i="1"/>
  <c r="P352" i="1"/>
  <c r="E352" i="1"/>
  <c r="D352" i="1"/>
  <c r="C352" i="1"/>
  <c r="W351" i="1"/>
  <c r="V351" i="1"/>
  <c r="U351" i="1"/>
  <c r="T351" i="1"/>
  <c r="S351" i="1"/>
  <c r="R351" i="1"/>
  <c r="Q351" i="1"/>
  <c r="P351" i="1"/>
  <c r="E351" i="1"/>
  <c r="D351" i="1"/>
  <c r="C351" i="1"/>
  <c r="W350" i="1"/>
  <c r="V350" i="1"/>
  <c r="U350" i="1"/>
  <c r="T350" i="1"/>
  <c r="S350" i="1"/>
  <c r="R350" i="1"/>
  <c r="Q350" i="1"/>
  <c r="P350" i="1"/>
  <c r="E350" i="1"/>
  <c r="D350" i="1"/>
  <c r="C350" i="1"/>
  <c r="W349" i="1"/>
  <c r="V349" i="1"/>
  <c r="U349" i="1"/>
  <c r="T349" i="1"/>
  <c r="S349" i="1"/>
  <c r="R349" i="1"/>
  <c r="Q349" i="1"/>
  <c r="P349" i="1"/>
  <c r="E349" i="1"/>
  <c r="D349" i="1"/>
  <c r="C349" i="1"/>
  <c r="W348" i="1"/>
  <c r="V348" i="1"/>
  <c r="U348" i="1"/>
  <c r="T348" i="1"/>
  <c r="S348" i="1"/>
  <c r="R348" i="1"/>
  <c r="Q348" i="1"/>
  <c r="P348" i="1"/>
  <c r="E348" i="1"/>
  <c r="D348" i="1"/>
  <c r="C348" i="1"/>
  <c r="W347" i="1"/>
  <c r="V347" i="1"/>
  <c r="U347" i="1"/>
  <c r="T347" i="1"/>
  <c r="S347" i="1"/>
  <c r="R347" i="1"/>
  <c r="Q347" i="1"/>
  <c r="P347" i="1"/>
  <c r="E347" i="1"/>
  <c r="D347" i="1"/>
  <c r="C347" i="1"/>
  <c r="W346" i="1"/>
  <c r="V346" i="1"/>
  <c r="U346" i="1"/>
  <c r="T346" i="1"/>
  <c r="S346" i="1"/>
  <c r="R346" i="1"/>
  <c r="Q346" i="1"/>
  <c r="P346" i="1"/>
  <c r="E346" i="1"/>
  <c r="D346" i="1"/>
  <c r="C346" i="1"/>
  <c r="W345" i="1"/>
  <c r="V345" i="1"/>
  <c r="U345" i="1"/>
  <c r="T345" i="1"/>
  <c r="S345" i="1"/>
  <c r="R345" i="1"/>
  <c r="Q345" i="1"/>
  <c r="P345" i="1"/>
  <c r="E345" i="1"/>
  <c r="D345" i="1"/>
  <c r="C345" i="1"/>
  <c r="W344" i="1"/>
  <c r="V344" i="1"/>
  <c r="U344" i="1"/>
  <c r="T344" i="1"/>
  <c r="S344" i="1"/>
  <c r="R344" i="1"/>
  <c r="Q344" i="1"/>
  <c r="P344" i="1"/>
  <c r="E344" i="1"/>
  <c r="D344" i="1"/>
  <c r="C344" i="1"/>
  <c r="W343" i="1"/>
  <c r="V343" i="1"/>
  <c r="U343" i="1"/>
  <c r="T343" i="1"/>
  <c r="S343" i="1"/>
  <c r="R343" i="1"/>
  <c r="Q343" i="1"/>
  <c r="P343" i="1"/>
  <c r="E343" i="1"/>
  <c r="D343" i="1"/>
  <c r="C343" i="1"/>
  <c r="W342" i="1"/>
  <c r="V342" i="1"/>
  <c r="U342" i="1"/>
  <c r="T342" i="1"/>
  <c r="S342" i="1"/>
  <c r="R342" i="1"/>
  <c r="Q342" i="1"/>
  <c r="P342" i="1"/>
  <c r="E342" i="1"/>
  <c r="D342" i="1"/>
  <c r="C342" i="1"/>
  <c r="W341" i="1"/>
  <c r="V341" i="1"/>
  <c r="U341" i="1"/>
  <c r="T341" i="1"/>
  <c r="S341" i="1"/>
  <c r="R341" i="1"/>
  <c r="Q341" i="1"/>
  <c r="P341" i="1"/>
  <c r="E341" i="1"/>
  <c r="D341" i="1"/>
  <c r="C341" i="1"/>
  <c r="W340" i="1"/>
  <c r="V340" i="1"/>
  <c r="U340" i="1"/>
  <c r="T340" i="1"/>
  <c r="S340" i="1"/>
  <c r="R340" i="1"/>
  <c r="Q340" i="1"/>
  <c r="P340" i="1"/>
  <c r="E340" i="1"/>
  <c r="D340" i="1"/>
  <c r="C340" i="1"/>
  <c r="W339" i="1"/>
  <c r="V339" i="1"/>
  <c r="U339" i="1"/>
  <c r="T339" i="1"/>
  <c r="S339" i="1"/>
  <c r="R339" i="1"/>
  <c r="Q339" i="1"/>
  <c r="P339" i="1"/>
  <c r="E339" i="1"/>
  <c r="D339" i="1"/>
  <c r="C339" i="1"/>
  <c r="W338" i="1"/>
  <c r="V338" i="1"/>
  <c r="U338" i="1"/>
  <c r="T338" i="1"/>
  <c r="S338" i="1"/>
  <c r="R338" i="1"/>
  <c r="Q338" i="1"/>
  <c r="P338" i="1"/>
  <c r="E338" i="1"/>
  <c r="D338" i="1"/>
  <c r="C338" i="1"/>
  <c r="W337" i="1"/>
  <c r="V337" i="1"/>
  <c r="U337" i="1"/>
  <c r="T337" i="1"/>
  <c r="S337" i="1"/>
  <c r="R337" i="1"/>
  <c r="Q337" i="1"/>
  <c r="P337" i="1"/>
  <c r="E337" i="1"/>
  <c r="D337" i="1"/>
  <c r="C337" i="1"/>
  <c r="W336" i="1"/>
  <c r="V336" i="1"/>
  <c r="U336" i="1"/>
  <c r="T336" i="1"/>
  <c r="S336" i="1"/>
  <c r="R336" i="1"/>
  <c r="Q336" i="1"/>
  <c r="P336" i="1"/>
  <c r="E336" i="1"/>
  <c r="D336" i="1"/>
  <c r="C336" i="1"/>
  <c r="W335" i="1"/>
  <c r="V335" i="1"/>
  <c r="U335" i="1"/>
  <c r="T335" i="1"/>
  <c r="S335" i="1"/>
  <c r="R335" i="1"/>
  <c r="Q335" i="1"/>
  <c r="P335" i="1"/>
  <c r="E335" i="1"/>
  <c r="D335" i="1"/>
  <c r="C335" i="1"/>
  <c r="W334" i="1"/>
  <c r="V334" i="1"/>
  <c r="U334" i="1"/>
  <c r="T334" i="1"/>
  <c r="S334" i="1"/>
  <c r="R334" i="1"/>
  <c r="Q334" i="1"/>
  <c r="P334" i="1"/>
  <c r="E334" i="1"/>
  <c r="D334" i="1"/>
  <c r="C334" i="1"/>
  <c r="W333" i="1"/>
  <c r="V333" i="1"/>
  <c r="U333" i="1"/>
  <c r="T333" i="1"/>
  <c r="S333" i="1"/>
  <c r="R333" i="1"/>
  <c r="Q333" i="1"/>
  <c r="P333" i="1"/>
  <c r="E333" i="1"/>
  <c r="D333" i="1"/>
  <c r="C333" i="1"/>
  <c r="W332" i="1"/>
  <c r="V332" i="1"/>
  <c r="U332" i="1"/>
  <c r="T332" i="1"/>
  <c r="S332" i="1"/>
  <c r="R332" i="1"/>
  <c r="Q332" i="1"/>
  <c r="P332" i="1"/>
  <c r="E332" i="1"/>
  <c r="D332" i="1"/>
  <c r="C332" i="1"/>
  <c r="W331" i="1"/>
  <c r="V331" i="1"/>
  <c r="U331" i="1"/>
  <c r="T331" i="1"/>
  <c r="S331" i="1"/>
  <c r="R331" i="1"/>
  <c r="Q331" i="1"/>
  <c r="P331" i="1"/>
  <c r="E331" i="1"/>
  <c r="D331" i="1"/>
  <c r="C331" i="1"/>
  <c r="W330" i="1"/>
  <c r="V330" i="1"/>
  <c r="U330" i="1"/>
  <c r="T330" i="1"/>
  <c r="S330" i="1"/>
  <c r="R330" i="1"/>
  <c r="Q330" i="1"/>
  <c r="P330" i="1"/>
  <c r="E330" i="1"/>
  <c r="D330" i="1"/>
  <c r="C330" i="1"/>
  <c r="W329" i="1"/>
  <c r="V329" i="1"/>
  <c r="U329" i="1"/>
  <c r="T329" i="1"/>
  <c r="S329" i="1"/>
  <c r="R329" i="1"/>
  <c r="Q329" i="1"/>
  <c r="P329" i="1"/>
  <c r="E329" i="1"/>
  <c r="D329" i="1"/>
  <c r="C329" i="1"/>
  <c r="W328" i="1"/>
  <c r="V328" i="1"/>
  <c r="U328" i="1"/>
  <c r="T328" i="1"/>
  <c r="S328" i="1"/>
  <c r="R328" i="1"/>
  <c r="Q328" i="1"/>
  <c r="P328" i="1"/>
  <c r="E328" i="1"/>
  <c r="D328" i="1"/>
  <c r="C328" i="1"/>
  <c r="W327" i="1"/>
  <c r="V327" i="1"/>
  <c r="U327" i="1"/>
  <c r="T327" i="1"/>
  <c r="S327" i="1"/>
  <c r="R327" i="1"/>
  <c r="Q327" i="1"/>
  <c r="P327" i="1"/>
  <c r="E327" i="1"/>
  <c r="D327" i="1"/>
  <c r="C327" i="1"/>
  <c r="W326" i="1"/>
  <c r="V326" i="1"/>
  <c r="U326" i="1"/>
  <c r="T326" i="1"/>
  <c r="S326" i="1"/>
  <c r="R326" i="1"/>
  <c r="Q326" i="1"/>
  <c r="P326" i="1"/>
  <c r="E326" i="1"/>
  <c r="D326" i="1"/>
  <c r="C326" i="1"/>
  <c r="W325" i="1"/>
  <c r="V325" i="1"/>
  <c r="U325" i="1"/>
  <c r="T325" i="1"/>
  <c r="S325" i="1"/>
  <c r="R325" i="1"/>
  <c r="Q325" i="1"/>
  <c r="P325" i="1"/>
  <c r="E325" i="1"/>
  <c r="D325" i="1"/>
  <c r="C325" i="1"/>
  <c r="W324" i="1"/>
  <c r="V324" i="1"/>
  <c r="U324" i="1"/>
  <c r="T324" i="1"/>
  <c r="S324" i="1"/>
  <c r="R324" i="1"/>
  <c r="Q324" i="1"/>
  <c r="P324" i="1"/>
  <c r="E324" i="1"/>
  <c r="D324" i="1"/>
  <c r="C324" i="1"/>
  <c r="W323" i="1"/>
  <c r="V323" i="1"/>
  <c r="U323" i="1"/>
  <c r="T323" i="1"/>
  <c r="S323" i="1"/>
  <c r="R323" i="1"/>
  <c r="Q323" i="1"/>
  <c r="P323" i="1"/>
  <c r="E323" i="1"/>
  <c r="D323" i="1"/>
  <c r="C323" i="1"/>
  <c r="W322" i="1"/>
  <c r="V322" i="1"/>
  <c r="U322" i="1"/>
  <c r="T322" i="1"/>
  <c r="S322" i="1"/>
  <c r="R322" i="1"/>
  <c r="Q322" i="1"/>
  <c r="P322" i="1"/>
  <c r="E322" i="1"/>
  <c r="D322" i="1"/>
  <c r="C322" i="1"/>
  <c r="W321" i="1"/>
  <c r="V321" i="1"/>
  <c r="U321" i="1"/>
  <c r="T321" i="1"/>
  <c r="S321" i="1"/>
  <c r="R321" i="1"/>
  <c r="Q321" i="1"/>
  <c r="P321" i="1"/>
  <c r="E321" i="1"/>
  <c r="D321" i="1"/>
  <c r="C321" i="1"/>
  <c r="W320" i="1"/>
  <c r="V320" i="1"/>
  <c r="U320" i="1"/>
  <c r="T320" i="1"/>
  <c r="S320" i="1"/>
  <c r="R320" i="1"/>
  <c r="Q320" i="1"/>
  <c r="P320" i="1"/>
  <c r="E320" i="1"/>
  <c r="D320" i="1"/>
  <c r="C320" i="1"/>
  <c r="W319" i="1"/>
  <c r="V319" i="1"/>
  <c r="U319" i="1"/>
  <c r="T319" i="1"/>
  <c r="S319" i="1"/>
  <c r="R319" i="1"/>
  <c r="Q319" i="1"/>
  <c r="P319" i="1"/>
  <c r="E319" i="1"/>
  <c r="D319" i="1"/>
  <c r="C319" i="1"/>
  <c r="W318" i="1"/>
  <c r="V318" i="1"/>
  <c r="U318" i="1"/>
  <c r="T318" i="1"/>
  <c r="S318" i="1"/>
  <c r="R318" i="1"/>
  <c r="Q318" i="1"/>
  <c r="P318" i="1"/>
  <c r="E318" i="1"/>
  <c r="D318" i="1"/>
  <c r="C318" i="1"/>
  <c r="W317" i="1"/>
  <c r="V317" i="1"/>
  <c r="U317" i="1"/>
  <c r="T317" i="1"/>
  <c r="S317" i="1"/>
  <c r="R317" i="1"/>
  <c r="Q317" i="1"/>
  <c r="P317" i="1"/>
  <c r="E317" i="1"/>
  <c r="D317" i="1"/>
  <c r="C317" i="1"/>
  <c r="W316" i="1"/>
  <c r="V316" i="1"/>
  <c r="U316" i="1"/>
  <c r="T316" i="1"/>
  <c r="S316" i="1"/>
  <c r="R316" i="1"/>
  <c r="Q316" i="1"/>
  <c r="P316" i="1"/>
  <c r="E316" i="1"/>
  <c r="D316" i="1"/>
  <c r="C316" i="1"/>
  <c r="W315" i="1"/>
  <c r="V315" i="1"/>
  <c r="U315" i="1"/>
  <c r="T315" i="1"/>
  <c r="S315" i="1"/>
  <c r="R315" i="1"/>
  <c r="Q315" i="1"/>
  <c r="P315" i="1"/>
  <c r="E315" i="1"/>
  <c r="D315" i="1"/>
  <c r="C315" i="1"/>
  <c r="W314" i="1"/>
  <c r="V314" i="1"/>
  <c r="U314" i="1"/>
  <c r="T314" i="1"/>
  <c r="S314" i="1"/>
  <c r="R314" i="1"/>
  <c r="Q314" i="1"/>
  <c r="P314" i="1"/>
  <c r="E314" i="1"/>
  <c r="D314" i="1"/>
  <c r="C314" i="1"/>
  <c r="W313" i="1"/>
  <c r="V313" i="1"/>
  <c r="U313" i="1"/>
  <c r="T313" i="1"/>
  <c r="S313" i="1"/>
  <c r="R313" i="1"/>
  <c r="Q313" i="1"/>
  <c r="P313" i="1"/>
  <c r="E313" i="1"/>
  <c r="D313" i="1"/>
  <c r="C313" i="1"/>
  <c r="W312" i="1"/>
  <c r="V312" i="1"/>
  <c r="U312" i="1"/>
  <c r="T312" i="1"/>
  <c r="S312" i="1"/>
  <c r="R312" i="1"/>
  <c r="Q312" i="1"/>
  <c r="P312" i="1"/>
  <c r="E312" i="1"/>
  <c r="D312" i="1"/>
  <c r="C312" i="1"/>
  <c r="W311" i="1"/>
  <c r="V311" i="1"/>
  <c r="U311" i="1"/>
  <c r="T311" i="1"/>
  <c r="S311" i="1"/>
  <c r="R311" i="1"/>
  <c r="Q311" i="1"/>
  <c r="P311" i="1"/>
  <c r="E311" i="1"/>
  <c r="D311" i="1"/>
  <c r="C311" i="1"/>
  <c r="W310" i="1"/>
  <c r="V310" i="1"/>
  <c r="U310" i="1"/>
  <c r="T310" i="1"/>
  <c r="S310" i="1"/>
  <c r="R310" i="1"/>
  <c r="Q310" i="1"/>
  <c r="P310" i="1"/>
  <c r="E310" i="1"/>
  <c r="D310" i="1"/>
  <c r="C310" i="1"/>
  <c r="W309" i="1"/>
  <c r="V309" i="1"/>
  <c r="U309" i="1"/>
  <c r="T309" i="1"/>
  <c r="S309" i="1"/>
  <c r="R309" i="1"/>
  <c r="Q309" i="1"/>
  <c r="P309" i="1"/>
  <c r="E309" i="1"/>
  <c r="D309" i="1"/>
  <c r="C309" i="1"/>
  <c r="W308" i="1"/>
  <c r="V308" i="1"/>
  <c r="U308" i="1"/>
  <c r="T308" i="1"/>
  <c r="S308" i="1"/>
  <c r="R308" i="1"/>
  <c r="Q308" i="1"/>
  <c r="P308" i="1"/>
  <c r="E308" i="1"/>
  <c r="D308" i="1"/>
  <c r="C308" i="1"/>
  <c r="W307" i="1"/>
  <c r="V307" i="1"/>
  <c r="U307" i="1"/>
  <c r="T307" i="1"/>
  <c r="S307" i="1"/>
  <c r="R307" i="1"/>
  <c r="Q307" i="1"/>
  <c r="P307" i="1"/>
  <c r="E307" i="1"/>
  <c r="D307" i="1"/>
  <c r="C307" i="1"/>
  <c r="W306" i="1"/>
  <c r="V306" i="1"/>
  <c r="U306" i="1"/>
  <c r="T306" i="1"/>
  <c r="S306" i="1"/>
  <c r="R306" i="1"/>
  <c r="Q306" i="1"/>
  <c r="P306" i="1"/>
  <c r="E306" i="1"/>
  <c r="D306" i="1"/>
  <c r="C306" i="1"/>
  <c r="W305" i="1"/>
  <c r="V305" i="1"/>
  <c r="U305" i="1"/>
  <c r="T305" i="1"/>
  <c r="S305" i="1"/>
  <c r="R305" i="1"/>
  <c r="Q305" i="1"/>
  <c r="P305" i="1"/>
  <c r="E305" i="1"/>
  <c r="D305" i="1"/>
  <c r="C305" i="1"/>
  <c r="W304" i="1"/>
  <c r="V304" i="1"/>
  <c r="U304" i="1"/>
  <c r="T304" i="1"/>
  <c r="S304" i="1"/>
  <c r="R304" i="1"/>
  <c r="Q304" i="1"/>
  <c r="P304" i="1"/>
  <c r="E304" i="1"/>
  <c r="D304" i="1"/>
  <c r="C304" i="1"/>
  <c r="W303" i="1"/>
  <c r="V303" i="1"/>
  <c r="U303" i="1"/>
  <c r="T303" i="1"/>
  <c r="S303" i="1"/>
  <c r="R303" i="1"/>
  <c r="Q303" i="1"/>
  <c r="P303" i="1"/>
  <c r="E303" i="1"/>
  <c r="D303" i="1"/>
  <c r="C303" i="1"/>
  <c r="W302" i="1"/>
  <c r="V302" i="1"/>
  <c r="U302" i="1"/>
  <c r="T302" i="1"/>
  <c r="S302" i="1"/>
  <c r="R302" i="1"/>
  <c r="Q302" i="1"/>
  <c r="P302" i="1"/>
  <c r="E302" i="1"/>
  <c r="D302" i="1"/>
  <c r="C302" i="1"/>
  <c r="W301" i="1"/>
  <c r="V301" i="1"/>
  <c r="U301" i="1"/>
  <c r="T301" i="1"/>
  <c r="S301" i="1"/>
  <c r="R301" i="1"/>
  <c r="Q301" i="1"/>
  <c r="P301" i="1"/>
  <c r="E301" i="1"/>
  <c r="D301" i="1"/>
  <c r="C301" i="1"/>
  <c r="W300" i="1"/>
  <c r="V300" i="1"/>
  <c r="U300" i="1"/>
  <c r="T300" i="1"/>
  <c r="S300" i="1"/>
  <c r="R300" i="1"/>
  <c r="Q300" i="1"/>
  <c r="P300" i="1"/>
  <c r="E300" i="1"/>
  <c r="D300" i="1"/>
  <c r="C300" i="1"/>
  <c r="W299" i="1"/>
  <c r="V299" i="1"/>
  <c r="U299" i="1"/>
  <c r="T299" i="1"/>
  <c r="S299" i="1"/>
  <c r="R299" i="1"/>
  <c r="Q299" i="1"/>
  <c r="P299" i="1"/>
  <c r="E299" i="1"/>
  <c r="D299" i="1"/>
  <c r="C299" i="1"/>
  <c r="W298" i="1"/>
  <c r="V298" i="1"/>
  <c r="U298" i="1"/>
  <c r="T298" i="1"/>
  <c r="S298" i="1"/>
  <c r="R298" i="1"/>
  <c r="Q298" i="1"/>
  <c r="P298" i="1"/>
  <c r="E298" i="1"/>
  <c r="D298" i="1"/>
  <c r="C298" i="1"/>
  <c r="W297" i="1"/>
  <c r="V297" i="1"/>
  <c r="U297" i="1"/>
  <c r="T297" i="1"/>
  <c r="S297" i="1"/>
  <c r="R297" i="1"/>
  <c r="Q297" i="1"/>
  <c r="P297" i="1"/>
  <c r="E297" i="1"/>
  <c r="D297" i="1"/>
  <c r="C297" i="1"/>
  <c r="W296" i="1"/>
  <c r="V296" i="1"/>
  <c r="U296" i="1"/>
  <c r="T296" i="1"/>
  <c r="S296" i="1"/>
  <c r="R296" i="1"/>
  <c r="Q296" i="1"/>
  <c r="P296" i="1"/>
  <c r="E296" i="1"/>
  <c r="D296" i="1"/>
  <c r="C296" i="1"/>
  <c r="W295" i="1"/>
  <c r="V295" i="1"/>
  <c r="U295" i="1"/>
  <c r="T295" i="1"/>
  <c r="S295" i="1"/>
  <c r="R295" i="1"/>
  <c r="Q295" i="1"/>
  <c r="P295" i="1"/>
  <c r="E295" i="1"/>
  <c r="D295" i="1"/>
  <c r="C295" i="1"/>
  <c r="W294" i="1"/>
  <c r="V294" i="1"/>
  <c r="U294" i="1"/>
  <c r="T294" i="1"/>
  <c r="S294" i="1"/>
  <c r="R294" i="1"/>
  <c r="Q294" i="1"/>
  <c r="P294" i="1"/>
  <c r="E294" i="1"/>
  <c r="D294" i="1"/>
  <c r="C294" i="1"/>
  <c r="W293" i="1"/>
  <c r="V293" i="1"/>
  <c r="U293" i="1"/>
  <c r="T293" i="1"/>
  <c r="S293" i="1"/>
  <c r="R293" i="1"/>
  <c r="Q293" i="1"/>
  <c r="P293" i="1"/>
  <c r="E293" i="1"/>
  <c r="D293" i="1"/>
  <c r="C293" i="1"/>
  <c r="W292" i="1"/>
  <c r="V292" i="1"/>
  <c r="U292" i="1"/>
  <c r="T292" i="1"/>
  <c r="S292" i="1"/>
  <c r="R292" i="1"/>
  <c r="Q292" i="1"/>
  <c r="P292" i="1"/>
  <c r="E292" i="1"/>
  <c r="D292" i="1"/>
  <c r="C292" i="1"/>
  <c r="W291" i="1"/>
  <c r="V291" i="1"/>
  <c r="U291" i="1"/>
  <c r="T291" i="1"/>
  <c r="S291" i="1"/>
  <c r="R291" i="1"/>
  <c r="Q291" i="1"/>
  <c r="P291" i="1"/>
  <c r="E291" i="1"/>
  <c r="D291" i="1"/>
  <c r="C291" i="1"/>
  <c r="W290" i="1"/>
  <c r="V290" i="1"/>
  <c r="U290" i="1"/>
  <c r="T290" i="1"/>
  <c r="S290" i="1"/>
  <c r="R290" i="1"/>
  <c r="Q290" i="1"/>
  <c r="P290" i="1"/>
  <c r="E290" i="1"/>
  <c r="D290" i="1"/>
  <c r="C290" i="1"/>
  <c r="W289" i="1"/>
  <c r="V289" i="1"/>
  <c r="U289" i="1"/>
  <c r="T289" i="1"/>
  <c r="S289" i="1"/>
  <c r="R289" i="1"/>
  <c r="Q289" i="1"/>
  <c r="P289" i="1"/>
  <c r="E289" i="1"/>
  <c r="D289" i="1"/>
  <c r="C289" i="1"/>
  <c r="W288" i="1"/>
  <c r="V288" i="1"/>
  <c r="U288" i="1"/>
  <c r="T288" i="1"/>
  <c r="S288" i="1"/>
  <c r="R288" i="1"/>
  <c r="Q288" i="1"/>
  <c r="P288" i="1"/>
  <c r="E288" i="1"/>
  <c r="D288" i="1"/>
  <c r="C288" i="1"/>
  <c r="W287" i="1"/>
  <c r="V287" i="1"/>
  <c r="U287" i="1"/>
  <c r="T287" i="1"/>
  <c r="S287" i="1"/>
  <c r="R287" i="1"/>
  <c r="Q287" i="1"/>
  <c r="P287" i="1"/>
  <c r="E287" i="1"/>
  <c r="D287" i="1"/>
  <c r="C287" i="1"/>
  <c r="W286" i="1"/>
  <c r="V286" i="1"/>
  <c r="U286" i="1"/>
  <c r="T286" i="1"/>
  <c r="S286" i="1"/>
  <c r="R286" i="1"/>
  <c r="Q286" i="1"/>
  <c r="P286" i="1"/>
  <c r="E286" i="1"/>
  <c r="D286" i="1"/>
  <c r="C286" i="1"/>
  <c r="W285" i="1"/>
  <c r="V285" i="1"/>
  <c r="U285" i="1"/>
  <c r="T285" i="1"/>
  <c r="S285" i="1"/>
  <c r="R285" i="1"/>
  <c r="Q285" i="1"/>
  <c r="P285" i="1"/>
  <c r="E285" i="1"/>
  <c r="D285" i="1"/>
  <c r="C285" i="1"/>
  <c r="W284" i="1"/>
  <c r="V284" i="1"/>
  <c r="U284" i="1"/>
  <c r="T284" i="1"/>
  <c r="S284" i="1"/>
  <c r="R284" i="1"/>
  <c r="Q284" i="1"/>
  <c r="P284" i="1"/>
  <c r="E284" i="1"/>
  <c r="D284" i="1"/>
  <c r="C284" i="1"/>
  <c r="W283" i="1"/>
  <c r="V283" i="1"/>
  <c r="U283" i="1"/>
  <c r="T283" i="1"/>
  <c r="S283" i="1"/>
  <c r="R283" i="1"/>
  <c r="Q283" i="1"/>
  <c r="P283" i="1"/>
  <c r="E283" i="1"/>
  <c r="D283" i="1"/>
  <c r="C283" i="1"/>
  <c r="W282" i="1"/>
  <c r="V282" i="1"/>
  <c r="U282" i="1"/>
  <c r="T282" i="1"/>
  <c r="S282" i="1"/>
  <c r="R282" i="1"/>
  <c r="Q282" i="1"/>
  <c r="P282" i="1"/>
  <c r="E282" i="1"/>
  <c r="D282" i="1"/>
  <c r="C282" i="1"/>
  <c r="W281" i="1"/>
  <c r="V281" i="1"/>
  <c r="U281" i="1"/>
  <c r="T281" i="1"/>
  <c r="S281" i="1"/>
  <c r="R281" i="1"/>
  <c r="Q281" i="1"/>
  <c r="P281" i="1"/>
  <c r="E281" i="1"/>
  <c r="D281" i="1"/>
  <c r="C281" i="1"/>
  <c r="W280" i="1"/>
  <c r="V280" i="1"/>
  <c r="U280" i="1"/>
  <c r="T280" i="1"/>
  <c r="S280" i="1"/>
  <c r="R280" i="1"/>
  <c r="Q280" i="1"/>
  <c r="P280" i="1"/>
  <c r="E280" i="1"/>
  <c r="D280" i="1"/>
  <c r="C280" i="1"/>
  <c r="W279" i="1"/>
  <c r="V279" i="1"/>
  <c r="U279" i="1"/>
  <c r="T279" i="1"/>
  <c r="S279" i="1"/>
  <c r="R279" i="1"/>
  <c r="Q279" i="1"/>
  <c r="P279" i="1"/>
  <c r="E279" i="1"/>
  <c r="D279" i="1"/>
  <c r="C279" i="1"/>
  <c r="W278" i="1"/>
  <c r="V278" i="1"/>
  <c r="U278" i="1"/>
  <c r="T278" i="1"/>
  <c r="S278" i="1"/>
  <c r="R278" i="1"/>
  <c r="Q278" i="1"/>
  <c r="P278" i="1"/>
  <c r="E278" i="1"/>
  <c r="D278" i="1"/>
  <c r="C278" i="1"/>
  <c r="W277" i="1"/>
  <c r="V277" i="1"/>
  <c r="U277" i="1"/>
  <c r="T277" i="1"/>
  <c r="S277" i="1"/>
  <c r="R277" i="1"/>
  <c r="Q277" i="1"/>
  <c r="P277" i="1"/>
  <c r="E277" i="1"/>
  <c r="D277" i="1"/>
  <c r="C277" i="1"/>
  <c r="W276" i="1"/>
  <c r="V276" i="1"/>
  <c r="U276" i="1"/>
  <c r="T276" i="1"/>
  <c r="S276" i="1"/>
  <c r="R276" i="1"/>
  <c r="Q276" i="1"/>
  <c r="P276" i="1"/>
  <c r="E276" i="1"/>
  <c r="D276" i="1"/>
  <c r="C276" i="1"/>
  <c r="W275" i="1"/>
  <c r="V275" i="1"/>
  <c r="U275" i="1"/>
  <c r="T275" i="1"/>
  <c r="S275" i="1"/>
  <c r="R275" i="1"/>
  <c r="Q275" i="1"/>
  <c r="P275" i="1"/>
  <c r="E275" i="1"/>
  <c r="D275" i="1"/>
  <c r="C275" i="1"/>
  <c r="W274" i="1"/>
  <c r="V274" i="1"/>
  <c r="U274" i="1"/>
  <c r="T274" i="1"/>
  <c r="S274" i="1"/>
  <c r="R274" i="1"/>
  <c r="Q274" i="1"/>
  <c r="P274" i="1"/>
  <c r="E274" i="1"/>
  <c r="D274" i="1"/>
  <c r="C274" i="1"/>
  <c r="W273" i="1"/>
  <c r="V273" i="1"/>
  <c r="U273" i="1"/>
  <c r="T273" i="1"/>
  <c r="S273" i="1"/>
  <c r="R273" i="1"/>
  <c r="Q273" i="1"/>
  <c r="P273" i="1"/>
  <c r="E273" i="1"/>
  <c r="D273" i="1"/>
  <c r="C273" i="1"/>
  <c r="W272" i="1"/>
  <c r="V272" i="1"/>
  <c r="U272" i="1"/>
  <c r="T272" i="1"/>
  <c r="S272" i="1"/>
  <c r="R272" i="1"/>
  <c r="Q272" i="1"/>
  <c r="P272" i="1"/>
  <c r="E272" i="1"/>
  <c r="D272" i="1"/>
  <c r="C272" i="1"/>
  <c r="W271" i="1"/>
  <c r="V271" i="1"/>
  <c r="U271" i="1"/>
  <c r="T271" i="1"/>
  <c r="S271" i="1"/>
  <c r="R271" i="1"/>
  <c r="Q271" i="1"/>
  <c r="P271" i="1"/>
  <c r="E271" i="1"/>
  <c r="D271" i="1"/>
  <c r="C271" i="1"/>
  <c r="W270" i="1"/>
  <c r="V270" i="1"/>
  <c r="U270" i="1"/>
  <c r="T270" i="1"/>
  <c r="S270" i="1"/>
  <c r="R270" i="1"/>
  <c r="Q270" i="1"/>
  <c r="P270" i="1"/>
  <c r="E270" i="1"/>
  <c r="D270" i="1"/>
  <c r="C270" i="1"/>
  <c r="W269" i="1"/>
  <c r="V269" i="1"/>
  <c r="U269" i="1"/>
  <c r="T269" i="1"/>
  <c r="S269" i="1"/>
  <c r="R269" i="1"/>
  <c r="Q269" i="1"/>
  <c r="P269" i="1"/>
  <c r="E269" i="1"/>
  <c r="D269" i="1"/>
  <c r="C269" i="1"/>
  <c r="W268" i="1"/>
  <c r="V268" i="1"/>
  <c r="U268" i="1"/>
  <c r="T268" i="1"/>
  <c r="S268" i="1"/>
  <c r="R268" i="1"/>
  <c r="Q268" i="1"/>
  <c r="P268" i="1"/>
  <c r="E268" i="1"/>
  <c r="D268" i="1"/>
  <c r="C268" i="1"/>
  <c r="W267" i="1"/>
  <c r="V267" i="1"/>
  <c r="U267" i="1"/>
  <c r="T267" i="1"/>
  <c r="S267" i="1"/>
  <c r="R267" i="1"/>
  <c r="Q267" i="1"/>
  <c r="P267" i="1"/>
  <c r="E267" i="1"/>
  <c r="D267" i="1"/>
  <c r="C267" i="1"/>
  <c r="W266" i="1"/>
  <c r="V266" i="1"/>
  <c r="U266" i="1"/>
  <c r="T266" i="1"/>
  <c r="S266" i="1"/>
  <c r="R266" i="1"/>
  <c r="Q266" i="1"/>
  <c r="P266" i="1"/>
  <c r="E266" i="1"/>
  <c r="D266" i="1"/>
  <c r="C266" i="1"/>
  <c r="W265" i="1"/>
  <c r="V265" i="1"/>
  <c r="U265" i="1"/>
  <c r="T265" i="1"/>
  <c r="S265" i="1"/>
  <c r="R265" i="1"/>
  <c r="Q265" i="1"/>
  <c r="P265" i="1"/>
  <c r="E265" i="1"/>
  <c r="D265" i="1"/>
  <c r="C265" i="1"/>
  <c r="W264" i="1"/>
  <c r="V264" i="1"/>
  <c r="U264" i="1"/>
  <c r="T264" i="1"/>
  <c r="S264" i="1"/>
  <c r="R264" i="1"/>
  <c r="Q264" i="1"/>
  <c r="P264" i="1"/>
  <c r="E264" i="1"/>
  <c r="D264" i="1"/>
  <c r="C264" i="1"/>
  <c r="W263" i="1"/>
  <c r="V263" i="1"/>
  <c r="U263" i="1"/>
  <c r="T263" i="1"/>
  <c r="S263" i="1"/>
  <c r="R263" i="1"/>
  <c r="Q263" i="1"/>
  <c r="P263" i="1"/>
  <c r="E263" i="1"/>
  <c r="D263" i="1"/>
  <c r="C263" i="1"/>
  <c r="W262" i="1"/>
  <c r="V262" i="1"/>
  <c r="U262" i="1"/>
  <c r="T262" i="1"/>
  <c r="S262" i="1"/>
  <c r="R262" i="1"/>
  <c r="Q262" i="1"/>
  <c r="P262" i="1"/>
  <c r="E262" i="1"/>
  <c r="D262" i="1"/>
  <c r="C262" i="1"/>
  <c r="W261" i="1"/>
  <c r="V261" i="1"/>
  <c r="U261" i="1"/>
  <c r="T261" i="1"/>
  <c r="S261" i="1"/>
  <c r="R261" i="1"/>
  <c r="Q261" i="1"/>
  <c r="P261" i="1"/>
  <c r="E261" i="1"/>
  <c r="D261" i="1"/>
  <c r="C261" i="1"/>
  <c r="W260" i="1"/>
  <c r="V260" i="1"/>
  <c r="U260" i="1"/>
  <c r="T260" i="1"/>
  <c r="S260" i="1"/>
  <c r="R260" i="1"/>
  <c r="Q260" i="1"/>
  <c r="P260" i="1"/>
  <c r="E260" i="1"/>
  <c r="D260" i="1"/>
  <c r="C260" i="1"/>
  <c r="W259" i="1"/>
  <c r="V259" i="1"/>
  <c r="U259" i="1"/>
  <c r="T259" i="1"/>
  <c r="S259" i="1"/>
  <c r="R259" i="1"/>
  <c r="Q259" i="1"/>
  <c r="P259" i="1"/>
  <c r="E259" i="1"/>
  <c r="D259" i="1"/>
  <c r="C259" i="1"/>
  <c r="W258" i="1"/>
  <c r="V258" i="1"/>
  <c r="U258" i="1"/>
  <c r="T258" i="1"/>
  <c r="S258" i="1"/>
  <c r="R258" i="1"/>
  <c r="Q258" i="1"/>
  <c r="P258" i="1"/>
  <c r="E258" i="1"/>
  <c r="D258" i="1"/>
  <c r="C258" i="1"/>
  <c r="W257" i="1"/>
  <c r="V257" i="1"/>
  <c r="U257" i="1"/>
  <c r="T257" i="1"/>
  <c r="S257" i="1"/>
  <c r="R257" i="1"/>
  <c r="Q257" i="1"/>
  <c r="P257" i="1"/>
  <c r="E257" i="1"/>
  <c r="D257" i="1"/>
  <c r="C257" i="1"/>
  <c r="W256" i="1"/>
  <c r="V256" i="1"/>
  <c r="U256" i="1"/>
  <c r="T256" i="1"/>
  <c r="S256" i="1"/>
  <c r="R256" i="1"/>
  <c r="Q256" i="1"/>
  <c r="P256" i="1"/>
  <c r="E256" i="1"/>
  <c r="D256" i="1"/>
  <c r="C256" i="1"/>
  <c r="W255" i="1"/>
  <c r="V255" i="1"/>
  <c r="U255" i="1"/>
  <c r="T255" i="1"/>
  <c r="S255" i="1"/>
  <c r="R255" i="1"/>
  <c r="Q255" i="1"/>
  <c r="P255" i="1"/>
  <c r="E255" i="1"/>
  <c r="D255" i="1"/>
  <c r="C255" i="1"/>
  <c r="W254" i="1"/>
  <c r="V254" i="1"/>
  <c r="U254" i="1"/>
  <c r="T254" i="1"/>
  <c r="S254" i="1"/>
  <c r="R254" i="1"/>
  <c r="Q254" i="1"/>
  <c r="P254" i="1"/>
  <c r="E254" i="1"/>
  <c r="D254" i="1"/>
  <c r="C254" i="1"/>
  <c r="W253" i="1"/>
  <c r="V253" i="1"/>
  <c r="U253" i="1"/>
  <c r="T253" i="1"/>
  <c r="S253" i="1"/>
  <c r="R253" i="1"/>
  <c r="Q253" i="1"/>
  <c r="P253" i="1"/>
  <c r="E253" i="1"/>
  <c r="D253" i="1"/>
  <c r="C253" i="1"/>
  <c r="W252" i="1"/>
  <c r="V252" i="1"/>
  <c r="U252" i="1"/>
  <c r="T252" i="1"/>
  <c r="S252" i="1"/>
  <c r="R252" i="1"/>
  <c r="Q252" i="1"/>
  <c r="P252" i="1"/>
  <c r="E252" i="1"/>
  <c r="D252" i="1"/>
  <c r="C252" i="1"/>
  <c r="W251" i="1"/>
  <c r="V251" i="1"/>
  <c r="U251" i="1"/>
  <c r="T251" i="1"/>
  <c r="S251" i="1"/>
  <c r="R251" i="1"/>
  <c r="Q251" i="1"/>
  <c r="P251" i="1"/>
  <c r="E251" i="1"/>
  <c r="D251" i="1"/>
  <c r="C251" i="1"/>
  <c r="W250" i="1"/>
  <c r="V250" i="1"/>
  <c r="U250" i="1"/>
  <c r="T250" i="1"/>
  <c r="S250" i="1"/>
  <c r="R250" i="1"/>
  <c r="Q250" i="1"/>
  <c r="P250" i="1"/>
  <c r="E250" i="1"/>
  <c r="D250" i="1"/>
  <c r="C250" i="1"/>
  <c r="W249" i="1"/>
  <c r="V249" i="1"/>
  <c r="U249" i="1"/>
  <c r="T249" i="1"/>
  <c r="S249" i="1"/>
  <c r="R249" i="1"/>
  <c r="Q249" i="1"/>
  <c r="P249" i="1"/>
  <c r="E249" i="1"/>
  <c r="D249" i="1"/>
  <c r="C249" i="1"/>
  <c r="W248" i="1"/>
  <c r="V248" i="1"/>
  <c r="U248" i="1"/>
  <c r="T248" i="1"/>
  <c r="S248" i="1"/>
  <c r="R248" i="1"/>
  <c r="Q248" i="1"/>
  <c r="P248" i="1"/>
  <c r="E248" i="1"/>
  <c r="D248" i="1"/>
  <c r="C248" i="1"/>
  <c r="W247" i="1"/>
  <c r="V247" i="1"/>
  <c r="U247" i="1"/>
  <c r="T247" i="1"/>
  <c r="S247" i="1"/>
  <c r="R247" i="1"/>
  <c r="Q247" i="1"/>
  <c r="P247" i="1"/>
  <c r="E247" i="1"/>
  <c r="D247" i="1"/>
  <c r="C247" i="1"/>
  <c r="W246" i="1"/>
  <c r="V246" i="1"/>
  <c r="U246" i="1"/>
  <c r="T246" i="1"/>
  <c r="S246" i="1"/>
  <c r="R246" i="1"/>
  <c r="Q246" i="1"/>
  <c r="P246" i="1"/>
  <c r="E246" i="1"/>
  <c r="D246" i="1"/>
  <c r="C246" i="1"/>
  <c r="W245" i="1"/>
  <c r="V245" i="1"/>
  <c r="U245" i="1"/>
  <c r="T245" i="1"/>
  <c r="S245" i="1"/>
  <c r="R245" i="1"/>
  <c r="Q245" i="1"/>
  <c r="P245" i="1"/>
  <c r="E245" i="1"/>
  <c r="D245" i="1"/>
  <c r="C245" i="1"/>
  <c r="W244" i="1"/>
  <c r="V244" i="1"/>
  <c r="U244" i="1"/>
  <c r="T244" i="1"/>
  <c r="S244" i="1"/>
  <c r="R244" i="1"/>
  <c r="Q244" i="1"/>
  <c r="P244" i="1"/>
  <c r="E244" i="1"/>
  <c r="D244" i="1"/>
  <c r="C244" i="1"/>
  <c r="W243" i="1"/>
  <c r="V243" i="1"/>
  <c r="U243" i="1"/>
  <c r="T243" i="1"/>
  <c r="S243" i="1"/>
  <c r="R243" i="1"/>
  <c r="Q243" i="1"/>
  <c r="P243" i="1"/>
  <c r="E243" i="1"/>
  <c r="D243" i="1"/>
  <c r="C243" i="1"/>
  <c r="W242" i="1"/>
  <c r="V242" i="1"/>
  <c r="U242" i="1"/>
  <c r="T242" i="1"/>
  <c r="S242" i="1"/>
  <c r="R242" i="1"/>
  <c r="Q242" i="1"/>
  <c r="P242" i="1"/>
  <c r="E242" i="1"/>
  <c r="D242" i="1"/>
  <c r="C242" i="1"/>
  <c r="W241" i="1"/>
  <c r="V241" i="1"/>
  <c r="U241" i="1"/>
  <c r="T241" i="1"/>
  <c r="S241" i="1"/>
  <c r="R241" i="1"/>
  <c r="Q241" i="1"/>
  <c r="P241" i="1"/>
  <c r="E241" i="1"/>
  <c r="D241" i="1"/>
  <c r="C241" i="1"/>
  <c r="W240" i="1"/>
  <c r="V240" i="1"/>
  <c r="U240" i="1"/>
  <c r="T240" i="1"/>
  <c r="S240" i="1"/>
  <c r="R240" i="1"/>
  <c r="Q240" i="1"/>
  <c r="P240" i="1"/>
  <c r="E240" i="1"/>
  <c r="D240" i="1"/>
  <c r="C240" i="1"/>
  <c r="W239" i="1"/>
  <c r="V239" i="1"/>
  <c r="U239" i="1"/>
  <c r="T239" i="1"/>
  <c r="S239" i="1"/>
  <c r="R239" i="1"/>
  <c r="Q239" i="1"/>
  <c r="P239" i="1"/>
  <c r="E239" i="1"/>
  <c r="D239" i="1"/>
  <c r="C239" i="1"/>
  <c r="W238" i="1"/>
  <c r="V238" i="1"/>
  <c r="U238" i="1"/>
  <c r="T238" i="1"/>
  <c r="S238" i="1"/>
  <c r="R238" i="1"/>
  <c r="Q238" i="1"/>
  <c r="P238" i="1"/>
  <c r="E238" i="1"/>
  <c r="D238" i="1"/>
  <c r="C238" i="1"/>
  <c r="W237" i="1"/>
  <c r="V237" i="1"/>
  <c r="U237" i="1"/>
  <c r="T237" i="1"/>
  <c r="S237" i="1"/>
  <c r="R237" i="1"/>
  <c r="Q237" i="1"/>
  <c r="P237" i="1"/>
  <c r="E237" i="1"/>
  <c r="D237" i="1"/>
  <c r="C237" i="1"/>
  <c r="W236" i="1"/>
  <c r="V236" i="1"/>
  <c r="U236" i="1"/>
  <c r="T236" i="1"/>
  <c r="S236" i="1"/>
  <c r="R236" i="1"/>
  <c r="Q236" i="1"/>
  <c r="P236" i="1"/>
  <c r="E236" i="1"/>
  <c r="D236" i="1"/>
  <c r="C236" i="1"/>
  <c r="W235" i="1"/>
  <c r="V235" i="1"/>
  <c r="U235" i="1"/>
  <c r="T235" i="1"/>
  <c r="S235" i="1"/>
  <c r="R235" i="1"/>
  <c r="Q235" i="1"/>
  <c r="P235" i="1"/>
  <c r="E235" i="1"/>
  <c r="D235" i="1"/>
  <c r="C235" i="1"/>
  <c r="W234" i="1"/>
  <c r="V234" i="1"/>
  <c r="U234" i="1"/>
  <c r="T234" i="1"/>
  <c r="S234" i="1"/>
  <c r="R234" i="1"/>
  <c r="Q234" i="1"/>
  <c r="P234" i="1"/>
  <c r="E234" i="1"/>
  <c r="D234" i="1"/>
  <c r="C234" i="1"/>
  <c r="W233" i="1"/>
  <c r="V233" i="1"/>
  <c r="U233" i="1"/>
  <c r="T233" i="1"/>
  <c r="S233" i="1"/>
  <c r="R233" i="1"/>
  <c r="Q233" i="1"/>
  <c r="P233" i="1"/>
  <c r="E233" i="1"/>
  <c r="D233" i="1"/>
  <c r="C233" i="1"/>
  <c r="W232" i="1"/>
  <c r="V232" i="1"/>
  <c r="U232" i="1"/>
  <c r="T232" i="1"/>
  <c r="S232" i="1"/>
  <c r="R232" i="1"/>
  <c r="Q232" i="1"/>
  <c r="P232" i="1"/>
  <c r="E232" i="1"/>
  <c r="D232" i="1"/>
  <c r="C232" i="1"/>
  <c r="W231" i="1"/>
  <c r="V231" i="1"/>
  <c r="U231" i="1"/>
  <c r="T231" i="1"/>
  <c r="S231" i="1"/>
  <c r="R231" i="1"/>
  <c r="Q231" i="1"/>
  <c r="P231" i="1"/>
  <c r="E231" i="1"/>
  <c r="D231" i="1"/>
  <c r="C231" i="1"/>
  <c r="W230" i="1"/>
  <c r="V230" i="1"/>
  <c r="U230" i="1"/>
  <c r="T230" i="1"/>
  <c r="S230" i="1"/>
  <c r="R230" i="1"/>
  <c r="Q230" i="1"/>
  <c r="P230" i="1"/>
  <c r="E230" i="1"/>
  <c r="D230" i="1"/>
  <c r="C230" i="1"/>
  <c r="W229" i="1"/>
  <c r="V229" i="1"/>
  <c r="U229" i="1"/>
  <c r="T229" i="1"/>
  <c r="S229" i="1"/>
  <c r="R229" i="1"/>
  <c r="Q229" i="1"/>
  <c r="P229" i="1"/>
  <c r="E229" i="1"/>
  <c r="D229" i="1"/>
  <c r="C229" i="1"/>
  <c r="W228" i="1"/>
  <c r="V228" i="1"/>
  <c r="U228" i="1"/>
  <c r="T228" i="1"/>
  <c r="S228" i="1"/>
  <c r="R228" i="1"/>
  <c r="Q228" i="1"/>
  <c r="P228" i="1"/>
  <c r="E228" i="1"/>
  <c r="D228" i="1"/>
  <c r="C228" i="1"/>
  <c r="W227" i="1"/>
  <c r="V227" i="1"/>
  <c r="U227" i="1"/>
  <c r="T227" i="1"/>
  <c r="S227" i="1"/>
  <c r="R227" i="1"/>
  <c r="Q227" i="1"/>
  <c r="P227" i="1"/>
  <c r="E227" i="1"/>
  <c r="D227" i="1"/>
  <c r="C227" i="1"/>
  <c r="W226" i="1"/>
  <c r="V226" i="1"/>
  <c r="U226" i="1"/>
  <c r="T226" i="1"/>
  <c r="S226" i="1"/>
  <c r="R226" i="1"/>
  <c r="Q226" i="1"/>
  <c r="P226" i="1"/>
  <c r="E226" i="1"/>
  <c r="D226" i="1"/>
  <c r="C226" i="1"/>
  <c r="W225" i="1"/>
  <c r="V225" i="1"/>
  <c r="U225" i="1"/>
  <c r="T225" i="1"/>
  <c r="S225" i="1"/>
  <c r="R225" i="1"/>
  <c r="Q225" i="1"/>
  <c r="P225" i="1"/>
  <c r="E225" i="1"/>
  <c r="D225" i="1"/>
  <c r="C225" i="1"/>
  <c r="W224" i="1"/>
  <c r="V224" i="1"/>
  <c r="U224" i="1"/>
  <c r="T224" i="1"/>
  <c r="S224" i="1"/>
  <c r="R224" i="1"/>
  <c r="Q224" i="1"/>
  <c r="P224" i="1"/>
  <c r="E224" i="1"/>
  <c r="D224" i="1"/>
  <c r="C224" i="1"/>
  <c r="W223" i="1"/>
  <c r="V223" i="1"/>
  <c r="U223" i="1"/>
  <c r="T223" i="1"/>
  <c r="S223" i="1"/>
  <c r="R223" i="1"/>
  <c r="Q223" i="1"/>
  <c r="P223" i="1"/>
  <c r="E223" i="1"/>
  <c r="D223" i="1"/>
  <c r="C223" i="1"/>
  <c r="W222" i="1"/>
  <c r="V222" i="1"/>
  <c r="U222" i="1"/>
  <c r="T222" i="1"/>
  <c r="S222" i="1"/>
  <c r="R222" i="1"/>
  <c r="Q222" i="1"/>
  <c r="P222" i="1"/>
  <c r="E222" i="1"/>
  <c r="D222" i="1"/>
  <c r="C222" i="1"/>
  <c r="W221" i="1"/>
  <c r="V221" i="1"/>
  <c r="U221" i="1"/>
  <c r="T221" i="1"/>
  <c r="S221" i="1"/>
  <c r="R221" i="1"/>
  <c r="Q221" i="1"/>
  <c r="P221" i="1"/>
  <c r="E221" i="1"/>
  <c r="D221" i="1"/>
  <c r="C221" i="1"/>
  <c r="W220" i="1"/>
  <c r="V220" i="1"/>
  <c r="U220" i="1"/>
  <c r="T220" i="1"/>
  <c r="S220" i="1"/>
  <c r="R220" i="1"/>
  <c r="Q220" i="1"/>
  <c r="P220" i="1"/>
  <c r="E220" i="1"/>
  <c r="D220" i="1"/>
  <c r="C220" i="1"/>
  <c r="W219" i="1"/>
  <c r="V219" i="1"/>
  <c r="U219" i="1"/>
  <c r="T219" i="1"/>
  <c r="S219" i="1"/>
  <c r="R219" i="1"/>
  <c r="Q219" i="1"/>
  <c r="P219" i="1"/>
  <c r="E219" i="1"/>
  <c r="D219" i="1"/>
  <c r="C219" i="1"/>
  <c r="W218" i="1"/>
  <c r="V218" i="1"/>
  <c r="U218" i="1"/>
  <c r="T218" i="1"/>
  <c r="S218" i="1"/>
  <c r="R218" i="1"/>
  <c r="Q218" i="1"/>
  <c r="P218" i="1"/>
  <c r="E218" i="1"/>
  <c r="D218" i="1"/>
  <c r="C218" i="1"/>
  <c r="W217" i="1"/>
  <c r="V217" i="1"/>
  <c r="U217" i="1"/>
  <c r="T217" i="1"/>
  <c r="S217" i="1"/>
  <c r="R217" i="1"/>
  <c r="Q217" i="1"/>
  <c r="P217" i="1"/>
  <c r="E217" i="1"/>
  <c r="D217" i="1"/>
  <c r="C217" i="1"/>
  <c r="W216" i="1"/>
  <c r="V216" i="1"/>
  <c r="U216" i="1"/>
  <c r="T216" i="1"/>
  <c r="S216" i="1"/>
  <c r="R216" i="1"/>
  <c r="Q216" i="1"/>
  <c r="P216" i="1"/>
  <c r="E216" i="1"/>
  <c r="D216" i="1"/>
  <c r="C216" i="1"/>
  <c r="W215" i="1"/>
  <c r="V215" i="1"/>
  <c r="U215" i="1"/>
  <c r="T215" i="1"/>
  <c r="S215" i="1"/>
  <c r="R215" i="1"/>
  <c r="Q215" i="1"/>
  <c r="P215" i="1"/>
  <c r="E215" i="1"/>
  <c r="D215" i="1"/>
  <c r="C215" i="1"/>
  <c r="W214" i="1"/>
  <c r="V214" i="1"/>
  <c r="U214" i="1"/>
  <c r="T214" i="1"/>
  <c r="S214" i="1"/>
  <c r="R214" i="1"/>
  <c r="Q214" i="1"/>
  <c r="P214" i="1"/>
  <c r="E214" i="1"/>
  <c r="D214" i="1"/>
  <c r="C214" i="1"/>
  <c r="W213" i="1"/>
  <c r="V213" i="1"/>
  <c r="U213" i="1"/>
  <c r="T213" i="1"/>
  <c r="S213" i="1"/>
  <c r="R213" i="1"/>
  <c r="Q213" i="1"/>
  <c r="P213" i="1"/>
  <c r="E213" i="1"/>
  <c r="D213" i="1"/>
  <c r="C213" i="1"/>
  <c r="W212" i="1"/>
  <c r="V212" i="1"/>
  <c r="U212" i="1"/>
  <c r="T212" i="1"/>
  <c r="S212" i="1"/>
  <c r="R212" i="1"/>
  <c r="Q212" i="1"/>
  <c r="P212" i="1"/>
  <c r="E212" i="1"/>
  <c r="D212" i="1"/>
  <c r="C212" i="1"/>
  <c r="W211" i="1"/>
  <c r="V211" i="1"/>
  <c r="U211" i="1"/>
  <c r="T211" i="1"/>
  <c r="S211" i="1"/>
  <c r="R211" i="1"/>
  <c r="Q211" i="1"/>
  <c r="P211" i="1"/>
  <c r="E211" i="1"/>
  <c r="D211" i="1"/>
  <c r="C211" i="1"/>
  <c r="W210" i="1"/>
  <c r="V210" i="1"/>
  <c r="U210" i="1"/>
  <c r="T210" i="1"/>
  <c r="S210" i="1"/>
  <c r="R210" i="1"/>
  <c r="Q210" i="1"/>
  <c r="P210" i="1"/>
  <c r="E210" i="1"/>
  <c r="D210" i="1"/>
  <c r="C210" i="1"/>
  <c r="W209" i="1"/>
  <c r="V209" i="1"/>
  <c r="U209" i="1"/>
  <c r="T209" i="1"/>
  <c r="S209" i="1"/>
  <c r="R209" i="1"/>
  <c r="Q209" i="1"/>
  <c r="P209" i="1"/>
  <c r="E209" i="1"/>
  <c r="D209" i="1"/>
  <c r="C209" i="1"/>
  <c r="W208" i="1"/>
  <c r="V208" i="1"/>
  <c r="U208" i="1"/>
  <c r="T208" i="1"/>
  <c r="S208" i="1"/>
  <c r="R208" i="1"/>
  <c r="Q208" i="1"/>
  <c r="P208" i="1"/>
  <c r="E208" i="1"/>
  <c r="D208" i="1"/>
  <c r="C208" i="1"/>
  <c r="W207" i="1"/>
  <c r="V207" i="1"/>
  <c r="U207" i="1"/>
  <c r="T207" i="1"/>
  <c r="S207" i="1"/>
  <c r="R207" i="1"/>
  <c r="Q207" i="1"/>
  <c r="P207" i="1"/>
  <c r="E207" i="1"/>
  <c r="D207" i="1"/>
  <c r="C207" i="1"/>
  <c r="W206" i="1"/>
  <c r="V206" i="1"/>
  <c r="U206" i="1"/>
  <c r="T206" i="1"/>
  <c r="S206" i="1"/>
  <c r="R206" i="1"/>
  <c r="Q206" i="1"/>
  <c r="P206" i="1"/>
  <c r="E206" i="1"/>
  <c r="D206" i="1"/>
  <c r="C206" i="1"/>
  <c r="W205" i="1"/>
  <c r="V205" i="1"/>
  <c r="U205" i="1"/>
  <c r="T205" i="1"/>
  <c r="S205" i="1"/>
  <c r="R205" i="1"/>
  <c r="Q205" i="1"/>
  <c r="P205" i="1"/>
  <c r="E205" i="1"/>
  <c r="D205" i="1"/>
  <c r="C205" i="1"/>
  <c r="W204" i="1"/>
  <c r="V204" i="1"/>
  <c r="U204" i="1"/>
  <c r="T204" i="1"/>
  <c r="S204" i="1"/>
  <c r="R204" i="1"/>
  <c r="Q204" i="1"/>
  <c r="P204" i="1"/>
  <c r="E204" i="1"/>
  <c r="D204" i="1"/>
  <c r="C204" i="1"/>
  <c r="W203" i="1"/>
  <c r="V203" i="1"/>
  <c r="U203" i="1"/>
  <c r="T203" i="1"/>
  <c r="S203" i="1"/>
  <c r="R203" i="1"/>
  <c r="Q203" i="1"/>
  <c r="P203" i="1"/>
  <c r="E203" i="1"/>
  <c r="D203" i="1"/>
  <c r="C203" i="1"/>
  <c r="W202" i="1"/>
  <c r="V202" i="1"/>
  <c r="U202" i="1"/>
  <c r="T202" i="1"/>
  <c r="S202" i="1"/>
  <c r="R202" i="1"/>
  <c r="Q202" i="1"/>
  <c r="P202" i="1"/>
  <c r="E202" i="1"/>
  <c r="D202" i="1"/>
  <c r="C202" i="1"/>
  <c r="W201" i="1"/>
  <c r="V201" i="1"/>
  <c r="U201" i="1"/>
  <c r="T201" i="1"/>
  <c r="S201" i="1"/>
  <c r="R201" i="1"/>
  <c r="Q201" i="1"/>
  <c r="P201" i="1"/>
  <c r="E201" i="1"/>
  <c r="D201" i="1"/>
  <c r="C201" i="1"/>
  <c r="W200" i="1"/>
  <c r="V200" i="1"/>
  <c r="U200" i="1"/>
  <c r="T200" i="1"/>
  <c r="S200" i="1"/>
  <c r="R200" i="1"/>
  <c r="Q200" i="1"/>
  <c r="P200" i="1"/>
  <c r="E200" i="1"/>
  <c r="D200" i="1"/>
  <c r="C200" i="1"/>
  <c r="W199" i="1"/>
  <c r="V199" i="1"/>
  <c r="U199" i="1"/>
  <c r="T199" i="1"/>
  <c r="S199" i="1"/>
  <c r="R199" i="1"/>
  <c r="Q199" i="1"/>
  <c r="P199" i="1"/>
  <c r="E199" i="1"/>
  <c r="D199" i="1"/>
  <c r="C199" i="1"/>
  <c r="W198" i="1"/>
  <c r="V198" i="1"/>
  <c r="U198" i="1"/>
  <c r="T198" i="1"/>
  <c r="S198" i="1"/>
  <c r="R198" i="1"/>
  <c r="Q198" i="1"/>
  <c r="P198" i="1"/>
  <c r="E198" i="1"/>
  <c r="D198" i="1"/>
  <c r="C198" i="1"/>
  <c r="W197" i="1"/>
  <c r="V197" i="1"/>
  <c r="U197" i="1"/>
  <c r="T197" i="1"/>
  <c r="S197" i="1"/>
  <c r="R197" i="1"/>
  <c r="Q197" i="1"/>
  <c r="P197" i="1"/>
  <c r="E197" i="1"/>
  <c r="D197" i="1"/>
  <c r="C197" i="1"/>
  <c r="W196" i="1"/>
  <c r="V196" i="1"/>
  <c r="U196" i="1"/>
  <c r="T196" i="1"/>
  <c r="S196" i="1"/>
  <c r="R196" i="1"/>
  <c r="Q196" i="1"/>
  <c r="P196" i="1"/>
  <c r="E196" i="1"/>
  <c r="D196" i="1"/>
  <c r="C196" i="1"/>
  <c r="W195" i="1"/>
  <c r="V195" i="1"/>
  <c r="U195" i="1"/>
  <c r="T195" i="1"/>
  <c r="S195" i="1"/>
  <c r="R195" i="1"/>
  <c r="Q195" i="1"/>
  <c r="P195" i="1"/>
  <c r="E195" i="1"/>
  <c r="D195" i="1"/>
  <c r="C195" i="1"/>
  <c r="W194" i="1"/>
  <c r="V194" i="1"/>
  <c r="U194" i="1"/>
  <c r="T194" i="1"/>
  <c r="S194" i="1"/>
  <c r="R194" i="1"/>
  <c r="Q194" i="1"/>
  <c r="P194" i="1"/>
  <c r="E194" i="1"/>
  <c r="D194" i="1"/>
  <c r="C194" i="1"/>
  <c r="W193" i="1"/>
  <c r="V193" i="1"/>
  <c r="U193" i="1"/>
  <c r="T193" i="1"/>
  <c r="S193" i="1"/>
  <c r="R193" i="1"/>
  <c r="Q193" i="1"/>
  <c r="P193" i="1"/>
  <c r="E193" i="1"/>
  <c r="D193" i="1"/>
  <c r="C193" i="1"/>
  <c r="W192" i="1"/>
  <c r="V192" i="1"/>
  <c r="U192" i="1"/>
  <c r="T192" i="1"/>
  <c r="S192" i="1"/>
  <c r="R192" i="1"/>
  <c r="Q192" i="1"/>
  <c r="P192" i="1"/>
  <c r="E192" i="1"/>
  <c r="D192" i="1"/>
  <c r="C192" i="1"/>
  <c r="W191" i="1"/>
  <c r="V191" i="1"/>
  <c r="U191" i="1"/>
  <c r="T191" i="1"/>
  <c r="S191" i="1"/>
  <c r="R191" i="1"/>
  <c r="Q191" i="1"/>
  <c r="P191" i="1"/>
  <c r="E191" i="1"/>
  <c r="D191" i="1"/>
  <c r="C191" i="1"/>
  <c r="W190" i="1"/>
  <c r="V190" i="1"/>
  <c r="U190" i="1"/>
  <c r="T190" i="1"/>
  <c r="S190" i="1"/>
  <c r="R190" i="1"/>
  <c r="Q190" i="1"/>
  <c r="P190" i="1"/>
  <c r="E190" i="1"/>
  <c r="D190" i="1"/>
  <c r="C190" i="1"/>
  <c r="W189" i="1"/>
  <c r="V189" i="1"/>
  <c r="U189" i="1"/>
  <c r="T189" i="1"/>
  <c r="S189" i="1"/>
  <c r="R189" i="1"/>
  <c r="Q189" i="1"/>
  <c r="P189" i="1"/>
  <c r="E189" i="1"/>
  <c r="D189" i="1"/>
  <c r="C189" i="1"/>
  <c r="W188" i="1"/>
  <c r="V188" i="1"/>
  <c r="U188" i="1"/>
  <c r="T188" i="1"/>
  <c r="S188" i="1"/>
  <c r="R188" i="1"/>
  <c r="Q188" i="1"/>
  <c r="P188" i="1"/>
  <c r="E188" i="1"/>
  <c r="D188" i="1"/>
  <c r="C188" i="1"/>
  <c r="W187" i="1"/>
  <c r="V187" i="1"/>
  <c r="U187" i="1"/>
  <c r="T187" i="1"/>
  <c r="S187" i="1"/>
  <c r="R187" i="1"/>
  <c r="Q187" i="1"/>
  <c r="P187" i="1"/>
  <c r="E187" i="1"/>
  <c r="D187" i="1"/>
  <c r="C187" i="1"/>
  <c r="W186" i="1"/>
  <c r="V186" i="1"/>
  <c r="U186" i="1"/>
  <c r="T186" i="1"/>
  <c r="S186" i="1"/>
  <c r="R186" i="1"/>
  <c r="Q186" i="1"/>
  <c r="P186" i="1"/>
  <c r="E186" i="1"/>
  <c r="D186" i="1"/>
  <c r="C186" i="1"/>
  <c r="W185" i="1"/>
  <c r="V185" i="1"/>
  <c r="U185" i="1"/>
  <c r="T185" i="1"/>
  <c r="S185" i="1"/>
  <c r="R185" i="1"/>
  <c r="Q185" i="1"/>
  <c r="P185" i="1"/>
  <c r="E185" i="1"/>
  <c r="D185" i="1"/>
  <c r="C185" i="1"/>
  <c r="W184" i="1"/>
  <c r="V184" i="1"/>
  <c r="U184" i="1"/>
  <c r="T184" i="1"/>
  <c r="S184" i="1"/>
  <c r="R184" i="1"/>
  <c r="Q184" i="1"/>
  <c r="P184" i="1"/>
  <c r="E184" i="1"/>
  <c r="D184" i="1"/>
  <c r="C184" i="1"/>
  <c r="W183" i="1"/>
  <c r="V183" i="1"/>
  <c r="U183" i="1"/>
  <c r="T183" i="1"/>
  <c r="S183" i="1"/>
  <c r="R183" i="1"/>
  <c r="Q183" i="1"/>
  <c r="P183" i="1"/>
  <c r="E183" i="1"/>
  <c r="D183" i="1"/>
  <c r="C183" i="1"/>
  <c r="W182" i="1"/>
  <c r="V182" i="1"/>
  <c r="U182" i="1"/>
  <c r="T182" i="1"/>
  <c r="S182" i="1"/>
  <c r="R182" i="1"/>
  <c r="Q182" i="1"/>
  <c r="P182" i="1"/>
  <c r="E182" i="1"/>
  <c r="D182" i="1"/>
  <c r="C182" i="1"/>
  <c r="W181" i="1"/>
  <c r="V181" i="1"/>
  <c r="U181" i="1"/>
  <c r="T181" i="1"/>
  <c r="S181" i="1"/>
  <c r="R181" i="1"/>
  <c r="Q181" i="1"/>
  <c r="P181" i="1"/>
  <c r="E181" i="1"/>
  <c r="D181" i="1"/>
  <c r="C181" i="1"/>
  <c r="W180" i="1"/>
  <c r="V180" i="1"/>
  <c r="U180" i="1"/>
  <c r="T180" i="1"/>
  <c r="S180" i="1"/>
  <c r="R180" i="1"/>
  <c r="Q180" i="1"/>
  <c r="P180" i="1"/>
  <c r="E180" i="1"/>
  <c r="D180" i="1"/>
  <c r="C180" i="1"/>
  <c r="W179" i="1"/>
  <c r="V179" i="1"/>
  <c r="U179" i="1"/>
  <c r="T179" i="1"/>
  <c r="S179" i="1"/>
  <c r="R179" i="1"/>
  <c r="Q179" i="1"/>
  <c r="P179" i="1"/>
  <c r="E179" i="1"/>
  <c r="D179" i="1"/>
  <c r="C179" i="1"/>
  <c r="W178" i="1"/>
  <c r="V178" i="1"/>
  <c r="U178" i="1"/>
  <c r="T178" i="1"/>
  <c r="S178" i="1"/>
  <c r="R178" i="1"/>
  <c r="Q178" i="1"/>
  <c r="P178" i="1"/>
  <c r="E178" i="1"/>
  <c r="D178" i="1"/>
  <c r="C178" i="1"/>
  <c r="W177" i="1"/>
  <c r="V177" i="1"/>
  <c r="U177" i="1"/>
  <c r="T177" i="1"/>
  <c r="S177" i="1"/>
  <c r="R177" i="1"/>
  <c r="Q177" i="1"/>
  <c r="P177" i="1"/>
  <c r="E177" i="1"/>
  <c r="D177" i="1"/>
  <c r="C177" i="1"/>
  <c r="W176" i="1"/>
  <c r="V176" i="1"/>
  <c r="U176" i="1"/>
  <c r="T176" i="1"/>
  <c r="S176" i="1"/>
  <c r="R176" i="1"/>
  <c r="Q176" i="1"/>
  <c r="P176" i="1"/>
  <c r="E176" i="1"/>
  <c r="D176" i="1"/>
  <c r="C176" i="1"/>
  <c r="W175" i="1"/>
  <c r="V175" i="1"/>
  <c r="U175" i="1"/>
  <c r="T175" i="1"/>
  <c r="S175" i="1"/>
  <c r="R175" i="1"/>
  <c r="Q175" i="1"/>
  <c r="P175" i="1"/>
  <c r="E175" i="1"/>
  <c r="D175" i="1"/>
  <c r="C175" i="1"/>
  <c r="W174" i="1"/>
  <c r="V174" i="1"/>
  <c r="U174" i="1"/>
  <c r="T174" i="1"/>
  <c r="S174" i="1"/>
  <c r="R174" i="1"/>
  <c r="Q174" i="1"/>
  <c r="P174" i="1"/>
  <c r="E174" i="1"/>
  <c r="D174" i="1"/>
  <c r="C174" i="1"/>
  <c r="W173" i="1"/>
  <c r="V173" i="1"/>
  <c r="U173" i="1"/>
  <c r="T173" i="1"/>
  <c r="S173" i="1"/>
  <c r="R173" i="1"/>
  <c r="Q173" i="1"/>
  <c r="P173" i="1"/>
  <c r="E173" i="1"/>
  <c r="D173" i="1"/>
  <c r="C173" i="1"/>
  <c r="W172" i="1"/>
  <c r="V172" i="1"/>
  <c r="U172" i="1"/>
  <c r="T172" i="1"/>
  <c r="S172" i="1"/>
  <c r="R172" i="1"/>
  <c r="Q172" i="1"/>
  <c r="P172" i="1"/>
  <c r="E172" i="1"/>
  <c r="D172" i="1"/>
  <c r="C172" i="1"/>
  <c r="W171" i="1"/>
  <c r="V171" i="1"/>
  <c r="U171" i="1"/>
  <c r="T171" i="1"/>
  <c r="S171" i="1"/>
  <c r="R171" i="1"/>
  <c r="Q171" i="1"/>
  <c r="P171" i="1"/>
  <c r="E171" i="1"/>
  <c r="D171" i="1"/>
  <c r="C171" i="1"/>
  <c r="W170" i="1"/>
  <c r="V170" i="1"/>
  <c r="U170" i="1"/>
  <c r="T170" i="1"/>
  <c r="S170" i="1"/>
  <c r="R170" i="1"/>
  <c r="Q170" i="1"/>
  <c r="P170" i="1"/>
  <c r="E170" i="1"/>
  <c r="D170" i="1"/>
  <c r="C170" i="1"/>
  <c r="W169" i="1"/>
  <c r="V169" i="1"/>
  <c r="U169" i="1"/>
  <c r="T169" i="1"/>
  <c r="S169" i="1"/>
  <c r="R169" i="1"/>
  <c r="Q169" i="1"/>
  <c r="P169" i="1"/>
  <c r="E169" i="1"/>
  <c r="D169" i="1"/>
  <c r="C169" i="1"/>
  <c r="W168" i="1"/>
  <c r="V168" i="1"/>
  <c r="U168" i="1"/>
  <c r="T168" i="1"/>
  <c r="S168" i="1"/>
  <c r="R168" i="1"/>
  <c r="Q168" i="1"/>
  <c r="P168" i="1"/>
  <c r="E168" i="1"/>
  <c r="D168" i="1"/>
  <c r="C168" i="1"/>
  <c r="W167" i="1"/>
  <c r="V167" i="1"/>
  <c r="U167" i="1"/>
  <c r="T167" i="1"/>
  <c r="S167" i="1"/>
  <c r="R167" i="1"/>
  <c r="Q167" i="1"/>
  <c r="P167" i="1"/>
  <c r="E167" i="1"/>
  <c r="D167" i="1"/>
  <c r="C167" i="1"/>
  <c r="W166" i="1"/>
  <c r="V166" i="1"/>
  <c r="U166" i="1"/>
  <c r="T166" i="1"/>
  <c r="S166" i="1"/>
  <c r="R166" i="1"/>
  <c r="Q166" i="1"/>
  <c r="P166" i="1"/>
  <c r="E166" i="1"/>
  <c r="D166" i="1"/>
  <c r="C166" i="1"/>
  <c r="W165" i="1"/>
  <c r="V165" i="1"/>
  <c r="U165" i="1"/>
  <c r="T165" i="1"/>
  <c r="S165" i="1"/>
  <c r="R165" i="1"/>
  <c r="Q165" i="1"/>
  <c r="P165" i="1"/>
  <c r="E165" i="1"/>
  <c r="D165" i="1"/>
  <c r="C165" i="1"/>
  <c r="W164" i="1"/>
  <c r="V164" i="1"/>
  <c r="U164" i="1"/>
  <c r="T164" i="1"/>
  <c r="S164" i="1"/>
  <c r="R164" i="1"/>
  <c r="Q164" i="1"/>
  <c r="P164" i="1"/>
  <c r="E164" i="1"/>
  <c r="D164" i="1"/>
  <c r="C164" i="1"/>
  <c r="W163" i="1"/>
  <c r="V163" i="1"/>
  <c r="U163" i="1"/>
  <c r="T163" i="1"/>
  <c r="S163" i="1"/>
  <c r="R163" i="1"/>
  <c r="Q163" i="1"/>
  <c r="P163" i="1"/>
  <c r="E163" i="1"/>
  <c r="D163" i="1"/>
  <c r="C163" i="1"/>
  <c r="W162" i="1"/>
  <c r="V162" i="1"/>
  <c r="U162" i="1"/>
  <c r="T162" i="1"/>
  <c r="S162" i="1"/>
  <c r="R162" i="1"/>
  <c r="Q162" i="1"/>
  <c r="P162" i="1"/>
  <c r="E162" i="1"/>
  <c r="D162" i="1"/>
  <c r="C162" i="1"/>
  <c r="W161" i="1"/>
  <c r="V161" i="1"/>
  <c r="U161" i="1"/>
  <c r="T161" i="1"/>
  <c r="S161" i="1"/>
  <c r="R161" i="1"/>
  <c r="Q161" i="1"/>
  <c r="P161" i="1"/>
  <c r="E161" i="1"/>
  <c r="D161" i="1"/>
  <c r="C161" i="1"/>
  <c r="W160" i="1"/>
  <c r="V160" i="1"/>
  <c r="U160" i="1"/>
  <c r="T160" i="1"/>
  <c r="S160" i="1"/>
  <c r="R160" i="1"/>
  <c r="Q160" i="1"/>
  <c r="P160" i="1"/>
  <c r="E160" i="1"/>
  <c r="D160" i="1"/>
  <c r="C160" i="1"/>
  <c r="W159" i="1"/>
  <c r="V159" i="1"/>
  <c r="U159" i="1"/>
  <c r="T159" i="1"/>
  <c r="S159" i="1"/>
  <c r="R159" i="1"/>
  <c r="Q159" i="1"/>
  <c r="P159" i="1"/>
  <c r="E159" i="1"/>
  <c r="D159" i="1"/>
  <c r="C159" i="1"/>
  <c r="W158" i="1"/>
  <c r="V158" i="1"/>
  <c r="U158" i="1"/>
  <c r="T158" i="1"/>
  <c r="S158" i="1"/>
  <c r="R158" i="1"/>
  <c r="Q158" i="1"/>
  <c r="P158" i="1"/>
  <c r="E158" i="1"/>
  <c r="D158" i="1"/>
  <c r="C158" i="1"/>
  <c r="W157" i="1"/>
  <c r="V157" i="1"/>
  <c r="U157" i="1"/>
  <c r="T157" i="1"/>
  <c r="S157" i="1"/>
  <c r="R157" i="1"/>
  <c r="Q157" i="1"/>
  <c r="P157" i="1"/>
  <c r="E157" i="1"/>
  <c r="D157" i="1"/>
  <c r="C157" i="1"/>
  <c r="W156" i="1"/>
  <c r="V156" i="1"/>
  <c r="U156" i="1"/>
  <c r="T156" i="1"/>
  <c r="S156" i="1"/>
  <c r="R156" i="1"/>
  <c r="Q156" i="1"/>
  <c r="P156" i="1"/>
  <c r="E156" i="1"/>
  <c r="D156" i="1"/>
  <c r="C156" i="1"/>
  <c r="W155" i="1"/>
  <c r="V155" i="1"/>
  <c r="U155" i="1"/>
  <c r="T155" i="1"/>
  <c r="S155" i="1"/>
  <c r="R155" i="1"/>
  <c r="Q155" i="1"/>
  <c r="P155" i="1"/>
  <c r="E155" i="1"/>
  <c r="D155" i="1"/>
  <c r="C155" i="1"/>
  <c r="W154" i="1"/>
  <c r="V154" i="1"/>
  <c r="U154" i="1"/>
  <c r="T154" i="1"/>
  <c r="S154" i="1"/>
  <c r="R154" i="1"/>
  <c r="Q154" i="1"/>
  <c r="P154" i="1"/>
  <c r="E154" i="1"/>
  <c r="D154" i="1"/>
  <c r="C154" i="1"/>
  <c r="W153" i="1"/>
  <c r="V153" i="1"/>
  <c r="U153" i="1"/>
  <c r="T153" i="1"/>
  <c r="S153" i="1"/>
  <c r="R153" i="1"/>
  <c r="Q153" i="1"/>
  <c r="P153" i="1"/>
  <c r="E153" i="1"/>
  <c r="D153" i="1"/>
  <c r="C153" i="1"/>
  <c r="W152" i="1"/>
  <c r="V152" i="1"/>
  <c r="U152" i="1"/>
  <c r="T152" i="1"/>
  <c r="S152" i="1"/>
  <c r="R152" i="1"/>
  <c r="Q152" i="1"/>
  <c r="P152" i="1"/>
  <c r="E152" i="1"/>
  <c r="D152" i="1"/>
  <c r="C152" i="1"/>
  <c r="W151" i="1"/>
  <c r="V151" i="1"/>
  <c r="U151" i="1"/>
  <c r="T151" i="1"/>
  <c r="S151" i="1"/>
  <c r="R151" i="1"/>
  <c r="Q151" i="1"/>
  <c r="P151" i="1"/>
  <c r="E151" i="1"/>
  <c r="D151" i="1"/>
  <c r="C151" i="1"/>
  <c r="W150" i="1"/>
  <c r="V150" i="1"/>
  <c r="U150" i="1"/>
  <c r="T150" i="1"/>
  <c r="S150" i="1"/>
  <c r="R150" i="1"/>
  <c r="Q150" i="1"/>
  <c r="P150" i="1"/>
  <c r="E150" i="1"/>
  <c r="D150" i="1"/>
  <c r="C150" i="1"/>
  <c r="W149" i="1"/>
  <c r="V149" i="1"/>
  <c r="U149" i="1"/>
  <c r="T149" i="1"/>
  <c r="S149" i="1"/>
  <c r="R149" i="1"/>
  <c r="Q149" i="1"/>
  <c r="P149" i="1"/>
  <c r="E149" i="1"/>
  <c r="D149" i="1"/>
  <c r="C149" i="1"/>
  <c r="W148" i="1"/>
  <c r="V148" i="1"/>
  <c r="U148" i="1"/>
  <c r="T148" i="1"/>
  <c r="S148" i="1"/>
  <c r="R148" i="1"/>
  <c r="Q148" i="1"/>
  <c r="P148" i="1"/>
  <c r="E148" i="1"/>
  <c r="D148" i="1"/>
  <c r="C148" i="1"/>
  <c r="W147" i="1"/>
  <c r="V147" i="1"/>
  <c r="U147" i="1"/>
  <c r="T147" i="1"/>
  <c r="S147" i="1"/>
  <c r="R147" i="1"/>
  <c r="Q147" i="1"/>
  <c r="P147" i="1"/>
  <c r="E147" i="1"/>
  <c r="D147" i="1"/>
  <c r="C147" i="1"/>
  <c r="W146" i="1"/>
  <c r="V146" i="1"/>
  <c r="U146" i="1"/>
  <c r="T146" i="1"/>
  <c r="S146" i="1"/>
  <c r="R146" i="1"/>
  <c r="Q146" i="1"/>
  <c r="P146" i="1"/>
  <c r="E146" i="1"/>
  <c r="D146" i="1"/>
  <c r="C146" i="1"/>
  <c r="W145" i="1"/>
  <c r="V145" i="1"/>
  <c r="U145" i="1"/>
  <c r="T145" i="1"/>
  <c r="S145" i="1"/>
  <c r="R145" i="1"/>
  <c r="Q145" i="1"/>
  <c r="P145" i="1"/>
  <c r="E145" i="1"/>
  <c r="D145" i="1"/>
  <c r="C145" i="1"/>
  <c r="W144" i="1"/>
  <c r="V144" i="1"/>
  <c r="U144" i="1"/>
  <c r="T144" i="1"/>
  <c r="S144" i="1"/>
  <c r="R144" i="1"/>
  <c r="Q144" i="1"/>
  <c r="P144" i="1"/>
  <c r="E144" i="1"/>
  <c r="D144" i="1"/>
  <c r="C144" i="1"/>
  <c r="W143" i="1"/>
  <c r="V143" i="1"/>
  <c r="U143" i="1"/>
  <c r="T143" i="1"/>
  <c r="S143" i="1"/>
  <c r="R143" i="1"/>
  <c r="Q143" i="1"/>
  <c r="P143" i="1"/>
  <c r="E143" i="1"/>
  <c r="D143" i="1"/>
  <c r="C143" i="1"/>
  <c r="W142" i="1"/>
  <c r="V142" i="1"/>
  <c r="U142" i="1"/>
  <c r="T142" i="1"/>
  <c r="S142" i="1"/>
  <c r="R142" i="1"/>
  <c r="Q142" i="1"/>
  <c r="P142" i="1"/>
  <c r="E142" i="1"/>
  <c r="D142" i="1"/>
  <c r="C142" i="1"/>
  <c r="W141" i="1"/>
  <c r="V141" i="1"/>
  <c r="U141" i="1"/>
  <c r="T141" i="1"/>
  <c r="S141" i="1"/>
  <c r="R141" i="1"/>
  <c r="Q141" i="1"/>
  <c r="P141" i="1"/>
  <c r="E141" i="1"/>
  <c r="D141" i="1"/>
  <c r="C141" i="1"/>
  <c r="W140" i="1"/>
  <c r="V140" i="1"/>
  <c r="U140" i="1"/>
  <c r="T140" i="1"/>
  <c r="S140" i="1"/>
  <c r="R140" i="1"/>
  <c r="Q140" i="1"/>
  <c r="P140" i="1"/>
  <c r="E140" i="1"/>
  <c r="D140" i="1"/>
  <c r="C140" i="1"/>
  <c r="W139" i="1"/>
  <c r="V139" i="1"/>
  <c r="U139" i="1"/>
  <c r="T139" i="1"/>
  <c r="S139" i="1"/>
  <c r="R139" i="1"/>
  <c r="Q139" i="1"/>
  <c r="P139" i="1"/>
  <c r="E139" i="1"/>
  <c r="D139" i="1"/>
  <c r="C139" i="1"/>
  <c r="W138" i="1"/>
  <c r="V138" i="1"/>
  <c r="U138" i="1"/>
  <c r="T138" i="1"/>
  <c r="S138" i="1"/>
  <c r="R138" i="1"/>
  <c r="Q138" i="1"/>
  <c r="P138" i="1"/>
  <c r="E138" i="1"/>
  <c r="D138" i="1"/>
  <c r="C138" i="1"/>
  <c r="W137" i="1"/>
  <c r="V137" i="1"/>
  <c r="U137" i="1"/>
  <c r="T137" i="1"/>
  <c r="S137" i="1"/>
  <c r="R137" i="1"/>
  <c r="Q137" i="1"/>
  <c r="P137" i="1"/>
  <c r="E137" i="1"/>
  <c r="D137" i="1"/>
  <c r="C137" i="1"/>
  <c r="W136" i="1"/>
  <c r="V136" i="1"/>
  <c r="U136" i="1"/>
  <c r="T136" i="1"/>
  <c r="S136" i="1"/>
  <c r="R136" i="1"/>
  <c r="Q136" i="1"/>
  <c r="P136" i="1"/>
  <c r="E136" i="1"/>
  <c r="D136" i="1"/>
  <c r="C136" i="1"/>
  <c r="W135" i="1"/>
  <c r="V135" i="1"/>
  <c r="U135" i="1"/>
  <c r="T135" i="1"/>
  <c r="S135" i="1"/>
  <c r="R135" i="1"/>
  <c r="Q135" i="1"/>
  <c r="P135" i="1"/>
  <c r="E135" i="1"/>
  <c r="D135" i="1"/>
  <c r="C135" i="1"/>
  <c r="W134" i="1"/>
  <c r="V134" i="1"/>
  <c r="U134" i="1"/>
  <c r="T134" i="1"/>
  <c r="S134" i="1"/>
  <c r="R134" i="1"/>
  <c r="Q134" i="1"/>
  <c r="P134" i="1"/>
  <c r="E134" i="1"/>
  <c r="D134" i="1"/>
  <c r="C134" i="1"/>
  <c r="W133" i="1"/>
  <c r="V133" i="1"/>
  <c r="U133" i="1"/>
  <c r="T133" i="1"/>
  <c r="S133" i="1"/>
  <c r="R133" i="1"/>
  <c r="Q133" i="1"/>
  <c r="P133" i="1"/>
  <c r="E133" i="1"/>
  <c r="D133" i="1"/>
  <c r="C133" i="1"/>
  <c r="W132" i="1"/>
  <c r="V132" i="1"/>
  <c r="U132" i="1"/>
  <c r="T132" i="1"/>
  <c r="S132" i="1"/>
  <c r="R132" i="1"/>
  <c r="Q132" i="1"/>
  <c r="P132" i="1"/>
  <c r="E132" i="1"/>
  <c r="D132" i="1"/>
  <c r="C132" i="1"/>
  <c r="W131" i="1"/>
  <c r="V131" i="1"/>
  <c r="U131" i="1"/>
  <c r="T131" i="1"/>
  <c r="S131" i="1"/>
  <c r="R131" i="1"/>
  <c r="Q131" i="1"/>
  <c r="P131" i="1"/>
  <c r="E131" i="1"/>
  <c r="D131" i="1"/>
  <c r="C131" i="1"/>
  <c r="W130" i="1"/>
  <c r="V130" i="1"/>
  <c r="U130" i="1"/>
  <c r="T130" i="1"/>
  <c r="S130" i="1"/>
  <c r="R130" i="1"/>
  <c r="Q130" i="1"/>
  <c r="P130" i="1"/>
  <c r="E130" i="1"/>
  <c r="D130" i="1"/>
  <c r="C130" i="1"/>
  <c r="W129" i="1"/>
  <c r="V129" i="1"/>
  <c r="U129" i="1"/>
  <c r="T129" i="1"/>
  <c r="S129" i="1"/>
  <c r="R129" i="1"/>
  <c r="Q129" i="1"/>
  <c r="P129" i="1"/>
  <c r="E129" i="1"/>
  <c r="D129" i="1"/>
  <c r="C129" i="1"/>
  <c r="W128" i="1"/>
  <c r="V128" i="1"/>
  <c r="U128" i="1"/>
  <c r="T128" i="1"/>
  <c r="S128" i="1"/>
  <c r="R128" i="1"/>
  <c r="Q128" i="1"/>
  <c r="P128" i="1"/>
  <c r="E128" i="1"/>
  <c r="D128" i="1"/>
  <c r="C128" i="1"/>
  <c r="W127" i="1"/>
  <c r="V127" i="1"/>
  <c r="U127" i="1"/>
  <c r="T127" i="1"/>
  <c r="S127" i="1"/>
  <c r="R127" i="1"/>
  <c r="Q127" i="1"/>
  <c r="P127" i="1"/>
  <c r="E127" i="1"/>
  <c r="D127" i="1"/>
  <c r="C127" i="1"/>
  <c r="W126" i="1"/>
  <c r="V126" i="1"/>
  <c r="U126" i="1"/>
  <c r="T126" i="1"/>
  <c r="S126" i="1"/>
  <c r="R126" i="1"/>
  <c r="Q126" i="1"/>
  <c r="P126" i="1"/>
  <c r="E126" i="1"/>
  <c r="D126" i="1"/>
  <c r="C126" i="1"/>
  <c r="W125" i="1"/>
  <c r="V125" i="1"/>
  <c r="U125" i="1"/>
  <c r="T125" i="1"/>
  <c r="S125" i="1"/>
  <c r="R125" i="1"/>
  <c r="Q125" i="1"/>
  <c r="P125" i="1"/>
  <c r="E125" i="1"/>
  <c r="D125" i="1"/>
  <c r="C125" i="1"/>
  <c r="W124" i="1"/>
  <c r="V124" i="1"/>
  <c r="U124" i="1"/>
  <c r="T124" i="1"/>
  <c r="S124" i="1"/>
  <c r="R124" i="1"/>
  <c r="Q124" i="1"/>
  <c r="P124" i="1"/>
  <c r="E124" i="1"/>
  <c r="D124" i="1"/>
  <c r="C124" i="1"/>
  <c r="W123" i="1"/>
  <c r="V123" i="1"/>
  <c r="U123" i="1"/>
  <c r="T123" i="1"/>
  <c r="S123" i="1"/>
  <c r="R123" i="1"/>
  <c r="Q123" i="1"/>
  <c r="P123" i="1"/>
  <c r="E123" i="1"/>
  <c r="D123" i="1"/>
  <c r="C123" i="1"/>
  <c r="W122" i="1"/>
  <c r="V122" i="1"/>
  <c r="U122" i="1"/>
  <c r="T122" i="1"/>
  <c r="S122" i="1"/>
  <c r="R122" i="1"/>
  <c r="Q122" i="1"/>
  <c r="P122" i="1"/>
  <c r="E122" i="1"/>
  <c r="D122" i="1"/>
  <c r="C122" i="1"/>
  <c r="W121" i="1"/>
  <c r="V121" i="1"/>
  <c r="U121" i="1"/>
  <c r="T121" i="1"/>
  <c r="S121" i="1"/>
  <c r="R121" i="1"/>
  <c r="Q121" i="1"/>
  <c r="P121" i="1"/>
  <c r="E121" i="1"/>
  <c r="D121" i="1"/>
  <c r="C121" i="1"/>
  <c r="W120" i="1"/>
  <c r="V120" i="1"/>
  <c r="U120" i="1"/>
  <c r="T120" i="1"/>
  <c r="S120" i="1"/>
  <c r="R120" i="1"/>
  <c r="Q120" i="1"/>
  <c r="P120" i="1"/>
  <c r="E120" i="1"/>
  <c r="D120" i="1"/>
  <c r="C120" i="1"/>
  <c r="W119" i="1"/>
  <c r="V119" i="1"/>
  <c r="U119" i="1"/>
  <c r="T119" i="1"/>
  <c r="S119" i="1"/>
  <c r="R119" i="1"/>
  <c r="Q119" i="1"/>
  <c r="P119" i="1"/>
  <c r="E119" i="1"/>
  <c r="D119" i="1"/>
  <c r="C119" i="1"/>
  <c r="W118" i="1"/>
  <c r="V118" i="1"/>
  <c r="U118" i="1"/>
  <c r="T118" i="1"/>
  <c r="S118" i="1"/>
  <c r="R118" i="1"/>
  <c r="Q118" i="1"/>
  <c r="P118" i="1"/>
  <c r="E118" i="1"/>
  <c r="D118" i="1"/>
  <c r="C118" i="1"/>
  <c r="W117" i="1"/>
  <c r="V117" i="1"/>
  <c r="U117" i="1"/>
  <c r="T117" i="1"/>
  <c r="S117" i="1"/>
  <c r="R117" i="1"/>
  <c r="Q117" i="1"/>
  <c r="P117" i="1"/>
  <c r="E117" i="1"/>
  <c r="D117" i="1"/>
  <c r="C117" i="1"/>
  <c r="W116" i="1"/>
  <c r="V116" i="1"/>
  <c r="U116" i="1"/>
  <c r="T116" i="1"/>
  <c r="S116" i="1"/>
  <c r="R116" i="1"/>
  <c r="Q116" i="1"/>
  <c r="P116" i="1"/>
  <c r="E116" i="1"/>
  <c r="D116" i="1"/>
  <c r="C116" i="1"/>
  <c r="W115" i="1"/>
  <c r="V115" i="1"/>
  <c r="U115" i="1"/>
  <c r="T115" i="1"/>
  <c r="S115" i="1"/>
  <c r="R115" i="1"/>
  <c r="Q115" i="1"/>
  <c r="P115" i="1"/>
  <c r="E115" i="1"/>
  <c r="D115" i="1"/>
  <c r="C115" i="1"/>
  <c r="W114" i="1"/>
  <c r="V114" i="1"/>
  <c r="U114" i="1"/>
  <c r="T114" i="1"/>
  <c r="S114" i="1"/>
  <c r="R114" i="1"/>
  <c r="Q114" i="1"/>
  <c r="P114" i="1"/>
  <c r="E114" i="1"/>
  <c r="D114" i="1"/>
  <c r="C114" i="1"/>
  <c r="W113" i="1"/>
  <c r="V113" i="1"/>
  <c r="U113" i="1"/>
  <c r="T113" i="1"/>
  <c r="S113" i="1"/>
  <c r="R113" i="1"/>
  <c r="Q113" i="1"/>
  <c r="P113" i="1"/>
  <c r="E113" i="1"/>
  <c r="D113" i="1"/>
  <c r="C113" i="1"/>
  <c r="W112" i="1"/>
  <c r="V112" i="1"/>
  <c r="U112" i="1"/>
  <c r="T112" i="1"/>
  <c r="S112" i="1"/>
  <c r="R112" i="1"/>
  <c r="Q112" i="1"/>
  <c r="P112" i="1"/>
  <c r="E112" i="1"/>
  <c r="D112" i="1"/>
  <c r="C112" i="1"/>
  <c r="W111" i="1"/>
  <c r="V111" i="1"/>
  <c r="U111" i="1"/>
  <c r="T111" i="1"/>
  <c r="S111" i="1"/>
  <c r="R111" i="1"/>
  <c r="Q111" i="1"/>
  <c r="P111" i="1"/>
  <c r="E111" i="1"/>
  <c r="D111" i="1"/>
  <c r="C111" i="1"/>
  <c r="W110" i="1"/>
  <c r="V110" i="1"/>
  <c r="U110" i="1"/>
  <c r="T110" i="1"/>
  <c r="S110" i="1"/>
  <c r="R110" i="1"/>
  <c r="Q110" i="1"/>
  <c r="P110" i="1"/>
  <c r="E110" i="1"/>
  <c r="D110" i="1"/>
  <c r="C110" i="1"/>
  <c r="W109" i="1"/>
  <c r="V109" i="1"/>
  <c r="U109" i="1"/>
  <c r="T109" i="1"/>
  <c r="S109" i="1"/>
  <c r="R109" i="1"/>
  <c r="Q109" i="1"/>
  <c r="P109" i="1"/>
  <c r="E109" i="1"/>
  <c r="D109" i="1"/>
  <c r="C109" i="1"/>
  <c r="W108" i="1"/>
  <c r="V108" i="1"/>
  <c r="U108" i="1"/>
  <c r="T108" i="1"/>
  <c r="S108" i="1"/>
  <c r="R108" i="1"/>
  <c r="Q108" i="1"/>
  <c r="P108" i="1"/>
  <c r="E108" i="1"/>
  <c r="D108" i="1"/>
  <c r="C108" i="1"/>
  <c r="W107" i="1"/>
  <c r="V107" i="1"/>
  <c r="U107" i="1"/>
  <c r="T107" i="1"/>
  <c r="S107" i="1"/>
  <c r="R107" i="1"/>
  <c r="Q107" i="1"/>
  <c r="P107" i="1"/>
  <c r="E107" i="1"/>
  <c r="D107" i="1"/>
  <c r="C107" i="1"/>
  <c r="W106" i="1"/>
  <c r="V106" i="1"/>
  <c r="U106" i="1"/>
  <c r="T106" i="1"/>
  <c r="S106" i="1"/>
  <c r="R106" i="1"/>
  <c r="Q106" i="1"/>
  <c r="P106" i="1"/>
  <c r="E106" i="1"/>
  <c r="D106" i="1"/>
  <c r="C106" i="1"/>
  <c r="W105" i="1"/>
  <c r="V105" i="1"/>
  <c r="U105" i="1"/>
  <c r="T105" i="1"/>
  <c r="S105" i="1"/>
  <c r="R105" i="1"/>
  <c r="Q105" i="1"/>
  <c r="P105" i="1"/>
  <c r="E105" i="1"/>
  <c r="D105" i="1"/>
  <c r="C105" i="1"/>
  <c r="W104" i="1"/>
  <c r="V104" i="1"/>
  <c r="U104" i="1"/>
  <c r="T104" i="1"/>
  <c r="S104" i="1"/>
  <c r="R104" i="1"/>
  <c r="Q104" i="1"/>
  <c r="P104" i="1"/>
  <c r="E104" i="1"/>
  <c r="D104" i="1"/>
  <c r="C104" i="1"/>
  <c r="W103" i="1"/>
  <c r="V103" i="1"/>
  <c r="U103" i="1"/>
  <c r="T103" i="1"/>
  <c r="S103" i="1"/>
  <c r="R103" i="1"/>
  <c r="Q103" i="1"/>
  <c r="P103" i="1"/>
  <c r="E103" i="1"/>
  <c r="D103" i="1"/>
  <c r="C103" i="1"/>
  <c r="W102" i="1"/>
  <c r="V102" i="1"/>
  <c r="U102" i="1"/>
  <c r="T102" i="1"/>
  <c r="S102" i="1"/>
  <c r="R102" i="1"/>
  <c r="Q102" i="1"/>
  <c r="P102" i="1"/>
  <c r="E102" i="1"/>
  <c r="D102" i="1"/>
  <c r="C102" i="1"/>
  <c r="W101" i="1"/>
  <c r="V101" i="1"/>
  <c r="U101" i="1"/>
  <c r="T101" i="1"/>
  <c r="S101" i="1"/>
  <c r="R101" i="1"/>
  <c r="Q101" i="1"/>
  <c r="P101" i="1"/>
  <c r="E101" i="1"/>
  <c r="D101" i="1"/>
  <c r="C101" i="1"/>
  <c r="W100" i="1"/>
  <c r="V100" i="1"/>
  <c r="U100" i="1"/>
  <c r="T100" i="1"/>
  <c r="S100" i="1"/>
  <c r="R100" i="1"/>
  <c r="Q100" i="1"/>
  <c r="P100" i="1"/>
  <c r="E100" i="1"/>
  <c r="D100" i="1"/>
  <c r="C100" i="1"/>
  <c r="W99" i="1"/>
  <c r="V99" i="1"/>
  <c r="U99" i="1"/>
  <c r="T99" i="1"/>
  <c r="S99" i="1"/>
  <c r="R99" i="1"/>
  <c r="Q99" i="1"/>
  <c r="P99" i="1"/>
  <c r="E99" i="1"/>
  <c r="D99" i="1"/>
  <c r="C99" i="1"/>
  <c r="W98" i="1"/>
  <c r="V98" i="1"/>
  <c r="U98" i="1"/>
  <c r="T98" i="1"/>
  <c r="S98" i="1"/>
  <c r="R98" i="1"/>
  <c r="Q98" i="1"/>
  <c r="P98" i="1"/>
  <c r="E98" i="1"/>
  <c r="D98" i="1"/>
  <c r="C98" i="1"/>
  <c r="W97" i="1"/>
  <c r="V97" i="1"/>
  <c r="U97" i="1"/>
  <c r="T97" i="1"/>
  <c r="S97" i="1"/>
  <c r="R97" i="1"/>
  <c r="Q97" i="1"/>
  <c r="P97" i="1"/>
  <c r="E97" i="1"/>
  <c r="D97" i="1"/>
  <c r="C97" i="1"/>
  <c r="W96" i="1"/>
  <c r="V96" i="1"/>
  <c r="U96" i="1"/>
  <c r="T96" i="1"/>
  <c r="S96" i="1"/>
  <c r="R96" i="1"/>
  <c r="Q96" i="1"/>
  <c r="P96" i="1"/>
  <c r="E96" i="1"/>
  <c r="D96" i="1"/>
  <c r="C96" i="1"/>
  <c r="W95" i="1"/>
  <c r="V95" i="1"/>
  <c r="U95" i="1"/>
  <c r="T95" i="1"/>
  <c r="S95" i="1"/>
  <c r="R95" i="1"/>
  <c r="Q95" i="1"/>
  <c r="P95" i="1"/>
  <c r="E95" i="1"/>
  <c r="D95" i="1"/>
  <c r="C95" i="1"/>
  <c r="W94" i="1"/>
  <c r="V94" i="1"/>
  <c r="U94" i="1"/>
  <c r="T94" i="1"/>
  <c r="S94" i="1"/>
  <c r="R94" i="1"/>
  <c r="Q94" i="1"/>
  <c r="P94" i="1"/>
  <c r="E94" i="1"/>
  <c r="D94" i="1"/>
  <c r="C94" i="1"/>
  <c r="W93" i="1"/>
  <c r="V93" i="1"/>
  <c r="U93" i="1"/>
  <c r="T93" i="1"/>
  <c r="S93" i="1"/>
  <c r="R93" i="1"/>
  <c r="Q93" i="1"/>
  <c r="P93" i="1"/>
  <c r="E93" i="1"/>
  <c r="D93" i="1"/>
  <c r="C93" i="1"/>
  <c r="W92" i="1"/>
  <c r="V92" i="1"/>
  <c r="U92" i="1"/>
  <c r="T92" i="1"/>
  <c r="S92" i="1"/>
  <c r="R92" i="1"/>
  <c r="Q92" i="1"/>
  <c r="P92" i="1"/>
  <c r="E92" i="1"/>
  <c r="D92" i="1"/>
  <c r="C92" i="1"/>
  <c r="W91" i="1"/>
  <c r="V91" i="1"/>
  <c r="U91" i="1"/>
  <c r="T91" i="1"/>
  <c r="S91" i="1"/>
  <c r="R91" i="1"/>
  <c r="Q91" i="1"/>
  <c r="P91" i="1"/>
  <c r="E91" i="1"/>
  <c r="D91" i="1"/>
  <c r="C91" i="1"/>
  <c r="W90" i="1"/>
  <c r="V90" i="1"/>
  <c r="U90" i="1"/>
  <c r="T90" i="1"/>
  <c r="S90" i="1"/>
  <c r="R90" i="1"/>
  <c r="Q90" i="1"/>
  <c r="P90" i="1"/>
  <c r="E90" i="1"/>
  <c r="D90" i="1"/>
  <c r="C90" i="1"/>
  <c r="W89" i="1"/>
  <c r="V89" i="1"/>
  <c r="U89" i="1"/>
  <c r="T89" i="1"/>
  <c r="S89" i="1"/>
  <c r="R89" i="1"/>
  <c r="Q89" i="1"/>
  <c r="P89" i="1"/>
  <c r="E89" i="1"/>
  <c r="D89" i="1"/>
  <c r="C89" i="1"/>
  <c r="W88" i="1"/>
  <c r="V88" i="1"/>
  <c r="U88" i="1"/>
  <c r="T88" i="1"/>
  <c r="S88" i="1"/>
  <c r="R88" i="1"/>
  <c r="Q88" i="1"/>
  <c r="P88" i="1"/>
  <c r="E88" i="1"/>
  <c r="D88" i="1"/>
  <c r="C88" i="1"/>
  <c r="W87" i="1"/>
  <c r="V87" i="1"/>
  <c r="U87" i="1"/>
  <c r="T87" i="1"/>
  <c r="S87" i="1"/>
  <c r="R87" i="1"/>
  <c r="Q87" i="1"/>
  <c r="P87" i="1"/>
  <c r="E87" i="1"/>
  <c r="D87" i="1"/>
  <c r="C87" i="1"/>
  <c r="W86" i="1"/>
  <c r="V86" i="1"/>
  <c r="U86" i="1"/>
  <c r="T86" i="1"/>
  <c r="S86" i="1"/>
  <c r="R86" i="1"/>
  <c r="Q86" i="1"/>
  <c r="P86" i="1"/>
  <c r="E86" i="1"/>
  <c r="D86" i="1"/>
  <c r="C86" i="1"/>
  <c r="W85" i="1"/>
  <c r="V85" i="1"/>
  <c r="U85" i="1"/>
  <c r="T85" i="1"/>
  <c r="S85" i="1"/>
  <c r="R85" i="1"/>
  <c r="Q85" i="1"/>
  <c r="P85" i="1"/>
  <c r="E85" i="1"/>
  <c r="D85" i="1"/>
  <c r="C85" i="1"/>
  <c r="W84" i="1"/>
  <c r="V84" i="1"/>
  <c r="U84" i="1"/>
  <c r="T84" i="1"/>
  <c r="S84" i="1"/>
  <c r="R84" i="1"/>
  <c r="Q84" i="1"/>
  <c r="P84" i="1"/>
  <c r="E84" i="1"/>
  <c r="D84" i="1"/>
  <c r="C84" i="1"/>
  <c r="W83" i="1"/>
  <c r="V83" i="1"/>
  <c r="U83" i="1"/>
  <c r="T83" i="1"/>
  <c r="S83" i="1"/>
  <c r="R83" i="1"/>
  <c r="Q83" i="1"/>
  <c r="P83" i="1"/>
  <c r="E83" i="1"/>
  <c r="D83" i="1"/>
  <c r="C83" i="1"/>
  <c r="W82" i="1"/>
  <c r="V82" i="1"/>
  <c r="U82" i="1"/>
  <c r="T82" i="1"/>
  <c r="S82" i="1"/>
  <c r="R82" i="1"/>
  <c r="Q82" i="1"/>
  <c r="P82" i="1"/>
  <c r="E82" i="1"/>
  <c r="D82" i="1"/>
  <c r="C82" i="1"/>
  <c r="W81" i="1"/>
  <c r="V81" i="1"/>
  <c r="U81" i="1"/>
  <c r="T81" i="1"/>
  <c r="S81" i="1"/>
  <c r="R81" i="1"/>
  <c r="Q81" i="1"/>
  <c r="P81" i="1"/>
  <c r="E81" i="1"/>
  <c r="D81" i="1"/>
  <c r="C81" i="1"/>
  <c r="W80" i="1"/>
  <c r="V80" i="1"/>
  <c r="U80" i="1"/>
  <c r="T80" i="1"/>
  <c r="S80" i="1"/>
  <c r="R80" i="1"/>
  <c r="Q80" i="1"/>
  <c r="P80" i="1"/>
  <c r="E80" i="1"/>
  <c r="D80" i="1"/>
  <c r="C80" i="1"/>
  <c r="W79" i="1"/>
  <c r="V79" i="1"/>
  <c r="U79" i="1"/>
  <c r="T79" i="1"/>
  <c r="S79" i="1"/>
  <c r="R79" i="1"/>
  <c r="Q79" i="1"/>
  <c r="P79" i="1"/>
  <c r="E79" i="1"/>
  <c r="D79" i="1"/>
  <c r="C79" i="1"/>
  <c r="W78" i="1"/>
  <c r="V78" i="1"/>
  <c r="U78" i="1"/>
  <c r="T78" i="1"/>
  <c r="S78" i="1"/>
  <c r="R78" i="1"/>
  <c r="Q78" i="1"/>
  <c r="P78" i="1"/>
  <c r="E78" i="1"/>
  <c r="D78" i="1"/>
  <c r="C78" i="1"/>
  <c r="W77" i="1"/>
  <c r="V77" i="1"/>
  <c r="U77" i="1"/>
  <c r="T77" i="1"/>
  <c r="S77" i="1"/>
  <c r="R77" i="1"/>
  <c r="Q77" i="1"/>
  <c r="P77" i="1"/>
  <c r="E77" i="1"/>
  <c r="D77" i="1"/>
  <c r="C77" i="1"/>
  <c r="W76" i="1"/>
  <c r="V76" i="1"/>
  <c r="U76" i="1"/>
  <c r="T76" i="1"/>
  <c r="S76" i="1"/>
  <c r="R76" i="1"/>
  <c r="Q76" i="1"/>
  <c r="P76" i="1"/>
  <c r="E76" i="1"/>
  <c r="D76" i="1"/>
  <c r="C76" i="1"/>
  <c r="W75" i="1"/>
  <c r="V75" i="1"/>
  <c r="U75" i="1"/>
  <c r="T75" i="1"/>
  <c r="S75" i="1"/>
  <c r="R75" i="1"/>
  <c r="Q75" i="1"/>
  <c r="P75" i="1"/>
  <c r="E75" i="1"/>
  <c r="D75" i="1"/>
  <c r="C75" i="1"/>
  <c r="W74" i="1"/>
  <c r="V74" i="1"/>
  <c r="U74" i="1"/>
  <c r="T74" i="1"/>
  <c r="S74" i="1"/>
  <c r="R74" i="1"/>
  <c r="Q74" i="1"/>
  <c r="P74" i="1"/>
  <c r="E74" i="1"/>
  <c r="D74" i="1"/>
  <c r="C74" i="1"/>
  <c r="W73" i="1"/>
  <c r="V73" i="1"/>
  <c r="U73" i="1"/>
  <c r="T73" i="1"/>
  <c r="S73" i="1"/>
  <c r="R73" i="1"/>
  <c r="Q73" i="1"/>
  <c r="P73" i="1"/>
  <c r="E73" i="1"/>
  <c r="D73" i="1"/>
  <c r="C73" i="1"/>
  <c r="W72" i="1"/>
  <c r="V72" i="1"/>
  <c r="U72" i="1"/>
  <c r="T72" i="1"/>
  <c r="S72" i="1"/>
  <c r="R72" i="1"/>
  <c r="Q72" i="1"/>
  <c r="P72" i="1"/>
  <c r="E72" i="1"/>
  <c r="D72" i="1"/>
  <c r="C72" i="1"/>
  <c r="W71" i="1"/>
  <c r="V71" i="1"/>
  <c r="U71" i="1"/>
  <c r="T71" i="1"/>
  <c r="S71" i="1"/>
  <c r="R71" i="1"/>
  <c r="Q71" i="1"/>
  <c r="P71" i="1"/>
  <c r="E71" i="1"/>
  <c r="D71" i="1"/>
  <c r="C71" i="1"/>
  <c r="W70" i="1"/>
  <c r="V70" i="1"/>
  <c r="U70" i="1"/>
  <c r="T70" i="1"/>
  <c r="S70" i="1"/>
  <c r="R70" i="1"/>
  <c r="Q70" i="1"/>
  <c r="P70" i="1"/>
  <c r="E70" i="1"/>
  <c r="D70" i="1"/>
  <c r="C70" i="1"/>
  <c r="W69" i="1"/>
  <c r="V69" i="1"/>
  <c r="U69" i="1"/>
  <c r="T69" i="1"/>
  <c r="S69" i="1"/>
  <c r="R69" i="1"/>
  <c r="Q69" i="1"/>
  <c r="P69" i="1"/>
  <c r="E69" i="1"/>
  <c r="D69" i="1"/>
  <c r="C69" i="1"/>
  <c r="W68" i="1"/>
  <c r="V68" i="1"/>
  <c r="U68" i="1"/>
  <c r="T68" i="1"/>
  <c r="S68" i="1"/>
  <c r="R68" i="1"/>
  <c r="Q68" i="1"/>
  <c r="P68" i="1"/>
  <c r="E68" i="1"/>
  <c r="D68" i="1"/>
  <c r="C68" i="1"/>
  <c r="W67" i="1"/>
  <c r="V67" i="1"/>
  <c r="U67" i="1"/>
  <c r="T67" i="1"/>
  <c r="S67" i="1"/>
  <c r="R67" i="1"/>
  <c r="Q67" i="1"/>
  <c r="P67" i="1"/>
  <c r="E67" i="1"/>
  <c r="D67" i="1"/>
  <c r="C67" i="1"/>
  <c r="W66" i="1"/>
  <c r="V66" i="1"/>
  <c r="U66" i="1"/>
  <c r="T66" i="1"/>
  <c r="S66" i="1"/>
  <c r="R66" i="1"/>
  <c r="Q66" i="1"/>
  <c r="P66" i="1"/>
  <c r="E66" i="1"/>
  <c r="D66" i="1"/>
  <c r="C66" i="1"/>
  <c r="W65" i="1"/>
  <c r="V65" i="1"/>
  <c r="U65" i="1"/>
  <c r="T65" i="1"/>
  <c r="S65" i="1"/>
  <c r="R65" i="1"/>
  <c r="Q65" i="1"/>
  <c r="P65" i="1"/>
  <c r="E65" i="1"/>
  <c r="D65" i="1"/>
  <c r="C65" i="1"/>
  <c r="W64" i="1"/>
  <c r="V64" i="1"/>
  <c r="U64" i="1"/>
  <c r="T64" i="1"/>
  <c r="S64" i="1"/>
  <c r="R64" i="1"/>
  <c r="Q64" i="1"/>
  <c r="P64" i="1"/>
  <c r="E64" i="1"/>
  <c r="D64" i="1"/>
  <c r="C64" i="1"/>
  <c r="W63" i="1"/>
  <c r="V63" i="1"/>
  <c r="U63" i="1"/>
  <c r="T63" i="1"/>
  <c r="S63" i="1"/>
  <c r="R63" i="1"/>
  <c r="Q63" i="1"/>
  <c r="P63" i="1"/>
  <c r="E63" i="1"/>
  <c r="D63" i="1"/>
  <c r="C63" i="1"/>
  <c r="W62" i="1"/>
  <c r="V62" i="1"/>
  <c r="U62" i="1"/>
  <c r="T62" i="1"/>
  <c r="S62" i="1"/>
  <c r="R62" i="1"/>
  <c r="Q62" i="1"/>
  <c r="P62" i="1"/>
  <c r="E62" i="1"/>
  <c r="D62" i="1"/>
  <c r="C62" i="1"/>
  <c r="W61" i="1"/>
  <c r="V61" i="1"/>
  <c r="U61" i="1"/>
  <c r="T61" i="1"/>
  <c r="S61" i="1"/>
  <c r="R61" i="1"/>
  <c r="Q61" i="1"/>
  <c r="P61" i="1"/>
  <c r="E61" i="1"/>
  <c r="D61" i="1"/>
  <c r="C61" i="1"/>
  <c r="W60" i="1"/>
  <c r="V60" i="1"/>
  <c r="U60" i="1"/>
  <c r="T60" i="1"/>
  <c r="S60" i="1"/>
  <c r="R60" i="1"/>
  <c r="Q60" i="1"/>
  <c r="P60" i="1"/>
  <c r="E60" i="1"/>
  <c r="D60" i="1"/>
  <c r="C60" i="1"/>
  <c r="W59" i="1"/>
  <c r="V59" i="1"/>
  <c r="U59" i="1"/>
  <c r="T59" i="1"/>
  <c r="S59" i="1"/>
  <c r="R59" i="1"/>
  <c r="Q59" i="1"/>
  <c r="P59" i="1"/>
  <c r="E59" i="1"/>
  <c r="D59" i="1"/>
  <c r="C59" i="1"/>
  <c r="W58" i="1"/>
  <c r="V58" i="1"/>
  <c r="U58" i="1"/>
  <c r="T58" i="1"/>
  <c r="S58" i="1"/>
  <c r="R58" i="1"/>
  <c r="Q58" i="1"/>
  <c r="P58" i="1"/>
  <c r="E58" i="1"/>
  <c r="D58" i="1"/>
  <c r="C58" i="1"/>
  <c r="W57" i="1"/>
  <c r="V57" i="1"/>
  <c r="U57" i="1"/>
  <c r="T57" i="1"/>
  <c r="S57" i="1"/>
  <c r="R57" i="1"/>
  <c r="Q57" i="1"/>
  <c r="P57" i="1"/>
  <c r="E57" i="1"/>
  <c r="D57" i="1"/>
  <c r="C57" i="1"/>
  <c r="W56" i="1"/>
  <c r="V56" i="1"/>
  <c r="U56" i="1"/>
  <c r="T56" i="1"/>
  <c r="S56" i="1"/>
  <c r="R56" i="1"/>
  <c r="Q56" i="1"/>
  <c r="P56" i="1"/>
  <c r="E56" i="1"/>
  <c r="D56" i="1"/>
  <c r="C56" i="1"/>
  <c r="W55" i="1"/>
  <c r="V55" i="1"/>
  <c r="U55" i="1"/>
  <c r="T55" i="1"/>
  <c r="S55" i="1"/>
  <c r="R55" i="1"/>
  <c r="Q55" i="1"/>
  <c r="P55" i="1"/>
  <c r="E55" i="1"/>
  <c r="D55" i="1"/>
  <c r="C55" i="1"/>
  <c r="W54" i="1"/>
  <c r="V54" i="1"/>
  <c r="U54" i="1"/>
  <c r="T54" i="1"/>
  <c r="S54" i="1"/>
  <c r="R54" i="1"/>
  <c r="Q54" i="1"/>
  <c r="P54" i="1"/>
  <c r="E54" i="1"/>
  <c r="D54" i="1"/>
  <c r="C54" i="1"/>
  <c r="W53" i="1"/>
  <c r="V53" i="1"/>
  <c r="U53" i="1"/>
  <c r="T53" i="1"/>
  <c r="S53" i="1"/>
  <c r="R53" i="1"/>
  <c r="Q53" i="1"/>
  <c r="P53" i="1"/>
  <c r="E53" i="1"/>
  <c r="D53" i="1"/>
  <c r="C53" i="1"/>
  <c r="W52" i="1"/>
  <c r="V52" i="1"/>
  <c r="U52" i="1"/>
  <c r="T52" i="1"/>
  <c r="S52" i="1"/>
  <c r="R52" i="1"/>
  <c r="Q52" i="1"/>
  <c r="P52" i="1"/>
  <c r="E52" i="1"/>
  <c r="D52" i="1"/>
  <c r="C52" i="1"/>
  <c r="W51" i="1"/>
  <c r="V51" i="1"/>
  <c r="U51" i="1"/>
  <c r="T51" i="1"/>
  <c r="S51" i="1"/>
  <c r="R51" i="1"/>
  <c r="Q51" i="1"/>
  <c r="P51" i="1"/>
  <c r="E51" i="1"/>
  <c r="D51" i="1"/>
  <c r="C51" i="1"/>
  <c r="W50" i="1"/>
  <c r="V50" i="1"/>
  <c r="U50" i="1"/>
  <c r="T50" i="1"/>
  <c r="S50" i="1"/>
  <c r="R50" i="1"/>
  <c r="Q50" i="1"/>
  <c r="P50" i="1"/>
  <c r="E50" i="1"/>
  <c r="D50" i="1"/>
  <c r="C50" i="1"/>
  <c r="W49" i="1"/>
  <c r="V49" i="1"/>
  <c r="U49" i="1"/>
  <c r="T49" i="1"/>
  <c r="S49" i="1"/>
  <c r="R49" i="1"/>
  <c r="Q49" i="1"/>
  <c r="P49" i="1"/>
  <c r="E49" i="1"/>
  <c r="D49" i="1"/>
  <c r="C49" i="1"/>
  <c r="W48" i="1"/>
  <c r="V48" i="1"/>
  <c r="U48" i="1"/>
  <c r="T48" i="1"/>
  <c r="S48" i="1"/>
  <c r="R48" i="1"/>
  <c r="Q48" i="1"/>
  <c r="P48" i="1"/>
  <c r="E48" i="1"/>
  <c r="D48" i="1"/>
  <c r="C48" i="1"/>
  <c r="W47" i="1"/>
  <c r="V47" i="1"/>
  <c r="U47" i="1"/>
  <c r="T47" i="1"/>
  <c r="S47" i="1"/>
  <c r="R47" i="1"/>
  <c r="Q47" i="1"/>
  <c r="P47" i="1"/>
  <c r="E47" i="1"/>
  <c r="D47" i="1"/>
  <c r="C47" i="1"/>
  <c r="W46" i="1"/>
  <c r="V46" i="1"/>
  <c r="U46" i="1"/>
  <c r="T46" i="1"/>
  <c r="S46" i="1"/>
  <c r="R46" i="1"/>
  <c r="Q46" i="1"/>
  <c r="P46" i="1"/>
  <c r="E46" i="1"/>
  <c r="D46" i="1"/>
  <c r="C46" i="1"/>
  <c r="W45" i="1"/>
  <c r="V45" i="1"/>
  <c r="U45" i="1"/>
  <c r="T45" i="1"/>
  <c r="S45" i="1"/>
  <c r="R45" i="1"/>
  <c r="Q45" i="1"/>
  <c r="P45" i="1"/>
  <c r="E45" i="1"/>
  <c r="D45" i="1"/>
  <c r="C45" i="1"/>
  <c r="W44" i="1"/>
  <c r="V44" i="1"/>
  <c r="U44" i="1"/>
  <c r="T44" i="1"/>
  <c r="S44" i="1"/>
  <c r="R44" i="1"/>
  <c r="Q44" i="1"/>
  <c r="P44" i="1"/>
  <c r="E44" i="1"/>
  <c r="D44" i="1"/>
  <c r="C44" i="1"/>
  <c r="W43" i="1"/>
  <c r="V43" i="1"/>
  <c r="U43" i="1"/>
  <c r="T43" i="1"/>
  <c r="S43" i="1"/>
  <c r="R43" i="1"/>
  <c r="Q43" i="1"/>
  <c r="P43" i="1"/>
  <c r="E43" i="1"/>
  <c r="D43" i="1"/>
  <c r="C43" i="1"/>
  <c r="W42" i="1"/>
  <c r="V42" i="1"/>
  <c r="U42" i="1"/>
  <c r="T42" i="1"/>
  <c r="S42" i="1"/>
  <c r="R42" i="1"/>
  <c r="Q42" i="1"/>
  <c r="P42" i="1"/>
  <c r="E42" i="1"/>
  <c r="D42" i="1"/>
  <c r="C42" i="1"/>
  <c r="W41" i="1"/>
  <c r="V41" i="1"/>
  <c r="U41" i="1"/>
  <c r="T41" i="1"/>
  <c r="S41" i="1"/>
  <c r="R41" i="1"/>
  <c r="Q41" i="1"/>
  <c r="P41" i="1"/>
  <c r="E41" i="1"/>
  <c r="D41" i="1"/>
  <c r="C41" i="1"/>
  <c r="W40" i="1"/>
  <c r="V40" i="1"/>
  <c r="U40" i="1"/>
  <c r="T40" i="1"/>
  <c r="S40" i="1"/>
  <c r="R40" i="1"/>
  <c r="Q40" i="1"/>
  <c r="P40" i="1"/>
  <c r="E40" i="1"/>
  <c r="D40" i="1"/>
  <c r="C40" i="1"/>
  <c r="W39" i="1"/>
  <c r="V39" i="1"/>
  <c r="U39" i="1"/>
  <c r="T39" i="1"/>
  <c r="S39" i="1"/>
  <c r="R39" i="1"/>
  <c r="Q39" i="1"/>
  <c r="P39" i="1"/>
  <c r="E39" i="1"/>
  <c r="D39" i="1"/>
  <c r="C39" i="1"/>
  <c r="W38" i="1"/>
  <c r="V38" i="1"/>
  <c r="U38" i="1"/>
  <c r="T38" i="1"/>
  <c r="S38" i="1"/>
  <c r="R38" i="1"/>
  <c r="Q38" i="1"/>
  <c r="P38" i="1"/>
  <c r="E38" i="1"/>
  <c r="D38" i="1"/>
  <c r="C38" i="1"/>
  <c r="W37" i="1"/>
  <c r="V37" i="1"/>
  <c r="U37" i="1"/>
  <c r="T37" i="1"/>
  <c r="S37" i="1"/>
  <c r="R37" i="1"/>
  <c r="Q37" i="1"/>
  <c r="P37" i="1"/>
  <c r="E37" i="1"/>
  <c r="D37" i="1"/>
  <c r="C37" i="1"/>
  <c r="W36" i="1"/>
  <c r="V36" i="1"/>
  <c r="U36" i="1"/>
  <c r="T36" i="1"/>
  <c r="S36" i="1"/>
  <c r="R36" i="1"/>
  <c r="Q36" i="1"/>
  <c r="P36" i="1"/>
  <c r="E36" i="1"/>
  <c r="D36" i="1"/>
  <c r="C36" i="1"/>
  <c r="W35" i="1"/>
  <c r="V35" i="1"/>
  <c r="U35" i="1"/>
  <c r="T35" i="1"/>
  <c r="S35" i="1"/>
  <c r="R35" i="1"/>
  <c r="Q35" i="1"/>
  <c r="P35" i="1"/>
  <c r="E35" i="1"/>
  <c r="D35" i="1"/>
  <c r="C35" i="1"/>
  <c r="W34" i="1"/>
  <c r="V34" i="1"/>
  <c r="U34" i="1"/>
  <c r="T34" i="1"/>
  <c r="S34" i="1"/>
  <c r="R34" i="1"/>
  <c r="Q34" i="1"/>
  <c r="P34" i="1"/>
  <c r="E34" i="1"/>
  <c r="D34" i="1"/>
  <c r="C34" i="1"/>
  <c r="W33" i="1"/>
  <c r="V33" i="1"/>
  <c r="U33" i="1"/>
  <c r="T33" i="1"/>
  <c r="S33" i="1"/>
  <c r="R33" i="1"/>
  <c r="Q33" i="1"/>
  <c r="P33" i="1"/>
  <c r="E33" i="1"/>
  <c r="D33" i="1"/>
  <c r="C33" i="1"/>
  <c r="W32" i="1"/>
  <c r="V32" i="1"/>
  <c r="U32" i="1"/>
  <c r="T32" i="1"/>
  <c r="S32" i="1"/>
  <c r="R32" i="1"/>
  <c r="Q32" i="1"/>
  <c r="P32" i="1"/>
  <c r="E32" i="1"/>
  <c r="D32" i="1"/>
  <c r="C32" i="1"/>
  <c r="W31" i="1"/>
  <c r="V31" i="1"/>
  <c r="U31" i="1"/>
  <c r="T31" i="1"/>
  <c r="S31" i="1"/>
  <c r="R31" i="1"/>
  <c r="Q31" i="1"/>
  <c r="P31" i="1"/>
  <c r="E31" i="1"/>
  <c r="D31" i="1"/>
  <c r="C31" i="1"/>
  <c r="W30" i="1"/>
  <c r="V30" i="1"/>
  <c r="U30" i="1"/>
  <c r="T30" i="1"/>
  <c r="S30" i="1"/>
  <c r="R30" i="1"/>
  <c r="Q30" i="1"/>
  <c r="P30" i="1"/>
  <c r="E30" i="1"/>
  <c r="D30" i="1"/>
  <c r="C30" i="1"/>
  <c r="W29" i="1"/>
  <c r="V29" i="1"/>
  <c r="U29" i="1"/>
  <c r="T29" i="1"/>
  <c r="S29" i="1"/>
  <c r="R29" i="1"/>
  <c r="Q29" i="1"/>
  <c r="P29" i="1"/>
  <c r="E29" i="1"/>
  <c r="D29" i="1"/>
  <c r="C29" i="1"/>
  <c r="W28" i="1"/>
  <c r="V28" i="1"/>
  <c r="U28" i="1"/>
  <c r="T28" i="1"/>
  <c r="S28" i="1"/>
  <c r="R28" i="1"/>
  <c r="Q28" i="1"/>
  <c r="P28" i="1"/>
  <c r="E28" i="1"/>
  <c r="D28" i="1"/>
  <c r="C28" i="1"/>
  <c r="W27" i="1"/>
  <c r="V27" i="1"/>
  <c r="U27" i="1"/>
  <c r="T27" i="1"/>
  <c r="S27" i="1"/>
  <c r="R27" i="1"/>
  <c r="Q27" i="1"/>
  <c r="P27" i="1"/>
  <c r="E27" i="1"/>
  <c r="D27" i="1"/>
  <c r="C27" i="1"/>
  <c r="W26" i="1"/>
  <c r="V26" i="1"/>
  <c r="U26" i="1"/>
  <c r="T26" i="1"/>
  <c r="S26" i="1"/>
  <c r="R26" i="1"/>
  <c r="Q26" i="1"/>
  <c r="P26" i="1"/>
  <c r="E26" i="1"/>
  <c r="D26" i="1"/>
  <c r="C26" i="1"/>
  <c r="W25" i="1"/>
  <c r="V25" i="1"/>
  <c r="U25" i="1"/>
  <c r="T25" i="1"/>
  <c r="S25" i="1"/>
  <c r="R25" i="1"/>
  <c r="Q25" i="1"/>
  <c r="P25" i="1"/>
  <c r="E25" i="1"/>
  <c r="D25" i="1"/>
  <c r="C25" i="1"/>
  <c r="W24" i="1"/>
  <c r="V24" i="1"/>
  <c r="U24" i="1"/>
  <c r="T24" i="1"/>
  <c r="S24" i="1"/>
  <c r="R24" i="1"/>
  <c r="Q24" i="1"/>
  <c r="P24" i="1"/>
  <c r="E24" i="1"/>
  <c r="D24" i="1"/>
  <c r="C24" i="1"/>
  <c r="W23" i="1"/>
  <c r="V23" i="1"/>
  <c r="U23" i="1"/>
  <c r="T23" i="1"/>
  <c r="S23" i="1"/>
  <c r="R23" i="1"/>
  <c r="Q23" i="1"/>
  <c r="P23" i="1"/>
  <c r="E23" i="1"/>
  <c r="D23" i="1"/>
  <c r="C23" i="1"/>
  <c r="W22" i="1"/>
  <c r="V22" i="1"/>
  <c r="U22" i="1"/>
  <c r="T22" i="1"/>
  <c r="S22" i="1"/>
  <c r="R22" i="1"/>
  <c r="Q22" i="1"/>
  <c r="P22" i="1"/>
  <c r="E22" i="1"/>
  <c r="D22" i="1"/>
  <c r="C22" i="1"/>
  <c r="W21" i="1"/>
  <c r="V21" i="1"/>
  <c r="U21" i="1"/>
  <c r="T21" i="1"/>
  <c r="S21" i="1"/>
  <c r="R21" i="1"/>
  <c r="Q21" i="1"/>
  <c r="P21" i="1"/>
  <c r="E21" i="1"/>
  <c r="D21" i="1"/>
  <c r="C21" i="1"/>
  <c r="W20" i="1"/>
  <c r="V20" i="1"/>
  <c r="U20" i="1"/>
  <c r="T20" i="1"/>
  <c r="S20" i="1"/>
  <c r="R20" i="1"/>
  <c r="Q20" i="1"/>
  <c r="P20" i="1"/>
  <c r="E20" i="1"/>
  <c r="D20" i="1"/>
  <c r="C20" i="1"/>
  <c r="W19" i="1"/>
  <c r="V19" i="1"/>
  <c r="U19" i="1"/>
  <c r="T19" i="1"/>
  <c r="S19" i="1"/>
  <c r="R19" i="1"/>
  <c r="Q19" i="1"/>
  <c r="P19" i="1"/>
  <c r="E19" i="1"/>
  <c r="D19" i="1"/>
  <c r="C19" i="1"/>
  <c r="W18" i="1"/>
  <c r="V18" i="1"/>
  <c r="U18" i="1"/>
  <c r="T18" i="1"/>
  <c r="S18" i="1"/>
  <c r="R18" i="1"/>
  <c r="Q18" i="1"/>
  <c r="P18" i="1"/>
  <c r="E18" i="1"/>
  <c r="D18" i="1"/>
  <c r="C18" i="1"/>
  <c r="W17" i="1"/>
  <c r="V17" i="1"/>
  <c r="U17" i="1"/>
  <c r="T17" i="1"/>
  <c r="S17" i="1"/>
  <c r="R17" i="1"/>
  <c r="Q17" i="1"/>
  <c r="P17" i="1"/>
  <c r="E17" i="1"/>
  <c r="D17" i="1"/>
  <c r="C17" i="1"/>
  <c r="W16" i="1"/>
  <c r="V16" i="1"/>
  <c r="U16" i="1"/>
  <c r="T16" i="1"/>
  <c r="S16" i="1"/>
  <c r="R16" i="1"/>
  <c r="Q16" i="1"/>
  <c r="P16" i="1"/>
  <c r="E16" i="1"/>
  <c r="D16" i="1"/>
  <c r="C16" i="1"/>
  <c r="W15" i="1"/>
  <c r="V15" i="1"/>
  <c r="U15" i="1"/>
  <c r="T15" i="1"/>
  <c r="S15" i="1"/>
  <c r="R15" i="1"/>
  <c r="Q15" i="1"/>
  <c r="P15" i="1"/>
  <c r="E15" i="1"/>
  <c r="D15" i="1"/>
  <c r="C15" i="1"/>
  <c r="W14" i="1"/>
  <c r="V14" i="1"/>
  <c r="U14" i="1"/>
  <c r="T14" i="1"/>
  <c r="S14" i="1"/>
  <c r="R14" i="1"/>
  <c r="Q14" i="1"/>
  <c r="P14" i="1"/>
  <c r="E14" i="1"/>
  <c r="D14" i="1"/>
  <c r="C14" i="1"/>
  <c r="W13" i="1"/>
  <c r="V13" i="1"/>
  <c r="U13" i="1"/>
  <c r="T13" i="1"/>
  <c r="S13" i="1"/>
  <c r="R13" i="1"/>
  <c r="Q13" i="1"/>
  <c r="P13" i="1"/>
  <c r="E13" i="1"/>
  <c r="D13" i="1"/>
  <c r="C13" i="1"/>
  <c r="W12" i="1"/>
  <c r="V12" i="1"/>
  <c r="U12" i="1"/>
  <c r="T12" i="1"/>
  <c r="S12" i="1"/>
  <c r="R12" i="1"/>
  <c r="Q12" i="1"/>
  <c r="P12" i="1"/>
  <c r="E12" i="1"/>
  <c r="D12" i="1"/>
  <c r="C12" i="1"/>
  <c r="W11" i="1"/>
  <c r="V11" i="1"/>
  <c r="U11" i="1"/>
  <c r="T11" i="1"/>
  <c r="S11" i="1"/>
  <c r="R11" i="1"/>
  <c r="Q11" i="1"/>
  <c r="P11" i="1"/>
  <c r="E11" i="1"/>
  <c r="D11" i="1"/>
  <c r="C11" i="1"/>
  <c r="W10" i="1"/>
  <c r="V10" i="1"/>
  <c r="U10" i="1"/>
  <c r="T10" i="1"/>
  <c r="S10" i="1"/>
  <c r="R10" i="1"/>
  <c r="Q10" i="1"/>
  <c r="P10" i="1"/>
  <c r="E10" i="1"/>
  <c r="D10" i="1"/>
  <c r="C10" i="1"/>
  <c r="W9" i="1"/>
  <c r="V9" i="1"/>
  <c r="U9" i="1"/>
  <c r="T9" i="1"/>
  <c r="S9" i="1"/>
  <c r="R9" i="1"/>
  <c r="Q9" i="1"/>
  <c r="P9" i="1"/>
  <c r="E9" i="1"/>
  <c r="D9" i="1"/>
  <c r="C9" i="1"/>
  <c r="W8" i="1"/>
  <c r="V8" i="1"/>
  <c r="U8" i="1"/>
  <c r="T8" i="1"/>
  <c r="S8" i="1"/>
  <c r="R8" i="1"/>
  <c r="Q8" i="1"/>
  <c r="P8" i="1"/>
  <c r="E8" i="1"/>
  <c r="D8" i="1"/>
  <c r="C8" i="1"/>
  <c r="W7" i="1"/>
  <c r="V7" i="1"/>
  <c r="U7" i="1"/>
  <c r="T7" i="1"/>
  <c r="S7" i="1"/>
  <c r="R7" i="1"/>
  <c r="Q7" i="1"/>
  <c r="P7" i="1"/>
  <c r="E7" i="1"/>
  <c r="D7" i="1"/>
  <c r="C7" i="1"/>
  <c r="W6" i="1"/>
  <c r="V6" i="1"/>
  <c r="U6" i="1"/>
  <c r="T6" i="1"/>
  <c r="S6" i="1"/>
  <c r="R6" i="1"/>
  <c r="Q6" i="1"/>
  <c r="P6" i="1"/>
  <c r="E6" i="1"/>
  <c r="D6" i="1"/>
  <c r="C6" i="1"/>
  <c r="W5" i="1"/>
  <c r="V5" i="1"/>
  <c r="U5" i="1"/>
  <c r="T5" i="1"/>
  <c r="S5" i="1"/>
  <c r="R5" i="1"/>
  <c r="Q5" i="1"/>
  <c r="P5" i="1"/>
  <c r="E5" i="1"/>
  <c r="D5" i="1"/>
  <c r="C5" i="1"/>
  <c r="W4" i="1"/>
  <c r="V4" i="1"/>
  <c r="U4" i="1"/>
  <c r="T4" i="1"/>
  <c r="S4" i="1"/>
  <c r="R4" i="1"/>
  <c r="Q4" i="1"/>
  <c r="P4" i="1"/>
  <c r="E4" i="1"/>
  <c r="D4" i="1"/>
  <c r="C4" i="1"/>
  <c r="W3" i="1"/>
  <c r="V3" i="1"/>
  <c r="U3" i="1"/>
  <c r="T3" i="1"/>
  <c r="S3" i="1"/>
  <c r="R3" i="1"/>
  <c r="Q3" i="1"/>
  <c r="P3" i="1"/>
  <c r="E3" i="1"/>
  <c r="D3" i="1"/>
  <c r="C3" i="1"/>
  <c r="W2" i="1"/>
  <c r="V2" i="1"/>
  <c r="U2" i="1"/>
  <c r="T2" i="1"/>
  <c r="S2" i="1"/>
  <c r="R2" i="1"/>
  <c r="Q2" i="1"/>
  <c r="P2" i="1"/>
  <c r="E2" i="1"/>
  <c r="D2" i="1"/>
  <c r="C2" i="1"/>
  <c r="N10" i="2"/>
  <c r="L10" i="2"/>
  <c r="J10" i="2"/>
  <c r="H4" i="2"/>
  <c r="H10" i="2" s="1"/>
  <c r="B16" i="4"/>
  <c r="F8" i="4"/>
</calcChain>
</file>

<file path=xl/sharedStrings.xml><?xml version="1.0" encoding="utf-8"?>
<sst xmlns="http://schemas.openxmlformats.org/spreadsheetml/2006/main" count="16330" uniqueCount="97">
  <si>
    <t>ID</t>
  </si>
  <si>
    <t>Order Date</t>
  </si>
  <si>
    <t>Year</t>
  </si>
  <si>
    <t>Month</t>
  </si>
  <si>
    <t>Quarter</t>
  </si>
  <si>
    <t>Region</t>
  </si>
  <si>
    <t>Country</t>
  </si>
  <si>
    <t>Sales Channel</t>
  </si>
  <si>
    <t>Customer Type</t>
  </si>
  <si>
    <t>Product Category</t>
  </si>
  <si>
    <t>Product</t>
  </si>
  <si>
    <t>Units Sold</t>
  </si>
  <si>
    <t>Unit Price</t>
  </si>
  <si>
    <t>Discount %</t>
  </si>
  <si>
    <t>Unit Cost</t>
  </si>
  <si>
    <t>Revenue</t>
  </si>
  <si>
    <t>COGS</t>
  </si>
  <si>
    <t>Gross Profit</t>
  </si>
  <si>
    <t>Gross Margin %</t>
  </si>
  <si>
    <t>Year2</t>
  </si>
  <si>
    <t>Quarter2</t>
  </si>
  <si>
    <t>MonthNo</t>
  </si>
  <si>
    <t>Month2</t>
  </si>
  <si>
    <t>Jan</t>
  </si>
  <si>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</si>
  <si>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</si>
  <si>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</si>
  <si>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</si>
  <si>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</si>
  <si>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</si>
  <si>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</si>
  <si>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</si>
  <si>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</si>
  <si>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</si>
  <si>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</si>
  <si>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</si>
  <si>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</si>
  <si>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</si>
  <si>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</si>
  <si>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</si>
  <si>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</si>
  <si>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</si>
  <si>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</si>
  <si>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</si>
  <si>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</si>
  <si>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</si>
  <si>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</si>
  <si>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</si>
  <si>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</si>
  <si>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</si>
  <si>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</si>
  <si>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</si>
  <si>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</si>
  <si>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</si>
  <si>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</si>
  <si>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</si>
  <si>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</si>
  <si>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</si>
  <si>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</si>
  <si>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</si>
  <si>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</si>
  <si>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</si>
  <si>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</si>
  <si>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</si>
  <si>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</si>
  <si>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</si>
  <si>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</si>
  <si>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</si>
  <si>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</si>
  <si>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</si>
  <si>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</si>
  <si>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</si>
  <si>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</si>
  <si>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</si>
  <si>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</si>
  <si>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</si>
  <si>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</si>
  <si>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Mar</t>
  </si>
  <si>
    <t>Apr</t>
  </si>
  <si>
    <t>May</t>
  </si>
  <si>
    <t>Jun</t>
  </si>
  <si>
    <t>Jul</t>
  </si>
  <si>
    <t>Aug</t>
  </si>
  <si>
    <t>Sep</t>
  </si>
  <si>
    <t>Oct</t>
  </si>
  <si>
    <t>Nov</t>
  </si>
  <si>
    <t>Dec</t>
  </si>
  <si>
    <t>Sum of Revenue</t>
  </si>
  <si>
    <t>Sum of Gross Profit</t>
  </si>
  <si>
    <t xml:space="preserve">Gross Profit Margin </t>
  </si>
  <si>
    <t>Sum of Units Sold</t>
  </si>
  <si>
    <t>Count of ID</t>
  </si>
  <si>
    <t>Sum of COGS</t>
  </si>
  <si>
    <t xml:space="preserve"> </t>
  </si>
  <si>
    <t>Grand Total</t>
  </si>
  <si>
    <t>Total Revenue</t>
  </si>
  <si>
    <t>Total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</si>
</sst>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5" formatCode="&quot;$&quot;#,##0_);\(&quot;$&quot;#,##0\)"/>
    <numFmt numFmtId="8" formatCode="&quot;$&quot;#,##0.00_);[Red]\(&quot;$&quot;#,##0.00\)"/>
    <numFmt numFmtId="164" formatCode="_ * #,##0.00_ ;_ * \-#,##0.00_ ;_ * &quot;-&quot;??_ ;_ @_ "/>
    <numFmt numFmtId="165" formatCode="0.00_);[Red]\(0.00\)"/>
    <numFmt numFmtId="166" formatCode="dd\-mmm\-yyyy"/>
    <numFmt numFmtId="167" formatCode="&quot;$&quot;#,##0.00"/>
    <numFmt numFmtId="168" formatCode="0.0%"/>
    <numFmt numFmtId="169" formatCode="0_);[Red]\(0\)"/>
    <numFmt numFmtId="173" formatCode="&quot;$&quot;#,##0,&quot;K&quot;"/>
    <numFmt numFmtId="176" formatCode="#,##0,&quot;K&quot;"/>
  </numFmts>
  <fonts count="10">
    <font>
      <sz val="11"/>
      <color theme="1"/>
      <name val="Aptos Narrow"/>
      <charset val="134"/>
      <scheme val="minor"/>
    </font>
    <font>
      <sz val="11"/>
      <color theme="4" tint="0.79998168889431442"/>
      <name val="Aptos Narrow"/>
      <charset val="134"/>
      <scheme val="minor"/>
    </font>
    <font>
      <sz val="11"/>
      <color theme="4" tint="0.59999389629810485"/>
      <name val="Aptos Narrow"/>
      <charset val="134"/>
      <scheme val="minor"/>
    </font>
    <font>
      <sz val="11"/>
      <color theme="0"/>
      <name val="Aptos Narrow"/>
      <charset val="134"/>
      <scheme val="minor"/>
    </font>
    <font>
      <b/>
      <sz val="12"/>
      <color rgb="FFFFFFFF"/>
      <name val="Aptos Narrow"/>
      <charset val="134"/>
      <scheme val="minor"/>
    </font>
    <font>
      <sz val="12"/>
      <name val="Aptos Narrow"/>
      <charset val="134"/>
      <scheme val="minor"/>
    </font>
    <font>
      <u/>
      <sz val="11"/>
      <color theme="10"/>
      <name val="Carlito"/>
      <charset val="134"/>
    </font>
    <font>
      <u/>
      <sz val="12"/>
      <color theme="10"/>
      <name val="Aptos Narrow"/>
      <charset val="134"/>
      <scheme val="minor"/>
    </font>
    <font>
      <sz val="12"/>
      <color theme="1"/>
      <name val="Aptos Narrow"/>
      <charset val="134"/>
      <scheme val="minor"/>
    </font>
    <font>
      <sz val="11"/>
      <color theme="1"/>
      <name val="Aptos Narrow"/>
      <charset val="134"/>
      <scheme val="minor"/>
    </font>
  </fonts>
  <fills count="4">
    <fill>
      <patternFill patternType="none"/>
    </fill>
    <fill>
      <patternFill patternType="gray125"/>
    </fill>
    <fill>
      <patternFill patternType="solid">
        <fgColor theme="4" tint="0.79998168889431442"/>
        <bgColor indexed="64"/>
      </patternFill>
    </fill>
    <fill>
      <patternFill patternType="solid">
        <fgColor rgb="FF1F4E78"/>
        <bgColor indexed="64"/>
      </patternFill>
    </fill>
  </fills>
  <borders count="1">
    <border>
      <left/>
      <right/>
      <top/>
      <bottom/>
      <diagonal/>
    </border>
  </borders>
  <cellStyleXfs count="6">
    <xf numFmtId="0" fontId="0" fillId="0" borderId="0"/>
    <xf numFmtId="164" fontId="9" fillId="0" borderId="0" applyFont="0" applyFill="0" applyBorder="0" applyAlignment="0" applyProtection="0">
      <alignment vertical="center"/>
    </xf>
    <xf numFmtId="9" fontId="9" fillId="0" borderId="0" applyFont="0" applyFill="0" applyBorder="0" applyAlignment="0" applyProtection="0">
      <alignment vertical="center"/>
    </xf>
    <xf numFmtId="0" fontId="6" fillId="0" borderId="0" applyNumberFormat="0" applyFill="0" applyBorder="0" applyAlignment="0" applyProtection="0"/>
    <xf numFmtId="0" fontId="7" fillId="0" borderId="0" applyNumberFormat="0" applyFill="0" applyBorder="0" applyAlignment="0" applyProtection="0"/>
    <xf numFmtId="0" fontId="8" fillId="0" borderId="0"/>
  </cellStyleXfs>
  <cellXfs count="30">
    <xf numFmtId="0" fontId="0" fillId="0" borderId="0" xfId="0"/>
    <xf numFmtId="0" fontId="1" fillId="2" borderId="0" xfId="0" applyFont="1" applyFill="1"/>
    <xf numFmtId="0" fontId="2" fillId="2" borderId="0" xfId="0" applyFont="1" applyFill="1"/>
    <xf numFmtId="0" fontId="3" fillId="2" borderId="0" xfId="0" applyFont="1" applyFill="1"/>
    <xf numFmtId="8" fontId="2" fillId="2" borderId="0" xfId="0" applyNumberFormat="1" applyFont="1" applyFill="1"/>
    <xf numFmtId="0" fontId="0" fillId="0" borderId="0" xfId="0" applyAlignment="1">
      <alignment horizontal="right"/>
    </xf>
    <xf numFmtId="165" fontId="0" fillId="0" borderId="0" xfId="0" applyNumberFormat="1"/>
    <xf numFmtId="0" fontId="0" fillId="0" borderId="0" xfId="0" applyAlignment="1">
      <alignment horizontal="center"/>
    </xf>
    <xf numFmtId="0" fontId="4" fillId="3" borderId="0" xfId="0" applyFont="1" applyFill="1" applyAlignment="1">
      <alignment horizontal="center" vertical="center"/>
    </xf>
    <xf numFmtId="0" fontId="4" fillId="3" borderId="0" xfId="0" applyFont="1" applyFill="1" applyAlignment="1">
      <alignment horizontal="right" vertical="center"/>
    </xf>
    <xf numFmtId="165" fontId="4" fillId="3" borderId="0" xfId="0" applyNumberFormat="1" applyFont="1" applyFill="1" applyAlignment="1">
      <alignment horizontal="center" vertical="center"/>
    </xf>
    <xf numFmtId="0" fontId="5" fillId="0" borderId="0" xfId="0" applyFont="1"/>
    <xf numFmtId="166" fontId="5" fillId="0" borderId="0" xfId="0" applyNumberFormat="1" applyFont="1"/>
    <xf numFmtId="0" fontId="5" fillId="0" borderId="0" xfId="0" applyFont="1" applyAlignment="1">
      <alignment horizontal="right"/>
    </xf>
    <xf numFmtId="165" fontId="5" fillId="0" borderId="0" xfId="0" applyNumberFormat="1" applyFont="1"/>
    <xf numFmtId="1" fontId="5" fillId="0" borderId="0" xfId="0" applyNumberFormat="1" applyFont="1" applyAlignment="1">
      <alignment horizontal="center"/>
    </xf>
    <xf numFmtId="167" fontId="5" fillId="0" borderId="0" xfId="0" applyNumberFormat="1" applyFont="1"/>
    <xf numFmtId="9" fontId="5" fillId="0" borderId="0" xfId="0" applyNumberFormat="1" applyFont="1"/>
    <xf numFmtId="168" fontId="5" fillId="0" borderId="0" xfId="0" applyNumberFormat="1" applyFont="1" applyAlignment="1">
      <alignment horizontal="center"/>
    </xf>
    <xf numFmtId="1" fontId="5" fillId="0" borderId="0" xfId="0" applyNumberFormat="1" applyFont="1"/>
    <xf numFmtId="169" fontId="0" fillId="0" borderId="0" xfId="0" applyNumberFormat="1"/>
    <xf numFmtId="5" fontId="0" fillId="0" borderId="0" xfId="0" applyNumberFormat="1"/>
    <xf numFmtId="10" fontId="0" fillId="0" borderId="0" xfId="2" applyNumberFormat="1" applyFont="1" applyAlignment="1"/>
    <xf numFmtId="164" fontId="0" fillId="0" borderId="0" xfId="1" applyFont="1" applyAlignment="1"/>
    <xf numFmtId="9" fontId="0" fillId="0" borderId="0" xfId="2" applyFont="1" applyAlignment="1"/>
    <xf numFmtId="167" fontId="0" fillId="0" borderId="0" xfId="0" applyNumberFormat="1"/>
    <xf numFmtId="0" fontId="0" fillId="0" borderId="0" xfId="0" pivotButton="1"/>
    <xf numFmtId="173" fontId="0" fillId="0" borderId="0" xfId="0" applyNumberFormat="1"/>
    <xf numFmtId="0" fontId="0" fillId="2" borderId="0" xfId="0" applyFill="1"/>
    <xf numFmtId="176" fontId="0" fillId="0" borderId="0" xfId="0" applyNumberFormat="1"/>
  </cellXfs>
  <cellStyles count="6">
    <cellStyle name="Comma" xfId="1" builtinId="3"/>
    <cellStyle name="Hyperlink 2" xfId="3" xr:uid="{00000000-0005-0000-0000-000031000000}"/>
    <cellStyle name="Hyperlink 2 2" xfId="4" xr:uid="{00000000-0005-0000-0000-000032000000}"/>
    <cellStyle name="Normal" xfId="0" builtinId="0"/>
    <cellStyle name="Normal 2 2" xfId="5" xr:uid="{00000000-0005-0000-0000-000033000000}"/>
    <cellStyle name="Percent" xfId="2" builtinId="5"/>
  </cellStyles>
  <dxfs count="675">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65" formatCode="0.00_);[Red]\(0.00\)"/>
    </dxf>
    <dxf>
      <numFmt numFmtId="32" formatCode="_(&quot;$&quot;* #,##0_);_(&quot;$&quot;* \(#,##0\);_(&quot;$&quot;* &quot;-&quot;_);_(@_)"/>
    </dxf>
    <dxf>
      <numFmt numFmtId="165" formatCode="0.00_);[Red]\(0.00\)"/>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176" formatCode="#,##0,&quot;K&quot;"/>
    </dxf>
    <dxf>
      <numFmt numFmtId="176" formatCode="#,##0,&quot;K&quot;"/>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65" formatCode="0.00_);[Red]\(0.00\)"/>
    </dxf>
    <dxf>
      <numFmt numFmtId="32" formatCode="_(&quot;$&quot;* #,##0_);_(&quot;$&quot;* \(#,##0\);_(&quot;$&quot;* &quot;-&quot;_);_(@_)"/>
    </dxf>
    <dxf>
      <numFmt numFmtId="165" formatCode="0.00_);[Red]\(0.00\)"/>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176" formatCode="#,##0,&quot;K&quot;"/>
    </dxf>
    <dxf>
      <numFmt numFmtId="176" formatCode="#,##0,&quot;K&quot;"/>
    </dxf>
    <dxf>
      <numFmt numFmtId="32" formatCode="_(&quot;$&quot;* #,##0_);_(&quot;$&quot;* \(#,##0\);_(&quot;$&quot;* &quot;-&quot;_);_(@_)"/>
    </dxf>
    <dxf>
      <numFmt numFmtId="165" formatCode="0.00_);[Red]\(0.00\)"/>
    </dxf>
    <dxf>
      <numFmt numFmtId="9" formatCode="&quot;$&quot;#,##0_);\(&quot;$&quot;#,##0\)"/>
    </dxf>
    <dxf>
      <numFmt numFmtId="165" formatCode="0.00_);[Red]\(0.00\)"/>
    </dxf>
    <dxf>
      <numFmt numFmtId="32" formatCode="_(&quot;$&quot;* #,##0_);_(&quot;$&quot;* \(#,##0\);_(&quot;$&quot;* &quot;-&quot;_);_(@_)"/>
    </dxf>
    <dxf>
      <numFmt numFmtId="165" formatCode="0.00_);[Red]\(0.00\)"/>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176" formatCode="#,##0,&quot;K&quot;"/>
    </dxf>
    <dxf>
      <numFmt numFmtId="176" formatCode="#,##0,&quot;K&quot;"/>
    </dxf>
    <dxf>
      <numFmt numFmtId="32" formatCode="_(&quot;$&quot;* #,##0_);_(&quot;$&quot;* \(#,##0\);_(&quot;$&quot;* &quot;-&quot;_);_(@_)"/>
    </dxf>
    <dxf>
      <numFmt numFmtId="165" formatCode="0.00_);[Red]\(0.00\)"/>
    </dxf>
    <dxf>
      <numFmt numFmtId="9" formatCode="&quot;$&quot;#,##0_);\(&quot;$&quot;#,##0\)"/>
    </dxf>
    <dxf>
      <numFmt numFmtId="165" formatCode="0.00_);[Red]\(0.00\)"/>
    </dxf>
    <dxf>
      <numFmt numFmtId="32" formatCode="_(&quot;$&quot;* #,##0_);_(&quot;$&quot;* \(#,##0\);_(&quot;$&quot;* &quot;-&quot;_);_(@_)"/>
    </dxf>
    <dxf>
      <numFmt numFmtId="165" formatCode="0.00_);[Red]\(0.00\)"/>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176" formatCode="#,##0,&quot;K&quot;"/>
    </dxf>
    <dxf>
      <numFmt numFmtId="176" formatCode="#,##0,&quot;K&quot;"/>
    </dxf>
    <dxf>
      <numFmt numFmtId="32" formatCode="_(&quot;$&quot;* #,##0_);_(&quot;$&quot;* \(#,##0\);_(&quot;$&quot;* &quot;-&quot;_);_(@_)"/>
    </dxf>
    <dxf>
      <numFmt numFmtId="165" formatCode="0.00_);[Red]\(0.00\)"/>
    </dxf>
    <dxf>
      <numFmt numFmtId="9" formatCode="&quot;$&quot;#,##0_);\(&quot;$&quot;#,##0\)"/>
    </dxf>
    <dxf>
      <numFmt numFmtId="165" formatCode="0.00_);[Red]\(0.00\)"/>
    </dxf>
    <dxf>
      <numFmt numFmtId="32" formatCode="_(&quot;$&quot;* #,##0_);_(&quot;$&quot;* \(#,##0\);_(&quot;$&quot;* &quot;-&quot;_);_(@_)"/>
    </dxf>
    <dxf>
      <numFmt numFmtId="165" formatCode="0.00_);[Red]\(0.00\)"/>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176" formatCode="#,##0,&quot;K&quot;"/>
    </dxf>
    <dxf>
      <numFmt numFmtId="176" formatCode="#,##0,&quot;K&quot;"/>
    </dxf>
    <dxf>
      <numFmt numFmtId="32" formatCode="_(&quot;$&quot;* #,##0_);_(&quot;$&quot;* \(#,##0\);_(&quot;$&quot;* &quot;-&quot;_);_(@_)"/>
    </dxf>
    <dxf>
      <numFmt numFmtId="165" formatCode="0.00_);[Red]\(0.00\)"/>
    </dxf>
    <dxf>
      <numFmt numFmtId="9" formatCode="&quot;$&quot;#,##0_);\(&quot;$&quot;#,##0\)"/>
    </dxf>
    <dxf>
      <numFmt numFmtId="165" formatCode="0.00_);[Red]\(0.00\)"/>
    </dxf>
    <dxf>
      <numFmt numFmtId="32" formatCode="_(&quot;$&quot;* #,##0_);_(&quot;$&quot;* \(#,##0\);_(&quot;$&quot;* &quot;-&quot;_);_(@_)"/>
    </dxf>
    <dxf>
      <numFmt numFmtId="165" formatCode="0.00_);[Red]\(0.00\)"/>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176" formatCode="#,##0,&quot;K&quot;"/>
    </dxf>
    <dxf>
      <numFmt numFmtId="176" formatCode="#,##0,&quot;K&quot;"/>
    </dxf>
    <dxf>
      <numFmt numFmtId="32" formatCode="_(&quot;$&quot;* #,##0_);_(&quot;$&quot;* \(#,##0\);_(&quot;$&quot;* &quot;-&quot;_);_(@_)"/>
    </dxf>
    <dxf>
      <numFmt numFmtId="165" formatCode="0.00_);[Red]\(0.00\)"/>
    </dxf>
    <dxf>
      <numFmt numFmtId="9" formatCode="&quot;$&quot;#,##0_);\(&quot;$&quot;#,##0\)"/>
    </dxf>
    <dxf>
      <numFmt numFmtId="165" formatCode="0.00_);[Red]\(0.00\)"/>
    </dxf>
    <dxf>
      <numFmt numFmtId="32" formatCode="_(&quot;$&quot;* #,##0_);_(&quot;$&quot;* \(#,##0\);_(&quot;$&quot;* &quot;-&quot;_);_(@_)"/>
    </dxf>
    <dxf>
      <numFmt numFmtId="165" formatCode="0.00_);[Red]\(0.00\)"/>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176" formatCode="#,##0,&quot;K&quot;"/>
    </dxf>
    <dxf>
      <numFmt numFmtId="176" formatCode="#,##0,&quot;K&quot;"/>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176" formatCode="#,##0,&quot;K&quot;"/>
    </dxf>
    <dxf>
      <numFmt numFmtId="176" formatCode="#,##0,&quot;K&quot;"/>
    </dxf>
    <dxf>
      <numFmt numFmtId="32" formatCode="_(&quot;$&quot;* #,##0_);_(&quot;$&quot;* \(#,##0\);_(&quot;$&quot;* &quot;-&quot;_);_(@_)"/>
    </dxf>
    <dxf>
      <numFmt numFmtId="165" formatCode="0.00_);[Red]\(0.00\)"/>
    </dxf>
    <dxf>
      <numFmt numFmtId="9" formatCode="&quot;$&quot;#,##0_);\(&quot;$&quot;#,##0\)"/>
    </dxf>
    <dxf>
      <numFmt numFmtId="165" formatCode="0.00_);[Red]\(0.00\)"/>
    </dxf>
    <dxf>
      <numFmt numFmtId="32" formatCode="_(&quot;$&quot;* #,##0_);_(&quot;$&quot;* \(#,##0\);_(&quot;$&quot;* &quot;-&quot;_);_(@_)"/>
    </dxf>
    <dxf>
      <numFmt numFmtId="165" formatCode="0.00_);[Red]\(0.00\)"/>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171" formatCode="0.000_);[Red]\(0.000\)"/>
    </dxf>
    <dxf>
      <numFmt numFmtId="165" formatCode="0.00_);[Red]\(0.00\)"/>
    </dxf>
    <dxf>
      <numFmt numFmtId="170" formatCode="0.0_);[Red]\(0.0\)"/>
    </dxf>
    <dxf>
      <numFmt numFmtId="169" formatCode="0_);[Red]\(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176" formatCode="#,##0,&quot;K&quot;"/>
    </dxf>
    <dxf>
      <numFmt numFmtId="176" formatCode="#,##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176" formatCode="#,##0,&quot;K&quot;"/>
    </dxf>
    <dxf>
      <numFmt numFmtId="176" formatCode="#,##0,&quot;K&quot;"/>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176" formatCode="#,##0,&quot;K&quot;"/>
    </dxf>
    <dxf>
      <numFmt numFmtId="176" formatCode="#,##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176" formatCode="#,##0,&quot;K&quot;"/>
    </dxf>
    <dxf>
      <numFmt numFmtId="176" formatCode="#,##0,&quot;K&quot;"/>
    </dxf>
    <dxf>
      <numFmt numFmtId="176" formatCode="#,##0,&quot;K&quot;"/>
    </dxf>
    <dxf>
      <numFmt numFmtId="176" formatCode="#,##0,&quot;K&quot;"/>
    </dxf>
    <dxf>
      <numFmt numFmtId="176" formatCode="#,##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32" formatCode="_(&quot;$&quot;* #,##0_);_(&quot;$&quot;* \(#,##0\);_(&quot;$&quot;* &quot;-&quot;_);_(@_)"/>
    </dxf>
    <dxf>
      <numFmt numFmtId="165" formatCode="0.00_);[Red]\(0.00\)"/>
    </dxf>
    <dxf>
      <numFmt numFmtId="9" formatCode="&quot;$&quot;#,##0_);\(&quot;$&quot;#,##0\)"/>
    </dxf>
    <dxf>
      <numFmt numFmtId="173" formatCode="&quot;$&quot;#,##0,&quot;K&quot;"/>
    </dxf>
    <dxf>
      <numFmt numFmtId="176" formatCode="#,##0,&quot;K&quot;"/>
    </dxf>
    <dxf>
      <numFmt numFmtId="177" formatCode="&quot;$&quot;#,##0,\K&quot;&quot;"/>
    </dxf>
    <dxf>
      <numFmt numFmtId="176" formatCode="#,##0,&quot;K&quot;"/>
    </dxf>
    <dxf>
      <numFmt numFmtId="173" formatCode="&quot;$&quot;#,##0,&quot;K&quot;"/>
    </dxf>
    <dxf>
      <numFmt numFmtId="176" formatCode="#,##0,&quot;K&quot;"/>
    </dxf>
    <dxf>
      <numFmt numFmtId="177" formatCode="&quot;$&quot;#,##0,\K&quot;&quot;"/>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6" formatCode="#,##0,&quot;K&quot;"/>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6" formatCode="#,##0,&quot;K&quot;"/>
    </dxf>
    <dxf>
      <numFmt numFmtId="176" formatCode="#,##0,&quot;K&quot;"/>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67" formatCode="&quot;$&quot;#,##0.00"/>
    </dxf>
    <dxf>
      <numFmt numFmtId="167" formatCode="&quot;$&quot;#,##0.00"/>
    </dxf>
    <dxf>
      <numFmt numFmtId="32" formatCode="_(&quot;$&quot;* #,##0_);_(&quot;$&quot;* \(#,##0\);_(&quot;$&quot;* &quot;-&quot;_);_(@_)"/>
    </dxf>
    <dxf>
      <numFmt numFmtId="165" formatCode="0.00_);[Red]\(0.00\)"/>
    </dxf>
    <dxf>
      <numFmt numFmtId="9" formatCode="&quot;$&quot;#,##0_);\(&quot;$&quot;#,##0\)"/>
    </dxf>
    <dxf>
      <numFmt numFmtId="173" formatCode="&quot;$&quot;#,##0,&quot;K&quot;"/>
    </dxf>
    <dxf>
      <numFmt numFmtId="173" formatCode="&quot;$&quot;#,##0,&quot;K&quot;"/>
    </dxf>
    <dxf>
      <numFmt numFmtId="32" formatCode="_(&quot;$&quot;* #,##0_);_(&quot;$&quot;* \(#,##0\);_(&quot;$&quot;* &quot;-&quot;_);_(@_)"/>
    </dxf>
    <dxf>
      <numFmt numFmtId="165" formatCode="0.00_);[Red]\(0.00\)"/>
    </dxf>
    <dxf>
      <numFmt numFmtId="9" formatCode="&quot;$&quot;#,##0_);\(&quot;$&quot;#,##0\)"/>
    </dxf>
    <dxf>
      <font>
        <strike val="0"/>
        <u val="none"/>
        <sz val="12"/>
        <name val="Aptos Narrow"/>
        <family val="2"/>
        <scheme val="none"/>
      </font>
      <numFmt numFmtId="168" formatCode="0.0%"/>
      <alignment horizontal="center"/>
    </dxf>
    <dxf>
      <font>
        <strike val="0"/>
        <u val="none"/>
        <sz val="12"/>
        <name val="Aptos Narrow"/>
        <family val="2"/>
        <scheme val="none"/>
      </font>
      <numFmt numFmtId="1" formatCode="0"/>
      <alignment horizontal="center"/>
    </dxf>
    <dxf>
      <font>
        <strike val="0"/>
        <u val="none"/>
        <sz val="12"/>
        <name val="Aptos Narrow"/>
        <family val="2"/>
        <scheme val="none"/>
      </font>
      <numFmt numFmtId="168" formatCode="0.0%"/>
      <alignment horizontal="center"/>
    </dxf>
    <dxf>
      <font>
        <strike val="0"/>
        <u val="none"/>
        <sz val="12"/>
        <name val="Aptos Narrow"/>
        <family val="2"/>
        <scheme val="none"/>
      </font>
      <numFmt numFmtId="1" formatCode="0"/>
    </dxf>
    <dxf>
      <font>
        <strike val="0"/>
        <u val="none"/>
        <sz val="12"/>
        <name val="Aptos Narrow"/>
        <family val="2"/>
        <scheme val="none"/>
      </font>
      <alignment horizontal="center"/>
    </dxf>
    <dxf>
      <font>
        <strike val="0"/>
        <u val="none"/>
        <sz val="12"/>
        <name val="Aptos Narrow"/>
        <family val="2"/>
        <scheme val="none"/>
      </font>
    </dxf>
    <dxf>
      <font>
        <strike val="0"/>
        <u val="none"/>
        <sz val="12"/>
        <name val="Aptos Narrow"/>
        <family val="2"/>
        <scheme val="none"/>
      </font>
    </dxf>
    <dxf>
      <font>
        <strike val="0"/>
        <u val="none"/>
        <sz val="12"/>
        <name val="Aptos Narrow"/>
        <family val="2"/>
        <scheme val="none"/>
      </font>
    </dxf>
    <dxf>
      <font>
        <strike val="0"/>
        <u val="none"/>
        <sz val="12"/>
        <name val="Aptos Narrow"/>
        <family val="2"/>
        <scheme val="none"/>
      </font>
    </dxf>
    <dxf>
      <font>
        <strike val="0"/>
        <u val="none"/>
        <sz val="12"/>
        <name val="Aptos Narrow"/>
        <family val="2"/>
        <scheme val="none"/>
      </font>
    </dxf>
    <dxf>
      <font>
        <strike val="0"/>
        <u val="none"/>
        <sz val="12"/>
        <name val="Aptos Narrow"/>
        <family val="2"/>
        <scheme val="none"/>
      </font>
    </dxf>
    <dxf>
      <font>
        <strike val="0"/>
        <u val="none"/>
        <sz val="12"/>
        <name val="Aptos Narrow"/>
        <family val="2"/>
        <scheme val="none"/>
      </font>
      <alignment horizontal="center"/>
    </dxf>
    <dxf>
      <font>
        <strike val="0"/>
        <u val="none"/>
        <sz val="12"/>
        <name val="Aptos Narrow"/>
        <family val="2"/>
        <scheme val="none"/>
      </font>
    </dxf>
    <dxf>
      <font>
        <strike val="0"/>
        <u val="none"/>
        <sz val="12"/>
        <name val="Aptos Narrow"/>
        <family val="2"/>
        <scheme val="none"/>
      </font>
    </dxf>
    <dxf>
      <font>
        <strike val="0"/>
        <u val="none"/>
        <sz val="12"/>
        <name val="Aptos Narrow"/>
        <family val="2"/>
        <scheme val="none"/>
      </font>
    </dxf>
    <dxf>
      <font>
        <strike val="0"/>
        <u val="none"/>
        <sz val="12"/>
        <name val="Aptos Narrow"/>
        <family val="2"/>
        <scheme val="none"/>
      </font>
    </dxf>
    <dxf>
      <font>
        <strike val="0"/>
        <u val="none"/>
        <sz val="12"/>
        <name val="Aptos Narrow"/>
        <family val="2"/>
        <scheme val="none"/>
      </font>
    </dxf>
    <dxf>
      <font>
        <strike val="0"/>
        <u val="none"/>
        <sz val="12"/>
        <name val="Aptos Narrow"/>
        <family val="2"/>
        <scheme val="none"/>
      </font>
    </dxf>
    <dxf>
      <numFmt numFmtId="165" formatCode="0.00_);[Red]\(0.00\)"/>
    </dxf>
    <dxf>
      <numFmt numFmtId="0" formatCode="General"/>
      <alignment horizontal="right"/>
    </dxf>
    <dxf>
      <numFmt numFmtId="0" formatCode="General"/>
    </dxf>
    <dxf>
      <font>
        <strike val="0"/>
        <u val="none"/>
        <sz val="12"/>
        <name val="Aptos Narrow"/>
        <family val="2"/>
        <scheme val="none"/>
      </font>
    </dxf>
    <dxf>
      <font>
        <b val="0"/>
        <i val="0"/>
        <strike val="0"/>
        <u val="none"/>
        <sz val="12"/>
        <color auto="1"/>
        <name val="Aptos Narrow"/>
        <family val="2"/>
        <scheme val="none"/>
      </font>
    </dxf>
    <dxf>
      <numFmt numFmtId="9" formatCode="&quot;$&quot;#,##0_);\(&quot;$&quot;#,##0\)"/>
    </dxf>
    <dxf>
      <numFmt numFmtId="32" formatCode="_(&quot;$&quot;* #,##0_);_(&quot;$&quot;* \(#,##0\);_(&quot;$&quot;* &quot;-&quot;_);_(@_)"/>
    </dxf>
    <dxf>
      <numFmt numFmtId="165" formatCode="0.00_);[Red]\(0.00\)"/>
    </dxf>
    <dxf>
      <numFmt numFmtId="9" formatCode="&quot;$&quot;#,##0_);\(&quot;$&quot;#,##0\)"/>
    </dxf>
    <dxf>
      <numFmt numFmtId="165" formatCode="0.00_);[Red]\(0.00\)"/>
    </dxf>
    <dxf>
      <numFmt numFmtId="32" formatCode="_(&quot;$&quot;* #,##0_);_(&quot;$&quot;* \(#,##0\);_(&quot;$&quot;* &quot;-&quot;_);_(@_)"/>
    </dxf>
    <dxf>
      <numFmt numFmtId="169" formatCode="0_);[Red]\(0\)"/>
    </dxf>
    <dxf>
      <numFmt numFmtId="170" formatCode="0.0_);[Red]\(0.0\)"/>
    </dxf>
    <dxf>
      <numFmt numFmtId="165" formatCode="0.00_);[Red]\(0.00\)"/>
    </dxf>
    <dxf>
      <numFmt numFmtId="171" formatCode="0.000_);[Red]\(0.000\)"/>
    </dxf>
    <dxf>
      <numFmt numFmtId="165" formatCode="0.00_);[Red]\(0.00\)"/>
    </dxf>
    <dxf>
      <numFmt numFmtId="9" formatCode="&quot;$&quot;#,##0_);\(&quot;$&quot;#,##0\)"/>
    </dxf>
    <dxf>
      <numFmt numFmtId="165" formatCode="0.00_);[Red]\(0.00\)"/>
    </dxf>
    <dxf>
      <numFmt numFmtId="32" formatCode="_(&quot;$&quot;* #,##0_);_(&quot;$&quot;* \(#,##0\);_(&quot;$&quot;* &quot;-&quot;_);_(@_)"/>
    </dxf>
    <dxf>
      <numFmt numFmtId="169" formatCode="0_);[Red]\(0\)"/>
    </dxf>
    <dxf>
      <numFmt numFmtId="170" formatCode="0.0_);[Red]\(0.0\)"/>
    </dxf>
    <dxf>
      <numFmt numFmtId="165" formatCode="0.00_);[Red]\(0.00\)"/>
    </dxf>
    <dxf>
      <numFmt numFmtId="171" formatCode="0.000_);[Red]\(0.000\)"/>
    </dxf>
    <dxf>
      <numFmt numFmtId="165" formatCode="0.00_);[Red]\(0.00\)"/>
    </dxf>
    <dxf>
      <numFmt numFmtId="9" formatCode="&quot;$&quot;#,##0_);\(&quot;$&quot;#,##0\)"/>
    </dxf>
    <dxf>
      <numFmt numFmtId="165" formatCode="0.00_);[Red]\(0.00\)"/>
    </dxf>
    <dxf>
      <numFmt numFmtId="32" formatCode="_(&quot;$&quot;* #,##0_);_(&quot;$&quot;* \(#,##0\);_(&quot;$&quot;* &quot;-&quot;_);_(@_)"/>
    </dxf>
    <dxf>
      <numFmt numFmtId="9" formatCode="&quot;$&quot;#,##0_);\(&quot;$&quot;#,##0\)"/>
    </dxf>
    <dxf>
      <numFmt numFmtId="165" formatCode="0.00_);[Red]\(0.00\)"/>
    </dxf>
    <dxf>
      <numFmt numFmtId="32" formatCode="_(&quot;$&quot;* #,##0_);_(&quot;$&quot;* \(#,##0\);_(&quot;$&quot;* &quot;-&quot;_);_(@_)"/>
    </dxf>
    <dxf>
      <font>
        <b/>
        <sz val="11"/>
        <color theme="1"/>
      </font>
    </dxf>
    <dxf>
      <font>
        <color theme="1"/>
      </font>
      <border>
        <left/>
        <right/>
        <top/>
        <bottom/>
        <vertical/>
        <horizontal/>
      </border>
    </dxf>
    <dxf>
      <font>
        <b/>
        <color theme="1"/>
      </font>
      <border>
        <bottom style="thin">
          <color theme="4"/>
        </bottom>
        <vertical/>
        <horizontal/>
      </border>
    </dxf>
    <dxf>
      <font>
        <color theme="1"/>
      </font>
      <border>
        <left/>
        <right/>
        <top/>
        <bottom/>
        <vertical/>
        <horizontal/>
      </border>
    </dxf>
  </dxfs>
  <tableStyles count="2" defaultTableStyle="TableStyleMedium2" defaultPivotStyle="PivotStyleLight16">
    <tableStyle name="SlicerStyleLight1 2" pivot="0" table="0" count="10" xr9:uid="{A54786DC-9BE0-4BF2-9961-94F93FC759FE}">
      <tableStyleElement type="wholeTable" dxfId="674"/>
      <tableStyleElement type="headerRow" dxfId="673"/>
    </tableStyle>
    <tableStyle name="TimeSlicerStyleDark1 2" pivot="0" table="0" count="2" xr9:uid="{6600C9B0-D65A-4903-A1F1-907485370161}">
      <tableStyleElement type="wholeTable" dxfId="672"/>
      <tableStyleElement type="headerRow" dxfId="671"/>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5117038483843"/>
              <bgColor theme="4"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Dashboard1.xlsx]PIvot Table!monthly profit and revenue</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solidFill>
              <a:schemeClr val="tx1">
                <a:lumMod val="50000"/>
                <a:lumOff val="50000"/>
                <a:alpha val="13000"/>
              </a:schemeClr>
            </a:solid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tx1">
                <a:lumMod val="50000"/>
                <a:lumOff val="50000"/>
                <a:alpha val="1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Table'!$B$9</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solidFill>
                <a:schemeClr val="tx1">
                  <a:lumMod val="50000"/>
                  <a:lumOff val="50000"/>
                  <a:alpha val="13000"/>
                </a:schemeClr>
              </a:solid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 </c:v>
                </c:pt>
                <c:pt idx="2">
                  <c:v>Mar</c:v>
                </c:pt>
                <c:pt idx="3">
                  <c:v>Apr</c:v>
                </c:pt>
                <c:pt idx="4">
                  <c:v>May</c:v>
                </c:pt>
                <c:pt idx="5">
                  <c:v>Jun</c:v>
                </c:pt>
                <c:pt idx="6">
                  <c:v>Jul</c:v>
                </c:pt>
                <c:pt idx="7">
                  <c:v>Aug</c:v>
                </c:pt>
                <c:pt idx="8">
                  <c:v>Sep</c:v>
                </c:pt>
                <c:pt idx="9">
                  <c:v>Oct</c:v>
                </c:pt>
                <c:pt idx="10">
                  <c:v>Nov</c:v>
                </c:pt>
                <c:pt idx="11">
                  <c:v>Dec</c:v>
                </c:pt>
              </c:strCache>
            </c:strRef>
          </c:cat>
          <c:val>
            <c:numRef>
              <c:f>'PIvot Table'!$B$10:$B$22</c:f>
              <c:numCache>
                <c:formatCode>"$"#,##0,"K"</c:formatCode>
                <c:ptCount val="12"/>
                <c:pt idx="0">
                  <c:v>3888.5239999999999</c:v>
                </c:pt>
                <c:pt idx="1">
                  <c:v>3720.5465000000004</c:v>
                </c:pt>
                <c:pt idx="2">
                  <c:v>5363.5220000000008</c:v>
                </c:pt>
                <c:pt idx="3">
                  <c:v>5109.0835000000006</c:v>
                </c:pt>
                <c:pt idx="4">
                  <c:v>6155.2119999999995</c:v>
                </c:pt>
                <c:pt idx="5">
                  <c:v>4599.9590000000007</c:v>
                </c:pt>
                <c:pt idx="6">
                  <c:v>6214.9694999999992</c:v>
                </c:pt>
                <c:pt idx="7">
                  <c:v>4013.6099999999997</c:v>
                </c:pt>
                <c:pt idx="8">
                  <c:v>5044.6439999999975</c:v>
                </c:pt>
                <c:pt idx="9">
                  <c:v>4625.8855000000003</c:v>
                </c:pt>
                <c:pt idx="10">
                  <c:v>4683.7349999999997</c:v>
                </c:pt>
                <c:pt idx="11">
                  <c:v>2132.7370000000001</c:v>
                </c:pt>
              </c:numCache>
            </c:numRef>
          </c:val>
          <c:smooth val="0"/>
          <c:extLst>
            <c:ext xmlns:c16="http://schemas.microsoft.com/office/drawing/2014/chart" uri="{C3380CC4-5D6E-409C-BE32-E72D297353CC}">
              <c16:uniqueId val="{00000000-934C-42CE-A2D0-F81E643565C8}"/>
            </c:ext>
          </c:extLst>
        </c:ser>
        <c:ser>
          <c:idx val="1"/>
          <c:order val="1"/>
          <c:tx>
            <c:strRef>
              <c:f>'PIvot Table'!$C$9</c:f>
              <c:strCache>
                <c:ptCount val="1"/>
                <c:pt idx="0">
                  <c:v>Total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tx1">
                  <a:lumMod val="50000"/>
                  <a:lumOff val="50000"/>
                  <a:alpha val="10000"/>
                </a:schemeClr>
              </a:solid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Table'!$A$10:$A$22</c:f>
              <c:strCache>
                <c:ptCount val="12"/>
                <c:pt idx="0">
                  <c:v>Jan</c:v>
                </c:pt>
                <c:pt idx="1">
                  <c:v> </c:v>
                </c:pt>
                <c:pt idx="2">
                  <c:v>Mar</c:v>
                </c:pt>
                <c:pt idx="3">
                  <c:v>Apr</c:v>
                </c:pt>
                <c:pt idx="4">
                  <c:v>May</c:v>
                </c:pt>
                <c:pt idx="5">
                  <c:v>Jun</c:v>
                </c:pt>
                <c:pt idx="6">
                  <c:v>Jul</c:v>
                </c:pt>
                <c:pt idx="7">
                  <c:v>Aug</c:v>
                </c:pt>
                <c:pt idx="8">
                  <c:v>Sep</c:v>
                </c:pt>
                <c:pt idx="9">
                  <c:v>Oct</c:v>
                </c:pt>
                <c:pt idx="10">
                  <c:v>Nov</c:v>
                </c:pt>
                <c:pt idx="11">
                  <c:v>Dec</c:v>
                </c:pt>
              </c:strCache>
            </c:strRef>
          </c:cat>
          <c:val>
            <c:numRef>
              <c:f>'PIvot Table'!$C$10:$C$22</c:f>
              <c:numCache>
                <c:formatCode>"$"#,##0,"K"</c:formatCode>
                <c:ptCount val="12"/>
                <c:pt idx="0">
                  <c:v>1826.6040000000003</c:v>
                </c:pt>
                <c:pt idx="1">
                  <c:v>1922.6765000000003</c:v>
                </c:pt>
                <c:pt idx="2">
                  <c:v>2838.9219999999991</c:v>
                </c:pt>
                <c:pt idx="3">
                  <c:v>2501.4234999999999</c:v>
                </c:pt>
                <c:pt idx="4">
                  <c:v>3091.7120000000014</c:v>
                </c:pt>
                <c:pt idx="5">
                  <c:v>2497.9589999999998</c:v>
                </c:pt>
                <c:pt idx="6">
                  <c:v>3160.8195000000001</c:v>
                </c:pt>
                <c:pt idx="7">
                  <c:v>2142.2399999999998</c:v>
                </c:pt>
                <c:pt idx="8">
                  <c:v>2695.7840000000001</c:v>
                </c:pt>
                <c:pt idx="9">
                  <c:v>2308.0655000000002</c:v>
                </c:pt>
                <c:pt idx="10">
                  <c:v>2321.355</c:v>
                </c:pt>
                <c:pt idx="11">
                  <c:v>1149.3369999999998</c:v>
                </c:pt>
              </c:numCache>
            </c:numRef>
          </c:val>
          <c:smooth val="0"/>
          <c:extLst>
            <c:ext xmlns:c16="http://schemas.microsoft.com/office/drawing/2014/chart" uri="{C3380CC4-5D6E-409C-BE32-E72D297353CC}">
              <c16:uniqueId val="{00000001-934C-42CE-A2D0-F81E643565C8}"/>
            </c:ext>
          </c:extLst>
        </c:ser>
        <c:dLbls>
          <c:showLegendKey val="0"/>
          <c:showVal val="0"/>
          <c:showCatName val="0"/>
          <c:showSerName val="0"/>
          <c:showPercent val="0"/>
          <c:showBubbleSize val="0"/>
        </c:dLbls>
        <c:marker val="1"/>
        <c:smooth val="0"/>
        <c:axId val="994041935"/>
        <c:axId val="606359247"/>
      </c:lineChart>
      <c:catAx>
        <c:axId val="99404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359247"/>
        <c:crosses val="autoZero"/>
        <c:auto val="1"/>
        <c:lblAlgn val="ctr"/>
        <c:lblOffset val="100"/>
        <c:noMultiLvlLbl val="0"/>
      </c:catAx>
      <c:valAx>
        <c:axId val="606359247"/>
        <c:scaling>
          <c:orientation val="minMax"/>
        </c:scaling>
        <c:delete val="1"/>
        <c:axPos val="l"/>
        <c:numFmt formatCode="&quot;$&quot;#,##0,&quot;K&quot;" sourceLinked="1"/>
        <c:majorTickMark val="none"/>
        <c:minorTickMark val="none"/>
        <c:tickLblPos val="nextTo"/>
        <c:crossAx val="994041935"/>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[Copy of Excel Sales Dashboard1.xlsx]PIvot Table!top 5 contry</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7554533162116"/>
          <c:y val="3.5294910515590555E-2"/>
          <c:w val="0.81624454668378843"/>
          <c:h val="0.90293899608212602"/>
        </c:manualLayout>
      </c:layout>
      <c:barChart>
        <c:barDir val="bar"/>
        <c:grouping val="clustered"/>
        <c:varyColors val="0"/>
        <c:ser>
          <c:idx val="0"/>
          <c:order val="0"/>
          <c:tx>
            <c:strRef>
              <c:f>'PIvot Table'!$F$9</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Table'!$E$10:$E$15</c:f>
              <c:strCache>
                <c:ptCount val="5"/>
                <c:pt idx="0">
                  <c:v>France</c:v>
                </c:pt>
                <c:pt idx="1">
                  <c:v>Germany</c:v>
                </c:pt>
                <c:pt idx="2">
                  <c:v>Italy</c:v>
                </c:pt>
                <c:pt idx="3">
                  <c:v>Sweden</c:v>
                </c:pt>
                <c:pt idx="4">
                  <c:v>United Kingdom</c:v>
                </c:pt>
              </c:strCache>
            </c:strRef>
          </c:cat>
          <c:val>
            <c:numRef>
              <c:f>'PIvot Table'!$F$10:$F$15</c:f>
              <c:numCache>
                <c:formatCode>#,##0,"K"</c:formatCode>
                <c:ptCount val="5"/>
                <c:pt idx="0">
                  <c:v>4873.4844999999996</c:v>
                </c:pt>
                <c:pt idx="1">
                  <c:v>5612.1940000000022</c:v>
                </c:pt>
                <c:pt idx="2">
                  <c:v>4731.8600000000006</c:v>
                </c:pt>
                <c:pt idx="3">
                  <c:v>4343.1935000000003</c:v>
                </c:pt>
                <c:pt idx="4">
                  <c:v>5152.3354999999992</c:v>
                </c:pt>
              </c:numCache>
            </c:numRef>
          </c:val>
          <c:extLst>
            <c:ext xmlns:c16="http://schemas.microsoft.com/office/drawing/2014/chart" uri="{C3380CC4-5D6E-409C-BE32-E72D297353CC}">
              <c16:uniqueId val="{00000000-0DF2-45EA-9DF0-F25C7228AD59}"/>
            </c:ext>
          </c:extLst>
        </c:ser>
        <c:dLbls>
          <c:showLegendKey val="0"/>
          <c:showVal val="0"/>
          <c:showCatName val="0"/>
          <c:showSerName val="0"/>
          <c:showPercent val="0"/>
          <c:showBubbleSize val="0"/>
        </c:dLbls>
        <c:gapWidth val="182"/>
        <c:axId val="1122997711"/>
        <c:axId val="1114498383"/>
      </c:barChart>
      <c:catAx>
        <c:axId val="1122997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4498383"/>
        <c:crosses val="autoZero"/>
        <c:auto val="1"/>
        <c:lblAlgn val="ctr"/>
        <c:lblOffset val="100"/>
        <c:noMultiLvlLbl val="0"/>
      </c:catAx>
      <c:valAx>
        <c:axId val="1114498383"/>
        <c:scaling>
          <c:orientation val="minMax"/>
        </c:scaling>
        <c:delete val="1"/>
        <c:axPos val="b"/>
        <c:numFmt formatCode="#,##0,&quot;K&quot;" sourceLinked="1"/>
        <c:majorTickMark val="none"/>
        <c:minorTickMark val="none"/>
        <c:tickLblPos val="nextTo"/>
        <c:crossAx val="112299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50000"/>
          <a:lumOff val="50000"/>
          <a:alpha val="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Dashboard1.xlsx]PIvot Table!sales channel </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 Table'!$F$19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D0D-4117-89BF-155E6E83B90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D0D-4117-89BF-155E6E83B90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D0D-4117-89BF-155E6E83B90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D0D-4117-89BF-155E6E83B90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8D0D-4117-89BF-155E6E83B90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Table'!$E$20:$E$24</c:f>
              <c:strCache>
                <c:ptCount val="4"/>
                <c:pt idx="0">
                  <c:v>Corporate</c:v>
                </c:pt>
                <c:pt idx="1">
                  <c:v>Marketplace</c:v>
                </c:pt>
                <c:pt idx="2">
                  <c:v>Online Store</c:v>
                </c:pt>
                <c:pt idx="3">
                  <c:v>Retail Partners</c:v>
                </c:pt>
              </c:strCache>
            </c:strRef>
          </c:cat>
          <c:val>
            <c:numRef>
              <c:f>'PIvot Table'!$F$20:$F$24</c:f>
              <c:numCache>
                <c:formatCode>"$"#,##0.00</c:formatCode>
                <c:ptCount val="4"/>
                <c:pt idx="0">
                  <c:v>11512.234499999999</c:v>
                </c:pt>
                <c:pt idx="1">
                  <c:v>8492.5580000000009</c:v>
                </c:pt>
                <c:pt idx="2">
                  <c:v>23100.276499999996</c:v>
                </c:pt>
                <c:pt idx="3">
                  <c:v>12447.359000000008</c:v>
                </c:pt>
              </c:numCache>
            </c:numRef>
          </c:val>
          <c:extLst>
            <c:ext xmlns:c16="http://schemas.microsoft.com/office/drawing/2014/chart" uri="{C3380CC4-5D6E-409C-BE32-E72D297353CC}">
              <c16:uniqueId val="{0000000A-8D0D-4117-89BF-155E6E83B90A}"/>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Excel Sales Dashboard1.xlsx]PIvot Table!region wise </c:name>
    <c:fmtId val="2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manualLayout>
          <c:layoutTarget val="inner"/>
          <c:xMode val="edge"/>
          <c:yMode val="edge"/>
          <c:x val="0.32290421538811781"/>
          <c:y val="0.29907150969415114"/>
          <c:w val="0.35419156922376438"/>
          <c:h val="0.59496404221834331"/>
        </c:manualLayout>
      </c:layout>
      <c:doughnutChart>
        <c:varyColors val="1"/>
        <c:ser>
          <c:idx val="0"/>
          <c:order val="0"/>
          <c:tx>
            <c:strRef>
              <c:f>'PIvot Table'!$F$28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B0F-4170-8AA6-F8F5A38D231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B0F-4170-8AA6-F8F5A38D231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B0F-4170-8AA6-F8F5A38D231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B0F-4170-8AA6-F8F5A38D231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B0F-4170-8AA6-F8F5A38D231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Table'!$E$29:$E$33</c:f>
              <c:strCache>
                <c:ptCount val="4"/>
                <c:pt idx="0">
                  <c:v>Central Europe</c:v>
                </c:pt>
                <c:pt idx="1">
                  <c:v>Northern Europe</c:v>
                </c:pt>
                <c:pt idx="2">
                  <c:v>Southern Europe</c:v>
                </c:pt>
                <c:pt idx="3">
                  <c:v>Western Europe</c:v>
                </c:pt>
              </c:strCache>
            </c:strRef>
          </c:cat>
          <c:val>
            <c:numRef>
              <c:f>'PIvot Table'!$F$29:$F$33</c:f>
              <c:numCache>
                <c:formatCode>"$"#,##0.00</c:formatCode>
                <c:ptCount val="4"/>
                <c:pt idx="0">
                  <c:v>18792.841500000002</c:v>
                </c:pt>
                <c:pt idx="1">
                  <c:v>11075.308500000001</c:v>
                </c:pt>
                <c:pt idx="2">
                  <c:v>10324.139499999997</c:v>
                </c:pt>
                <c:pt idx="3">
                  <c:v>15360.138499999995</c:v>
                </c:pt>
              </c:numCache>
            </c:numRef>
          </c:val>
          <c:extLst>
            <c:ext xmlns:c16="http://schemas.microsoft.com/office/drawing/2014/chart" uri="{C3380CC4-5D6E-409C-BE32-E72D297353CC}">
              <c16:uniqueId val="{0000000A-2B0F-4170-8AA6-F8F5A38D231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3.5024068560550736E-2"/>
          <c:y val="3.0291116712626746E-2"/>
          <c:w val="0.9389680183129786"/>
          <c:h val="7.83859932830050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1401-4429-9A89-AD73220E2D93}">
          <cx:tx>
            <cx:txData>
              <cx:f>_xlchart.v5.2</cx:f>
              <cx:v>Total Revenue</cx:v>
            </cx:txData>
          </cx:tx>
          <cx:dataId val="0"/>
          <cx:layoutPr>
            <cx:geography cultureLanguage="en-US" cultureRegion="IN" attribution="Powered by Bing">
              <cx:geoCache provider="{E9337A44-BEBE-4D9F-B70C-5C5E7DAFC167}">
                <cx:binary>zFtpc902sv0rKX9+VLCRAKYmU/VA3lW7ZEuyvrBkSeYGEiTABeSvfy1vse84E78aVyU3ZccCiUuw
u9F9zmnon4/+H4/6+cH+4mvduH88+t9e5X3f/uPXX91j/lw/uKO6eLTGmff90aOpfzXv3xePz78+
2YepaLJfCcLs18f8wfbP/tW//gnflj2bE/P40BemuRye7Xz17Abdu/9w7buXfnk0Q9O/TM/gm357
9b+D623x8OqX56Yv+vn13D7/9uqbe1798uvhN/3bU3/RsLB+eIK5jB+FgiOOGH/1izZN9mkcsyPM
kBSChujDB39+5tlDDfN+YCEflvHw9GSfnfvl0/+/mvjNqr8aL5yJP750bF5W+L+vP7zSr98a9V//
PBiAlzwY+cruhxb5s0uHZr+ein55tvqhefpshp9g+uhIIEyoRPijiek3HhBHhCIZsSiUHz/goI9e
/+iBH1zT973wzeQDT3xz7dAb8fav94Z61lkx1J/N8d97IkRHEcNMUDD4h4/4xhPsCHzACSPso5/Q
wV74gfV83wtfJh544Mv4ofXV6q+3frw8P+Y/NQXJI85gFzD83X2AwyNKBUYRjr6biX5gPd+3/peJ
B9b/Mn5o/fj+r7f+5tnWD838E2MfHyGJpeDRp9g/qAPoiAoE/wnyKQ19fvTHLPQD6/m+9b9MPLD+
l/FD6yd/g9hPnpv6wVafTfATMk94JEkUCRySj8FNvsk84khKLCIpoTR8nft/YB3ft/qXiQdW/zL+
b1Y//utjfl00P7fyRvSIsIjzKBTfszp5cQpsivBTwjnM9z+wnu9b/8vEA+t/GT+0/nr3N7C+fWge
nz/H338f8iw6iggTSJJvMw05YqGgPBL8U6KRn5/5MdOs/3Qdf2D0T/MObf5p+N9MfvXXm3xnn39u
wIfkSEQhlhFAyg+fb9NMwI8klwxAzh9E/A8s6PvG/zLxwPpfxg/Nv/sbZPld/6B/YoVl9CgkYRgi
8Qk/Anz8mmmRI/wB4ovw24D/02X8gck/rv7Q4B9H/83cfwNydfbc5x+5lftsgP8+y0DEExZGjLNP
uOVbSB9CDook+x3VHCSbH1zT9z3wzeQDP3xz7dAbZyd/fe45M3Z6+InRH8ojiSkwKwCRHz4H0Y+O
OBUykuCfrxHOny/jD2z/afmHZv80/G8WP//rLX5hfnqyJ5BRKOOfpJtvkz2WR5gyRj6XgkN08+fL
+b7lP887sPzn4UPLX/wNYv26fSiaz3H33+ccBlzpRcyJ8CcE823OCaAOhIxGDOjWx89BzP/pcr5v
+E/TDuz+afTQ7Kvrv0PA237IHvTPszyVR5EgWPLwW0z5AmzgAkBK+snkByLahfnzpXzf6r/PPDD8
7xcObX/xNyi219Pz0/NPjHlI7xFnoI6F362zICMDsxUgMX9WMT87/bOI+WfL+b71P7/Gge0/Dx9a
/vpvgCrfNEX//PTLMfQLnszPFC/pkWRUUBCSv2SVr+BlQCDrIEBC6FM1QFAOvq60P76u77vicP6B
Sw4vH7pmo35GQvpj6f9L8yN56B9WH7omX6n///nqhxeGTs7B1E/m+27B+GjZ3dNvryjA+S+tmJdv
+MbqatDZw1ednM8znh9c/9srIo4iREEUpRSjkEUCKsX0/OEKOaIhx1BDCCjWL6Ti1S8NJLEcWjns
iOCIYOjlYATiBYEFODN8uIShmQAxIDEIeSLiWH7pUkF9njPTfDHEp59/aYb6whRN7357FRJ4SPvx
vpd1ghROQ/qyOAT1jiD4Prj++HAFoQ234/9hU5FOQzpO8ZRl5flIK5KEQciWWFiDNrzL/Ri3VcpF
UnMWPVdamDSu6FDjpECuvI1EF+HV2IbVmWVF6uKZDWWTFEuN07gk/XKHWVDQOISWXKFwNRIXCxjm
ceVDYuKeeCt3rU67q4U2UiayyFifpKIlpcpzLC6HIOSBwp5EmUqtmQfVEJ3NMZUZfuowOKesQ39T
5nN60qcLPHbMfJUq27Yc7Xio+ayq9JngqlBDlbWZ4lWXr+3U3I51vUY8PCe0Ps/D/i5YUuUncRqE
+UlVeiVrl0xjtU7HIQ67YEUyv0pJvcpbv02bShGHt3BfkVQlHVfah2jXiWyJAx7S/sJLRN+F5MZK
E44K5eS0FDZpZBG3qV2BjLt1qH3oen6WBlPSiPK47eQbVPnLWURGBWW/WjDMHPikgqxduUaDGUSM
/FQoZ7r55a9Vl3FrVS7QNCo6wxS2JGkexK2Vig/0LuNmPTf1znas8eu66xUdg6QXy9YXbFY6D+9J
5+VbXRTjuuhL1injvA8TY1gXR4HIbgM6ZXe4M75QOdXB80RmlipczOx0tLWrYubLQHlEsFWU2qVX
OC98ptq2brmSI6reFNbas1IEplBFRtnJnGu+6ZuWH+uKakWqcthP1WhHRaK8uOqjPn9TtHk2J9U8
TZFqXVfmKirHdm3xZPO4qfOsSApHi6tMtnOrqMPFsYZg3qRR5FYV7+tLFA3zGs0Urac5cApZfz2N
nRYJR+n0HhWyimU0ptsKN5lWOkj5KiSseT/nU30Mke+3fYaKuApTmYiwGXc9N27bOT3GrnH549w3
DKsgNJ0aSV2dZ+W0rLK0fczYMK1Knw7vGzsTJTvG1y6tU6ckrmex5954Ewtv5ioupq5oFO+nUcap
Sc1T76P+Lp/69pZYPjTbyabZovBE5SXV5YRVbxw4WEbYPllJ7Y1fpL5Fba9blY5heOHHjjm1UMHv
TV67WzvX4bu5gUerdrZzkTSla05CWqJcdVVPMlWjLjxP03IO4xY38pHW0wwxlhP5Zpb1iOO65npR
qc7dO5ctg4jzOZuKVZlaYlZ5l8liraMyH+OildMJq/pyWnmPqmfH+ORi0np74iaWoli7AV59RPNc
K92SMT8xmtXPHJPpkVOL8jNcF8a+q8oKt3E+uWbToalcwKNBO2xywXS35takYsu7DLOkmaueJfAn
tcfezfQOggfeEbITUUuXhp2aPRAsVURV4xM+jbU50fVQFrsKNZHbmZ5X4hQ3dRg34VLhSz3YATJQ
9VL/CGwApnLuJq/mvpqDLQ2yDJ8spSiizeT72imc2nyO816i9GxxvYmS2qKArXxW5mmSZkXaJ6Qk
baNYtpBcDXjEMm70FIEZHbVENcNLpqlzSSPV+CnLzzIM2zoBU3VcTc7RbUkh7PYMt+jtyAzSK0RI
gVYtk0OjaCQGuykqLuyG0cBP62GKslEF6UCjde0y3K5yhtp2NbEw9bd57qbzAnOGV3quZ59Aho3M
SjKL6FYsxWASPPW+O/aNkI946e0Ia2nrXLE5pST2feP6ZNJ48XEZIWZiBuHVnXTSiX7XDmmPY6mb
Ml8bL/mdNFIu23ycaZHYSaRu3XV6xDuCmgUpkuZdpQLZhK0KRRjUezovVO4DlDbTSZ0NjV6l4dBs
ssGJ4cJrR89mMzsUz63ts5Xuisxso2lCk/KY42Btu770K4HTlqzISFO8obBvsSoKpMlqybMJJyGN
wvbE933xvHSRdSqoXDuf88jU0QkfCc5Xi2jLHRohjGM81jxMeNYKtqKjjMJ12HjJVGmrqd9NPmwe
pNXjSdpN46KI1MO+znREFZSAkimYOOL1PDrdqMX343HbGlbGKZTOWjnUFz7ubd2Fu0CiQcdBtXCm
6sjPmeqDit3bpmTZqsxGpBOEZisT3fg6oeUYHQ++DYyagio6mVyoywSleTooKOoMAgAPVZUso2de
ZcQuWtEh6Po4hNzqYgl1B0Zq2rRJ53nv11RMhMdTbkWbsIWORjlJ3f088DFTsk2naY2LkvexKNOK
Jw0rMVulbF6wGqMil4mnualVlEZeK246bleZXsxT7brx3UB9WMTdMEQQsS4NTwo5tM+uy2gDs6Wc
46IZ0yFhWZc4TK47CV+O6zzKElTm6LoK6TCrXOt6O2gZ0sRSPZ8s2TTdMlZnQpHeJwt2pUlcOZF3
YWtQrbJ0KqaknXCxH6vMHevROb2KmrTRm9rURbERLAwuZ1IvxXrMTPY25DdZWOVxXrPhqfZ21mdi
ZP4NlCdKE5LpvFAiyuQjS3nBVLT08/k8B30d58NEbkrIy6nSJQ9rFeghSxUYOLrmLaOP1PSmiMkU
9kPSoKl9FI1wdpV21tBNnYa6UhNKaaA4FmiXd94tce3r/m5GQcvjYp4iqWSPo0fTCvo+TCf6xHjG
+yToPL0nEw3LVc+4GBIzRyNTrMonSH1w6KlONDQv32dTOzFF25HMaxmGlVbdYiKvWtnzXomwa2q1
VIZfGcc8VnKp3KN3zRApPg3gvr6Lxl6VBoGTaESgGiEJQIWSuchjgY3qudZX1HZdHVutU6tMJ00X
53xJIZq4tKXq5rIaYlJPRieu8Z1TdsFsP7Z0FipsTBbFnaim9dxyUcRQoAOfTNR0l3laBL3KhjK/
hz0rnxa3TCIJlyhNVTgLO8Vllo8AQqJpLNctyf2VRqy57AuKH7gMDWzIpYG6tSy2x4BYRDqvFiiX
e6MtYA/f5DiITd16r1JTWojhepytctQtbLUg0zEl3ULeiUJU73r4u4+zlAc81rUtciVlWLD4a5b0
DWYHp822yPJPh8u+/Piv088n1j4cjPp9/OV42u8/nbfPzXVvn5/704f28M4XWvXl1t9PWL2wmS/H
rQ7I0ceDbn/AnP7jxR+jVZj9J1p1cCztha28TPjIqjA/gjMksAkk5oJB1/0zqZJHIQ0lHLYKCYdT
EHAS4ndSJY8QhtYZSNfQHfuWVEVHlAvEEMWUEzhCR/8/pIqAbPItq0Iv571wFGHoFb2IiOHL9a9Y
VQln83Kx+DJGckz3bqihHM4rP/G7NMv5mvJuL63bILqhLdoWnvUr5u95UQ7xSHQUa9zkr2U4Q75j
QV69mUqzCrounjOvpvz1TPIKyFG4SamJZU2zGBdhFMuqLZQmfl0UrwEIsQSzfjficWUZVZHJM4V7
SF3ZuBskZMvqrnehOaHynbXDfiZCNXlaKeZtlTBXJCarkoLvq/ycDHLnoxFwOiGnTUPivvJXjvi4
YbcBdqqH3K0DvuvqpYw1Ws5ZVOmYlsUtSUkXT17HMw9WgT2dAgmbPUjqqtwjPb/1gDNequimw+26
C8rYQv5hLr0bAWqRqs+VL4dVEaaJze6B+6p82uP2vu+lagtxF1Ur1lZqoG+H5qltMaCn2zEYSDJX
hG65rJPRkUq5yO3tgN50ut40bnozVOxxyZdWVbJ6Y5Y9mUUCZECuRdWfaIcULRsTB9QfyyrY8rGJ
GZbrgVXZfoIqGssy37Lpivp0P+WNv+EdjZ14zeU57yy8ZyhiIMgxgPxzW+Y0bnA9bKomV0vJ88uu
jNY2R9uA8k1H6hPk7/OxlJcaS3QDeb17jYNiOEWpuel7ogLb32fwog6hO9y3SqPuLWHtvq+MMva6
hEJeuyJTUAi1qvM+S6KM6ReqvNWGrLh8t4jgtHLLca/9mLQemOQy7YHoCCBXdDemuRpFV9zYwcXd
VNeLKpFdIWEu7JzeTKzs3i3dMD2L9jYdahX6GQ7WlEmWiouh1BeWTLHuLjEJAW9aKHlpIqnPkrpu
TQwEEBI+r5cTAuDDWfYaJEh344fmzawrp3zd1NvCzOW6K9NG9QhpNRi88RQQJFRb3oxx2LwJuVhN
+LRY9CWJ2uMoDca4XkA9ECzOS3mWYqTSOgOQWmzrMrxsZXpjDJh07lRV7ZkmylUaKQmY3dS7tC5V
lJ220S6NypjWCNg52/rAJFkwKEvqNwKCO+RPZVbHxhxXvD53dW6gbgIPPA7JAGBuPCbA0qV0r0ku
rwv9uGTH2Vy+Ie0x3Hoa0WoA9MmSaLxf6nfSXUas3NN8SLzZDLJNcgyYrDqWBArRYGD9eD6egv4d
TrlCvvMxyy9TAuO0VmVn09g6C05uFFDZuOmKN92MLuxS3s6ZOEMLWy8E9IEoprPEKvddLPhei0af
yGJRnWxfd1F22fId9XrH05EkdYi3tTNRnHnRKVJ2rSJjNqiW+m3ggve+4MVxKMoLXNlT2g3vp6K4
r+0AyHgu70y28E2eo1U30jNJyl4NQdEBtQxnYAxddre0rbicQN/c6LTpEwR5Y9VQ/Dpn47hfvHDn
9SIHAOsNwBSKYWtZn8dlIEbVSHtBXHhtqbmqxHRaSbspddm8r5Y5vNF8AtgxZEx1JH0d0gruDxQ4
rC3cVZUV69Dl+wy57ZgHp0OFEisWZbm7X0aRx30dAc8g77C2W532x3YOrtNelDEv37L6BUE0/cqL
MVs3QFXjQMx4lQ1iSljA8rjLVln3kPpBgRLHYzOS84a+n7o6mcrI3w3s2CxLrNthvBUUyMkYZfnT
lAJ7pCEOgJDaWc5bX80rlAoXU26bVtULup+Gip9gm6dx3gizKlzfr3iF5MY1EKad4IOqXBgkrjuv
SjcnZcYQ6GF9Vija3dVEvM6xRZtSBg4qxYIex07QWAK3jt3Szaso5KuuuyW8uyu5DlWa3tl6H1gp
rrriqXUa9rMGUa4r1QybrNyOsDlar5ooCfh5gfasz9QgNz19NDbuM9gaLWTI7njWZldn431U1jnI
dulWZ3RfObSuIAxbAyFLH4ocEnfWrGgxx3C2QlWTTtIZxcazUw1ilk8XUOVwvkHznYN8RnjwFi1l
wrs6U65m1SZcDF9pbriaxXSFU7EqJ3tCxHLS1uVVHkbXIL9mRYy00cdtLc54W9yDjDWpfPAnAl5v
BDQ32uuCnLgwGaIU1I09QUuyiEvBsrdABJJsauK0EMngThi77iC/dgTFOcruWekSUgGf6qtNZnw8
SXkuo1IJs3MgbGR3ad/dBw42dbcfKVeh7tRQWzVivpK1TnIg81WQnXVjv+EmOA29fltwv4u6N7W2
d6KdZwVZ8FhgqdWU0XnVIG6VABCq2kivc0DnZ1Gb5TGzjQKI26mlx5Ny03gSTNUlgWfv2NL2cZ1l
y7b1QBv4WZNNG57LGCDnmWZCmRG8PMsnNtt11pFECCtUGfZZDKRqM4zFsS+73QASBaikLxHL49CM
4042LlOFLuekZdVbE5jX6dS8Y7o99pYDY6nTpC5JXEMEB0u0Bo4zXg8NXueVeCK+ioAzsac+krc9
li28Xr9nsPNV5siiltpG65ng4DgNQFRsQggV2YDIyRcoJW99FEDC8wtd1a5UbNJ3OJv9DjgD7EUi
vBLBUqoaXgaNrztf7kBq6OM+KNaYy1XJ7V1I69cBTi9xt+B117frvEulGotujttFFxsGqSrvlzWG
Cl8ZGfcLPW4jv079ZqBlbIYWJI7hpo/GHa8ZGL/tBrUUi1eIADJZzKoS+NiY5nwodwyDao0mgjYd
B+uARBs11b7h41ZXXKVsgp7SBtCBGWixgyJG4sql6xK00KWWSeSLcwNy0ICC55Fa4GQ8kXNxievu
uqX15RwM5yTyV0FuVp6m9VvKKqWH6Lrq+rcIva9ruhnMezzT/eSOcfaQhUOc02Y3oSH2wQSCmd5U
vYWMcNIiq7LmNG9PR3Gfkj0abzDs6LRhcVGvpnYfzreNbFYdmkHi3gIPVA1u4jkfk0DeUNAtxfTg
arEKrV+T6qyAiaPPYnAn+I4lHoWvSw2SmvHbCedQLur78gXg9aght1aHCUnD2FChxASkT/h5SyaR
gfzLj/GiYz4WCgXDdTmJaFXYXJm0fI8EbKWhOs7YdFIYYRS341mZ7zDjx17PSRPV6Mz7LikG9miH
LpYesZUozRb3wRrRDLJuu221bECRLJIubDBs4cuoIgDf/Lum7bbTAnqaHYMYC7InRbTToAwbtPh1
GJk3onSrXnRX2J0SC2GQk8uheM8RaCwYtGSD9qCZ7unSXEDXp0iWWuTK9hXk+eEGxErAH/0qLVKs
qE1XTTit20LesNHuCoBOZ4Eu2jp2KY5dBYkTZAkEsZ9Wq2ysfaSiuQPt3ygPviiFEeseDap2exqe
DrVHkHTo+yhd3pgJXgEOjsRZPvArWdJ0G4FwEOuSXJjOCzXWl2Fr30UC9Yn04JPIm+OiDK50I+/9
Sw8BB+fE4vN+rnaTeQJ9O0lDoA51zsxeg85GoNq6sLweljcNA2XIgkGN29FKJvlCKEg/4hRpt8fW
3vRs2RZyvg3z6abi5FQX+BjqRDwRwDUGHXcUJQXJT4kxWxIQr/AygJDbkbhl4wQ526sg4vW6IWyd
5yWBREzaVVvmx130IoAOhVqiWXUWVGozvC7dspVBlQDVeT2DyYOpThyotLJcmpOxISJxvdYKVIw3
ovaAdQeUr0Bf3pSsnRXKwqQt+wdXAAuYBvQI0NW+jUAwTyqP0VlWRwySx9hsoPXg4nHArEmCjERJ
hCtsofNDZhUE3TFP22KbkXnTtRg0VUTDnS6zpOjTax0t2YX2QROPzrZv7GIh44JsNvHzYPbVuV+g
9RSB0rtmY1MnEnTRZUEMsPQmxSNciUQSNXLNBw3QvwNj5E1w66ExdxEQIHsjJUovoOaBVrtbLG23
fAhf+yA4E6KTEPACIrI1XqxtMOE4RBF0XZplawQQPzMO0JrKg9tcAB0oG57eB5G8KFFgFQkBsWNS
nc8lX9ZkqtxOV71QbWUgHTC+ao3ZVzK94pYiZUx7lhemjZumubBjWsVj81SU4UrbniQRa+mqK6og
LuvmAUdleVGUmXvC4eK2Qgsdw2/qxVMB0K2jdIknXgYbYQJ30nPWxJHTgAwKkBOLQZ5EPRQymwVK
eBTsw5G9JoHOQZ8SJtbAtMKmSbgnD9B8pGvTDN22YCRIpm6SanFRrThIezvAP5sWW0h+bRnPCPR6
JxcBTlq3jcWg8533XbUruL10SJ7XAP/yAtpg1fjEl05NbBlUZLOEL+SZNtVJs0TnfOgAa8JmIQMH
wQvQY48DYH+miOJlavJzwPFBUgDZ3fQ9uC1dmihuw9qtZws6Ow6hSdIjd99acjdZfEVbsp0dPzFd
t+ppc+4hso+r4n3HxFuLhu0k+fumKJOqqZ7tCMKfSx/gSM2W1I9C3oDufUOxu7aavQ59ne/TOX8M
ePQQWndvaveWB8NVQeHtA0bO69zqlV2ihzaDrYCK1SxzgMy+3znSJiDHgZ7+VAOJP84jUyQixZka
R+hghC6M1DxUylQlmBeARDkstxaF2doEIJh2s05K0Z4FQbAot1xCcyjfUn3f4iFTGQLRuQj7c8O7
aBVqrZNocNCRDcIz4nQd18KsJRCFxaArB+WD6WpPfLuvi+Fd7ptJ8WZpIclEPum0hKQHqoXv9ybL
bnWTX5tGn6WhO2tJlYQawFS7PI3FoCgU3ji3OIWOWJ50PZRrHwFom6fVLFCCdLkBVn6l23HdV6wC
PWN+mIJxOywuOOEie18AzMFZeay78aJB45Psoy4BlR9IP89gPzZ3YuFrFOVtLDkF0N6sGivubFmD
gZDoVdPKUhGexZwkWYnvi7K/KPJ0C/ImaPRQSEjUrbQo9YqzF7KaJZose83kxroQIh/vG0yP0TQo
pIc3IakDldd8k3q+HgVOKjwlRVEp/tKMByipJGSqKpq3tvfQoACFaKDkdimzSRUM5A3sgGa3ykJ/
Ix8igFL8gRVmWwu3HwqohH27GyhIGj4NtJJDBW02qU8ygKjzmOILa/OzsJjingY38PuwY2yCtoOK
WwqkoPs0bjPXDifczDlAUb8b9QwNmrzs+1tARMOJ7Mgjg1rXBwu0ogD6idyBmjZm4dk4T9Bbpq3H
u5zOxdnEX8BJQPNoUksr/CWfMp0lUxhNl6Ub8xc145p2bQn/oPNd35L91FYgSsGvjah+zJt4KN27
/2PuzJYtxa1u/UQ4JIGQuKVZ3e537txN3iiypZEAiVbw9Gcs14nfVeVy+fx3J8JhR9jOZAFCmnOM
b8xyMS8S/6PxsBLb6aWq/f1Shz/7LoIq3q/uvgxtYDMeDdvnUsWrhiDVQmhyOHmjYt4IuASsp/Ig
GtefmmAkz051N/jZU9aQ8VO34Q3u+EiKaQ186kP/sPRTsXRj1k8SKrzqHgzefJC02dq7u4rUB93G
/ZFMssslwQkTIeZ8nneTy9VlZT0WlaleFe8LGUGWmVfObznEnPsFn0ZG0SKHzfZujTwPdosOXTS6
nEP8v8Rj/zzMur6dN78Vou4Oq6Ts2E7+soc4lLUXHjJ8o1/cYIe83RYC97nSeWC1xFc1Y4W0/nvb
jwWndnpsYLKLq0rRiQidyGmdRK6W5UBbUh6IKrUrao9lPy1lfI9NXr9JBmGvQS+A/fpj3ia4NCvq
lylujwOHjo789XY/89F/3tp6+xoYUv7SHeTO+d61wal25feQTfWxtKEC08FhpVdotrCZXowdUh3E
l8W8coo+GrQKzDedypl/mkWVkcmftIjj4xKeRx/9CmtoH/B1i5bXT77vDmGzHxZVoiFL3H5XzRb4
Azm3wfC84iNOF1c9j2RR8JX4r6mC34oaBX5Docht1dwElOR9HGURH490MC8Sns+0ZKY2xWTC56Rb
trx14Z2Y1x9sdThFXX9eBn1Ti9ac2K6eAWDcOUaPxEOa2hb8t8uEpW+uz6Uy9fPQkrtWJP5ASvg7
gQvrN6M+xsbfsuk5aZ9d3J3KlR9au9MHCFMxL6FzmqNtPE+FcPTLPm5jNja8KxbS5NaZ+2j0d7X6
ZsNP9S7GVO/Q5IbwfbPFwN8ZdDloen5vM7k097UPsh3HUjBVQR50qojcuKAW2d8helyEICdKIYGI
kF5Ej+PPwKL31H2Ci4MGruYfAWmB8OhYpzEqdAj1qdTyubY8bab4y+b5hIM7KeKB1RmdWgFlxd00
/GUsRc6xmU04Y2eICQjA35ieXmQMtaeGAjSS5lSSLQtQ7cFcgozAonOJtmdLGDy3ZUunTb551Qwp
VxKWadSile5TGywu7aaPMXgYoUrDdAV8VMQ4eTbujyjA03hs8kjs2I92lcCNLP36XpVPbfCln1ix
diM0kvLX9QOLF5uRzh2DgbxPBnvxuGrI9dv9Wn7yQl5Gwc9xRcCM1FmzHJfkTWP9eEWe5rb/ooH+
ZcuiCmbNOZmwJa/Tpx7bhdpemljl/c6zFc++8dPdskQAI64bdHLs/HdPzZcxqfJdvccQJuYFyIv8
2aDLCSCA6rnN273K4o0cYzFftJ8OVVt0c6HZp8r/ZO1XI983s6Sq+jHJ9iYZloLOLIv1x1h/hqpB
2vpooUIT4EXQFe5Hww/jiLaB0vsoCQ56AX3Cu/GmLX/ZHicLbe8G5dO+JEc5J7gD+GiVi3ISmaxy
SQa+LVW2kYegehOxPqDRxZOLygurvlQsPHemPQfLo6FQkXU8n4Y2OtWBTh2PH3n3SYZfzRymbKuK
pWfPrUFTP0TBcWawJ6NBP4y1vlHo29KmCwsaG1jTgK92qNQumJ/iff3WRsA7KU5CP9pHIxnEm+iR
t+R2x67nuvpsJFAmyFrdZSDszVIASO7NLfcdnBC1vtKwPtjyl4ef4HQ2sLdufVgnDmrstd88Hu6Y
RfHePu7BTC5r1J0D/wz+TeN68TH2U2G0vET1ckuGHqJwmS/he71P59quL4Z9MeuWNot4Xsbo2Gxd
Gvsqp+qm5B9RLU+dXRr4LuLzzPs13VZz243NsXbmpp8eVDL3L7SuoDkFJ9eIlPYenWKSC/WpbtQN
C+Os88ExhAnc8LLY9ZppxnDwy2zqHl0lsj1QOAif1+ilm/dUMtbexXVRTl9mdtkg+E7nYK7Qf0+Z
XhvgPBf4PHS4RS8V0ZvW3u0Ejw4CZXXR8jzW+zkoLx0q5KopNIrFuui6V7M/mLg9cPIlwDHe3Nr+
4ktxgoebVf4lWpo7WLWGAOGCv4s1mNgwrXWZS+dgZuvDtTWMgv5U7z9U6POk8U8G9IHzbzLaspKN
6WLGO2jM/XqVnvd7ytFGruGBdOUjS1hhaHhswlMV1feDu+MaLlavgbREKJWgrtVyySPOzgJwlEPB
pN5wBKRKdAVxN7y74eYuJq9jcOonyEWHsKZpb3/67jUcYXwVNcMZaMWza/F/pf2dqiGJMHMyS3wI
dl2lbfA6UPj1cKezpa1TF7FC7sfNhqd+tZk0Mwye+4Fh3ZZHl6wfYfO0j/nWBSkkljRq7G3XHWU9
Z5CIpxAbS41tih2iZM9h3n+ju/xUia5Mh/YxQQkBswIWiOQp8PubgAUuL9sWRmDU3i2mSdIqEW/b
toZFv88njRYMJVSh+/0MWDWFWwAqA0wmXiIgLeuVwbdBRFGxWr8slWRoEmaBfh2FUHVWytDUEdme
o21Eg2ZuLYVoa+bbcZ/6UxfYh6lSX9e4/xIGaHCn+Y1H0r01i+kuCUtQFlJt77Zk+ND+fSc78L1x
/N6b+nZo9yycNdSeOatnW8gqn4g8tMGDVlN6FcmTbTsOIsAuDHJwe1AEt7x9CTqHTjjKZtfXn6OI
QOI4RdEcnPx49OAX0g2u7VXyfdHoL9w+8qJt6qKdYavZ282h4O+KNnnd6Ktr7kOmUpTo6R64osf6
3EJzUOy2DZdHOn5fw+AMiu3M5Ndkqp8bqLCsflQE5AyYGLFvqGXcYYCSrPtzZc7bXFTqna03Hf8E
lft+aEPU39OeMQ48jxOIUKObPu2mqbJgCj8SvuYm+ZCLvbVxmCf2ilWoOhVOYitpz43Z7wA+/ujK
bxHE43yGTpkw79IKzMrBie4eekEILcr6TEfL7ULwI0ewjt3KTy0f9UOnBv0R7yo+6I094tuaQPtN
EvjUUUKRSIIP9Nn4nARcoHH+0HuXVXo/hCZ8KtvKpiSuf6rRpaNhd8lS7pfad8Wky5MD8gZhDlWK
DGzeNFjJjkKdhhyaB5s4LSIAHRdpOLxD8K0Pkvtuh48bkOje6ETeyHpaXpY9+hoTfOFd4p8p1CGf
DL/myZ23RgXppssJthcU/wTyZDZM8ES8f0qShnydeADwFgjjJUaLIvYpc/zrBqs9TSLqIRVBYimX
uD2LZLsb59AVVJRx3qnSQxOs3FPA1fM+o/uYefU5YWWYQYkEqagswfc0lqempeFTSw8qCSuU1w9r
5bC2gnVN2zr8mlR7DRm13NBy+ujBYT9K5bStp55FsNHBm6o3NIYJllCy3zS0nI5yTYJL62bKi3gr
9UFAes+jdjhZ4d9Kj7fh1sgX0fC2rvIUVPxrEvKDRpAgDSP2WpIdLRg7jGZNNdsf4sWd4RAfSokV
OFZny8gt4MV7US3AloI47Zn3lwZonp2T6tbrgeRmD8gxwUp6FPF2Q/tykanpyvLcaW4OxAoQuEtj
zBubbdQUDCrJcRwjVuWENWJGmxSyAPtJ+VLr2bJUjBXES13hunmzNcc1NsVow+kShDwu4OKEN3OE
exrhOkCjnbRSmZI1Pyhl++NIumcesu65pzBIk02JB1sydww7oEg6rtlnMdo7vbZhgVazz3axDim1
6G0WS3ze9pAq9opMnxxUF9Dcjj6uhlRl5rd4OoW7gVc9+3YHNcHq7cktDh75FdUHU4TemCDEAaiL
ftJAfWc5U33fKYQ6MlP24cfaCvdruYq8JaNrZlcoTUa74ddeE50m5T7/xDcITFCF88PeD6II9QB1
pW1gBtvA3bX4cyAZtgVt1R7gr4AbA5YPBoUvYGX+WOw2gts27HGIxeuSQCKLrDoBNtWHau7CD1ju
MKZ7Oz/MbA+KiFDsHh2gR2KJOfC9Tt5LDYA3NdP6BcHan1XnounUxSu/deMafh1KmN4leIeftmvW
Nt0cKntCwZyswSlRU9uBo3JQ2uJqBuy7g1EGZnUbBxCdenXCu5iwN3p+6dzwc1qofeBJhc4RdiTO
Wy8AGe/Q+stgiVDXrSDdAtRlZFzne2o2/r4AJu0zOo4JIG0f9mlEguXIzHCA7LHyom76La/Q0Rxt
FUD3BUE6irSEn4U+2Gzm5xAJ/WmelH1eOj/CQNn7vF73L5PqQPy3u/mZNH0NwBZiEaxYkGc4jeuu
eRrnUqTBjtKNwkDCS07Q3S1SozBoWZa4lX3QbmYPjij2MaGvOVvN2zu27u7IBs7uW/QPqHAsKqp+
Q6QZkCal4GVAjkEAV/A/EXWI8V3T/rZpEsiDayWP1vm6iGQ34L0NMFSUtvGxI3dabgGcRB/JH5Yv
bQFHmwx5DLrlgfRd8s0MAT02eyCQwBj4nUKOFLx7F1ygUKOIwln6MC6BfxOL3zI2sPhxpNt4iM3S
Qay0PL4ZhjC5lzoU+WInkDAhWoowCaDpeLc6tBPx8s2sJQdeHAToWZQh2RAOHbkMowTHz0r6TKey
BR0KyLZQCexcNGBb3tdBL0FdTDD6wmm8AxISAQbst/JxhgBczBFdHnXscX+TDOBKU7EeEmRg7jiF
G1yGiGvgU0Yrp9l01GHJyyyw5E0qtQ8H19b+FLVGfln0VC4Z0e3ucpxiwTPTwH6ECH4Q1XrIDJv6
0Q4RS9sOphMPKS1q4FQdJAqV3CclVJPBJHM+NULitdT8TEf+6JVrcWp2tC6U1SWkjRhso+0FfYuM
Ch8h8CTgAmNr6H2s9RykjVIAX6H2ZxoQSREEsqH4Zll/C20D+nfDl1xEPJesD/Jwa+STsOV29Gpt
bsjQLEW/AhkqRSxOEimhZ2V8/WTRXzgm2vsGhSSgj1X9qu2wralypbyzfY2Qid2Ole4y2g3kMIsQ
Rq7aoRJbxrJ6seX7qkV0aVb+tvade4imzj8yBHCwXbOwwG0xPGulThCRphunFX2/boUHnqCHArO+
fV7JgpeANfFcasaP22DxZ32NVQRc/BxF/fYSzzFUF9/SQoaAaGroE09kYPMTlCobwHrf6jWVBOB0
Xq3NINImiLjNzdR+Bhd6UBJIamva9UbpbbrIdXT4Isog95LKn1HdwKXhcjr0Fq4vviGYKi7C8qAo
8380a7XdQZD71s9wzEdpj8m+wEmeNOQY4/fuXvQJ2qdmRHk/6TY6V4Mmp9gzLOE1PG4JyJkxkWch
eij+UrisJ+7i0Gc/2S6a72BaRgfq/HYXbuNWBJPBN9YMXZ4gDP/sVRffMbnOD9vC/antnX6VfQPF
ySYsmoEp+Pk+hEviUlUThXpn0Y9+8vWhuqqxE6uet3YIHza82zlFcRIWsJPEyVT+tW6keeJxMt8u
kVBvfbARKG76nUJdyNpgpPnufX8a+vaQLBHQ7GWwuULV+Dnh83vCiCzsehVH+83Mr3INKwEatwTt
6+IJctIuJnsanOcZ95rdNU0E57/syQHlD3wkA1dCRjAqdxikD4JTYFktVCA4yTder+H9CAg3G/T+
BUIP9Jl+9d+UCkkWGQ/2Yo1nSOiMFt4O+4LQymzRMWyKFRajG9GFEwW3uO2BZXSiLsRquhwFw4RD
A4VIBxz/sM3LuYWaZ9KJon3Z1RdWakDhZIkBDSXoQfKyT/RX2uHVKQawIGwTTlJdX/kL51cLzAvM
yeRa9bMrqbzdIPs5sDX5HgYgeRrw9EkvMkJWcsEC1aeEreJbqxPAmTAlHwBxgBm2gziavYrh8lAW
3BNW4b57fVLTPECBKX18RvwKJpAPS7TO26QesNrQl9ejM2CdFBJNABtRYsqlLxrL6tOE+iPFZeWb
MQMyRSDrtlTWC15LKalA3mJkVZxCFvQPTM8TJCNQbPeCGGjra+fPDVMNkM953rNIIIhn0SOA+XI1
yy0t/a+1dfVDZPY46+MFLZmu/AjVIvEX8K9wdCr8fTXq432ht1Ja96iR7fg2eoFH18czedhM4H5s
U7//0sb0l2Qnmy5EGcApCJerA+vLLyAw+EOAnfzAIEBd2LLUPeAYXj0FW9cVe0mnm3WGTL5WEz2B
tB4/pnIv8zLhqKZDY5+T2dV30LD6ol0ZqujKfxj0D/gS+wCC4QTI42VWfv9ldNPeJUoth97sSZsy
FiChxAXJZgLyb+/9UGwbJIuEcdCxptr2fNgdONZ2lcODL5OTb3SbWRxJ51h29MIETni9+u7OjRaR
xWbbHnwPnGeoxbOCP3nwImw+KqldnHG0rTdzgGRM4ONiCKr9i1PevoxTAjyr6WG5Cj+9khGLKvU1
GSDQTeIGkXYAiutTGJfvUOABIyC+cW9cEyL9xuYHjyBamyO5k3we4tme+tisx6Wlrgj6eXwKg+vB
4BckYKxosZNO+w6WTXbAl/ZN3u+IweX4ZoLbKqTRt6HEw6xCVuL8LB1s9g4ynoQ1lCJBtj7tTTPi
3cVkB+ATN13mBbYIzRv6hs3k2wxX8QxbOEkjSAvFugbboat9c6e2Bt+IKht8Cyvf169xsiVPsrwz
CtZHdZPwR9VW7SUuy+FH24U4ndSt0/sRenYq4gklwKD2g6DX03wPblwJnTKaOxguN3wBdThMKRIK
QGrbmwjZ63waEo52Uu0eH70MywE+kBInFCj8OzyJ6AMnhzqCVTQ1zBLBvycuUK9z21UnAyED7jks
ep+agQQo7Js4F5ZGUW5M16ckckPGZHVs6XAqdf1KIP/Nmdxp+SjDi4iG06Agr9thhXncD/vZCIj3
dTnklkQ3eh/rbOYl8kL7rZLza9DjfwkrXI1Byefbz/89/v/St/jXn4n+3wP9/48JgePP/hrWH//8
V/1/GA6IEUT+z5nr/xly96+Q9vUP/N9wAP8HwHsMoomvYyQA+2NSxG+Ra/kPIiRKFYg7CA5gnsS/
Itdc/EPAiQ8TxgRLIvzH/0SuOSYfcEhOCdLb+Dca0f9NOgDR7d8FrhFjwmS0JMaVWCQw1IheA9m/
iwb0nQ58U+8IXPfXo8Ulda4m64qthm/4u2fyF+luZB3+fCmMI4xwFUIpJm/iln5/KV0Lhc9sBH0Q
BgCoQBQc6m3Utx5E+y2wRntch9Z8buyADqReqvPfXz78Ywrin7cqBfLlDNP5UAxFf0pBzKjMAGVD
YalBzlePlFWyYB6pmQPi0p1Lg7qFhZW4rWqyksYOQEVV0k8iXMT3shHqEYrIIHIUIshxNZoDXtnp
IBzaowD6CtuBjhwFbdZfaFVEA0GwchDuJB7pEJgWMDGsARCgQIx/edWjqW8hRqAvX131gvUjy2yI
nPpWim15WxbOPpMx6KBWIcwFV8dUn//+gaBF/Is3giI/DiNUSyEihn98I5slaoi3ZgLYkiB8O5OI
fe0WLqAPgfqAqdbE0RtCivSrGTEBLheSonK2PQ538Ceh+7HjlGQpWn0O38RAlwL5b7+P1P8zaG1b
BVq+kSI1ZcmbI2Ku4Xck5zk9ItE2vaiJrVVeQaf5xufKmUOwyMGf4OX3736WCJPUsdqeuWsHjVOm
AuYMABNFUiKH6Tt8Xv8yajG2SHKAKLun2wy3+YpqXcbIVvwBwcNGo78W7XhGorgDMNugZEzbxMbg
3mM2DYVeE9BawxBVQ16hixOIrXTTV2JIC8Qw3iiQ2pmJ+G6XvQDvPIbgEynyYKdeVCtYp2Wg+6Ee
vBCwQ5IaKcR9nmBzRmX5CAHIM+QqZfVVDILFJ9YzeHir8O2SxWDAkQMYu90VelKhRaqcI8dK9hpJ
92qAPJM3vAafjAw9bEmHPmIGGdIlEI23xROXT/uqw9slUBDQRwV5M1NRbJ7rOEEWVwDpojmbyxUZ
RmkGcaqpT9h33HDMbzaFtFImkNarn7SSYr1TZZCow15LWx/qZqHmYLAq2gyxZGbOKgzhQKpFj6wA
s5B0Dw1trrU8UNsph5Zgwtw0dAAR2kHdCEHFJ9nKxw4AjlpG9W3eo6o+RFMIpAQvaUMTFTgwKfua
RFUudBICd+takO2JbgZbRLNZD4FWaE0IkJcl//vF/1ebERoi1K5hjMlK/E+DJuA3b3ohMwJzvUiO
cQVbGLEc0OyUQQuD0emLfQn6AzxpcAFmVr/+/vrxv396SSQigkgYJnGL66Hw+80Q3FVZAyvDNAsQ
/sU09NENQ1zkAveDHnuaNL9NufptdvlfbL70Lzb6hFMpmMSQzFhyDH79/QVjV9EeZcecrd0KkCWK
p2zw3XBTD738iuZkOCm2R/nEfZNDYCNn42z4rYchsB38dnVcILYcdnSENygDIUv9/fOg193/X5M/
rrtzRJiM0A8JjP6IQvLH38daknjksKF/B6p/RI/Mr8BzVKwEXm5a+poiCwEyq1vQzqe9ZzQLwXIe
+jaYjuMckP9yWv37aYGzmmCuFsdULQHk6Y+/pwvGjtBwJhmAf8CfS7OWmGCxNe1vgcr//GL+fRPm
qA8inEeJiCQien+8EIVitxKJ+EHVr8tjZZqxga6+huDIo1H8DDCVAZGEhsdo0AYgYem+gYZIo7hC
r0rnFRy8hgbz7vge0gOkD0dygW7qiJZctfncwz/5L7/53xcvpzHmtAgW4smgCPnjT5Yc47KWa2Ki
Wnb7jYb9CK5LtYdaAGmr9yA6/pfFcX35/1ocghBMcGUxI7CXiMQ386evNRC6n8sA6YclMNGrU1GC
XnSIVxTK5R7msQO8iAralA9NovXrug4A/1Y3Boe//yF/XBSoW1C5IJVJJQoZEv+zlPv9R1Tt3FJL
G5dFMlifDMTqFF369vL3V7kGSf9wu9fLYJQb50T+c2rtn9YeXVe4FsgEZCAskE6nVZd8al0bP9eQ
k7/PkNcP0zjsn1t7DfmXHbQ1T7qGwIOF+ncIqOzpqffuaznvXf1fvtQ/7pzXZxAl+Oc3wKphUqKS
+tNGYmXDxggSdzYgaXF2XAaFNwjLdHr5XM66Af+10FyBW7whmDHw6e+fzV9dHWFzicFTMeYDRX8q
IuuBjZhmEtsMVhkFv2oga/S6BroJE2uEAoU4C6gGdLHUkrkYxL7+Nnz9P36wf/xef7t/xhjB0sfG
Db3rT4tfkApFHtbA0jXdnk1WwZufGucfe2RjUtWY+sS2cSn+/sb/tEFer8tJFKPw59glo38OpPv9
2gtdH7PBwoiPmrCHDoy5359N6VAaLWGp71CriSIYe/rA27hB0sFXK6K3vNYm77nZ7SEmHK7H3/8q
ED//tlZRO3JMgCIgvRMi/3SQzf3Mxi2JXTba9bF0oXyqA7SwaQfsE9gtyiph7IRGe1pwpt/zuS0S
3eb8yk9X2usMrLW+ge/EkQBB1wCTMIRAm4bQ+l1KzRR/b1k/1dlYAa7IbdnAHKg0MhxxxZOmMCMq
KqusOeJZ7I9Rmbw1JSlvMZGYqkIHsgK3RGqBnZUbsDg4y3/xKqneo8DDpe6mqt4Lwu2IsMhIhu7Q
ebt9DyrlKrCRkp3XmbcY5NBOi8cUFobobxdjrIGUm/2I3EoeAqAELcIIMDLTqcPFb/QiIUxiaNYi
cjKp+oEFK8jb0VJ2Jr1NxjPKKNtjMgeLoURryz+tfbKqbF4dZPohgniYddu2XMmKeOlQy7XhcOxq
Oo2XbQMthZk01OSoqOSvvZRQUPw6JZ9jOsMgcqjlfV6OGgobn2B5YaSJaLOQt3zPrQnqC/IDKLDK
oNtzs8zTi+dh/25UPf6UZej2zPO2gzkxDs1PTCBI1Bl7MizxcISonG6DX7/hJK+RpcMh+UKisvWH
GEN/BmDTIeIzDVG6PDSSwfumPd0eutnQn7P0/pukVXWPfmkJX3AzyesydhpVYT1Gd3NAO3RKPcM8
i7ru+xX1CQtBWAdzUiNa2GqdMU8mXcSQxhHmK7Gs09Xu+GXYLJy8Nzas31sDOQjs84YXOpFK23RS
8+Byz6rkuMeiq7PeWowGod22Z4pysF2DQbxr2GYEMVaU9j9Ai++vkcInli4rV9d8F1CTYN0wSEbb
bRlg0gcJ3p8ZG8jr2/y1WaYkQsSckA+GUuUHKsvN5TOcvl+xFoh0wVvuck089ecNnmIIwbMLX4ZA
u49+XslTjyGUT4FZryNVtrC5tD0Sjanu8MwzlkAnRTu5+/sJNO0I4yncxBn3Jb5TyQ1mcLRC4xvr
o/DCtYzVEWUsGjqM8ZgH0Hu8XBBSWtAxBPEo2XGEb1keFhTH1zE/GijfMmnkCTdeIz82aQ89V1ZA
IKG5h7iNWZL6EsYagYx60TPWpoJDm+2qQqdC4959jVs9jYgoK7ti7EaNJJ3HuBNwRNa7XxDgq6/g
O+wAZR+oQ7bVWi5FS+beAm6AKoEnOQ+60COirZdtiAHlOa2D84LRAkGmK7NBe8XW/w2pPDB0CDjE
9oI7t/5+3nhJj/CPcRbPIeFo0K1vSD4pCs972UO0c0hFoKw6RvaavEExZkmmpzga81nBnkR2BusE
mO5YhgfIZnDSwASxd/RwYMlkrcJ7jcXq04EACT6xeEFQaZia2BZqh/GaR50MX5K5RSRVlDq57/GO
JNCnEublgo/b4g3W060Lej3mZdwtYeqaCGnBAd76e4nhHYCteGIdyusmfl3BqCx5PM1QD0ynmvco
NEAYRSDn4Kwxa/2L7SFA5k3S0+8YzmWfQIxiONQMXCU+BnWQ4J1voL2HvQRViY4c41PiocYkH4lx
b7DZw+SDBaH8NSWJem95t0PvM/P1ufrrZxciRL5tO/RvBoK9K6gPEp7yuqQYGyZk8EF5iRN4Qr4K
513Fw8eSYsIeMvOYWndiIWV3UxlZWcQ7Hk3BLZK8q10c+kq7RM8Jx2i6XAxy3HMUKQ5RAj2vn+yG
4wWhUApXK9qQg4KmzuFnlPvS3tY15RYrdgLKg/smNyFx+yN8P/MJrkW3pdaEIMCQJuTo7E2FEUxJ
g39UVTZjOAaGL3GLUVlTt1TZ6GN6b3v4/gcIA+WJ7teVD1qx/MFpVJrMa08uNVZEkiMMS6M7ukWo
tJOpTeYMSfUgOMgpxtk7Gsw1KDHJ4ClYWfeT7GHzhr8h+jVi0NWaN951H7KFmYC4hUaet4bj1uGM
w7CjfPs/7J3HcuRalmX/peZIgxaDngBwSXdqPYGRjAhojQv19bXArOwKOmmkvXG3WQ5eMiIIuEPc
e87Ze21bL30ZlhDsoUjWeOO1hYG80Yi0s7GXVV+A5SwubLXqAq+sNbpHcvM+36un+6QYewtfhg1d
Iisxm0wtN8tWbwUjEaNvjN6zO2pBH4RUlm1HZTYp0RmNCoTzw/yHN6dy7iQBRV3d2gNG6n6h182J
1jWuqGRzJ4bREggo6wABo8yEQ6yHtkwRpyLfZvomBohyhygy28ssCloTvyFjHVTcWQtnpxkZOlRF
lT8XM1oX7jj4SJaHb1ZK/F5p9AllaJhrR6WGAucqSZkYfhjrMDk0FToUeiQcmMi7qyBYl7LoO09H
7sp7Q4naPU8OErMcUt5VWhpiDUjRvK/VSbqeS9hguznL06M6tqyEkRrJtN00IcQGieMqG0rpAIoK
L5we4C332uY6DkyAT3UPWoHxzDHHXfw7z7LqQakH5uRsv9nT7Kswh5T0/d7p81bWoBdpgowxwMN8
qngFWrI4C0okqwoIKMaBI9vImVWrsqQzWgPFSmW4C8wxkc/NolN/qGU+FnHv+0mN/atsAHll9qud
7OOVSc2QJABvaCJnOp8RjG2kqQEQIYS8Ns04+aGg/rxvNgjhsGxNthb4qHVS4GMCt7Ho8UiCWAoX
j7kOiESMa5uH/A4OE56FOciu/vl3bNPYNGRVdgxdWb6Ev9rbdNeQOvQmBgMnrg4Z9tIHdIUAH2IE
wXiFxE6KRABLC4l9oU/KP//MOiZ5VaPvQiqAvBR6fx1eKmI7iwMQAm2ZSHQSOnPlDLiNet2YPCuC
KMgUU959/5m1L24s+gkq4wGDnD0m4R+PioDSyiCVwHPI2v5XwS2gg4xroJkOcVV06w5uAKY6Oj/B
pkD5DX7BiaaXqFMDzat5bRb+XKlNsRq7OVzXihEbXpAJcXTUwsQJaTWs5PpgD906rRTYCFrLWoJJ
4HaeqtQPowRV6wxUAgO7dnSMvlT8Ap5X4eaQEpfhZV9CBy3ssXKnXM9Wc6EW6Kjp/OPjrafA9EMa
sO3GkcqWbqaM5QDH3xisgCMG2g/17Odi27A0VTZp4iI6pgXz8dtK8h5zE3wvTzRF8DAlcWp4jOam
8YfjLL/n7x4G9ZtFzWrZVM9An7STQkniyF1SBYiEO0WjXLV11l4FWq0oyyu8+Ig2WfqamPkjGszv
b4kvnnUevWXExC2hq87Js0cpL7M1lwRbNkwVlh52OyGP4l7P9Pmsjxr74fvjffFZbdr470FIS6vg
5L7XxpnBakqzUSk0Z5H9G6uUPRjwILu7AcJjr5QymtZB6Zg/lMlfXE2OrDHMWoY86ilAeFayIkM/
JriPKT1DA7t6YAF8+v7znXRT31+egL506h6H7xWq1sebBk2BmRl1g5WqivJtyEN+1BotBSeoFLci
W+SmQnoVLTsmPW+xPsZWeOeAbz3yknH2bV6mu6TRixejN+wfWiQwl0/vNBO7iiYDaIIgRi/s48ll
Jds+1MaDZ6gpWsuiK6sQo06DdcUwmvQtNhJhemqSzBcJQoncHa2l4KyiCaFkLqnIDaepmCRXRINI
kKtG4rmpsgqyVi1hMId4FhdeK/OsoDPLMuH/8O0uTZyPjwq9vuXUGSgttOqTF1g9KlWejeaIwlFG
ImBryaaact5folK6X7JV3+DcEqUbgQLa0b+W3ypDH29jbWQw1cuFNv50vUGufTolTeMFbmi2Dsvt
9IJ3Ebd7gbLOc8CBaPtehia4HYdSezFtxFueAzoBCRkqkHtUDKBfqiatbXyPcXKfy5pAGWAr/ZVT
AG+AOSIzmmGDaC5udWY8F62mRL8NYMMY7LOub1wnspuJZpLaT8shJ9ookhT9Gjqgw6sgwr+DiVtl
n4URNHutGydQ9jM61cGLoaduhcz1cntFAlDY91NwIxCSo4VB73gbsI16aeVg1PwuFOCCmAQ9ZXOo
o3B0arybKTTK0pMHvRzhJ+gdmJfAdlLkOtxx23lAOXFmgh64y+JRoOsMtOYpYlAN9CYFW5sXfb14
m2CLZHYIx03rOqte6czxpDOtTLBsGaEwZtc0kTJm45T+idukxhsRU2O6A3Wq4esackq3DWTzsAD0
nu2+mV96tNnZqimRaSHZdmTJV+EAMWGiZ5CvUHwmE/vXhrYANXUJFDXPUfLJZbDKQlE/CKdRMOsZ
VqV5ecf4xytaJ3tGHxnSYDDKbIXut1c2ttWmf0zqf32biV5fdzQj2OLOWhVBysh5UcdJWgVeZk7d
hTNbMbquGssTpREQpRqwbeuPaRRiMFSd6kjfw0AUXEqp5A5OVDr/+OVu8ggAX6dNbpufmOlziMQI
NxYTRTVSNkiZhlWoJ7ZXOfa0lxJn+OHx/LyYmNiMSC21eRSgFJ4smHLflLPe5B0SHGdejMh1zHh6
DC46tnMx1Ispln74iJ/f6gzJwCSaGuMh01SXN95f+yhLlPy86hhUm7g1IjzIEMICzap/OM4Xb04d
0jlPOowWhZ3bx+MoomyBwrElt6Y2vmRDl6xFSAUcKo30KHJaPgaVyY5FoV9puZRcfv/i+9xLpafA
okmPl7cGhfLHw8uwcme5R6HQj529FkJzLhWBJSaX5fLx+0N9cRENNgQMGShBWDBP1gjZbsOMPTef
FPfPTSRC/EMlcPaV7VAEIllr7//5AW0mj3w4JjkoWD5+tqyTYHaUCo4jFF5r4Kg5ekUzv61xcBxq
c0h+OJ66LMEniwiqG5VZCkgJNlcn+62ymMzWlLlnmpwqE5RYobG65XnhI+KzNkqrOPMmHcR0W5mG
hIWhdvR7KU2m1DWsWgZDkyZRtQ6MXpy3cKMl34Jy1ni2MYrrpJMM2MbVxKZmKh28NkPYgrb8/jv7
4nYk3YRbn22gxW7m5DvLRYQ+XqPTFtISBxkJjSXPYxojtQEvyTLCcD8OSHTbItF2kDZn44fn4XPN
xo5VRyFCzhys6vfm/1/PXUhvURR6wF3SBpHX2BCdRnmq/nRBatJPgcplykgWvv/UXzzsbJNV2dDQ
myzcx493SuVYk2gbuFmjyk05M93Za1EyH//5UVAjMcjkWV82ch+Pwti/U9SMo5ilNV9BuoM25UDJ
+v4oy285uQlNnaRt2OUMk9l8fzxKQ1Uv5DbovbEBFKJMOYroRKP/UxhLiwRD4PfH++INYlH7GYR1
oBnjrvl4vNyoZGNobFoxamGcOZDHHsqhy9eKXtLn+f5Yyhd7IvKPLIshpcYSpJ68rnhnWHTQgBTS
q3pmbtCcVW3NxIMNwC6uutrTFMm6pNnPdKQD+pfEkXoOQ2hap7IZIArtkUT+dFJfPPa2YvJmY5uF
rslQP34D/dw4cHxGARRQCi5svai2NoLR+06pJuGZ8mCu7CqAsVklcfLEDV6wfRDipw3jcpiTC0+B
wLiOohI9jXVyExddqEVxn7NfFKQtuBXj1Ls2zcGITyHmIKlppScrje3Alctx/G03vTNdZnGkvNH0
AcBUprYd/vA6+eJpthkpK8sAEXCZc/LVtH1r55YGRXKQghe87dNOa00N1to4r5yY7dqA5uGHL2L5
nKffg0GYC5Zsyl9Syj5eDjuT7GyE/OXpxZzswiDMfGUxUzIIqD18QNC9kh5WRd+3b9/fnl98Wqhm
bBk0ek6cwcmjF8JeahLH6dn0pvJlxHT1QlKhFYRkEWwno+leiQQoX74/6BI1e/J50RhagJ2RcrCG
n75WyjgPl4YorxWzbGxPMoTanbNniyu/Ze+AUBoL0rwgBxb9O00NPBlyOyuHWi26B6hQCWyaSgcD
MxHR0qzpJ9s6+i2RweVJiyGhd10p58jOpiuR2vrvqDN4NWtKQKUUGqOxnmsd1s5Eq8bcREMMwawM
2+mYz0H7wx7i88sGgQMbFhkhDI/6aU0kZZldlTaNYkn0xqbR02zFphG2WRCXu++/10+Heu+TolVU
HQvF66KU/XsDmAZJnkSlDUdS7W7x+o2boBlIB4E6/U9vWHYo1HdLS4QZmX36kMR2PuXKQO3J+Cb2
B6UOduQAFZ4sKZU/tkrg11rVXmP3bNfff8bPsg9uVltZ1GBQw7FBLgvjX6stC4NmBEjjyVLJ5JtC
iUhDALlyaMjf2c7TbF5mBQpAaWZuy9QMx0vSllcKnAhXdKG1S5O6PW/L5fXx/Zl9WpFNzoxBCc/w
Ijw2T9ZKGaZ3yUefvWQ0gyMoNvPMCFNt//1RsOmfPjxUL8ihFz2yxbBHP1m9jFQAJcPuC6oazd86
VhwJQq5VEZNBII39CMy/fJRHY1FlGWODHhE/KHNxrQQTRUrROLkDM+nMcyLWZJdwq+bZGVP7tUzK
UYFLNxT2UaXNXKyGVJZvIOP1FyCkunptxDJ8CHZ/NXlFalIG1PJLkohSS2a004daFS6NFWiVEjJm
xouUg9EK4FndYHQS9tFJYCbRK2Gk4cppRJU/6TGm4pa8HM1Dp08Fj9n4qVUUZJ9q3qBm0q1cgFUt
p/m3qAUQthKGknzWRAKwYQjxNXeHRrRgUOgotrshNXu4iw4m5F3lSAHzWd71EmkSmmi3ghm4dZ3b
UxP4c8gN8UerB+POqcf+l2GXuGKjPAerwPurQmfYNFPk8v7BV0LHlelogya58HN8Iq9BFqjPjA1b
yKRSmLNtFiNDGCyf9WWXd2C1uVABYmdLCn8bVjgt3SByT5jD1/pbDDiiJJ6mxoZfBvof1AXqGd6J
BYvVpBUsndIpCi+fsuLItE9J9nOSwlk30V6h4NHC7oYpr4FXmwqWPtWUwdvs0bdAejCnTEMm2lL5
WbFp4skbNIuj61VzUxhhI2+q0ukr3+g7ZKxDV8z3RVXId2Wn24nrkJ4BnpGbwXYZ4WHDQ2VaBxB2
h+oi1MfhzVaLUV4BfJ6euzmIVbeuq/xOEguPK8I2J3mRmWogmihXYY9jaoOQ3A8FPR0UvtHWAryZ
boQaFlsZAVKzpettZ+sUI6bs64lM3pUlUUwAd4kWRkI6kT5EU1T9o8dd03oBPWig+yyOJFghXmlY
BpTGLQoMU64zqOURUV7u4COTmG7neTpAy80BurtjDtJsV3d4NFcI2IYJnZAQOuFbhawTChRa2ibK
8MQBuYm0Q6QGzloWJh4gMTV1cigls8cJGevNY8Nb7rI0o3dcYS2OCI6KhySq1VuBFKPEBU+UlC+k
pX0DgN6B86RGtxhdHBOARBW8ysyOX9u5H3AboTN+zNmrweCrlRnhPOJSGsHxMDlubdcGFlTmy4Db
2kDyG4VeDEpTSb3DeA/vCcvUG8WNwHengfRqoX+lfhQJ542t9OK46usOltgMtrozdL6Yvu2QiTeD
BU0AHyozB32Syswr2J1bGN6QQ2Pm45GERlc7sETN+jGb6UG5XaTpyJZUpTpTps75PQ1gIvAvRj0P
dGsCHCuFDWy3j4sILYFuYiXVaLUXfmcbvbxuQ9Ta8Pbi9JzSBvRHI5UI8ygKQvWHNeqrlcKyVNIh
4KSwxz0tK1qGIz1ja9nrIt0q1qFaWHeFadMxS+jznjHRxKRqmeN4zUMWXNfMzXdFncZXQxGm4mwR
dMFVEErzQB8uET8sF18s1hSrMsmcNj1o1rSP6xj7razAADF4ap5or90SMVfqRftUltEP263PC9PS
ilVR6gLm0i3npAKJMdBm8UC5Q0hPv4Ru4RyRqvmnhfnTJpbeGl4ch/YaalfEdx8/UBcwqGBWjzRC
kAqHDkSYz6RNQQgMJHvPQ9VeqplNjpKO+zmLyvoJhc1i18ps8ieWscus1ttxQiZGviDoRiN8qjAU
3pXcj80P3/77tuvDlpuzZcOLbtmmumUS8PFskcyUZMe1gxcx24drjGifXaed/KbjY16I0ak3pZhs
jxZueIQsWJ71gy7+aeHLSdAuZ/rIVkZhFvHxJAg70lg0mUHkuSptBny2rl2PT5rR6ec9bfwfSpvP
OwcOR93LFF3hQp1+5rFnfGZbDPH6CP5/KOf566jP6Q4zAtYmJw5+uCWW4uH0O6bIxpTDdg3fz8n8
J2WVkeSFVqNKkEftNK+ImsiL6VjA7QA7gD1wCGb7GmSrtWrsgLXv+83SpzqD75filp2SqhKDfjpZ
Lu1wGuYRM5VcWljcRW7tiTq0Xowk+d0n+fA4Rrrx8P0xPz/XHJNtGb0FHfKCcfKhZSC2udrCmw/i
NKGtHVe7EQ0QUlRsxj8c6osLqigq67tB8Wap1nIuf++FnUmKdCYhHt0MuLoxSqXRFY1uPg1QZcUZ
dJj2ib5DFm70xKADbcpxfJiDgKWdt51+TVqjeIilRL3pJDIUXBwns9j0RqXcmQDYMUfHxjn2p+BK
ZvyVu6WR41+Cu0pDQJor+XUuNJ24JwSlm4w24h1A1OglkNUQKR518tkAFuQ4x4Q4rFW9N1DPdUl+
aZNaCBSZjCrLr4C8b0bDyWI/ybTQXtVNUrxMFnGUq1zSqlejZYPLBGTQKdh05FCdlGA3iaVcVr1B
Bp2zsbSw/0NfHfqa2s4N6pDBaUIAWWKsr/o8snOPDpzloNjoY1ZUzIQ/tQ2+uhTcZSZlrcrFOC1L
mJl3pqGRAMIc9SnPTfVATIrlS/2A7g45T/HDrf3F8Xhn0LSl0EM98S5v+OvS2xoJIQjR2MA4ULP5
YgIJFZ4FixzSPOA8ogN/WEY+j3OpO7DF0MPit+OQOXlb4dsyINsQH5hV83w+8h7HkqyV58ii2pey
iyDZlPANwFMAwSHjkvE1YnMrNR8rRwYVH0n2qofn6idSnjQ/vNu+eOw0WkgmqbxU27Z90siQ6sF2
Cp2qqFbG+EGLmMQlXW/RwTLN+Yc6+4vXChJrnm1mr4iCnJO1oxP5EBEExLGcpHfjuq4PlZjlMyTF
AJbrMtoEDO5/+IDqV1ecSltDrMLySvTVx4ddlEkUSwafsI8cLFH1ZJrBGUzOSF9XutqbbNDJrVzD
ZFAfolrCPumAt3KVDtWrD7iinw48kSxzU0JDCwJCnr5VdqBlKFiS+gE9Xndj0IKbvabV63E957V9
we+EEU5fTqx6I0lhfFRJ+QcdOOIWIfWd/cMr7bOAn8JeVaGAWGwONS7lx0/Z8+CCXogUzzZFcx/T
kVrTnM57d8k4Jae1yfHjaZIX9sgUo4zsPDSpnY61xmwPTe002+/fsV9snjgf21LIsNdl+dSC1igV
9FA5RKRbVEAQO5vZk8tYLPyhrseQfLpYLo4u9oNMtPA6n2oyGvynTtUOgyeHU7wVigxpeEIVfTVZ
YKDIpECxy2QviV5mOkCdr5jjAL9Z5GQpj3Su4b1q0S5uAtBiemnm1zJ7C2tf62y/KcpbpfaENUFa
VvTxIc5gEnlzvFCZdYJpY1QQURCC6yLKIQ3TWfekwix/Ufkqv1N1tCjGZaO4xsKbHCyg4pdphm7c
NaWOLAxblhHkJ0NQPyhzhZgitRAtQhmpzT+Qk7J5PUV1yKOhJsZPQ8/3/vmHTQYSTsasrPE09HWc
4h9vmLCzyLWEROshXVdK35TwxZIJrQ3MqecemamlPNCcU69tyQCqZ6TEH0PDTPLbJLBM4J56EV6x
9Wj1dcAEURykYMxfigkntF+lFo0Kh7MXK6sFhXVjgYq2VqyocfNv7+Fi0yfD/PLfp/zvnO+38v+p
zEA8Nn89c5+y2K9Lvs6Yxeh/uQDv/+J/stidf+HtZ8HBe481U7HU/4ABVPlfXHUFIMAiNsFnxKP7
nyx2mz9iIMjq6JDFxf76/4IBdO1fJp1RLDi8Xmh6Uw39Jy3xwzX632v2IYv93Ur11+33fuchWySa
kIYo0smTt7KNYKGbKYzIBw9nIiTeg3irit3+1pQkc75k7U8nKM7tHObXOPbL7Dwb9URVXSbLwQDV
RpSp8itK0zrfdSBxk233HjZcl0qODeg9inh4jyVe2Bj6qrRbw3kZpwxIjpmFSn1h0WVTDpOMdHjL
9mrMYAmHTRjdplkgpGOZC92Bvp5nZXkwUj1svCK2lG2fVKEJb7UsFWuHyby9lmvyjCi3iiu0OO28
iwndewBsBfNxzDFIrAmQzi8sPNQELoXWkpVTF0qZvxrdrBBgQrzBEBwCK20G2YduMsp3+DSy4LwG
oVJtInTDJtCEid5eHaDPAazZGrrPulk86VEOt1LNehK8C554B52vkwWrCe0+LgqhdQS2jLiXsETP
NjRqpTBJsJBsKVzn5hBK65DJfMW2sx2gnKDaP+bamN/w1p77dQMj7yAjbVYBDfURHcfajokknLvr
yWTFhCPajoon9YVGjENi2qBtpEZf60kKklfLbAXjNbtMgkuwTPXZke7d8FhhbwD0HzewkLKwiRXX
EJLGiIGe0u946qb7NLIJ6XKm3G+w73DY0LzKxqY8zGZu6TRfzTAgD0MJfxVEZiUbKZDgIsvG5Gd6
277QY6RPSw6Ph4ZVP0R4eR8m3F8WuZKY38JqvzQ+sJUhJjpD/Qm7DltJcNfhiNhVlZ0dccyIKysn
YNLs5Vu7NuWHhcrzGmrz5Dsxor8+17I3Xu7wFaHe5rBF04RQxNQg6y6YBjYPiiKMMzkZk+esbbh7
LFLSSW7L54qPNYz2H62owIL3ymzdimjCbFfEBsCqoJD5uhvmNTiWsvIm70uy5xpajxsEmMPS2dOI
hwy5c4+zNPZQHiAshQC+61l3K0MW0roOVZRKaPSG2AvbkOjXuoowlOqdVCONTrstZgaUjJmad9dj
V0rI92O7fBBdPYPOjNP5jgQqNIhDDCfO6/Q+JbvPMotzYHdYl+TRFvPaZlR0C4o+/mWrsYHYXEv6
hyGKI/ABlTbdita0MqAUgalgfqo7aQt31qDVFjThL8eJojsABxZYn2BUS/YikUhouqIBqFGQ2H4e
NMlVITloK8Kqla5qBtsWWfOEEbt2yxyDL7rPnoYecgChNwvqkpIZJnOXtJFbhFL8KyjVbjqwyR5A
AiMBu1KSFLEkk5LG680k2EhGZCOUzBAANm1r38dd0db4teLoGqmd1K9kqU4ustCiMd03TfGaRxJt
FVqJUg/w1Rr5xq1+OIRsr24JDlvyBiyBF9Bq1V1aOAFKyV5vHyQKku5g1WLa9qVOTaYUgXOM8wyi
f9bWychoWzQyiPm0Tz09N+ULmLH0UZN395Q6DZXYq7U+EmshpPZXNUjD75KyPNsVXeqEl0ZVQ5WY
FXkKVohBFZIsA0MlAMtQi+eQc5hdKMLaTG5ZLgXgPxeaZKSxm7XDXB/XbNkq0xOxZN11Iz54T6Xx
J1y4Ik2+qnslvVNMaQr8Lhf5w+hoveKRyGi/NcVUXNoEpCcuqtWQ3CkaKeUafQkjC4kRBwcP9HaJ
zKhuLUIomAwMNnBOKVCjP6o1FiAqcnYfIJVwIHZ2T7p0Td7ooSB+zl5XMBJnqM9BG63aKYB+3Jlp
1LrQMtBA2vQkgdabo32nqZLjuCEp7+3aUPr8PNLS3llHRq9ugzFRdTdUxuSyrixoEBruiKsgk3LE
5lpRX9YdvgGgHSVeGN1xFuvOvJhFZJR6uxbO1EQ+nK53fq9Bb1/VqlZGPkCV7CWXmRLgV+a959PP
ZwtYRSSXUFCwsUMTUBmjr4V1C4ddYQrUB9ilqDMNxaGJzpjKVbBN7iu9ZJ/KYz2/WUFo35Wq6H7P
uT0fScoYSMpywvS5TXp0lLhhSHrgC+fczUECMYbVK71padkJvyEutfHnxR3KSLeabghbhI4yGBJi
ooQ9ceMnMuNOT2r62HBVp8Bar5V2TpBO5BT3XDUciEZYBr9IQOBtlEFNC71G42XrWZzlXVkDdhCx
DZiVTClm3gzPkmgDa0y+Dmd09yuUPIRkVYkudtNgqWwu1am/nh2mVS6RBC3Tq6YnokYW4YU1NUPm
VZNKeElDPri9xH4RqtsO0HLBYQ0suhTPv4C8DPuYYKTKFcSnQFQjvEt4E9bZK/YL2MlYc63Huhi1
J8VEIOEZndMSoQ4QjbHU7OgP2NuVa0ku2LurbcztavUVnTQYpxF6DZoQvqySx72OgPAR5OtIdGiQ
+8ovsqVDRmj1AZCoXeTmZTFZLEIz4ov2MIU4Q/Eb6NOllHI6XkOaGpHkINnvhU5o2swPJGBEnUy7
AW76HUtXmZLcJFTWvaafV3EUQ+gDQkkGTZG3mNNaVuRqDW1rgoPvKIK/yOz6cbZ7HM6VqUvnTu4w
7xhym7smr6th8q3ctP/04eJZj+pyljA5Q4V1UZ+JN35HkK0ozdWnEF/vZYVpWcOxVKk8X9Gs7HMk
pRD1qsgKCLY04htnBlnOLc8VwVmNd8tXZxIPgmCiBg5bB0RnNPHSdKm40tcZsMd5jaSKsojgcFIJ
da4i6WJFd6UUejnt81TpyTVtbYKdRwZ5bmlPQCfQhsPvxfWPOSMKA3iPGlAWX1KM+pCJSTgg6Gf8
2XmHDQ4LqWM9GKUAsZiSSXZXkrs5b+jwoU0riM8R63ZgcsvbGz/3SqdOmxarqD3h8kxKUlv1acn+
KiocyyYPTcsAazBuTZINcU1GfP/eCL78MnG0uF9ZlYj1w6ia4bhCfkIpbzREpLoDoTKC+KpefRXS
WBDeawf2S5uG4TPjIaXep4bVwv3NIbe5qd2SNaeUuFsjmzY/3ZUpXnxlOM2Q2vXiKgLrG+5n9MvW
Loc+0B+a2V4epQlNQMWSkBwwCeo0KOPeIEcU6Tb5H1OvXA/TpF2bjpY+D1ZOor1aEotgCJGTB5/b
BKbFVcndmlkGnviGwWaBtdsGAuIOXdgZR3astr7WzDE1D/Qai+mCkMVhXkFBUq1Xa6R9vywoWENv
Zof9EWFV5MJZBB8RNXTPhjnJNoEcFMNBnWbN2euzVJbX5Ly1wzoW8qDs6C4F7TqCABy8GXGTwlqF
vWTfahNq8gODrEm/1ohuI2VbYa538Vc99D9Vx99VxkkPQtV1gpi5MIyA9WXqdNITQd8umVVChErO
Hx8Jyoh9AJj52/dHOR2JLIdhFkL3mvILa4h60tZymqpopa5O/UofmfriuxtvFAvWDaoBOdGYo6vV
wcQVSsaNxhZRboANg8Vubt9P5P9Xwv+F0OCva/KpEj6Wxctb+Xch/P4P/l0IW//Cgbgo9pBMKehe
FmvUvwl5/AlmKUTKFqgRYB+LIPs/hbAGIU+BgEf/is6hatN14qHuov/zXxTCzGRQkvDWt2SGYf+o
EAap97F/hQqI+3ORoi7j3EUY9LEPY9Gpm4Ketn6tXsHYwkJwdmX4kzevMZf6/fY4Wb5YrL03LI37
YYWKYhNvrIt5Ws9Ji/PGPbsPexJpS28DaHOFvWN6HBt3L0i98ZP18DhtjX2/6vZDuDXMvYyFGVb1
+X27YgHf5ltrZa/n5sCcHiHhKocjlt/TdobpAFkjdiHKY6079gZFuNtzYpM3rnvm6ivQ3YMbPpMw
7F0JzuJKeOw8/WwT7cxVtIl9AF5n0ZU2eIiwxRm0V+Hek4pykM/Vq2wn83EMF5rqnqdjo27QVTyd
gY/nl0i+/AAtfZ+t1Nd4HazE9n7wpBuWWXc5QsDm+iJlf3MICCJZxWSIX/dP6lF4wr0KvHalXGD1
MNz7/dX9veMez5b/M3nNIdu1q2fdw9/hNofmgI5kz66Ic0dD6j6ub29D93X0qwM07FV+XfLD9H4J
U1tEIJZ7JoNld7kcMSIqFr77CGSoTwAyv+45dm/5rtxkB9GTn42+9ea4kmt6lu2+Nk+an153fukW
BzSC55OTePGdAtQfWU68STqWpnAgAB4LyFX9Nm/kXbXtznT2ZCyU2lrhIPy7g3EVX2Kl2qDHcZWL
jmUwJBktX6kX5KIIwuravWlfDNZl8zivyU7z40O44z64H1eTa/jMlfc1nvBqDd6DCQOU7eGSeJns
MgZk3nrpVfWqw3JH8fW7uiDkVf9trOsrsRGbzO/ezMqnRD0rYi4bEZ/PI+JWsmNrH8e1D4J0/t0f
DVihGw0A9Qb8/wMhs27vynfEcnZ8ccfeg4jcPIe7MWO3uUM8GO0ui2j31Iy76I8gvwhSu+4ma9g7
Z/JO87VD8zQ9D607ArNjXQcZXxNhk7h96HehrwybhUd1aOVV3z/gbjayc+cKmIZfbeyH6hgd1KN2
0xyGjbgzrUvp1XktkVfJduwtugtP4z/kfXoe+dIFtFQC2Y/DsAL6nh7K1KWFTkElk2AMIBCmOnp0
KJIHa1dAbDE8hfgfB631SlWOWrsTQKNMVxBJicfSVRyXXLLqVrxEiWscOhjJnP1umPaCvSERkH6w
jy6TXXIwBP8ouOJX+q/Axt3Ly8Oe8yf+9gaiBq8A4oyIaokeJZjst2AGNc0D3tT+MZ/NY34WbZxd
YK/ZsOJv34Nn4gbD5hlLK+ONTFPuAWXjE80ReTkuoXV4Vc5uxwxx8Kn4x0fuuprozAflMoWw8UQo
iRvcyG/J2iWk0e03Yqsfe82DGGF7xhsfzHGLdbQW60sGU47rhemZzHVRXZ3q2A/PtYvgjoAsf3mC
Ze1uekDZ0rKffeW8Aq+iKng0eG9YXv8YXCWX4dn4i55R/Rs7Ixaw0lMJUUEzNm6NTRE+1CECrVvY
kMqW4fda99bTalqRlowR37+o1sbZK1uhI49NfJb8Ss/NPaod86XwFTf9vVSfK5le2VP2ima12apP
l+HRedFiD81Tcqlea5exc6clu159mqdd5ylX2lF9sg8VjN6wJBLXfZN3yny0L1aEvG3sx8CVjvkB
QYhbvaqXO+16Y3nIZf9o5/Zl72mr6Ubbn9e7ZIsavyZf99pKdxVR2PeAdtGwnldEw29Tn9fy6uUl
2iZkw+xk9ybalpf7ZKV5D6vKjdzzyV8ZV2q0eiP/1w+99pd64L9cNF6PxcuTxsucdhxR4etuJfxh
Hb0Iv3BtfqJ442pcZVvDm1fD4VxdK945Cc/3LaXqxbznI7hx7+W78kAGwMq+KHcyfwUEoYudzwMd
TPATf4eZtOlm58Z+8Dkh/vdwULyMYQhphK6j7bAHpkfzKd3pwb77b+7Oa8duJN3S7zL3LNCbi5mL
7bhteqPUDZGWngwGbfDpz0d192lJp0/VNDAYYAaoUpdQpd5MbpqI9a/1rS/HWfGPxdeLF/44iquO
1qB1e6KGb1U8eVukPwLZTKLac3Med73JRY75dPjKzGO7qcDMgURZqx28CPZz/EzlgX88ByFOLsvh
VUVRCiHy66LcLGz0kAbGfsOfIZkXUsymFdTarycuT+Kv77FOlbizs7boIeGLdjH4GQJ7k6xoAElC
rsoN4ZxtvXm1Xh8pyTzer/df2qHqN+bJPfm7R/p3YJEwz1k5r846P0jem97FuML8oW4Y2G/6Hc2e
Gytc/u622q0n1tp33rEcvheW9As8VK+Qt9sgbM8clP+NQsErJFS0lxXCWnIJmu8qWmsfg73xug0b
gtS+jra3wcYhJL4qQpVeD/HeFrznnJeCQ2bHC66vZaMGZWTYBxujw9xZH93g7zOhf2sBCYyFv36H
JjOM+c/hy/8K/98hK5ustv57svLqs4gxr/y8cFz+wN/WjS6rQ3KP2IXJ1LOH+Meq0fwDmAneHKaO
GNCcH+vJv68aHeOPhaJm4I4iMsnIj5nLP1aNwR82aZaF9Ui4EaOX/e+MT34fpJNJdbEjMbhjUcv2
9reNjW5nUwGxz1nlDjUJ0ciasO7RN+wT4k0HLLgNfzov/2IntZwG8dO4ZknBLoxp5gd4AnEF/vaJ
aR3XY+bbDk0D5qNt5K9pQmOflj1QYHtvIpX7oudJN1rPQe+865a8y1Lxpsqmxalo7WTvfCa0j+Qd
ddZN+622FB1Igxtv7da/+vNj5ev57WCx9hAFINkNmoMv0VlO308ej15RWkuNHpOieKQ+jbQ37SUN
r/mUVmcQTUa1c+2EeRHW2AeSBfMtencI/nKkX2Z+VDX3ahFXvNGsKF1TWU9MfOJuY5bVXhVW8uKk
WELpmldrNEjru98Ht9JmteKyRbb6xDzO/jXkpW6LUL9IEsvAwrO2Qx8PjxUlWBvHK2mNidI9YJEl
ch2rt4kox4TxHqcXlTCeZkBaNyptbeLkjVvqFOHzQb5AiAtR0jLeuVN8HkVGJAos51p69feS+c5m
mAtavdqEJV7lQopKQN7fNt2g3ZKPcXdQNtJdUFG71y+1RA1D8XXR69tA6648hoa7qKSSYlNlyvoE
pZZ/tvQ6k1PVpk1nQsdiULPV6bBhBJXet74s2GVUzwxYgoPno1DZ4t5p6b6hDWHdTvRV53SahACX
8tBr5vlMKCI4MMB7MqaYpeEEwL6ZOEF6AFqeMTWtljIVO71u2m08aMdgaB5jVep38yDGbTkDrjG0
AQwjw6e3wO6zMFJWyPcX7Ju67q9jfQFbDZWDtG4fyiT7GHE83RTERs5OpffAQqgqC9MU2SkHTxZS
GxpSs2zlm67RnYMTUL21Aktnn3xVeKuULox74jMmxXctaDY6HTsaXZjJE4zpaAbjDrQf07yktzIP
DsEM5DqQACLBBa1ROab1bFbl1iisG8qo5Lbv5opZm+xXaSLrK0cDezTkNb16QrD8y3EoJEVPqTcQ
5nXlR1+Zm8QfFJ+9tqpj6DQUJXsHN+n2wi3r2zlCuC3Rtdc011PM4zPKbzxpwRhn9yBBL+0c33uv
mK++mr72NGL9uLboCz3PidGGpoC4mxjxqzfXxbfGbfX7HATfOsFnkZP4idqNsGL7InsESvNH+bST
MX+sPEFRaCSuAj0S35sJRyKdRoxcGCVQK8eyRwMGw2rSyKlqoxpbCvcaGch66NBwOTlOeSglrfKi
qbOrCCj8Lgfj9OalMzn5RjlrvZ/IJ03JDRy+bus5ULgyIA17nn3xY6NPd6AO2AZYcbGTndoXVHGl
CTQs4coRp3eHtAdVYktH917KEk2azpm7wjZzIJHCCU1EyStND+YXZXrjSz9H9i3ysNyOErzFSg1J
FJqpKFe0+7RV25+kS6dr6ajxQnMdA8mIASUqWRR2CwRsBf7kDfDYtYtjbS0KudW7pKamRV3S0Xu0
aSe0rdY+B9XohS2629bJl5pHk60fRjsyHBRD7izp26HujvT1jkwqV7DO2KSnNjtpDHkfA6S0dby4
FKFxP5WqS/cqYQcapyJYtY5gLxmPUf1kV/3rbJbiyiDCtfek+5xZZvZIGU5721p9dIWpJb7wCMI5
PbTGNl9C6K3hmNdVFxAYqOlA9OfJ/660ippVrtVb0QjKF9OquDGzfFh7NWJx5DqK8jvAiZjWjbUZ
iVf609qQOEz3BcLVWKXKi68dGzOVnRLkGpmufGMK+V2V6BNl39115A/ChFH2qXSYV/Saft3F44Nm
2s+Toz8R2Skx/UcivuRFw8rZptULtAjSZ2vp09EBHn9w/KzdFDwgP42p8k4GN/BeGDDSVhRhUL8E
KQzT5ZDFxoGyOq5EZtEnD3EbxZzW6r3lCe7rFjo/hv/G2utWRedSptEV1UQ5I5JaNeJaEIpmcz41
YlM3on/xOmmkO2wCTNUaIgM51MJOf6hVPXFmZfVli77czx21U7oReZh/4AjCF9r4UVp8MJJk4Nz4
9ckWY72fAjunVMyLvDfHiOudpaVAExmPmivgt9g5O0seY4dxXVUAW4vq2LmALRG3kSxyem8KtY8n
WyMAaemI8735Pqdpg2jt99FD6/UG1aEJ2NxaifEqaqbk2M1tdRtnvbHlsj4ghGX5mhIi0i+OVDtN
R7vvk8ncxa5FiU8JknnDvEHbdlBRb2oZUSvSlsWxz8YNzlUHPikMeSuo/d2QmNmFHE701dT2cMPk
dwx2RkW3CXfNjsk0ooWZjePKtGmuJInaA90z5yI491HyNVI19lTLNsCEFNivGBHrk9nbI62PqPsn
MwG5eSX6ZR9eZDSfYfVg+V8O5bXIIvtNU+w1sTDN+8ke7s2mYpOt8PPGKHBbQbfWVgT9Z1LGBaH7
st663mjs2mI8SqAc28zKu5sWB8WudcpnSenRanKxJPE2YMeuUuKrMey2TTX52aXQ9ZjN/4BylaoR
JaQI4GxqJp2Mk8aEiYQt3d6iWb5DbXpxamAkjj6v+yLYBWVznbRzyq5i7A5DHp193kAXVgbEthc8
6qoYeEn2sGs3Baide+YVYqd16Zhv/GFur6IANYmZ7ZobIjprXWA9W6w71mKuqmvHb+y96p19OeQS
DbEb6Y0GkMAuk+DKuSks45DbRvTVexN8WN4YJ61N5N6whaSYM4OX4luH1HHrU2MUwRP+CzHyyNYm
nF1trxp5BFs/THcpmBoHRrZOjZll+3vF9AMrnJUUkCWxhc1zkm3m1p0udkPznel+mYW0yTXUc7Ar
yulGQfBfStNbb9Pp8UUmxkLDNwNg+cOww+yqVvaPujkBYyzRXedqlA56Va+JbzPErn0z1/WeuVx0
SqZInuNhyp4Z+s+7VjBnynn9nSQpYIq0g4UFh0P6SBU0IhdIpROBtxYA+lJlN5ZxvTXLeryMsXJD
y0nkne2Ot93YJ5uqiu/H1qiQCfxxPQOaDwOrIkhL38fKGR19Y9HatydoVG37uGsgOdTZqTY069of
iZj5nWWfbddvj1WgunB2vBsKMynQJJzFECj/dBgj75jP6nsvqegipmq77xEy4q6gHFYqbkBD1UAb
iV2NQ1NhQEqNK2MqnvPBSc+JTUdrJb2HsYTFzuOlOtqD+VHVY31s7W7lOqX1JEje3cbDvKdrrab0
TX7IGD2S2eQqGkb4pDos2yjJbj16KreQNPtbyj5bXmyz71/xJs2emFfmV60V1zwdm+bUeeyf9TE+
V0HmfkYWJaTtJM2nNI2DZ59Uy8rJVLCe49FHUs0q9yYxkRtHSwEkHYDtb+DlBmTRxx5CZpqJE8Dl
dlWn2TdPAoVozbHYWHR8rXANSvo3kDpjrch4dtc3kVE+2C2SpWlU+goipBNavXM0NZXe58K9NPAz
sWaye/e04mxZ6huGEJdYXlAcMoPC+Fq69TrQh50jPErhTSaMXhow5uNNNiTZl5D9TBOI9ZH37msZ
dQ+qFrcze7ELRebvwrVe1egmDyR3opURm5RXlg+CRfaxTJNvhT117poj26SBkW9wO6TrgECzB/9K
vI1tG5PZG8ZDlmIQcLBdgIRz+n0adSiOCs9TnZn52msmcT2X872sK38XJx3+Cvii+FwpTE1t2JjT
MtGXF1Ho4k6YZrJWJW9QuxeLkzX60FxkXdFO83pgual8yceqpN3SsJytG15gyyyy2NCICEKsasWD
a+fJGWCvFjo0jscGCgvJp4PetuUFvnV5iEXdLmNvNGSKC1iM+uaNnhYotjZu6rEb4PfN3R6U67jL
xIgsGZfO3TiJDwuYAWadrmXb5IFOzoYV2YUfyJ3jgCX2ysDYxPB7pqYx9r57Qmv3k0yna7tMKXQs
ul2c+fOpEjYIqUqTyVnRcFlBkeJQJEpNoW1iwg+UovOMrF3EFVuzUfKs8iZJixI7N7PpLCu6Ywt9
1Kf8o6ifu1YD05TOZ6DE/kfQ1c9zUb0Bfx03eEtoqrE8VN/R1Ic3vL0LusUq7s0uhg5W+CYX6uRI
2umlj9GhrxksUHO2UQRLFB0YFl47UFT7vgn2Ac3bqiK2tPL0HhdBmY2olyA66PnrvuJcd7YMongc
p7WbrufO4Z04aApHkv7StF9jPE2HofT9YiXSiZDKEFxPiRm8U8xFrkPC1SUWhzZHdo8eznjaTcR7
w9Sx79oSXIAtrFuZB2+V1O+LLomPds3dkM5sIzvl3adJBlnXsYxvU+WmYcOWfALA1QU+IqiTfi+L
Rl3py5POC6BYJ1k0hYzOmJGUNhERqifo82OpX5+D0jiALi/WmelRGmnWH20/l/d5bJISqxw9tOP8
mqIxd8ObZV7V0skPY9lHSNYcWdMHR47pxVVPhYopZDPqazbr5h1WuJDWZLS5cqKyhxnuzs88Mn9m
zi7Zj116QPMk1Dtl0FKwbDUn/O1dgB9MzuyXOL5hp4/LafK5YQUN4hsz7UpuPH6ArYyzoyjzcscF
tHWTLA+DiSWwPp1Hs8h2Lftw2Lx3gcrzywidelUEsUINcB9rr9jDO+RLj9z5nM7sXGc96FZk4840
vAAtqxPtiTV3fx4sVx3wCUbv3sR+3fWL/khUAhhm3j7LvD/i/pxWggDE2gtqizzo7G80ZxTHzKVF
EZeS0B9bWk5Damm1C2Ek89CRcN5BvSSrzV72c7aUeJ8tme1khsX0h6zyf1ocvKTvsm7rr+7/FwmR
AMNP+tN/mT2z2u36+LX4WUT88Uf+piJq7h+IZpAxgRyAiUIdZMj8t/GzZhl/mJ7ByihYDArMkv85
fjb/II/D28QxGAj/mDH/Q0i09D+w6QBKcKCAmDA3/X9HSFzSPf+U9fgEg6Nb8CkBMQ3SnL8Nn2nJ
LVjQZB4W0dy7goOU3lKn1Oz8IU6PZZWCphY2BbMNIP0LOlNy/9O5+le64q9SHQew4DZQF10QaxzG
DwrQT1LdKGICzwh5a45Ue9TaTlt1PU49YVP7SeKAmXSt0LPsrk2vHCwyguW0DLY4oZBpSLnOp8lx
BbthdsWpoBqimazxwYyzYQ41UThYmCtvW5Fy+QtJ9Dfbx3LomEQt9kauARXJMJbc0U+H3riKNkaT
JJnrqqncKz013F2bCt5jClHhm2rMvtgFk2bwM1FTnB5qazLyk5rMNlr/+Xn8gV765YtEGsPLYFGV
sVgJfpc8G6Va2DCM2ut8wsETAI1oVzZVA/puMpLsLfNZWxBhyXxqJmgI31XtMER7GZSdHk6CVcux
dmpa2E3NQdYk5gILkS7sJgjpT0jbk6mPuFb+/KgXY8wvB+2aHpBqOJygPyDT/XYGNZpni8acIHI4
jsZ8u+oNd+/WBbNGUee82vMqNrO1EadgBqFegBj98wP4LerOd0hUiuA1kR5uN46DW/3n73CADeEa
HWHyxknYB9A4VNHUsYiSuVVAp1g1dZAlRz2yB+2mtFUAlH3o6ylmYF+70V1uFmO77exCc7eWARuW
Ergm7Z7+/cPkcnNNzhPH6P1uZKLkz6VPee7X3En5BE8eR5bO/nSHj0+P17rZ0B0hzb429xSkm8mV
mKckC6dYiIgA0owW0LLUp8uoIq0PDt4azb+IZP+o0Pr1y1ziHJ5D09Yy+vgdosNlbir6NVhV16Ay
rgtANnKdJR1Eyp61MlhOoXAFD4FN/7Eq2Z/xChx2tgZnd1/17DiAJ2X+ca6j/q1NxmZniykfT41T
vGXoMfUKn5q8qykdIV1uOYO2qRpNs6k/HCN9q2QQQ5twIS5fS2o1GLeSOo0eJ/Abj17kFM5K7722
hUBe+vFfXMi/pe+4jjxwxIx9vMUs5MFu+fU68ubCJPnkoc/GmcjW3KwxizyQixBHaezNVjVxLlK3
o51tR2Xqz4k/4G3oZIzQU7sVWQaTJdNfHBZsqN/uMI8nq2XpXDzEuQOeWL8eVxOwg6U4PGc8Xxfe
wajH5jB2iha2YMTH+5aBiqG2Nkqr/lSU3aFKiUvS421FBI79m6DSI/zGwzQe4OSQoBy0XZtJ+dTr
/figrOBbUFFxQrkLHH6n7A0kcQDM2xZK/znoKtaz1QQTxqyuU8PuW1TzDt3YL7vQogd+60PXfaiH
6qMCCru2vILOodm9UlJiFtKVyrbUtbGR0zFAR824Vbq3rg27QxCxxh1dmV9D49J+Larvky5VvmEP
L04j/LNoWwpb35syKTamJ8uTpPxx5Wu6vquabs7XXC7JRy41KoaHhuPlUgUc3eoT9nQtbZxLoIp2
p2aFBcHr+6MCd8HSzglj4vL7WUzi3nDj+5bc3irmitgXExRBm7kcif2oyndl3IhQTK7/qjXFUi9n
JZeoTClNRBP7zrP82FoA8cFqB3tV63iz4JQfp4Yd1hB7SGNTBzRxXVCvwuCbNMdzgxF1nXva/Zw1
CL5ZVx0KtsUh8+ASY6eH/Zzu87XXjeOdqM3HgJosau2h2Rgpmz2Frg6uUlLiUeFa1rxv6OLadznY
ccK1mrGr07NuxpQ1uqNzDNy8/5z6pvko8eM7U0vffZuH4FmKG82nwbDxI1JCSfc9NakQZlvzaU0m
UxuYQLEPora1MF3pLgUWhszedOIFdP/M3QBYa4yyr7ZrvQ9Sls5NgOn1mfSq/ynkXHVrFHAMKl2i
XdE4loaivbDuoLqwP7jeAhoCmLty9Oqkk3A/CFxUCNJ8D1sbrsBm1rHuQT+m/r2kD/127LrxEM8y
Olh1WdbhmNXyahgyf2V4rsTEHQyhC+ABWp3vMrAQVUgmOHnClRrG1Wydsjgat0Ew2sc4J4mNVlTY
IZ0WFavvuICcJYgGa2DoH0UzvA95LAnVOJV8BZUn38zRwtJCowVZmdSs7jGlZwzSCuTSkZVNvkbB
Sl6DKlZhnxDXT7s0I9oiumfN8+C7aD+InNC8ihWzMb1eMivjjR/0OnYVw/LxTBRMKVxw6Bl3Ug43
LJ9cTx6SdkrDPrPxcpXpt1hzrHu/o99eG1TzxoM134+22XxPxrq4QYvAJkNd68pQ2bDhpKO6lIwT
ch6wD00Wo2Eqz823iU+bJj7djPyLmZuPTjpgaaCJmzXQxC0b5EZ0KJs+P6u8mS+xNPD8OTrVSkmK
goDjCHZWsK8cl46VAVddOul22Iz9m9DnHkMcVyzDTnM6jqkrd4PfZiA+7OJYRONNOQ4vXW8Pu0n3
5SFQPnQ2GtSc7Wwa40tNC8ptMETROhhz49Yf7eQOm7J2MAEobZSrqlDS7bhvx0Q+TKj5lBN5uY2J
Sb/hd+lTRsfdPvcW1kI1YMWOUyt+KDxvehs0N/uGUhKZIJ1LmhM9UV/hv573xKj4ZUoWy3mk5IdB
B0+68rKseulyNeyVhmGQk6T2kZzwzhFTxN5mUQn1mM/TrYWGfT1prnoL5phuStW9lbbzGTQNipyg
x/hkSb24LyWz656xx9eUNjprXyurz9qCjogyLdm3/oxnc7b4+qx8pOI0msaK6UxfPpbt/CHTtKeO
rKvvSqMcV3ZB4UiqLTO+eTkJcGOSd+SI+eCV9MDkUFcCjIhGuZ0yBRuWEeDy9qBVJTaAjxi4HPYG
IHLsfkM6Ntu26aonE9HyOncSvDMIJmcqG929QcnNcRkKGV003FbdlB2dVkxhSzh4BxM3v5KTq2/F
KNW6r2T7FFUiOhejNA/Kz9TTFA3dDTpeft12fNrIfx1vB8ps8nKJigyT2nrg4cO4NQriBsX4nEJk
usplCS7QjZEWdhHFwmSo87S59ie2MqkcwQ+XkG0/wavgghOEubO8TK/clo3E6HbMHVhD8b/BbpqL
z8B0h0vpV9U2LV1502dDCZDL99ctvXKruFFPNF6ArK/JWdRoc9+wIgc7O+J+XuVN1K76KKJZvcUF
rq1IsxpsrIbbWJr5xSEHdWcAuDqAg8vrFYMMFEk7GNID4oX+RPrbPoP1ds91w1sviRIT2RRkYlik
JdWDTurtjXrS3qU3fKZBbR4AioELcn21VMLzC3FT313RHyg3AfrqvqVpaCUbQQlX28kdzFjzQUwG
5YZVb39orRWc/YTUFnutfsBQau4U7HECN/1jCwQsBEPlPojaMXfdJPrDnNfmdy8od62/0DMSkqyf
jqAByoMOeRORlg1ZhE4vUy/mK2oM+6vUQTXBkdMeXEGz2qoROeobNVsnK53VdSdVsx+6xsa3wPCN
J4B1ojQ7fhwm8TzMQXDUrBgz1Oip+iwiW8dKXOAC9tP8hAY50quVTiHhYPTvCqNUOQ1aTrVILVl2
mJ+kZsZ7sCLFzl6eLf6ALgQ0yH/A4uMScBoKNxwn09iVtCfdc2cXp7mR9I5JmcdrnxX4yo4IjjGI
sreqdrSnjtH/VVrn3stkld4+biJmdVYUBWsVTcw5hiVL0RiD/6BHtXxqYt36po0LjsyzsvGTSbF3
A0IIdFxb9jhhSGFi9vPnV3Ow70s/bYlFReHkdcF9lE/yez8U8f2AvehrhFv8GQciuU3TKN+5nebu
/TYq/BUhObnKhY8h3GBEcnBJAa/ohPro3Dk55LkjOUI9owOPQoFaJvmlW74z045xfg4V76o8pcAo
gzYBr5BbxFJ6c1+ndcvOwmZ1Mdm+FWbTTEHuQJPCyhrS+NY0Jema0snTDwPt4oRPhsGOqDTnXejp
fB9ZQ2dTeBipp3EQ2m0iWOBvyCECaBCU8X6bR0olYWPm94PlNM9NnRL9bkv/g2YE3ScHRvyFJ3qL
ZbXS1Y1Ti5atdiksiASFf63RQwl0r0omLMADS74ArY4pyqSSM1Ow+q5numKQl1YfwN5x6E6lkiZY
xsZ7MeNxMZAbNb+y/PNxN0WevkotOqwYrfORliOzbhdo5TQdkzHL/Cenrio81CD/WUU4Dnf7SKsm
6BQhS3splg4C5uON4l/IqW6C2yEVZHW4Ql2R7Bta6ag2a0zh7iO3UDdcHXl8DlJS4juqCtxgM1Ju
6uzM1OWBQ8lBve9bGhiNpC8/TKsT+4HN3lfcuCxW+7HsLlM/xzcleMAVCbGe+Go2wyNu9aCHIOi5
NcH2qrokoO6rdWIEH5VOzBIpHvqJFnvNC2/e5Cw8Q9/raRbEoDhTG/Mv4Ue1gQDEe4MUjBtGuDp4
i1kiOWcByc61zHqbtjvWNxvePPVL2cTetDW8Knp0SfMx8PXnWazp+K5HnEmLRcTT3IbBcjAUH91o
+Y8FRbpX0yj5P+7rhp4vmdXaa8Rri5o+n6QcphYvfsgJ/b7qs++RqrG0MpTRMj8r/MZ/HNN8rMKe
LO4L8D18zJNmdV1oBCqQm5RluVzraeK9BhkptrJ4YEWIdzrVBsGrHBoHlKs2v9L6xIpZJDsVWTL6
HP2dO8r6bmKxzZoERjVdZVoCkG9kMgAeJzWTc1EP2tVQO0w8l9d1sVZjOo7HPKr8R6OxJiecc+AM
J63vBU2DfR5k3ysGtWdu5Uo76rrWdyHLg37GPeTU5hbBAqozZFFZnMZk7pjTjKOfYPuK9Ccfzpqx
6ie4HjxGNa5Xs4JOzNq9IUNs6I4mVxCpXXwKrFtSWuxK78nx0Dc22sQ3usWj54w7j8Z4bBFjmUgc
4V3AqlwvvFtK0NIrNY7F1iVJPZIK0OF5UiBCcoBJ+kXrJ/8lkQyzN1HvW9vKrdy7ep6OsZu4Nw1V
hUdhZtqrmRglXS42Qf1VRjGith6Fq+H0H5NwiPPp3okkr4bSRZw3pB08iz5zwJS6TbmtJ/iCfR9b
rxMP76u6EMNXgBaJfw7kHSQk6kJu8U2RJs7Kkj1nL81RhLnb0bWukjnTVljglLPj0C13hwkAx7nW
ahWG+sQp279ACxH1+VXAgj9HbghIueM7aJf2Iq/+LAHmcMKGyGjhCoBMXc8M14I0xj0OCUCEQZmR
tClm8uu8YjOXhpHZgqpIrJ7pwWAy/vIKgnjXdUSr9ZaQWVzi+ZmdbjuCleGFlnb9S29OhbvW8rGk
8RhsKlfHQCCi5vK34ciYHfXhelMcx6KwtZBHS6DYqfVFvNKTmVFE03VNtKwXaJ4ibc7I598Up2i2
QtpGvuO6cxh6LCfp55MAE6PW2UMD08/idyJXZbUeoraGcQmFh0MBzWMJ4xZONwt+XuhMm4lCkxF1
cuNCzUl2bRSpzVWb2tNfeEH/i0jLwdHUZKCm07fh4M399eD0hh4xwayTl0mTPcaRwcZP6nOQcQU2
5XAeYz8Lmdfq6babM6cOvaKh20yzG/Zmf36ifuVQLfKiDuvED4AcEfX3l7HCz+cpXia02TAwilRK
bJpBnuh8nLZYbLrdnGfOX1ycGJR/EVeXj7N8fmQT0w8Mv99+crsibp2mesnUFSONNomnzm3ndc0M
/PXPf7B/+UnwYuhohljItvTXHwzvhJbVeDTRTYJknapAPzYlJsEuGOzDj4/6vzaEWj7oP43sQIX+
/sHLVOeX32wr6jvVbf8p1d1n2xfdP1g3y3/5v/sv/w7meVDi83/+j/e6r1jB3n3GaV39PCxaGDv/
vUV9PX++J79CfpY/8LfhkuH/4TsLSI0LavGjW8iOf5stGeYfRBsZBlCwsZjOXS62f5rUYTti+uTW
wB69DJD+MVuy/T8cx/AJNmKaplnCsf6d2RK6569XxoI1XRiW9GAgXi8Ry9/GSyrOfY3lDLe9rP37
usqucSMEeyLLj1mltYdGBaC4MtajMiX8Azjj1SqFf5OWurctNKQS6b/pdn6LILGNp5J+ZBL3wzJH
h112mVnLXTl2cPLKjEjKhH3Krbwrr0/0ldPWhxmCpT1Y4Pba6VTIdi8Sw0Hx2WZORudqfZFxfcHj
uIL+TpNg+d0t9fd6jPZ2JwFgBRevpcBAeHeJOex6e5sUT0nwWU+nIXhCKNs70REoQZWlZ8N/zJsF
ma6zQaBfWMeuGqkwEEvBp/MeiDeODnH4ort5xZ5s3pZpedNRvKyb+dan6ixtnnAtH1SOVbXfWVF8
anHzeLZaZ/P9DI+GRuwuJ3DpaO9Zrj/O0PlGGpL8gIlYU+61AP8PYDHTuc7ky1yhsuEFEKpZYY9b
xckxnuoLrZgSRc1z39BxVP8UlyLkXOJyIrV8mawrszs2mNSoQKpxlH5qsfaA+ZVwaYD5xL5RFAMb
Wvsg41eePHCfMcTdw+yDIpPtDdh3yjDZvUU3rF22TmJufKlfElvsZ513eBnYzsWbc5Ar8j2aYgRQ
dvIDdb1qIlanj9cwcFCakv2Qpm85W9T8tRa5hTmpXNM1i+8j3ZhmmMbiVlXGPhg0bLPXNsWHGF9R
r8HEZbxmzE0C/gGCvIX/0HzK2N/0NGLSII/7Y0FgVrjL1JKpLahqPyR9fQZuY65zjd1DJO8o3Ft7
xk1UQeX2LBx48iZ2h3vp5z1NyipsLZaIIuN3mipfJqIR0JDVbVz7iFqk4byULJY/7/RuDlhbgRkc
9bvW4STTBvzNgluxNlmw2bPxZeifttF5G7MeLip70tuSN3hB2BSMxPAsLNc4dCJfZw4uoiynfV1R
9AGrdIjQD2kRKpW3UvMhYKPmdNUptamdHdr62lUXy+2/Mm+6ooRsU0lA2B2AHbJYTv4CT3YzUCJM
Y8cpRZW3q5NK7mVDFtAk+uq8Ulb+KONgH2fRqujLjaMPN22Graj2zy3UDd/CJ9Gm6yr5SIx5ZxvF
c2f294wRDiYVkAPOBaW6q0A91DMevtS5bclJwTk5sEbZj9Z4QfF+DwrnJVHGeya/BfO+BZYVdfMq
KOXBrp886R2HauOX1bV0vPvewsMzYRcrdS5Dd9j7OfiWofxKYgKUDUyFtT0aBld5v5lN5wpERPfq
mfI9kPUx+fFlgPJOSIdBEltNmo1mmjRHylteEi16DnxuEjTSrzbQP2lugE7pD8G2gMlHcGDLyvL0
H8yd13LsRpZFvwgRcAnzWgWUd/S8fEGQlyQS3tuvnwWpY0a66pZi5mke20jFQiEzT56z99q6kvod
LIE4zG7uLH2uindjp1Qbgu/L9Zyo3AiH8YEYpx+uSGYPwr59VSZDX4Hd2ssCPiSalolwZsBbo0yv
IzIPT+vrp4l1VI/sDWq6Q6QCj/0H3exIiFcuEjuAXw2byEPU/tSCCfNmNjPGWyLQ5YfmVBdpA28d
+m4tu5nmWGoX60hR2IICc76mnRjv2UfRb9rTSctZ1pDhPgfVYfaSQvHmrp7aXPClcorw/ezZ0GnI
Tk9dTmsaOuaNC90rajt8vIX5kMAzxEkQ+Yzje6SadbVSg+Zhws6XWZN+lzX5la7Odla7NdmvzsFJ
h25jheVMA9SmvtcUazNLlqbdDUzCkugt0RvIaS45peTp9IWCf/jkFOb0KDL1hQnPjYTiY2yLi5Yj
bjSPnQI3veyjL+YD9/MQ4MRwra8ajAjZ2ky3mymWO3fSTX9InfhQm9noZWK89Z1QfhiUJCk/vJOs
J3J5oGgAauoRy2ysCvfjxGoyFUBsw1xfwJOOuBbDBi0C6XsiqIgUm9DmlxNtRtpUEQ4TPEaJ2/lO
ZFgr1VD6PXd1jMSl8WQT6ryPSRjcO61rPSjQtjy7HiX7t3oOpiB4bTua9Uvf/Lluy2EjJlne8YLE
ftOG0Ql1/ngMsYB5YWMWOyslgz13ygpemlKtAKnOTHusgFMR6Tbs+7Ndu5tqrvnxFHRDnWRQxZVT
038yPcMtHnPn6CI1eQidoPLrDqxLKMsCe2uZAg75LNvwQVNwGBIkv5n0+yYqsNebmKzxHdFvZMe6
gWtj2fQuELDaMNuNIdv+QypcMuaU5NH9BE8Yaz568A7m1MUenNkb5r4igHLuANI9KmKE6hzb7I9T
V69HUiSW4y/U38xchXzn6MwljeyQlO1IvKPHQ+aOjjx2NTGx2Ld2bvoWgjJPTsmPdpTqBn0UoQeu
fElDrPmqcQqX3qS5iNqSKT+bdpz8bNVcWZXKEB+CZHZWRSYcAlzH0ps0dGtm5To8mVTbDlVhbXju
lAWW/pHFcbUyEUFuZqsCVlU0N2GCAxN5GiCoU1qi57N2k1XLv83o0J0jV7nmuf6OEGDcihK9YSPl
DhrsI0OgK30ssqwKuDadSqFgP2OncbdzOBl0PNBoKsX0occlFthwjI6OGALYyw4cBuqubcNPvVaq
8zRuyf6oo/k7bBklukqtEhRZv6D7/sRNd5eISmVKQw9B6inZ8vGTQbsV/NtZZtrdrNgbw8h3rege
9cWjRNO0Cuafo528MQ1m3yi3NY+d1suWqNKt5eBSwq0NBGdEsbfk1BfiEDVi6yYEJUa0ZrTBKzB2
D408AKtCkVPDCsA9W03VuRDJwR2za+gyERuuVSN2ec6tvkTCZlhMohACBxRujan5SsLSMLXywrOn
gnhQzNg9lGlu/8B21R/nfg5Dgld4/6Xaa9dUgXvfZANBBMQ/QC7Ialddz/Sr9jD9nS2CQ4BmeY9p
TRaKAaLKzLnhVbOaefPgEiU0N7AJjKYXu9BmEKVECI/XWCzcQ0XU55Ei2fpIFApISfP22NcwE2WI
VqYoZ3mHIoiTUepFumn6DIvuHKjMHJD266jyV2ithW80Oi7omYMJ1M2Sg2wq95rk4tkNs9h1MtFO
ZF3Gb1M0V/cFkjpfgvIyV000Bw8VaSkDvdcM3jjDA8LMCVq5Ch1jVQXfbxenY/VSm+O8Mocl1lTt
8XVj18l3pVpOj3T/tHPtim4RgIvvTJNovtuhvSPV9F0MOf3AlCjui9MyHB7Dgnomq1TlEmOI23RO
Hj0y34e/wFdfEWBt34FGsb24DwUTZ7vEsFJhWFMAhc2B3rLzSaQlwyjWgzZkh5pB5yJfNqYN+4dh
7AzchjQxwkPvRq9604zmhpm1eNFSdNdzr2ErsLv45iLwwICe4VFij6ZVGINZfrL6zt2bSk6c4qK7
DeuAMmXKhzVtJgWO8zCRubIYIOKMyGujSQ+GMTAAy7KZUrGc7PcZkvlKqbRw2ZyabjvYWXcecyV+
rd3U2Y+aWIhgQ+ZSYdJx+pzT0tzRf4Lly3RbWK3KhmiQ0Kh05lkvnPsIGYAY6XiHYeTVeCarWvc6
VTnQ2c3XIhoxA0IJXDGuOBN2e0F68GwmozdMw0WnbcOr1I/jkfK9oQ+Qk3w0MYXpkuDNoHucanCx
SOM6Rap2ciUn4ORAS+mKR2fIngyowDE9fVhDbE/FI+fqgdG1r+Z96431mPoijH8onQb6WNE2I2hz
v8LP4w8xORK0hdYVbRia1hF8XtxCcRycU5JfSk3u3eadd5CuajJgP7fCZ8RkqzILrk2l6BSApAQx
rZaH2CFjLdFpZYCURy8Vmi/zoOp+1+s8fLteJ7rz4Y5Wzzkg85U1RWi4J7N81PUKffI4m49zGnVr
eiYuJApufmas6ZsixvMKr+lpTmf3PkkSEBQh3v42tQ6Mbr0ussNNwEDnWtXdRGuSF98JE0Lu7KD0
x1I5hLa50Uv3ftLeCqCVAGwYB9QwqvDkoViws4akuJwnE4/qytVByZH1RTwLwTI8vV7vNqLAfFs1
/LS5siVcO7y4Wv/ZNciJHSpsvJlqvSGZGPyHUBXkdm0Eot7iC3MHGJIjY+zeG/si9FQ7IcaGOpRz
QsmOZPYd0MFdQnBsB3yot1Iy/IjoLG7ThW8ZNXJbQhAUjRl4DabPeRXkDTCHnlDRVVoTxMLpYJ+x
fFBf6WG0E5FhvKg1WwLWBguMQtJYGzNTxSVtwcVmaOuucuGYabTXQGmGzpGrHItAC/Rso4comws1
NXeOMORBwTbyNCqK66N6lLcU3TONRsN+MaCwbS2Vlm0blBG5QfPovlROON+Ii+qfYjKTHmzR6TtV
9O2GPjWwNgcr54su2vQMkRSrFATPhzwlbasqcGCuGiIWuc4gRdLUKHsZgD4/hmmevY+0Qz966gv8
aR3tcQuL6qartPbJ7e3u2iV5fFCkk75Z9JHRWiV9vzXzGrW9AId3cRngvrZCDx6SOg7vtS7iIELO
Sp2rB1H22BmT8Tbj/MYhYNlaDlSGeCbDLcddFyfBb7zLR1EznXDyZLwkolSPsxZxBbN5MS070x4C
vVK8IqqV828Jh1ltV5fFJIg82yrZ6kliaJf4rso6senPx9kEqMabU+cvpMkEvDTTRLu2Nh/AUslX
sppqBOxyal46V7T6xiTJ6pkGwrhHk24CUkwKnyzY/UzW5n4MI1rLblvr98vYFlosRa2H8Czh0fQc
zE7jrnUnks8pug+/svLw5uq9/EY04cIvDM1kYazMHa+Wjb91FlWPbZOR5wyxlMGtUk5HSKKcCW7i
4JPog9VY5H5eNQaasPwkeWsjd9xD0VwbUBxpOjZeMtKUMFvrMVPqG+dsQ8Y21UEgAmg+5oOaMfAK
EhLPgiFCK6HAlaoYgRr5rH26WY9tkEgxfPIgecY4+5q6qL30abyPgqz3cy7ofieQWJGF4ydu8loE
errVbbkZXBPHHns2QZd3MVKgFYk0lF3Jj7wYwRBNOvqm7FIKdE0YS8NHx0SmoZJnyJwTP0xm6wNA
mrk/pgPXSvk90ysxbYhUnfoCBXPvdqk/mFq30pHKrmp9PiCRAX+aGgeQpckqGmb+uXQ4FXq66RMb
Ng4XMAO2L7fR5f54R2aMxX859Dsr6EAF9SBAn2KyySe0gAn9JMdccp/koxpB+JmNokCcO+9Vu9iJ
GsVWN2ghFz6tPOvlV6tfkUauB4FLBN3Iha4H8JnEEms5ogtSBjoZjCFWlsP08xhVG4RHKWsoIp1E
Db9ioAdxZn+VY5Q+5ZmCWWuofRvO7trNAhNNR0OVrXOfSuLyyk1qz6P8VJA7QjQIFD9s2k0Sju8M
AG5scuzxLfxJo/yccOSr5WugzCihaZfE+MnWecFNoEXTCE+xh4KSJmgyZuLMhgV3bSkMz7Fz0ZPn
TuqWx67G3Kkixd3gpd02geX6tUMUyozWw0symoQi4LfDwGQ6JyPFCxT/qCztGiblT0UiDo46zswQ
/ibK5QBucF6YgFTow9RpnpDpngHBkjRRqmlBnBVZtatYQuQ9Fs1dOIMCxfPC1pKRltA8JsV4YsRF
VZkUz4ibPLd03k2kGes2z6MtvMtzn2DpoStBX32lJ/NZq9WVzFBBxO45DFRj3REBv8MnB60raITf
GFgoG3ci/E49dW5gXdizSVKHqGlG/cwgrHAJhtPjFZ1e5GPypNIH8q3QjN/DGcfayqowJxXjtzYg
5J6Xiyfuy9gPHf1CMtXBDV2PZsZ7Ssv/ZIbWqWPqReNM065dbrnncTDGa9LU9naA9a1LcOUlXDVU
HpxK4lu1cg4Z2z2jvGCaZT8ANSyeMdLavkmILZmuLRydMh1WY4/4S5Ul43b87siQqviBvKh+HVYD
6s+mvdTJvLUQBWQ5Jb3R688Td22/mt2LoYORWExeKi2ZJqHwB0gJ7DgvwqekMNKtmxP+aJG9vszy
9w0ydSfgLa3leNPSTDxmtBcjxwBZnoEENlNpb4uisjeo8GFM5KCmqeOdO0UmP6shvOmzeeAveeZM
PCsN0W+28+6mOX2tSWcrjDkbSf7Yi8jERwjsdSTMzxdKcasCl/aiAP7uJNFWD9A9WHlb+ZPpHF0q
Hiiz0xuHFYZsN/J7WkGnLkHrxowkXmb39a2PtPJKaXCGRHC0lnXRDxBCnCG+S1zFPhA58qX1MvF7
a/5pCbIAmYc6D2NK7leXFHeKUbNJ1mO3CdO6uLMS8JIyLbp0VSAo2TTJzLhVlAIbnBte8R1HOyLH
o000MP0ne7BYI60k3VK7pRZU06i0cCEl22HClazbZXnj4NnmqMngHDvi2grUezl7sC2YxlnZg4PP
duqNz76cfzuV+EWCqYKdgTExpbQBEFI9CXtMdqHJjjq1G6Ax2Np0r+2qZ8N6i0w60cTkGlfZYUwv
PFu/Q5nhp+q7Qh/uwSnEsII3Uh20eiYTvtbMh0mfkq0D1u4xZ37IKHfsrnEOeQJd3b4mGPMsZDf5
Uez86Bj8r6m9nitaYrTZ2XhROHBlGhh8pm4JWAJ0LnDp8hSrY+K5UEpXnS6ToywDL1evvS7GA6py
tBKLhsjufX1RlNeVr1qF6SeSBRFbBjR9ZUopVGjKdtU+cYO9qkGJCxFjGQDZHEK6oieKXqawtb6r
aiX2BQPceOZCTNv1RXWs5iwbKVZmZot1U3WwyZoe/YK5S2IENIGJFF7ntm9kOwThvIQW84rXBF3d
SlSFOOZF03lB1Jm73HQlHQPKrqJtmjPHJYPzfuIcjMtvqVTeWCSVHzlIGpJyjjcgaxn3plIRBzVh
MhEImyTBNvtJpNaRyPoTkjpjjyzhtZ5C9dh3Vn1IkmGfZWG5i1EPoF+bUbdmJWGo8LBXQ9doX6C7
2+2gd6d0eexKtkQkNNWhj+B0MNr0e5gHel9/gByGsUIqSLDOxXDCBKuvosAmVD6uF5FV7xm1Hh4y
rfnZpXZDrIj1JXPhMe4/LN63QebKpu8kJ1LowsaKOw7JvEXHMyZZ81E54j0pK3eduL3xWDrDI6/B
DWBEtCBLvqh+9FPptgdjsAQeIeUY9jFxViEtYBeZhp8bZUjJEfhqmqieFpsr2SnDnmSmHBMrF8gi
M85JPN7wcF1Bk78oHbifzMy2Yg5jPND6IcO8hKKOWiDNQA3Gw8EkUWENugAQGqXtik4niqXYYKsS
mCXjQ9KAKDHis8TuB3kzecwXAVZ95ZrqYSzYBMhsOfst6OFVy76YQVpR7FWFscLLuP3SM9w4ZX02
VXntTe2OKKEFr5/4bQ3wmXy1K+4RpJnDOG7c9Au5MjSBYVWohbIuxixZF1GzM9T2NrYxWuQs3Itu
uGp1dagHnEymPl2wDK3KSv0MrIidPorEFkMLiiD+D1d7CbhEbZGtZ2GyzgziFuw3tVa/KbV3tuKg
tFW6jTI5Dy6pnzksszboPnMzMk5OQzRFVGSlr4diuE5KeKwnbnClPb+0oVBXxD1zcF8yJb1z8dfQ
KlxH8yL6m3Z5C8wG6tHWGt3D4Daux+OP1hrchaaa7npHvRLJcRrUpwrTbp9DPciGbZaAPxJp6Gd1
88DPuqJQwkfQUyQ1gXubkmUBu+zMGJ3DrIakUczHDjKHza8ZhjTE8plTww7kpy7Ds5Zz69VVnQZw
WuxD4b7YHJurlhmkXcMqD2/W0p/XlJdORJavomvoi3hGvMbi72Kg5pHGkhoM4n+TzhZ7eiqvblXc
FT3fZRzdfd4xjAq31YzKUY7KNhPuD4N/Zcc7DaCImWf32UO+t4FeIm9NrYuL/hL9zQZjyrlaaPOV
3GAS99HUwFX4AR8FOrj1McjgLeRsQ3fpzwArde0R37iVKxgWugPzYNTfyq7r7St6wmMROBVHcRxT
AuKLV1XNr+m1PeDMardmocOUqkD1oa3lFVDnB5fB7mPVjAJbxhSvUWlqjwa4MMkIMQxQ2Qq1OHJZ
RpaJQQo+C5o2AAeHyRT4rHmLY+4fdKjNxsPIRDDCDMqkUMJdpTlfEHO4NjG8XeVQQry0kBzc0DJW
MQwSK8kAz5goF8mdXefLJajs8nRfAUXCAndNIuBZmjq51IEpieiFcpd09UFJw7saBH7umFepwKiC
+bNFIUhog9siXnTkwTWVYTM64UtSyivJHHstJBEaD4zt076zsXyQdB835Ill6njM6CE+xUX1raq0
VCebe2c8L4z9wX2w2QG9iJg3r8lxDiiGWR5R7exiM/WKfr7PdMIrualgvDTjO9lKBmig5+lvRBRT
uqucStkAIm2vc6Wv5ATdNJq37fSzDaqrKu5zyEdd1q9FlnKPq5kIp8VGb/StOeX3To2RvCWKKfls
WrmhrAd6lrCzsHXtozje5F2/VV3SsGm3ETXFlBtEGMzqAsBiXqreIE6xtgB/jm1eetJ8tJLmarCd
h7K6RDoRyS03MGMol1/N/AEYo/G7JjHXbZfozwoxLWvUtdxlCEOA+jl3fDsUopvIepQhWPb62Uyn
TSCAs5nhJkQN3XvpeBK2xCr+E7PbBTnXuqIagO3CqEYHtPKtY4fusfO4xEOiOX212nFjtD9BECA0
ek3j+j2YlJs6LNoCwwsJPJuJvC8TnN7tKU105IDv+aLZ47oZsw2T8htb2PhijjqaMqlFEGHKdtFH
HgX9mhrwYAt+fVtNvUpEwSPUKghQGp07QCr22upSdT87XLVXQWmp93Fqhw912FS3PKMhWM5AFJpa
cbdIOfS1btTRhwpgbJt3vNFKxz60rptB85nUI3esaC0wf4xU55g4gbloCfiqk5zOZQngNzDyYYuL
pvSLLDef80jn8jY2bPUx3D/PhWfnj7K8mnGu/RA2K1iUU0vjNg2/G9MO92rCFh2bKlkvWttP1Kty
9OvYKe9H7AnrOV3STjQHIXAM/hZCyXQY7Rgxn97cEsqBx5Gifh3m0Dm0hkGeeK1ALtlZ8RDXypPd
BhTabvojmEq/LKBN2ymbKHEWdw3eAg6rZwbmxbZY1OiQC4NVxjUhj5Q1MjN0tLzOB3KtKi8J0p96
DDXESZ4RRO9h/3wPIuGKUcpVW6P5T7nJd9Z96zgHN6CvW8Lfcm16uWpgXNWI1dIQ5OGXTL7K4JVd
Ho5W0dETNjxEJqteMAa0gwEAncpqGeQOVfJhySdaoR+9m4bRQpaY3TAN7GaX3NfUvFbCflN0cW8M
yiE22tOc1ttYEGuhN7B5lG5WdmES39LCIj4lCh9GNT5kRvtqcroSegEesDWl2BH4gTHYGlauCVxu
NG6ZKj1HoStdQPcdRuaNHWMaLTkTDowW2e4+RPJda52CA5Q8dG6pKElo8RrJSPBNZ3+3kn5WMHC0
hUaKeqH0EKChRx0pTtNerPAWXSBS3DktoZdk1G+NMXnr3ATgUFh+gV76MNSC8tqKDvWo51sjV3ZB
KNrVIImVUrStYVYbew6xhTH2CUTBRDs8xoH7TGF4MTQlpkKIbqNKZp6cLnhEV1MgxlWUZafY4Dgt
DIfVR8Qo5iT2ZC3zrEB6AREG2FnpkBQVXzQhAKKcwdTK/qCZ4zJQhNaQu55alOBkBVeWoH2byuwa
Bw1nvyMfVGkp66pymEsG96TbrNVUfyOMY4+L4drmoKTpVQSy/NZNRSXL2n0EsbEammrTKoTnqjpU
3a7aOrlj7Owphz+bjYY/x7q7liY0xiE1iewkGTUzbn2GdSEmdYXL5LsmGc6olvKmdZNJm1H7jjV4
N3n829SbJrLT3eSoXQN3vOhqeMWl6llN+6orzTXv641iT/e2++F2myhVL4wLS5x7iY/XNOICA0Z9
IHWJu0+i9rs0jr4E41CtWFVovGOVRBa9p9RAP8mAGobm2sn0fUxzbdTS+6l7cOz9FOk70kruyPLS
E8VrW2uRAoiQMZlAET2Rez8FyT50x2M12Zi7Bl2sRimYu+QQ0uYm9SstuMbo2Zjz0bWa8aqtC262
dJQpbtW2GTdlZW9j2wWMmHBzd1PE1HGKHCezPpH3n5B+PIgu8pWZEPmi6wGM0a1rG4OBTDxtAO+w
DjnT8Hi3r2k5HVLb/ERAC9xWu2e0BkvJOdPjOHBdnZiHMdfkfrkiQacgyTKzt0Y14VYqthNMv85t
HGZBtebFMAS2uabTYEflzSvHBJIyLMXO3Z86R/0kvX4FQPSJvJ6PwM6Ok9t/dWn1qSjBVu2C0EOV
Ktd6V/9snfhOESa9qK6+d4jUkr21j8oBpRWSfQD8GHfWYxcz0ftWlbb3TfsLnfZTPQJL0iD9Dlqm
X+q0OrVte5XDrK6zukfB4JJNVrCPdnNxXMTRq2JE4lLG6StF7l6t6ve0k69DExjMIezjOGjPU199
5wxy0X1nCu1v5VFlaWs0oLbz9DULvApJwS4Z6s66c6x32scVaiSzI2GmunEWH3RnujnoySkwtosq
w061DUP9wTMzOfEVk5kgbXsrJv0U59mVlh3WowSSoTuUJwXkIP+J7HGpTd9Rx9yqplJtB6ijqcpk
Nm1KL1TCU92UtpfTMVs1kO4YbUSEj3Z08IpJ2TtVr8Kk4pMqbTxEIbkFvUnnFm2Ktikt9wrBTz2B
c5Ew2rPsiZivdaErH3PbIoiSj50CwTnCF2H3sfSNxJEkC0w8vpKpWKgbBe+jdswZPKzrKizWbY3V
KGCtcjwo2xJtz7a2ehMSffQtYvdhMjua07FO3y7bumH/1lqdR2ZcTi4OWzYPWsaRZ/f1W46p2eSe
IDelSeaUWSLJsMSz20K/J8WBLkfT+1MPuWvK5btSx09iNOUxH13dAxQgPgxF/SaPlD1Vex8G7llZ
Wf7Qo/gUTaCcRj1cBlIfbaP/KFTAUExO41YsYE8NNVHFDvc6u8gkUHrjy9GzUzBWCBmiPXbzGz/X
UXGRojFSusWp6ZVIf0udmUSK5iElWWiSpNKeXXkZ22cgnKbXWtY+1ssD7thdVfX3DnC7vVqytIQW
PIrWQhzRIYKZNESN7nCwjPFVxJV1UUes6kxwH+ZyWoVudtTG/gLY87HSeYSGvrEl7E46Yqshs5Rt
C6JbCY0fQXFXK2jdSnfeKLiQmEQyz8rkfUVvmpbcypTunYausQ3Hl9BK36pZAtke4odGSX72CA4D
+8ugbGgY8g4CUT31vt5ulWFbJvtJlAtTFZ9del6WRVxsUjmvw/ipY67ndvcR/YDBT0wPe/kqUhly
kOxABOXGmJAaTvSM2izSD7no1IMzJCdpIwlzVP9JumvtKpYJO2K0MLmrJOSvqJLBfa3yRZGkqgd9
aqMvOyFdKAOV+pXYaeKnss8fZuSP34Z0OGH0dqMlnEQYF+QlysQwebrQFtL31L5gDRkuqGizbe6o
E4qCLj5OSuvsp7kyNg58rtNECXTCZCU/ghyXl1S4t+L6tLg6jeomC9R6p5CCshqYib4OVvhO8vS5
FvG7XTFLAr4JxhiYDT0bW/eRA5anXs71OY1lcrGNDNR90z83OY9RDeiC+oaSP9sYQBiO651xAG8R
MtBMPn+LMszRK5AdOWumN3aWJ3PtWjSSkMUeEZv13CDo97Qor5ZL1M3Odd1TcvY3g+E6jmJLuetc
Gp/Ge0FhsS4j3Gadeo7L5FYlAoRlsFNoQOzoIynkOy0BdOZs7KLFEhrZ97V0ovuBPAoU8eil9Hw8
1AilvTEl9s9Ou0thaa9R1B4L/Wfcqeuo5wbCZAYY3tAyj4fwlACEH5lRBWr06qjnIXBXhPhpVrix
mbmE1q2wezii3Ioo7GztSxmYLUplF3eKNxnVmxF/YEmkh/zMul3TD3YRC81vCm6eTQev3gwbqGo6
pI6VM83vhh0cWxXJKVhFax0wYKdatA/kFOOXjy9QI/ZCZ4g7hQgG9eildgMSM2KjYlcJPYJesAdS
NsU5cizlVjjcGNj49Mgz9T2+9ltlY4x2os43UjV4TdA3EupGYQ02YxxS6Y1z8SLzbV9GR7x1d/HS
TBrjPPAHxWn2U+Nywx0hnNb9A7a2U9A7JOm1bg5bHxehPsehH8YDemwJ3D5HN3sLVMV5pjMoN8bs
UveXMsF6rW76fJkDoFtLygQpqGnYHtk8vpYsNUuNqbwiLQ74oWWv0hQcq5Bn2GobzIQvc1sfmxZt
bi62mOEQK8fup6uzRdJeUX7YGkmjkxThObYqWvNYdpViICZg2iYkxnIvTsg3iEfCKoAHrvJ5BG3h
BngImQC26FwVtz9XuK/s9itqVIQ5JiWSKSaonGP6zpHL0hlQvxXjaz4XfpEjcXU40hmVw/FwC0IS
KgqzTPtpxz/rEjoirb7zYFP/L6hEgWR0JSiyUwIk1qVK+hwG5ZiNZHD8CNMcHEXyFFPOxQx7pRJ0
hR+64ePUQp90HMP+yoiS8lT6bV6olQfG/2e4aM9MuHGA4XBGcS2yyU/SBiIEMNv/A+HrWn7lD239
9dWe38u/RXj9R9DX/0ePBVyU/+yx2MAtfs8//2TK4B/43WMBpEugBiAmysbegsfpv/ld5CgLoUNX
Ucn+wmRk4r74l8fCBtLFrMeFOKGRIWAvyVL/CgIQ5DJbwl1iZ1XD0P+X8VG/GixUndERPCAXy6FJ
0PovBCXDiCNCG4X0kZF2TFFSZzhQ58kntzDa3703f8rZ/mOa2p9pTUvU9+IY0V28VJiK/sJKikWY
JtweIx+Sl/nRdVkDJT+DtDhkpJ2thcLQaZ6RB6+QSCbnP/wit985Qv/44TDUBI9Zs4zF6fJH85QK
ZC/OIRBwDijRMVcSlIpuZXgmcZrEX/LRLTiSgzXE4z/52xb70v+Ajf71vR1bx+nnmPwFC2PnD/42
NIIKmlhD+qVBcnSsYPKeiODbxgU05XEoKROsEQl9E1ZyO2XI/EN00nu9SEhTzQZUBX//KLTFufWX
P8iFwK6CgzL5y/78B4FTUROGhdJn/+5PKSzHA9a1dscrOW+CuSq+M1evF+Vg1yBWSZKNLhL3zqFj
8Hv2+n98JX7hZ/32bGyNVYDXjNcP6fif/5Q50GpgYgXSykmJz3HOqHnNXcPdW6pkVtkxUr8pA/f0
DYPi4oebdvN3a0QhQUn4CziruYaekPmoIFvQnOT/9Kj+jJf7/e/DcQcfxYIzZ/7KtxtdWlSwP2Jg
NUN0b6r9SJNtESrUjvDrXDbbtMFyCmA23yByizxuDM0/eRD/ze9FoLoGwdR0iAyxf3FBOQp36iBw
Yl+a9XitIMR5xlynF6wXyh6/oe1NInQtzn5ypxKZUKGNVt6/2xZa3L9/d/66X4CpMoROhjvNNvtX
wyomss7NmzDx8ybWP+vUTDbIsdtti6xy+/cf9We74++P/g8fJX751mUgg5BmaeLraoVZYEI9eaiU
IHjjCJtuHTrSzd9/4LIF/LIslqfLVm3Zlmtrv7CuIs2NlbRsyFGSaIEbo8qPJiCIf9gFl9X+l0+x
TNW2DWMxvv7yKbnIwPC0Km/UwCC5TQy8HzMeaZPOxcplJglU5p84Xtq/+dlYne7SHmYLwsz552UW
KxPAFZT+vpWl2abLkukWN2yGWaq0byYlzUaUI5NBzLdc/Gd6vvha8xVXTPuWZIUOIiqmuaojMnua
+5Fu+t8/+r/+fWwA9nIMAsvAd/jLQ2GfSivIYUS6FC2Nl6qE/5RGA90Z2JF//1F/fa2AaC4cPJB9
GHF+ZQYWbHTY8sGoMVXr10oZ0c7kD3sMq7T3ZpvAgb//vH/31UzbNGFu2nxHsfzvf9j9M2JsG4Ej
nosjA5S8sgQuKhWwRgmJ53//UUKAagMmsDzIX55il9TsokWY+tSR6G6AbntGLNPNOIz2P3iRf+FF
LqvTUTk8kG9phoHM4pdDLTEbO1JlxepMXMSsmalMh6L/L87ObMdto+vaV0SARRanU4lSqwe7ncTx
kBMi9utwnmde/fdUB/j/FpsQ0TmIYcBAtqpYtWsPa68FhPvgAd8/JmM1k7gwif8R6doZdIusPoQa
TayA1uk/dS76ryASPLKxefyWtQbdCK2b7BMsXebD7W15e+M4+ygt2cirGgbO6/oLOKMhUBkJ0lNQ
ifI8diQOokf2A/dm+rpCZ3cFUL7/YpQNMj1L59MTwL3+7ADPAlGCrDzFbUn7ApV09zeLS3WBMa74
h3Z99DE1Te3Hbatbh83W/59Vd3XPa9dAvl3vqcV6nXxUEMIsyuyLhhjHzjV66yzZVMb1OWWw1Zre
6qy59gxVF3+czDKRPIKe/JDIxd0hhdxwXNdmVts40kBuhAs+IYX/8CGqGV0KTbDLIqSpjIQFtA21
UzLz4vba1wrWxoWBkynvDw5U5A8wSNW/obAc+JDEV08UTJxPtzd8y5vYkkkbbhw45/WQ/MCoJlIv
JTAsgtuL2U+0izrX/qOPvPLrOBrB5ba9jYCJDYGUzATYjUSYuTrMpV5BxFOgigP41vnRMcT9ax4c
1c+cOgutk9Ybv3WQy30qRsulWyP76T4SMe3gzEsXYAFGoP89DgtwRzuWVrsTH2zth4dTUHcHra81
X+QYehy1aMhPVt+Nf8zLqGkHq6y1Lzjb9LGA8vbdz6lLGOvYMCNY8ACv4/p+7ExndKb8hD4L8Jxc
8H7EjLl87Rz+1iXeBEPXUHi/3f4O6txdv+JwQugmqD7BMiFjuL7eaSTEOMNreEo5dFQS5uBUT0Z5
1htXUY4DHIVULjsKM5yQsnLEzjHYuOeYJ5d4cWtyHUQYTEflLTDUk+EWkW97Orw0FXO+AGqmHUe2
ZYq5Z06cQCyRl+V6pVZJXJxBOXJCUl7zWwR/HpMOMdu8Grtwx6lseGpIUByeE9OQMBMop/PqraTE
b5e9nWYnD7q7g1sIF1UnCcU5mQPFQFjj+56u1u1PubFAi8zXkZYFxJDx1GujA0D0gLJWeIqaPvq9
DdDYAZk9P4Jjas63TSmnuDo1NmMdpO+OdG37Rcr51fpSCFpgbAvDU9AnJnNDYD2CDMZ/K4o6tBnc
CLahLr9nwPWf9xu2lEHiHgOC57fHdQxw5ZqvtOi/ZSJqvxWREd2ZClrU9r1xSlw3/VNFv3sp1IZH
IFLQYbohYpCMAF9vbybh/ivjKjxpgA9h9Q3/WdrYPqOxR1ewNMfT7ZVumcMaRQ28AaG8yqVebTFp
NjlKIBBzyDwKg2J2viJxUH2poyL7XcB5v7Ozm/agztCFIMPnrb+2V9tabRraCD/Q1LVPBY/VoZVE
l0ilMOKddzu54NsTBG8710PHmPqe6ue8Wh5zzKBR+iE6LfDaquy3e+hSGq1Lpvd3WtR8guX6jyKy
6p1tfdGgvz66GIZO3vEMA9p43bw2HOdpMfWeHqHzlRgUSLMcdBRQ0+nOSSbvt9KcIDmcQm71wXUB
UaMGpc3pYwWa8B49GzgaWwSwYAGfIDZumKP/H4prTQksLfG+OMxhPPeh6gbBlA4t0xx29PWjutDp
KKeW/mkGtAcXh2AUyI9DU/9LVAGIrTqaqQxXMDfveKKNwAN4tq2buFimIuG2v15vI3smkBdgnnUH
dBeOwQpWMlmBLYL7OHWZuB8WKrtMHWf+oFBCMJVAYFPK7GxktYBvKZ8fVYcFISqt2XFZGxUcfhtn
HNIoYBjSWf06Ix6TePSi+MQwqQEP0mL8Xgr6FKkhrIsu0OYQho2AReaBTB/H/m7uJw18G0D+29ft
rfOEvV7SUHWAMqN0vzr+uSlmGcVWeLLFiAjABHVTxwTcfT4wAnnb1NYnsQ1VDWXJpkVN5vqTtF4H
YH4Q4amlR9rCgoSoGeQsyKkzQCXAznc0TFuFIKmZo/ypaRFjceM0ur5tL+6DXXc1vcycDoNjOWdo
GMp459S8fb8o8FJNdaQt4UVzVpdkYBQ+qrowOtESM45lbaQ0duPmCaC9ezK0MIJ7tNmLBTaNql0h
Gneooq2Mhq07ABoMwlM/cTcpmcEQmOoeKBvIkNNvwKYpqzL+uPPlld9eOQSKuP/f7Mqv25qumChT
nBxtnfvMNelhNMBfbn/0rcWB4CS2E7yYJGrX3zwETQXXI24nLk373loYDOvTcTi5AeS9TQLDyjTp
1c5nXJF+qeQW1nP6zGgKkOEg0HBt1VgiNFBLGZ1EkTHNWoTp0Qz7zLctbfkdhlVyRxXapwWoYoZ9
IGwgQd477uq7rTcYv0OZyKFFAAf79Y/wqoDERf2IMs7NZymn8OIwy/HRzrruNz7t8NVpxugBItz8
vgMGcV9mVvk0pvAC2qZhfLCsuWh3duZt2Ovx6EAJRcBtmdb6dRU2GWbjUDgiEK9OyHUVYAbQaoon
1wF6UnVPHbx6dwjNuVDpR8K/fRpWNPn/fhgkM9CpoJNtUru+3pNeab5qAfZbu27PAwn2GU1P68lr
oAtDuGB6LIHdIbMnsuQH7LXmBxDY8JovQSQpMFTmznO85f4kjyI/CAotKurXv0d4XT3UTROdYNyY
LwJOnDPc5V/ckOno20vf3HlO5UtlEkK21Wkgw8thUp24CHCwXuZGyu8DlbQ72E/biRkTxk8ZuYda
uRDRx2CYjO+37W8EHnSJYMJD7kKJyqxXajIBBLIY1yap/s118Mssiv7z1Iz9hdZtcm8A9z+ODcxO
tw1v+RkLQQRSSqQESXmutzhfosmBTgXDeqVAPl72yLS23DlZavvWl41enIvvpkvnGsa1FbukXeWK
lllRNcIV69ADRK0F8XEJdajZgI25vaotv4bmCwGxktDhLb+2py2tgiBhb4mN+cFaGibpEYaCyKyq
aYYT22RnPU+yZucYbdm12UXT1i2L8vNqN2G4WfQk0mImomZkiw0H+pVZf7bH+B9EQ8Wlts1/bq90
6+DwSsDqS7kQuysPHmmA2UNC/lMj9dj3lrojRp0ddKbpBn0FUzvQ5Mq8T20OxeTOareuJzrnLBcG
Oddav8exwxy246UQl4Ju8vtcqWLBWYxkqyd3PMHWAXptavUcFkU25QNM+SdNMUG5NpJyg4lIY5cX
3blFKmDnwG5+SFIZz6P6RHt5/SFdPiIMuvEpyIiDm8V1P1SBwdzoxNxPnOrAoudsvLv9Lbf2E1P0
Rgg9OUIr9yvbth2Z/Y9PiwR7D3gvPoama57J0cedT7d17XGr+FRYUQVkcNcXJGWg3iNsojFIiQ2y
ATqTcxUmp9sLeunprO89sj3UhiHLoYC3Op1px5icZAuhdoibhxlpjTOdawVxiuvqAmDpadChwxMO
6HZHAjD06qr7Bx6Y/s5o6/pCEMgIysBQcKoJ+lPwBPjSzMeTY1jVjgve+uT0AenUO4agjr0K9Jwl
h9EC2hW0q8CeaDWjblVjmWCQY/cIp+ECztM2/9jZIRXBr3YIaIBhoxSGHoRcJ7jz5JSQIjeICDOV
9gSQ66vZxcuXmXntI/LcQNv6Orsg1JAe3QUxWtsYd5rEG+umVQ1oQJpAHmiEXh8FNL2ysCvonxtx
0Z+kPi2+nJr44pmI9wjpxFAaldPOZm+lWBRpYAen9QsnraF+1atMu4VpKYwaso1qcJu7iOGP0h+c
iGENJEboTg2pwq7lzOd2w0dNFIpGpo6Tc0yr1ty5DBv3jt9ieZAFw8T5JvPppZFPkKSEcCaH+lni
u5+dITR905yHnXaVOvDrz61YPSmE0SZkUOJ62WGIfG42pwg1dKmQDyiXRt/N3M4FdBBobRdhlP5K
TKe9i0Jmx45j0TT3t0/c1uemBMiHI8STUq49m6xCdIDL6ETrST4WfWnej3Yf3zNT8k8NxR5476E/
37a54b2pirFsAm5UndYQDTGRHoNipFsj4vTOTMIB/fnevWdAL7v0VRp9uW1v41H0eP11RjJ5GZEP
u95lBy7yqrBgFojBL5zCMi7g4IdPgBmvnz3MPE/pAlH4bZsbh4i3ggtEWcwGbLE60J6lOLwLWik8
xjPT3aN1l5l6fDYnK/3ttqk320nCovPg0+G2HLQBV6Zq+mwLWTyK2BrYcTK09k4v8ZaF1OC6CvQ9
Hbi3l5WjysMkCBA9AIHr8I3paiOvM4YUItkzYiFG6xRoTOofKj2tYXIT832nOx5cyYM4p31RfmYu
C0woY1o792dj6TSyDZ3nURo0HFfOqh3hRNE7qlSlDquj1NviBPkbs1lu2eTn29v85o1UqzYs+HlV
O8hwVzclqfFaIdx0fq4HYOIZu5/t41wBct/xP5uLAr/0Ysh01+WmEOoZkrJO85OUMbE5ZFBUK9C5
CQSAxYgh3OPthb19lslwOKocUg9EBuXG6/tR6qLrZ0WWIvumurMat/KbsYk/gIyLftUtHdzESOTj
pE/Td3Bj3bOMJvk91yvrjGYP+PHCg3gqjBkBrd3ie104zVNaauWvASXjncP+5i6r30pARDucTpCx
9ldeOGWeYjZixH4qHgzNjH4sg95/F2kYLscKIpbvJdK9J2Y0tZ19enOllWkTuTzlrUmSjOttsvIa
bSKXhoXedfP9kNTGZ1iHrXPjJXvv4cZZA21IRIZwKCIxrjoir55DWJdTe4Tbkk7qHD70WTIdqbLH
X25/+C0rdLNeenkoD1ir12dB7AbETaL5bmCU9yQL/WNfVXu9+Q0rNJlowEAvzQXy1Bv4ai2JCMyS
AnPgT7k0H+u6YCx7sPYKOFtWXqpWZO06L/dqLbEHgsZ1GNpiGN29IDWYoBlTNDt5x8YRILUiP0Ye
hCb0S93+1Vq0HhQ4DHOqZxWjrx115pm5xMwHKSx2vMAbU5TDwS+qLocFomEt0GhXjptTE4JQdJ6a
0yTN+GsaLQVluDz8efscvLlTinac+6RTRTVpma32bpSAn7NwxFSTiAeoPRAgQB6KgByl1xY2jGeG
Az/nY2f4tw1vrBFqcxIc0n0utVy9XA1Txx3qW4E/pm78nBVg52XVu9BxGO5OnLNhyibAssj+uVnE
9densAr10A1b4UGOPAGY6QZ4dSwy48feS9L5dHtdGxtKf4/GH9A918JrXBsbbADvVjTC8TPBMs/Q
jzs9NgEYnoPWts7fMMlWXy0mTxVMPMze66ZsoCKkci4RIp2jdUyZMnFc5QIKr6Zz/4oDipZ5mM/c
cfAp718mssYU9niEFQH99TIRNmNQdpyVfp9hQ8/bTbNPkS76XaJv4yLMGkkoNrziaxhUyffbtre+
p02xEaCXKUhWVrZja9ASb0B7J8tJAGB2c06oFlkMOUd7eL43roUNBUyGJrRHoPGiFv3agQUAT01Y
ZD0fNhBxP+nL8NBrdruzoDevvmoxATs1qTAgo2ib15vpTiKE09JUdGB58YDOUHicZrP4CFrLuIRT
a7//mDgE/aCIYVhlWGX1xFggCpqygR0iR2/q4EQgMemWaxfmJqydd2ZraSDuQcnRJX6LlEtHxHfQ
zoHnmFrzQ1cyxA9dDUwEpRK79uXYDfHl9vF4kQK+yqzYTo/4gM/GE8rfr7cTFi1yO/yq73SUgw7D
XObLIZszcSrncEBczx4ZOsvmxZ9r020YOdSgFPMQykpNuN48uzRPNlMnf97+XRvHlp/lAV0iKaDZ
uXJDg9aYLet3edij4i+dJ37ww3CY72Z3Wj692xYYALXv1JKRk12FdVaJHNRUwDQWp0jOtyWjPUrQ
/hCZuXG+bWrD4b2g/ogIQZUa5ioObyInCPMOKreGKeBzpBjQ8OGihKgEbtnIbIYvbr/81np5+eu2
5Y0NxTKvloETUL529Z1LaDbdmUUuSScO9QDvdwXoF978od47U2+KM9TgdOJxPh0JM6z517ag45CW
ESrGvhyQZS1bcQ9h+XiXwjt4DzdWfp7NIbirEfI+GA4D06Eni/e/Yy5ps8JA4JWQBLn+DckiIpqe
QjH2A3saFoROs0II3yoG+e321m59VOAz1OnI82zA2temwtEboUasXd+QjvY8xDNjynSfIZhO4EtN
kMBZmOU7yATivfcHP0BqQb0yvsI1WQ/KNEYH0MxrUD/Pq1/54ozQo2OZRsuyU+7aOj/E8lRZAQoB
HVXO/1VEV0uvnsO+cwk8IKdcYLO7oED3wx5Hb+fLvfWCoACEqubibgEwroKCEWAe0/5w3ic5AEL0
61CiHJG0hQDGfurmIdux93Zl2JMOWBlyY4+a6fXKertM50pN8HZj+6sJ3Owy9PHzVMvp7vY52TJE
YQWUPRgOxkpWrhYqcsfqKgvKcZAwFz3EpxaKH7529h6STUvkXi+XXafTcL2kYvZMxiOho7UzAblO
bEEHXueTqotp/2FRvFmk/A7horfuvUL1lszwGDEqy8DiPb2GFHgjY+xxBznB+/ePgFQ9CLzHFHGu
V8VQlqqLVrZvBknkp62MkMTTWsAMhn16tymGCsjGDIJh2mGrM1FpNWXnJbN9q6afcOj7QFwqoyif
oe0Zf9y2tXHeVdGNjr5aFpC062X1TCXDrFDYkCc434DOTs9DKJD70BQDKZCTy21zb6M00KFg/ViX
al1aq7OROQUUYGK0GV9FThzODXSDnCx+b8EJx8+n+heZxc1aLcojhZ0pQduUH2ha5m2gMCdNex8k
HYJ3lksv4/ayVAp0HcdcG1wti5EYeHgk51CksCYICa8uRY4acrFFfoxHMz61XlHt7KW6sWujQCAc
pnN4WxmNvP50TOIGUwM/s98Xuf3B8ybt1Mk5u7hTFJ8hJyiO9TI590whyfu8mMcvt9e8dXIY1KTu
QSiBKtXKJ5MG9vAkSMQup0UxcqRQSsgO0XS+6gXMr9gB16iP9ma5LvM6FA7Igu21Zy4Hbp45cwH1
xvqeBOizQkCPqLqbu+VedW/TGErEQLhUo31dRqxJUFOzZXFTkdHTGcPpHhGY+QKMMnlv25vDyp1w
6KHZLE9fOebCQWw0WpBKGWEsZvqIWXUChtbXM7f5nQcc5qO6/A/PnBq/UQ8P7w7l0uuz04Xa0LoJ
N6Se2/RCr6jzvSmE6WpqxHHoEv393pPsjyoJDUXKMusoV7r4ZiNmkVWXV+fBdmqwj1K79/Qy2sl3
3xa+1YaqwSkKwFRn1j6mMGsEr2MOii01bzoOos+Yeh+W4EECaf7oOLX259QQGOnANi6TaLoTI/Rw
G5Nh7Cx7y91xePg5gN9cgorrbSZfTYNhMFl2NSd0bOHmK53I3ImOtryPxZ1QuEfSFm91M7S6jUBL
DBa8kaHrk1EhBhmZAxJU83C2A2vw27hwdp5e9QitryOlEyoXRNtU9lcnSNbQ4FmBTS5fIc0gEwOE
OuxeZ4iVtWM3Q80cQiV/70UIkrzf8ahMwgFpBypx3fOdc97GpjYt30JaG1btooYqao6p29BlHqCj
oMqY7tjc+pCkqDR9ydVsDtj1h0Q7SUNCY7Z8EEfheTag/oSqWN+ZytryOq+trN6tAGR2jA4NJT7E
DE6z1g6HbkBLNkaB1L+9iVumKM8DJCDQMOjvXS9oNGtUhGNhUSY3wYLpwYIUC4D/orLi021Tb6GD
7BcTzWSd+DdGU9T5fRW9LxM0eS7aJH5jR73uT5NSdgitwP0GQ32R3CdpZNzlvfAyxKioBgf2CHJj
VGTlt3/J1lekEca8vSIKIES4/iExMsGlEJRQLZORiaHrHCR83OXrbStb77IKEWmeApMmNL220uRB
EHp6aPtlVxnykA128MiYHWxUYzci2CDrqP8B231WIEMYtA8THLvlTgSkbKxvJ3GBGupnxB4Co+vf
wLuYVemS2n7maYVfdNNytp0B1XqAV9UdKjrwNNmFme9ck62YAJzQv5QG4JFXG2wi9tqFLuXwaYKT
q6GxdESep6ZyNZjwmhkBVOW3N3vLItA0cMU67ycQkOuFFqUxoSIPWU5R6vanVtf0w1jix0MYqE5d
zOjnjsGtM6RgxUyRWTifl8P+6jBr2hD0TdzZPmlucpxlWH4cvSn46/aytq6nqzwNlQxGxhz1K15Z
qbNQOjDi2D6gRvOYydA9DRlc+G6Zep9vm9raQSqWHqB1RoaIY69NmQaczMOII7ejgIlcSzOYw9WQ
ZqlA8DeIuu+8iW8Bq7iD1waNa4MlYtboG3BIujodHpHb83yzl/nR7l3UyWvYp6U3pmddtO4HhO/+
csfGPtleAM0hREt3t1e/9Wt4nynEg6ShGmmvbqvdaE3h2SRbS13Uf8WgZKEibCpkaGLNyn+VI+xK
pwhxFEauUpFrnOI4f4K2QqMQUWjonMwL3Hs7p2zj+6PwqugfVAwq5HqPkGsS7kRsPzPaeJo6aqFd
Yz/NU+nseOeN83xlaXWBYLEyArvBEsSHX6smLe6mRbN3UpXt5RCiqHYwC1q9NlD2LboJPZEfNFZ2
kc1MuIl2id+ivrJzvDZNgW80GDImizZWN2exinLoe53vWSRohtNleajS+vNiwlp/++hsXBwcPK0V
R6XqpAnX53hMvJLJeSoCToNuXzZCNa4De7u4Lop6ppUkO/Y2fDpwHFoc+Dla63L1pfpEcyszx/OM
DkM3ceuYx1kU+iVK3BrypzJN/3Sgnd2r8m0uk8kxlxILIwfr2q0Yvc6ZCsJpZJwQCjFt2A6FILlM
l+CjbKxl50ZuPJ+0G2ndq4oOk3mrD5jUcwNZ70LqJZKRGgsyW1bTQ8TDjSiObtHnd004ux/GWLbH
CPaTHfub2/zKvjpgr1xvMvRdteAQ/VHK5QLLZ3pqM8N96BpA/SZY8qM1J3tDBBvRNG1dpiqITmg7
rGMGVw+nQk4ZenBlW10i9MCPaamDJ6i96NIGbXZvirQ6oodt7Nz/reUSExHH42p4ANS/v1runFRN
5uBWfIbD4Yd2IJcw+9hEcrxsPi5pX0OEXb8bd0X/mvCEghn9Tz72yr0B4Eh5pLmkiUthkGQBfZ+s
SJ5wpHsMJlv+gBIJAyMcYYN0/np9+dxk5jBT91zskAnkweqOM/w954Euws5Wbt2U16ZWXm4ebDFY
mUPgt7CVbp2ISyYCcZgrCZEZgdD5tgN6O/2lYABs1stzShV05YGcMNJaanekl0Gg/apHG82atPFQ
IAqoxgRLlFdHvUEH8JjMw/BYmqiY2ukch/6QIAGjxbL5moYWom59svwB/7Lz7fYv3HhcOFYInytW
ERAsq7vsmnOdQb/g+GEe9E9Exj/HsK7vbxvZ+MI8KzzhL1UoavbXX1jqdV85Y+9AfMx8HyyLyd2U
VlDkx87esPJbqgEKpa9trbLeeO4mrw9gF7LnBlFgr1kc4Wt2Mf80Iq/9FddTJ54ZGkCXF4x9+t0e
W4lcEbrF6MbCquweHNoLzimfesR+Ks1u3v3SKh4imkHUqXkA147E8TSodkHF+HaidQ+j1kzHrIFd
OBprdydbfftxyS54kRh5oqpDzH+97xBzp7qbZIiLaJbxcUwgGYWFtNuJhN56RqrMRA0q21eByio8
1ezOjBYtIVElSDu7E/K6RGPUddJsmhl7rIrP7TiavkHH4b04ItInMjjCL1qztBJX16vpmFOhk2ch
oc1L0AqjgptICbJ3Weq/9wxjimYZ7p+sjeTiei+DOsjMJKst3/GK7EMaJfplCfocNR7ty3+wREah
RpZcZfTaksJjT/Cv8NU85HYLG6JepqUJaydh7oRib58W/v/ER8QMRCxvBgn0sgRGngXSd4IiuYRt
/B1/1p2dKUmI+NMRvdR0b3rhrQ++silX3wyhZjg9WmyOljb4uhsigWcb9TFG2vscp2O+s8atS/Bq
jevjiXBjN9LLwR58dqfFMepzGJnezq3eXBWvtKq0k3eu2emWxlnMIrCA9g8jwpoeOk2IqtqHMl2m
i2a74d3tQ7Jpj1oNs23EtUzYXR+ScczsAVom6Ucwj/8u5tY9uwY8RjUEu35otXt1g81LTluSmgwx
Jmjsa3t9l2cxdVJOSurmZ91qIaCK5umZGXMYw43ePWqajURhYyY7j8fWStX4JjEXHbA3mYndtMnY
Jp70rbQLL00ykYdqXXFpJr25F7P2/fbGbtTCmF2lZc6TjUchGbpead0MKAia1MKMSAvugduUD4HV
LUjGjjBTWVl/CuA8RE0g0n64ZvFNpPpe6W9ryYBW1cCMrdjPVn6bl3RuhDORf1cw1NdW4oQoK2rW
fQsBxf2spXswn7cPNGsWAMAcOuokCKs195WH4EENZwnKWUgOucx8d3Y1n5qg/Pv29m4uDWNUgxT9
0DpFqrPY7uuKWgbEYtUJAefiMDgQffX2lD2Wwgh3Ts9GrwFr5OkulU14pdfRs2k001hCo4LfVtCs
cIAzOrcTaqm9cTC8uLrPtNA+inmUzxCetXe5F+lH1KW9nQdky9fyUtExZhYKgJbyU6/CeANwaEe3
0SKidgJS0JA/OmS9hloBfGqmui9M72jdjtnt86yKuy6IKYLR1WHK0j5DFxzJ1L7pPArJTWv8Plpm
dt9RJvlp9pr2P2uGZyGDMv+T4QT93TRqw15RbvOEgW5Qo3EwLqwnce24NaclrKg7eml/ycs0+o6+
4B8hyn/n2yds05IqL0Cf5jLNsPJUTKhSDQgIR/LONX8PZnide6m19wsFjp293TJFUK9uKOVGuuXX
n7TW7XDWdEwZs5wvMXQCEP4j8zbH2d5LvWlKeV9AogTq67n6sNJkO8Z4pYQs7BgxWf1tSdPED+wh
/nl7A9VBvK5MM8JAu5rYA+ALVL/Xq8qyzm0WGNp9ZqWav40+5n2R0d4o6IYjgFYHtCtwUIVRWu1d
s4hO9PTk/WSMmpPdN853d2qGJ802fu/6cN5Z1Mb+QQelkLwMpFGxXZkzsnEahCaln80VA2GpjfIc
M75/a2UPc8vtDdy0xRAIgF5MviGEYuB0lHkRcyyYA2Fm2XAeOkv+ML0l/fO2pY1XmfeY9I0EXSET
V58KYVZo1BxiqayvTHnuLTP8DUVNVCagnG1MOIrdGNiipz0w2zvunP4tzyKBZ6uqLJ+RZu71QWmt
1KjamZhg1J3kPCay+dDGnfQ1V+s+Z2kGpYKTIMUY4pceimSA8r+E4+z2FmxttroUnCJ4k+ivXv+I
qQxmt5mIljtNdogrGHGFUjtDJqAQqnbHt2wdWsW1+m91jzrptTEa08aoBzmpTor8LlrVKE+M1tid
m34YUt9aam3+D4fptUl1BF49G1M0D243t5bvyaG7b0U+nToRuc+BiPfoMTdPExN+8Nc65KZrXKY5
lXqU1aSLyF9Dpkq6Vd9NzCmhNuY6GmqndvpnMDnNF80exU7YtWUbJgNXNYjUg71aJh2OsaxxGH6Z
x+LJ82BLCQ2BWIzdmCdqm+OpD/O/47DKdj7p1vnh8PA00Weluuat9nfploH6rEQE1dHvnBi5nCEz
5V05zcvp/UeVwXJGw15Gku2VDyokrCeLTTnaLrv/FU5qfcrtrL1j8MXaWdTWOZWC4jqhugdx7CrH
0qhtw4BX2n6Oc/WHdpCfhqlhinHWFeOO8+P2wraCLBAyNPqZ86Z1uy7wTECHk0whZNw6iFDwaar7
qE4QIA2M4odHsfbzzJSer5UMnMXaaP2Wz7SOU2Q5d7qqG+Ufpm9xh6rkrxa/cgexNxi93RBfovcX
HrRGm5+qEvj60ojvVbVUlObt+LGWTXhfBIA6PT3XOWR2RY0zhSEsRPRYoGZwvL1DyjGs3lRcJNMI
DCEBrlsPogWlZfXByPONCt14BiTi+LoemqjTEzMME8NpUFDuUXBvPORXRlfeqsqgPQyo8apZneFY
OkZ7F4A833kGts6aQvGYCEsRYq4riHngBfE4xrYfV8aX3kE5denACVh68iQCvfjt9kaq67jeSOoV
qhKOQco719d11oyRETlh+3pQioMeh8ahQX32YyyG/BLq1aQEO/SDGVH7G4M8/nTb/Ja3sCwOAJgh
Zj3WYGDLSwYH/AyorBgKy6CN20OPnO8RIeni7r+YAgYBZJy4ZZ0vLDB9tVKBdKsSMTrI1IsTGX/9
nAg0aG+b2vyETJVQcfJe5jKvN9UK0iqHc5Re9hjT0ClC47nuR+FD1Ad9VIU64217m7v4yt7qYELf
WLUjDPVoq2vIdzJ9ciSFW04eqiw7pjaXRudc0S7RcVxnP647x1NLQc8PIQF5pE6RTWioVkouu6iH
D5aM3009CtcBxTQm8XBDjMyoxb96sO2cgl3UUfJntts55n1sHOoAnRYvCd49Sr0ypRb/ylTdeijZ
I3nmA0e0D7Hoe7+ti2Gnirx15Sgw0X2nikxVRLmZV1badhANYoaOb2peq2jmEfdJA+E9ZEao31kR
AWBWeQjoxkv1t+FN7bLzDTd/gAJDqjovTKSr16wNgrmF3N72IRJxkcBNAVyYw+D9ykupIQfBfbfN
QTtrWpj5wo33iAG2jisSHDTDeErh5Fm9KaWEF5kAT3m4vpgR0Kry8eBGrvnHtMRJsPNUbK5WTRqx
27BZrMGRjI5mhRVgzWjFhAzz2D8vUGv6UQdplR3HOVSNqM05lbA/LNa016vZCsToFFDqpm9FQWh1
pmgHikIpOTOBGOXJQR+L772eaH8IK+jOxsjHTYeqOzZ52+44vM18QtH9U/kieQJ/fn3QJqft9UbJ
anmiX34OcurOFOLLi1sOHqrIE4vWygY1INsFm8rIB9WUaq+bsfVoKpEDvjTf3F4PBplay2D8THOZ
GtZznQXwY4bode7JmWz5JVqecL4qUgvGS6/XmiVwhSQ6eHRLb/+RWSvOUYUw25TJ7kSlYm/mfnNV
Lw8J8Eh6NesjXGRuHHSgI1vZJMdlovNkL/Ne6WXr6KoIgFobg90Eg9eL0kIEtaaexLc2wsk8al0z
f2gyeC7PM2RoMQp2iP2duOjwrZIiC4TVnGz6D2hGnmfw7jRpoACC0uP6Z0AKjOyJoNKGSGv4Teel
QeRsLB600kF8OpwchEb66qy7pXmQeVZezKoPdrDwW9/39W9YO009qeO0Bb0Zz3SatSVqnkSbG5e0
R8lUBxB/uf2kbn1gPJTDSBtzSm+mle1+krYTUjKWZTleSqszLh4iBX/ctrLlCSk1wOXLmA12Vjd0
jKha0nC0/BG1jZ9BV8v84ObZEB+8IRj2cC1brsiVqhbPlA2sRqs9FL3TzQWyrb5mJg1TpmjdPVQx
um5HNzKRYepEzFhBYXdJeOggkN6r2G6ulrgBelKcARyG1+dINuOQaW1DacEa3XOVt/NlAbPEOMM0
7uQtauPWYS3HUo0TwYsBouzaVDrOdrHQu/EXS8/Dg0g77+hoc+F3YDlPMcysfjrnezMUm1ZfOsMG
/ZU3h6YuIC3KVec2tbPyvrTTzyVTZ3c6pAyP2gh9YBFyU99/hCjCUQh+AZis29+lJBl9KY5F5dR/
aEJ9+VMMcXdh4nTXyW5dChXQUnY30U9d6/5Q25zG0IFxLGvQxSyh1fkwijLcuXpbx1RlbGChQAe5
6xUNWSN7CIUtPyoN8x+raIvRbyCfv5vjQvrMFcYPHdxrwIWycWcyZeuE4moB2fMfF2/1WMs+NCKL
wTd/6iPE1qPMOATsxkPYhHv0I9umGGEgAoJja0025Yka3F5IGRguufw0O93f7RQMJ4gRup0AaMMS
+SSyUXD38xKvnUwzTmhKpeA9nT6WR7higodhdNEglnZv3r37NMK7TvebSWCKh2sX04ZimNACsf1u
DmO/k0KDpNWdP0Qp2eVtUxsvAqbAOHFE6LOtZ3FtyUCUmVAjCcte+5Wg9oCarRH91Te1A6g23wOo
bjzGtLuU/4TzlrBKHdtXYbsjxjTWbVyKKN1Cex5zTf9cBdCkHbKxrcaHJK4yF53SRjK1uDjZQZvG
+dvtNW9cwBdpJCrhoEPIwK5/g5uFJsEylZ9e2smfg9cvp5YxzV+3rWwdGAr7jHdSWKGlsHrvm4Xs
FQ5EghsRoJLXjfHPukcCNCAM2cmFtkwxJ0TdgVwZH7ba1Kz0WsQHJ4nOfNRcTLe2PxUhkY2t77K7
bZriRUABE8whzdLrvZt1qssTA2KIMFcLiplBdJ/2jHL3ThjvBCsbn0n1KTwo47kIoKeuTdl20zNO
iq7QYMbTOYoz5y52qGrc/kwbF4BgDNdPB0ux/qzSONm7QErUa0OK3J2E0Vdf3WHMf3pa+8M14u7H
bXMb+6c4OZRuNuMkxA/Xi2pcJwtKSqswm7TVM1pJ8PB6/XgyxLgXqGztH5QjqpWFZpZYw5B4fDpL
LDSX4sYQF6S++1MdpnJn/7atSCZzPWIS8tHrBQV12lW0cCWRQFlcCEmMJ5fJuct/2DZeRiAejByQ
Bl5bSb0OtbWafkqIytoZYd+F7H7QPwxO8vf7LTH4gpPneYYcf7WeQm/KDtYZKu+tlB/1YjYu0xzF
x9Smw3nb1IYvhMuHKVz6wowdrrUI86Kgl9MSSRYiQxI5rMyDCLTookXON1PLInlAT0W/NP30f5yd
2Y7USNe1r8iS5+HUTmfWRFHQQDecWM0L7XkIz/bVf08g/b8qXVZagFqcIPXOCEfs2MNaayMvbHXE
s7ft751F1AUhWOKLZWv6elOJsSBeVUTn8IDVCxTOz7VZU7pMjHX5ctvU3inBBiNYIQpRPdwUSNWo
yssSyYCTKdpOis0vSEsITy8OlrS3pa/t6NdLyht9EhDhuM1LN3x1GG95vy6ugOGYFWfhrP1lLBsr
TJQ6YhZzdzTaY3dHZa4DQpm689aZ9FljT32Hz1+nqnjSmWPxl6Oui29F2qfbG7pniRGaMoyEe/JG
rm5eV7omqU4DbsjzO0bheh+Tjiwd0Vz7YE934nHWg0wIsaSE/slv++rJnr3ZrYuOXh+KE8UPbzDV
B6tX839jAA0PqJuVz9ZsjH9w4WlK0L/1aFBY2wZYB0yiyJDTPC1ZbvhJT1NkrKL+zgNpcLq9ldLl
brIc+b7IygrCjxzRzfoMrWlXA6ak6GeSmTwa+kta18VjwqDwc9tbzQuK8cp/npoflXX2Hh9eNxpD
gKqgHm9Mt7rejEqS0NvMdaiMNQ2fyllznzfCCDu1ag8Cy72lEuZRy5AkNNjF10tVUrtfbIJzQPu6
dT+i7OPrc9SeKiPuZG9R9+u+asM06Yfw9ibvOQDIjXRBpE4b+rvXlkf4CGLl6p2wJwJvnpPSV71K
HHjvPTPEsrJWR8HtjZqXKM0sLRvZd89L89+a+QqXptCWg8hk70YQMkhNVroTrOh6MW0CkSSO0CNb
TfFSl7l1abpSuTiNUoHWtpogi5T64ELsrozniHOKWM+b0Vp9Y3S6mbIyuoLFadJhn4+r9+P2V9pb
GI8Rem9ovFOP236lWkk8OkmoyugqLZd66n1EOruA+Lzz06Js/KFOhwP/srMy+fhJtC/E+zcCvghf
q7W6KNAfrGEYfSdTm8d2TucDVPa+GQknJuQHUbhZW5rEjI4uqNczm0D52SxW8VlrnKNu+q4Vusbg
vnEnYBauj0ZSGjQlcpj7TmMrd3asLJkvhsE8OIE77xw63nJaH1U14GSbxZjlWKvZQBvOcjLzudKU
7xFavsjWGw8FiKz3fTt+U2fmO+ije1Sf2Xl60HSklyRl65Ei3CxRawBFlFEsxddi77HqBIqyZm7P
fqvNpnNwOHaNIccreV28QdvOqkCtujVT2eYpF+9FjXon1K2SdrE6NPUc3j7+u8bYTb4eTF0iwOuP
N3ZxvICxdE61aH7iHMVfzB5l2MGaHrGL9o4JbFbWQ0ALUGhjyeyUCmmEiH5GKdozmiTT6i/M7Drq
ae4o5QGhpcgkibo4ji3ZophUaneCj6W2KFY2i548jU3VhenijHdFDX/vVEyrcRJ2yozFeYz1lxGB
/nNKbT4O2qkQkCFtVLxPt7d69wCDJaaQwqgXSgrXW62h+K+sAwwfnaf1W94mwwMpcjP4Yh6iM/vh
ekjToEXnC0PN08DOy0YcxN97n5sSIygbWcmF7n79G+pMQHfPW+AWJALvoPYPT1lrz+d20g9j7R3P
Cg4f3RRwmdTFtrG2llrRYFDQoGqbuPd1XyuXxRrawObI/Y1a4Bzocdr9wXkmR5cgNCL5N1obamZ3
jlICKsw7e/miT0yu9bRi+FaS0PzBPaUeTQXOZXYbUKnrvWwBOReoR+MUdNS5/UiPnP9yvSiryyBa
1TzfPj171weBXgitcoAOYIRrayMjM7I45vQkgLPzl8JtUKs2hbP8AU2DhBMtBgBEHJCtRxiQf1HI
oOCIrc17p9Xc/wnkff67vRr5azcBKFPO4CmhPSjrz5vVxL3ttVGEj1OpBT8iZa+9RNABgyTVBwaH
z+lRlrR38E3qirL+QK1mq3PF/ObYAzSI+IHX2mejBEaX5f1wHqroSH581xQlHAJrGqDUB66/FK3p
UWOSBgxuhaFjXW/kd+0oxrB2kyM0055LoUH9/01trrPRmk7dCg9RNwN+Qm/Tp7Dn/mvPNE0UnWfP
n1ZtDROz7f0yc5qDXsnekQSshxYaeEAc7iaZrvvM0i3aXSezM60POYyTczmV/UEUuLed5GKESpQu
+YTSzbzOxQpy6CkDW5EvcXu3RAtj14EoPiEnPp1vn8rdpwNSsSTR/UppN58ui2sw8yIGVSS0yLpv
C7LYQFfH1vMVRDmRXRUx/nmOKR8/22vM5BRGa9TCtxdb+wqif77olZh+TL2p1Ac/bm+34bQDBoDX
RAa1+dYdJKZCM2Td3yybz0sNxgOQ7x+AZhgyTwkNqJPMD43r3Y6TJnJzDeb80GpR6Jjdv7UqlLtY
W//EfUpKJIEjCCTK49eWiMhna9KBRqI/zCgLu2wROChUjcGkOTWkA0WA3VNEqU7TENYiK5P//uoU
6WM1N1ouZecskXzzKBPeZYWqf8qjwj4oTe+9e1LuhMoBAgRIq16bUuFVJH0pUTIwSUOdjPdUuRP1
aX2J/cmZ5gfFTpTPt4+u/J9uHaqUeWIiiBz2t61JakuVmBBpuIttnzzNVuP4uNam8oXXqaemG49Q
cbsGiUZInH5BRDYbGjFgwS3rGU07hqkjAKJ534UDsWfsjOTvpDaOGkS7u/pL+ZiTIe1e7yoCOYq3
qHTYYgYYPhdGb33WlHI4j6tRoHkiUjXoEb07iiZ3b90rsxuPYMFs7ZnZhIedVD1o06KhEdYckfr2
N5O3CbgLTY1t3b80bEVPpJBDRaJBxmlpzK+10JgOoLYw4ozcEP3z2ydm70ZItWztV86GR7ne0LzN
uxGUDy3LxLSfu6U0wngynXe566YHUefeJoIFhRZAoERvdmMqVhkwMtN+OllDmid+qYLj8tFKOMzT
9g4JdS2GLhG/QgbaGFroNlVaCb+9G2umfNR2v54jbRJNOOsVg9YLzw29QfT/3N7KvWfYAQNLSANg
igz1eisHMD1xTm51SqCyXDK37/9d2wwsRpIaj5ah2Gcb3ESApnwL79X0DhzOHuqbrjO+DV4m9ZI3
GXhdaNMKAocOo0DWDoJN/WIljOrzmbKutad2Haen3myYim4OE8DLCWj85DeDayIT4or6qEe99x0A
oeOOZJDHmLnrDUEpm49byGirLown8NzxmZQ5P3m9WmX+6gjthCpQfbAPu1bBbvAHDwjI9NoqLPtx
GnqCysxQZUWxNn5m+Zw9IuC4Ptcp5TfolUfSorubz7sipe5USWzcfHw6UUyVQlPvlID4OqPS1gVd
1SYvqL84QQJ2+KsHRu+p4rFjDoRqEytE6d9uh/zW7VO4d8sk/YiTAOTK3AYIupPYI1N22PQxiS7k
CkjUqcZRBrlvBeo9GsKUU7dMJ2UugO4OpPH2tGb3hj4VT3ZmKQfOSbrV7XMmBW04QzTMwXRcf8o5
UwyjlfmBNxUdVRfbvmRzPl+mTF/v+8Gp/TpC+t7OGvVyexd3VK5kixwSFbkJEL1t2uoMGkq0Te5i
NR9edFdRg6goly/owU9DqMD2Hi55buiNP1ru9MRk0xwNN/nBy9l6MYWWHcFudzeDjgciZyrSmFsB
wjoSyDp0jkPsEi3fjVnVU8BeLhNa9AZp2wdTi9HAaQ3zCUnSI42hvaeJPJDSKFVsevubq8ykYM2I
VznrICqH7FlpuuKUVLryPjZzMX5Vk9g8Wu/ePZZZha5SwZHjIq8/PrFVanUT652iyLPe6b3jfNCZ
V6h+0Gehv+RL34adJYyDdGZnpQD8cViAbiVBV578VyEi7nHJ4JShnO5o2ftC5/pqa1n+6Frl79Ua
qwNzO48G0wxIR5mPoUll4GtzS17nggIU52ww7JdiaRkoBLH0mx1VxhIso2c+olijffIqOSN+VY70
pfeWS2nmF9GAY77V6VyKNlb0wnRlKzZqfGVEtsDPKaB+W9vBkyGVu/44uFsyI9xca7JvJC6kvJn1
5m615YLgSts7p7lrki+dGPWLM+XxC+wb+0eaD6W/2H1T+6mlfDcWoz8hza8fuMmd28RvAIyDmC/o
7m23u7MzpivMCxVPp1ovrd2gLQAf7S5andK3bah3sNGd8py3ZXbg1XZCLtI3evrwZkiytgoYQ2nZ
AKUxvZTp8lH0jfsF5qp7r62e+9/BVsvT+marwU7T0ZD9mi1ApjQoeSSIm5xGr8meCQO8nw6zV+fA
S3RGzEaZptdEA3n77Eyx0viLWqn6OY35fX6lZl0dpjSVEFTsygRX1+rN0YfY/4WcBEoHPJzbzrGt
DEk55CkyvJGzFIy86csnqsfG3e2d2DNDuUwiQviPWQXX90xYdanWKWdOi5KkPi1pDVpOFGvx1207
e/eJ3QbhBbqANHMTfVhDnfWegS4ZcK88DrQhE5/UTo/8nmQFXZf44217u+uC2oKCA2Ot8ZfX69KM
vFpcl6A6dZfqH9AG6g/HHo6wLrurksAnwMasaat+3TWVqS4OKk7luk7PZp3R80CC+yQUp/+AXMXR
Fdnx/WgTmNxLyhzAJja+v3bp+WXZ7JyaaVCKQEVzozobVtLHQbIOZXypNcDrIcOgk79v7+euZerU
5LOO/Gvz0NmNay1eR+7gKnn2aTGj+BNvBQdTb2ze/VKjYlgry+m21b1XgD6PlI6hD/imWDgKgnAl
I2hvRs8YAEat3bsm1+P3EPhg3WqZoYhzmhrJz6RNvSSg9br8QSUGWWpgB1KGF3zbZs/tVasQ+qZm
bnaaoNmkVvFXr8q9xTdnccSq2TtQlLGAAIGUZYjC5pp0njUQxBFe9UWSn5m3mfuRvYinKo6+ryT0
B/u791VR96LQTOhE92nzyrrGNOk0dV04rsbTGhntXTWo762lEhdvAbTeDuII77lvklwXOQDygS1x
JSoUu6RAyOwg5MXAN00CNnzvLqg0rt632s7KRyYkWQcI5D2rUhUISAXbyl29dgd64TL2LVHpLhmU
J0olUULFivv7eM287zbTTALmQh2Kuux9zVdWt8GyjaQwYmZ0JZSlU188FMDOc6ku35bKbNSA0GfS
/WHQqWPYqf2s6IN5Fug2nrR+Wm2EmUA52olqfGYbu7/irF6eGSLQv9y+Y3ueEm0tOemIcYC8+ddb
YyhL3NU0IU7JHK+X2qui526Ym8ttK3uPO7rd8jK7PDXbxKhdIjW36AGdmIAAgrmszEDNbfVEDNef
f98UbAwqjLTXqIvLr/IqUtVUpjR5PZGq5o0Mk1Yy08+ogF0Qn0oP7s/e3gFRkEhHBE3fTM4obYK0
KneB9GZFfmYclXIudGc8OLx7eycJWL+AmyAI5K94taA5yxmIbcgqW7n8BJAX3+nt+o1a8BGkZM8Q
6SRRlS5HDG+n7DWqNjSFAK2mtDTOotyYArNCzymPifZ/+yMxpAg2Ai070qZti6ta86wYJdSxhhT6
iCJ+HurgzgOoiu1BSLuzKmI8whu2kMxlq2dg6rkJhx3w/JqmEbr0Q36uKa1/X9GP/wNTZORg4mhC
0CbYfKl4RDVggshLlOM0Fwr7SeikqBp0mXZU8d3rxpD/SR6OxK4ghHN9KsiDEi3PGudUZGp90XSh
BCnjJcNljAe/osYczLkjws4dFz9aYuh0pSYuyTpXfqIOy31XWcUBombH39HwYoqplACn+bt5Tha3
Klq9YvnqkIpTb48wsGqN+Fi308CahiPJ2V17aIDQI7UhR2+DV55sBqQJ4BnJpCjgRzVrDZd2Nr4s
RmTcRUmrH0Sxe0fJo8ZgMs0clvZ2QMbQGcgejkRBytRMP7Osju8nIoFwKj1xAOj51eHZpCgUkUxZ
FNZkJrzZzHwqIkB7PFmKVo92UPds7bOitR0qXPTWPzAu2v4v1bt2OCm408hfiaxRe0GzSsAXzObR
XywSxhPzUqAeT53TfCQW1pwwWdtS9TvLW1+aCYxj0Kz6+DmDBVH5a1zAcIevk7R+QSyfBKWpVM9Z
IRVHVHXodT+OGRPyo9Zm1fKZaD/Y54SgPoZwK0ZqekK0H4q1GX7qc1soft/YyJgtS6WKQG37egmM
ROQfprUemgtSeoYaZk2nKye7Ldu/sky3/reK2v6YlLH3sU2idj11yI0d9RTeRpayh6eRq4KH4G8Z
MLzyqeaA+IiljcATXL35pxMLE3NSq78Iy6ounoMuZ+MR3fZZpPEcqp9ue7+3B1da53UiBJJCK5sn
amDkUdTk8u52UfyOuQ1955OOWu9sa+zMYEp098cfWARZxBAw1It5ga/Xmy+cG82BtOzikJ9tUCDB
Yhv1i+YkTdg1vXvgCd8GXNRZSVRQj2WlFDWu7dWelejLSJuvZ74bGiZJfzZ0tw9qZgOQQWvLOYM3
dbCtb68nRukQoTAOvReYxrVRL8/i0sDrnezOLr70a6pTixyt5wjk8MGbLD359e3EFPo/FB4pJoP8
vDYVZ4MyLRH5ZcJlDMpUid7HmWod1Oz3zslrK/JXvDql6WLMaWVTPW9WxXkoRDU8OblRBMmoWplv
oH/0J5+NHhRwPog2PJvXBiNXK5QJD08G2/dhra9FALB8vhRZC94Tlut9xiTK344F2EsJwpTgN9kj
ujYKe9OwoPTQl+qT7qNtppE/RGP5MolDcsreCUEKDI4FkqRUIzbJXC2GvlMsrv1gVqiVmKMI0JK0
fdRhjlSN924Ak5KlMApKSjzV16sis5DCFwC84p6ZydVoeQFNuegzEu3NO3udLN92yyNq+96B+cUq
p2pKd2AbVqWrMNpVZytTwIPTZdbS9sNYuHqIVoDoA2FU6BHc9iy765QqIryKKHK5G0+qoufRdy6A
QiFS/Z4JsOMJrqJ4KhdIPwYDOC7oEtSXPzFKSi4JutRKN9fP7N0UDSRgL12h1pD3+2+DR9ydKEof
KEs+BXmlHS10u7ewniUxhtAOpjdue3N2EJmBoZjna0gltjp1ecz48qhKgqZs5pNeeutBaW77RP2y
R9AKFQD/Sex6fYCivPPUZUzXcMr79oPsOV2yfBq+5dEiHsAOupcmi9UPnqijQNcEGj+393hvvSyZ
11Eq7rzxpk4z0MmwZ9brJN+crJ0/pNDKfduc7ksjmX7etra3Woo8zMPEfwMm3uxuQ2q6JjSXwjjS
mXW0iOQhayq1OjfdIv5SlQYunra0X6NhLp762dW/3ba/u1p6xPBrocYRwV/vNqP/lLHtxjWkQOEi
PWHlJzPpi3f2oGm+sgxHFM03MiLy8yIIiB4ZhTza8vIHvfLtE2MWx8iEM5n3lXa3TqvzQyZll27o
tdBcyumkNIoeDotQH00tT/5KwKwdRAVbd8hv4O44AAKQuQWGunkwZ7oaHR95Dc3CW04TMIogs7Ii
yOAohbf3d9cUJ4n8AIQWdfvr5a5TXOo1TZMQbZTh2UwK9dxXavN5nKsjnuOOKa4Ll5T8ko7zFs24
9qnldh3jPoA12h9toyQ1mPLsscyVg/3b+j72j4oJilS8JeCKtmNjxzhTgG/EaqgXdnJS1BX9v3lR
vseE9c8ZUpOGX5lldxAV7K3PJkknNOUPz+b1VhpUQPWKcWOh06lOEKFC40d0Qe9Fdjh3cO+Ugiji
XoCegJO4XWHUs0RLU9Zw9CTbY3bmhcJAZt+VND6+LkZe/G91FwcxXks/a2vjqojhoMh44It2Nlrq
oUpaLhiZN1wNJn8Mbtsratjn0xclNpUHixoaoqzVck7WkQZND2frwOjOPhO/yiISQojwUeS/v7qh
a2kVulrEWkh6ol20OFbOiTWnH2cy34P3bMf7kUzRRwAyQO13S6krKyrvmp1rYaQJN3T56+JqiE6n
pb6EwmiGJ89FIpFBHNWpHub8IHF/u1IprAFrkInm0g9sLqeh1LOqWJUWtsw2Oc1lnPwTe0V7WuJ1
vb/tB976Wcl2JumSUyWoW2zcXlq2WcsMES0sgSMFTlkMD4Oqrw9N4zW+0Xb959v23u6spjKgAEw4
/kByVK4/ouu2sAkRSg9neGB+q07jXef0/zOGJn+xtLp5VDpPe1D50v7aVMXptvWdjZXylkSbcPEp
d29eNT0qorg2xylEGb56VNLkv9IS8YvT5er5tqWddRKdoEZFlUOTLYTrdS72sLiLiyuaW30Oa0/P
PyK+v9zHVkXBe+m7xzpmsqWiZ/XJzCbvoFzxi5/xOiGiAYavRZyFkwpmdYtJGQSd+a4al9DO9cS4
GHaUqz4Zn45ouR0n7zqKEV7AmC79f26jddNZtgSzIFX77ENB6lS+b5nGmfmJHntN0Fsp83wk22R5
7InVm8fBLntqWIhVpfdFl0WtL4RLpSt3huhSlFPVHHy6ty6H5gQdYtpYrI1uxfWG0h0XWtzX3P7I
rS9m686h1qhy86ibFHGT4g2j2v55+zPuW+UG6lJO8c1Ao7It0LRWsZqWg36BZTdd+mWYn72l6v9r
Z9L2cqySf28b3TmlYI1dqfmJkjaFieul2pNSeQvTFEKriHqfgRrGvWNVczh3rn1wTHdNObTSXGQH
VSqX16bA9xmt3TtqmHaNeWlAQAf4YCVAR7I8+IDSaW1PJNEzOQl2wOZsTCG0XFZ1kqthabt5YKTZ
crEjN/VVxbXfe5GnhHbaPlK/b8Pf307iOaI7cHagCzZR1cQUtaUB9xeqM3RCW+draonDUDfNig+u
3c77zG3jgZZPFP2b7QyGBo8OeCYjAoFUcw+87uuyeu25rOh15Oos7vq2bx9mA1S8X7WZCMBb9gfr
3XHp3HiydzDx5EVbF5s6sQ2NsuX4qMy4zoZyeEjHLPlfCyTsqRaIuxw8zDsGpYqKFPIFIARI/voQ
GW4c64YQSziYc/0prjMq3HFc3adMggsVUtADe28vpWQ20lAicqFXup21kdvU4+i8q6Frp/GjUrkD
cDYjQo4hsbtzXczjp6Vz9E+3j9Hb80uwI4flOcQ9dC6lx38VfphDb7hJzbYOAI4CWdhiAr1SfUmq
tnqEVPK9qiXwzFIOGoJvryi+gC4Tm8vnJP28tmvkBHVLy4upW533Ie9zGrR5WjykeZEcXNGdjb0y
tbmi8TyYWV7jDTw3KwG0oVJZxJb7Xm2N6bxGTRNoxtofRCC76wNmpMLWloJiG2iIWjMPNWn4mlpt
Zv+AvC5/OBbvyZSU3sHNeGuKfBInJ3Xh4DJvo+epsWOr75Y2HIj7goVC0btVTz6ajaP8tl8FH8Fx
AdnNNUTZ8PqjIaCR2l27Av2L2iIoUeY8151r+k6qKB9vn8u3kYaEYuBruPNS1mLzWjQpkojw1jDl
6MN9M429rzhtedbmjGII59FfKobjoZkD+X35/UGraA2pJpq1VH6AwcDGu17qNJRrzUjrLlTXVNz3
1Wx/SUbH8CkWac+13lcBQVJ3VxXN8IFHdD33EClPI3CDIohnOh4H3mHvI4Nt12RcK2HdG2/kIuzc
Riikh2WzTgi2lOpnmiN0vTT3aCjb2/viarybpLQ4BUqmm6NrMwG6NNaoCmPLqAKELH9MduM9ZGPf
hfVorB+TpT9Cq791Q9ImkaWMX2V8eb3dauFEoiC4C3MliuUYaN23lXF5t+TFcErlJECxLPrZ65Kj
ibJv3Tw6GMjs87WhttHAvba8gnGMy0qvw7pILCJXTbtvMne+KAOzEFcCpQ+3D/be7pJe4usJGSTO
9dpekVVR3WtmHVrl5Iap6uQBUmBp6K6deZe1+d9UM49a7ntrpKgIuVxKYuJ4r23mBO2EfGodRvWs
B5kjEnBGCZdJnbMgrl37t50fN+eVvY2fmCyn8+pUq8PZbFJfF43zrl766qK6jX0Qm+wujSIXMxp4
OMkNrpdWK3nXRN1Uh6YwRx/RT4oIVaO8zxHLQJ3Y+/0KHksj/UGUl0AEutC1vaXuioQcha2c8/jO
zeufY14zhbhFmrIdLO9gJ/fuxS9UAaMgiJu3HrfT7dbI3aEKETqzvsR0/APPSdNTzeyvUyc0553V
tXmQZ0Z58KrIhVwHtjTp0OhnMQi80Vq4XqgJz7kooOyESZR07+GmL092OeYHVaY3AAP87CszIEKu
zcRNYyzaYlUhbf0UNec+Phlm2z25UfwhYjTxQ+KUSZgAkg7aGF5WkrHb5jRMT8yR6wnrZ/OAprh3
ougPEfrRe0Naf/OFW7ch1+4dFObXZQpF1otw7Rhmrop1OrtJf1Sz3LXnESJAjJal0s0J7gabUaaQ
csJWd/MfpTo6/zS6PqnBuHRl7idpPf7vtgvat0jSwgsuC4sbF2RnXU+azqedRWf6LbW9cEgjcdbM
JQaK7h7R2XfeLkSGLFlWQzaENPf6G/eLCf7XNqtQK139xBBkN3BXr7pvGtEfnKc97yrLpDwmNIvg
W12bcod6RojE5eO5iffOnJbpJKra+SvqyukJ+S983jIAfru9oTtW0d2iLYWyqhRz2mzoSDHSmUej
DlHJ7e7reVTuyhG4bE3AHwy1rQUZ3aoDo/ICbi6o1LFAp/BXh2qr9JiBzs1WrxBhrzkjFQ0zepdX
5g9rNIYTY1Smh8TS41+Dah67SSsObsnOkhFyouDEa0JGv1Wz7FAjWicDKTNtioagEvAGJi9GEF0f
80+O3WpBaupHgx7fEL14pVEhoghkSA3bNxtdVVTWbKNxTwCFGzukk7IiCyxG6zuxsXkf90a0hCWj
496XM7jhxyXro3+8Ok6b02wrysHbs90D+Wukd0ReCgggg9yuD9ti0u4sc92VMyaX+6wbhnBtRRZa
fdvRT0PFNKrLI1rW1i9jlNibiahUboAEbOVDUINVrCQvopOTJNUXdrv6e2kPmeHbw/XLCgAkELuU
UN+A9LTIowY2lhECOKXxpCuK+bX0vO4UGfFwP7djce6MxvL7NK0fq9E9cFBbhyGtU9GUNWJT6g7I
jX+VlBrDYDEa3vRO8dCsT0llPBixOj40E8Xq2zd3zxIREXUbgAiSEHNtaW5rY0KUAuw3Wc/kWxUl
KR86pviqVmt1AOfYNQYWR5Knf5GcNsaEZ03rqgNvt9a8C8zIboOJzmgWGPq6fLq9sr1zIum3/8/Y
5v3uvHVYlAFEeds3DZBnt704wGQuf2BFZoM0RwiLti2Fyl4MLRol4hZmzVlPO+sucXvn420ruxsH
IIQONe8E5/9645ypYb4quPkTMoflh2iKP4OHG84LE3kP1vOm1CWPnhTHBNtDAvqmFYXShaNnjQGB
FZQqBVGj+CbMygt4RIbHpk20QESoZiND212MdnRfCJR+F73+6zf8wnOAbaJmuokIpkaUqduBz0cv
Mn2Y9VzzVU3Y9whbLyctVtYHpTeng5dzGxRglOgLwgcAdlz6lkDd25mZqGmGM7Ob4VSqbTcFWYUn
jSK9vSiktAcfdc8gIbRsLlI4RaXh+qNCa4nSHNUnOtARfCcBtZTt1k/uaisPWnY4c3TnEGENGBVC
oIRaW3mGMS6abDA9RIN7rb5zmnJ8SMzFPjtE7Qd7uWuKF4rqD66FyZvXS6uisfCqyXVPkT5VJ81o
VF9Qjj4LE5bfb18N6qFSsFvyzIBqXpvqZpssoBhZVSam+6SJvzeQAT5oHYnQbUs7TwLEZpRuUJNC
LWgb5PSZMmrMfkFBoC3sD8uot3/TD04hs1nVJ9JY+7GK1jhQ4ymi5j3FB+b39pQRz7xHQBpBc298
QNQuAtg2SNWSytpZ61pxmdy8O7XL/P32Qnc8J8U0SrDUndCw34JEEmYTOfOMT/NK+M3CVLyveu41
B4/B3vEHisadg9Ir0UXXH66xK9tqkWQ59e1U/tW3ZXKfxtkYmN3g3mm07oLbq9r7fKBAZZcCXjXq
Hdf2BgaMOqtF47XoxuGyNLHyo1zs4oOqVWbGBJ+ku9ijW72L7EH8XTldfDR25U2qJz2M1MeUfFcu
4JtSczp5NoVe7wQFX43Pk9VGQSSG4jvQcvVzmzTVOdPiqTv1jW3ODLTp+pBhh95ftHNLpv94qfMl
9eLxDw6WQ2rN4ACZD70RSoho8PXV6qH5uhpn+DOL7xooDwk6ggeXdSdglKJeMOuk7vcbsJMZq26G
KoV3WgXaA3i6xvuwJIOr+VZsDc9N1hnhIKyjA72788CdwDnL1j+Ijutvj5813A7S9amok/RzJvTk
DtGq5r1IYvtCZlRPvjHrclZ6o8Z+rFrV57RnWjuo/3GlvKsO9XfVKqMjDM3OfnDRKGqCD+L12VY3
itgshiES3slttdrv2be7tcNgslDobLS+Tv2Wqa7n2zdhx5Pgm5kwIgucsopzvRtWI/I4p5t/glW5
ki0YfThZ1sgg4Xk93Ta1c+konoDusJkTw/mXP+VVIDtZoNW1kjduSpU2ZMw2uAe7ayBX533Qkybc
20X12RRlEZYrWpa3re84Mo4ZNEr8GInptoNVx12f2V7inQAsGnctM9zJFafkwLHsbSdDPBH7kOoy
5AXXazRHezWinHcV6vy/lVXFn2PO4CNjUo+IUDsuE8CVhAlKDVwCtWtLIhXxXJXs4QhyLagFCjY1
6qqBs3ZylrfI7m7v3549iPI84KSa0FE3b6uairJVjc4Dq9KXcNXzTx3T7i+KqKugKYqjVvKvDt/r
jJ4DwrhX2QFEpp/C02Z93RjnfKTWOw1VUp3TJB2RZHa6QOh687B0ynqXCHf0W8ZJ+nLMr58imvuu
MDi23tTZd4Nl/0BgTw9mmyI6s/emgw3Z+9S4D4e7wxegL3P9AfQBbKrnFR60ytTgOMf2h7Y0Cx/g
YhTe3vsjU5u9KHg1u7LC1FSo5X2mOSVNOyN9sZCiOLikO9eEWJ+QF9og/d6tF0riZMgmlD9Owszj
i7lWtHxXpT64JjuHiRwJ5UjkB1Dr2ipqxEB++4YBoai8KnzXanVj34k7LWzMCd5S79r/3d7BbelY
uhvwD78KbipQiE0CSOd1jWwbzaqISbufNZd6lBMV75QmXf5ZKP89I7bQ+9WaFgcr3fl0RGmU+X4h
dKAVbU5JbZe6N1msVE4wcNE68D2a6c9mLMqDKtTuGqXeEgblgEC56a/8a7IslE71ODqNiO78hICB
2lqiqJVARVpk/yxWrD87rRLdt6Jvz7f3d3eZDBSW1DhQJluyixxuYzhohBDkZ/oXsYAzWlwrKnyv
Ho+IRHu28HsSfIH2MVje63XWmWMs9mzjGdxS95mE6j5kef7grtCbfn9VFF5kJkhPmVDt2hKDGWZy
zSZCBi0VSki5B2jiMJb1ECT5mC4HT9Revg3oQc4JQfFHKjhd21OtlEHEbhKdprGmXOmVVv/V1rOB
iV+u6itrDqUnsr+svSgYxlKaQVV1zcGB3XEA/AYJuYCiLgvx178hiWITIljFmpmZ8zfKz+KzIL84
WOpOsEN1n/Ywxbtf3L5rKzycSm3XDoW7sVSz0C2TGmYdDBsxaCcTcSHrrGid9rtzUXEDFE04o5Q0
iDi3qouqXud5aqrRadVa66ulTvanbIo//fapuTKy+YpellRro2FkNroIygmXTa+T+FyKafrvtqm9
YBZbkmOLcjvChxv3kndllDvGECFCvpQPeTx7rT84ffFZ1/P1X02x04dFmfOLmIzsS6xncwDErkke
OretS79XAcOP41IfHSK5xM3jTaBA9YRCMJjwbZNDmRJjMFctOg2Jll0o4c5nhuTJwUuR8AtxJKmy
d5qkwhg5quzUb7MWd9FGixEDmNPjJMr9FsrR4FMmW8d7Ombuyzz+H2df1iOnrnb9i5AYzOBbKGro
Md2d+Qalk44NGIzxwPDr38X+9ElJdalbOTrSPhc7Oy7AfvwMa0C36g4QCv1ennIhGAHAh8Qd5wWd
m1fT5J7MFEwNb5dVBMAkSN8/1UoomGa1C/n3jOO/OTkkxDfcyXnnz/NSMU2RgVu7CGShW+WjHVyr
cgq6+vT2xrr0AbeR/P9f6iwKBCDXZ1JPHqS1umgnZmr3kCd1e+pZU/Qo0t5Z79JrjKFwBpwJxDGA
P/w7HgRUVZOKFw9yOAqT8iogv8J6/tIFNvn89pNdPDJbKx2iurj2X2HMXcqZCUJ8sYXK5ccaQR80
j/zxh1WQJp7DJHzaynZo+gqeQzgjPUHzhOTKBzpWo5OEPiRRu7d/06W3vQFe0YuLQFM9Nw+PKuOJ
1PO9nU4pKFxgHrp7BXe2vIe+wwm0Xfuv3uxbIEw3TA+qTdT750CPRQzK8xfpoSHeGmTSqX4m1g0l
3LDuVhp3/0NIRLcDKkRo4qKbdPZ5a1thoBA0eOdZ3x2bzsJPJgP/pd78r99+l5d2UgqWD84kUMSv
hp5Iydt2ahARQRqvPolGfgWAhe6DlP0vexYYTJAjMIVDvnUWewParF2dzN5uncP06+L4w0jGaVfX
4Xvk5e1vOg+nQFcATA9UELCn2zP/kdktKW+HhWJ/tHOod0NLdF5583tv7tIuRCsY1CS8uOyVfjxK
zBVdHpxBkizjIdPT9AXwwCr3hGn3rAVh+u0vdfGp0BMGBQOg4fS8Ivf81C7TJtVoW+nv5rRRD3Zp
AEh/e5nXGwKFDNAEgDSBzPWqr+KvUCvsIWlUxjyRX8QIAHEx9It8aPk66HeypwuLIWsCEQqXEf7v
fE/MJpxhuylZuQbdWkSG0oMfV2nh0nB6J93fks+/NwUkyuC+AHDGprd+DhYZIDcABgbBmZqi9Bns
NXboh8nXOXwj7YkDx3sMVGzjfI0JnfMqWqZ3TvXrD4hfsJFnwGH5j9X297aE5UnIJ0W9XTBP4no2
XXDV9BDNf/v7vd6W2yobxXbjtr/itUfOLLoZBQP2hkGAyqu7b5AVFU3J1eB99IK+Dndvr3jxIyIv
hfzxhgk5b1RVywBbptYwtKFGemrWuoIWhCIlx4zjn690PNwfS20P/8fJtgubJCUjK0fZip2Je3Mz
VCibQpZUj28/1cWvlUCyHpsmRB5x1kSAxUCYNdyyUs8ZjKcDrZ98Rrv/4YEwWdpi/dYUOec1WUVo
n3BIvcp6pAceDz9Zx9y+TmEI/fbzXPpKaCBjzLrlvq9AF2MVrVE0Vwx8zZqdkqDyH/uh7mTu12jh
/vtaQPpvlFzcmrjD/v5MQVY3/mw8b6cS3+44QHVHvei5TIDs++dxGZRVtqIT3whyAOdykKSLBr54
hm+tkO64sogdx0DBbiqe3wPNXNoRuJAB6v2vQXFuAOMnEwukDXkJSqopjZ6DTc1O7f/93W3yBluf
H4DpcxoqYX1KqlrxchrbFLT/xOQJPA1OkWLvRd8LoWKDkaLFjB7zxhT9+zO5mfIJE/66xLif3Ri4
6uwjb0pL1XXiAFRS8uHtR7vwAkEEQScLQ0BwMc6BugCgt0GiYg6QC5nuYaPD7uDlHL0TAF9XNxs3
CZYWoNJtQK6zRiPxPKaikdalDKqosGPkigSgYRDuG+9D2LC6rJE+v3O7XHiVfy16Fi1Y2ynmeFqX
ySglwAW9+9DO7Xidduv0nA2zeYcPeeFVQl8ZvAtcZxhHn3t32CnUYcgQ1TutowJfkp4g7vie5dGF
DsumurdZd0CVDtv+bIc0cpOdgAZ3ufqrV1Y008WcjlUpEU2KpPHCk+t7djBgh17hg8M1O2yn8u1d
cyFwgfyN2iOF7urmb/r3LqX/zx6PteUSD3wnVukOmfEqTBx7+vXfl0J1jViM+xlwhrOvKDTGb+AH
NGXld+NpmL06X4NhLfSYZe/s0gy/+iwd2Sy70OsEyxSTw+3f/3GTgdQXdpILGGe4bLnCNhkfYETS
Hgxu03vlb60HJ0WNPK+DesLbj3lhs2JtgIPwPxgfnX9ViOemAYu7tvSYl5TROsscsvJBESlc4uEw
vScKeukL/rnedmL/eFbFqm6JCdYDYVgXWTPJImNkvA5tJN4pjC8cfnR3NhgKoI1I58K/l8qmzvgi
ok0Zrtz/MXcY8s9ENA+qJmmfC3QCv6O66w5vv9CLD4gCEWNBBJ1XJFqLMx83kN4oVQzsJP6cOAIw
ElxRZfk7D3hpKYTPTbMIE2eUUX8/oK+3YkRRfLupnnYVa+rPoQc8wwj55XeWuvQukfuAdY3mOHBa
Wwz647PJsROjxrSxhNFDD6asknvmwxKFL47cr1MrDwnICu+kXZf25p+Lbs//x6KpiSMPjiA4F6k/
XCWGBcVQC3klra2vMmfeE8HZ7h78ledHEVNW0Nc3wU90Wf9eUrtJs7aaIWQMpwEX5YhEAZxeBnjL
5JoHHaRbKr/iRRXNiy7QY6BqZ5mSZOfNTbhjcMaY88isc5KrxlNPAboTFRQdIyXzaZrIqQOWThU9
WCpDngLX+3v0ErA++4Ww5yUF4rhI6Uy7XEuqYPxLoVieDyQ1MCWDv9VULPWiegi48Brr1HyejoA2
9gN2m4m+O9Gq7jS7Kpt2obGRKeyAP4mFWijO8Q64pXwah/box22ni25g4dcaIp7jzhi+3IFhypqD
Zdb7Hi8xPfYJa3UezHWdHRieugxtDfy8kbMNC+SmXJeEGg4vCPhv7Qav0aBK6DHAABGv8ORryboc
vGdIJE0UDOpcQ0PkVtec/G6gwTYWpoGQM6D4blCnHjbfPM+U5zW5qP312tXci8C5bxr/5GGyhumP
Q/zPF4lC5lAtmXhyLIAmUs1YemiJgfuXzgb6i4Se/omRa7uVBkZc2cak5HpQWc3zKUzcVFTEc6d2
iFRwly2Jf9Mm/hRd83llnxEbwge31tOPvqvFNwhYjj8wWBtc7unMp+i9RO0NlehwlZWOMcCtYi/5
EaQIMcWYZhPb+yOijQ785R4oq3E4qKWuH3wNPlLRVk4dCVQpIFVp6kQULnSd2jkF3crcB0GS52s3
ej+V1zcWtsFDFWLiP60nNURizCmIjkPhQYHgg4kwaTyuayWmwggbpeUcpT36AbDXgrgxmQEC0FAS
yHLw6s3ngOvqLlhaU+/GgZivDffmDQnTpqzIZiduFaLWS9jQcMnrAZjBowPY49m3E28LJecoug0t
a2DEwQRkvOKs7e0uqGX3BX5alSwWurqrUTMz7MBQlCcX9QnJPb8CbWdYbf9JOAaZDa2q2RSVUfgS
TCj4lmCMQl6Q5wpMEMEsGvPEsvlLAl/26qrDYj+Bqo26AmrRGDvi5qziHHO45XmC2MN126vkF8Q2
AIRpabUOZddBc6hsoaHQllFq5QdNIy/NtU9HP2eJ4XuNojfNmyq2v0PUQL+4T6erKa5acfC9Nfxo
0g4GDJ7sE413UvnFIGGsAscTGObitbJ6KdJBUAYlXK/We8bdPO6mrgvq/eK7XkKAMGy7AoIncnlY
62ZNSjGxpIP4h0xuRjHZLEdW6v9gk9+j2w6wzWmKwlbm4dC2P52CY1e+dJ0H+2bHnsH7Xp5iEyLD
Is28BIVAoX+jNQYCBfg8NfnppzVNPywttIAGVORuR1JlQOwjw6yKtVqjpoc9sxz4fmmgk4ivgQu4
6JnDQMzaBM6RGJvRb2TwAvJQhXMEUXBtgBnITTpN4uTCYICaj6cVNzmwq/GPzsLEYT+kiZC/MUAE
0GcE7dUvBxnSexs01u8LInhFCvyISl4xyEC2eZ0aPt2xNlhdjhnZdJOOrUcguCgBOJi8cWy+xh7B
uGUO+n7CUfLSE1j2o8tt4GtdpKKq9Ec3k2g5yJHZNp+8NX6B+xe7hT5PwiNIPQbLB9ZCIqFQk/ZY
ng3TzFSeiq79QQExH3OoS9rm3kAWOxtzqVIePLYZEoNiTZr602ADj+YpqV0Lv5/AYQ4CnQGoGwze
BLiEno3ccSaiKM8WvtQHGjn7JY5ZleRpy7LwOK8elXmrppTvu6Weg/26gmu7X6B+G94sYPV3L24N
WPUUjbzXj7KS5GkFWA0yz5QYeRc3YVjfmgzKWb+EVwX9NeiOlN+l/izCr5C3CbPbzA1tsEO+7T0O
Ax8EAgIjCWAeGlp7UTKHUUGWtqkP2k/aFypSexNP7WSOKkC42acDFOWONJWqO6jacgXhCiXXok+a
BB+x9jR0rpPJHCJeTc0+bgfwUbsqtS88qP3odkq67vcMK+cVgNvEKAS13oa3TbeKT4M3m+oqYWA+
7Yakzh5T6wddic5aN+4XYuXvxKZ9gnEsXz55xjpRWDZ59Q039ZzsKX5PtFsthRsNWYKBXflJ5bJ8
Fsqrj8IjEN+1Gfj7EGDQ+joidcx+LMbJZjf28bruiBDDkPtGt+GjVnXPP2ADqrZITCQ8VXQ+tttd
2roEErR1CuCpWERID8nQJipvRhIZsJhYmj5iyuH5qki07aq9NLU37xx04SBJottx0XuBh1G3g2bA
x/i1bU1XgNU6RXk92uQaxZPrjtStKd3XfgdbXOHNFjl1Bb8dUmZM1eZXHa3sm4niRhesV1laShtH
n0TqT+NNw8IMtpkUdg5PAHwlza4nCYTjIWpoI6AZs5DbdYZ4AdUrspOM4za9denQeQAewoGTMkjz
8Jn+DiLB/XshAt99CSqP8bIRKxhaM5qPcbRP+m7N9qNOJrFBVZKxhFAbKLPaQCgq3U9dsKivPoPc
l5dzDCbbvac9B4GPnsB89mCaph1yAvRd8wJXAyih4X5Gjatgr6MOaE1P5mPi+eNS6EFxREUIiAW7
Ke0lMHN8bXHnRYulOPKBjPZNZlOFwf04DrnEdHbK0zUd/O+0zhqZb+oVEbRG54GiagDprED06qcc
cozzUMxQR0Y5CveJtPDDFhHA+HDogD8ZNcsNQLEg7C+u4vfWJd1Sclst/DacB3k9ekI0u3pU4iag
rdcdOyh9+kUwCfbsGnxDiL5krQDSDuPRoqlVWJdGGEtzwEHiZcdtR+crQxDk8jVk01rMYtZfFxCc
712/UOCnxnSuCtvX1s8roJpPM2MTgSRfbRDcXGi+WMephbh4wqK8mc1y3zsTewcwd0JWLAipn+k0
wq0BKvviHhqoCLkdpqV8FyAUtHlsSVh/gDaN7yPuw/I5b5mpKazWAxsrxDATkmIk4drtjfZluzPe
1If7pRIW7shQFBG7KFqWez33Y1QESK7rXPJkJpA+NcIVqECTEJtxdeyOATjLf+muMbMopKtaINiQ
o/dFLDIkxEEDpa0cByJr9kLO8XIDKwZNTprwKDyKHr7ox1gHZjgwrzL47Rg0dQuEtMeOJh/VsCSq
RQpkdUUBWVMpy0kT9/RWESnM7dBwYvHbBpBd8jBdF5LlC0k99RXpqhq+pGqQ1X3VUYYY6COPn1ju
xa0drt0Urihsw9mYY1Al3R3DIIftUtVycyJVptm4wz+8Gr7ZrItRB/fa7RwEpvoy8eDHlDdNhuwM
waEjORsDtNNBEdZ1vtAOuj6zs5k8RujZejso8UbTIwwVyacAf9t6WDGpYfnsheNYdjgHwz70l+yH
TNahyuHPKdOj0gyKxSaaYaIc0apy1xOh+mO6ougpSTqlwNT2DDrITazNeD8Y4fn5nKT/YfcMlOlT
BAieNyLWiEQeNDxvZ6TPECjC1eJ2wVjVP+M5zRaclyb+Hk5VrIoppexBIycJd5jJkKOX+NAmWQRF
Gw7lDTfQIA+qEKYnRN9g/1XeIWrAackp2hX3OqJyPvQa/67POGl3LRBUv6GUDkerAZ3Tx5pM8zcz
dc2dEhGKxroFk+6mHQRB/qEqFueSTlYdua8ZoKUSPJWw4pXbJUEb8RIaJUSUdHDBp7jl6ZgbsmC+
DcpYfw/hbrBKPEFGWgDOGH5QM/COOXDX1BxQgqlf62q6a2qzbDjOnZi+QjOI3jYLhby+dUC0IXsI
8F8kji76WLfpXreRd9+T3iIE8yg7WbiT/Wrh79Y/ZJMN77ExoxGFA/OeMP1IOVI80V5hAFJ9Ip3X
6bxFNfFYtRXzd6Qe5Uc8FuHXKe8Zlqkz/372FhoUvReYW5rMfoiEV6/VdSJn8kX7yGLxKNVijs2S
yGinoxjUXVRv6xfoZ+PER9Qu5KBHmEudVKZEms8dvs8uk9V43yxqTPPWNgwcSunwtn3cddf+FPo/
e8Ja3LNQZ3qGQ0f4y5MMElGLoc3tbBRutsw6v86FQ/gpcRTI1wa26X2pQJWDJ66JY1HUqHjifKkb
IP5JZtY8YHVwysaQySKcMgb5k0jogs6+C4uIGJuWbeSCG1ljj0KEM666vNFi7YrRpVV/pBMhPZiH
0NEs47DxrlBPeGyfyDH5ya2Hqd/qxq5GPb2KFjfMgDtkjXqq75CJwVWa9ToO9ho3ABh3aEm8mEXO
8B1ykEU4tHFbPZvVNqgVbBPFJdB7SZLLEIPLCHUuA+6Xh1s55SXLU6SzAPkmqLfXQ6jxd2MG7gso
IfZ9UrTrIg6rraY57+suah6tC/yfsGhKbMFU2vb7Lp5x/keU0g3OL2RNcC8kwc82pYLtZBwgyW+r
pA9Q0MeYrche0rkwiQjFroG/ZpsHgNJPOZ97RwohgTrKU+1a2BBPE+BqXk8AylU6+eG4HecS1zbT
uJiFCvKA+oocJJyb27KfVeNKG6dgQ9fS0MLrXbXgA0N95cibRDZ5MI42KxLC+Hg3V2K466CWYXIw
52l2W6HYPTrRRV8woq1sLictNfTVafTUcGCdytir1x0X290Q2RCuZr4/Iq0PGyCRi9mm9jEhOuS5
TThprnqFdmMOKhj5CI8mvRz10NAvoN1E8KhnwXdfi17crDW0SHCnrmoopl5ED2EP99QPTZ8MPxri
iX6/Iqt9mVdcxoXAT/wtAa9FJIET/e3Uof+UI0s09XEJpcX7jLxa5oA4hQZcXlnTXGcbcTGsCTKW
fk2+D/3s2JXQPUydkikjrgDqPkbrjMRdCpWHWWObwgIUV1iiBb2z/bSkaOeg3XIPMbfW5gAe6oeQ
ddW6n/xZvnTtDBPrLJ4psqm5itETCgh/3ioSXG6I2NMe5a77hYsgqCF/1NcQnBEWLyTJ5nofqxn+
ougHrLuOSY9eE8PDe0Chgqd+oD4vfLfYE/qbHFVTmjYPPYkXlw8hRE3yBCqSJM9ioT8FFamfw2gk
L2Y2FJ3qapCH2UCRpEDJhlKcoPqNcQSpumqz1enc9Bn0tWo5iArxPFheEPszCetBO32PpO8JvHvL
0AI2bXbfbUpTGKzy7qckk5kO8CzRaod3Cn30hCXhY7XKEGba8xp1uSehAnuIBHKBHO94/DH4TW/z
xiV2zjGkkR/TTJqbGPBBmffYCfejbMSXGsIsLzWPqyMyWW+CXl3XIPfQyamdVvV1coCN5oOiaBL0
keqqnMEXDX3c1HgdEsY2uDK1qOtD1IUMvbVxrXD7d8EMUQ3KEOaaaZzqUwIv06FQepuqSeOjEvA7
Gd6ZLl0g/8+tG/HgJDjiZfQMYv4RGUr8He4J3jYxbtguUu2OLZPErqd8nJEGmOEZDZfURy7C5scG
yXsPkwFoFeTNlPi/YjS6Wc6HRmTALwv93AEfnuTDOKJmncc5uxvHUUJZrmuCp8jzg+9U8CkoZjOG
P42g8qHBhl+LWIXuCs7lQ1p4BhnIKbHQJ0RvMpZXcKyhWeE1huz5groWFnB+OuVtkM1JmQ7V5CFB
m7oFwWmov4LPL74oGrRfdeOj9aD9hcV7Uw3Ts3ZcPtIGZtC5pokOd/EQJ98qPsMsWaHZtKLNHPnP
NWmjmwlD8anwuQfTjDV17Fc2SeSDFrUT4kAY+9+SiA9oaTHHkDpNSt8kEHPxUKi36w08GVdeOLpi
ShtSmXwMdENOYevar30MiY6S6zh5Qbq14DR6KnnScBkfdtxf2i8YZTTPgYgXC2y4dD8CcF5CtBVW
5EAJ3Gk54JkWM1/4msrnJQBeKzeGzp8B5+hMAaZ2gl0KV4GwZIMMkD1VHWq3Qc/u0FVw1oOGT0yO
Kq2Zn4tWLuiJZNbju7Yat4gNZ717JYKZoVcWZz9nrvSLA05c532WQQU+MmMNkDx0Cx5BaUlFsWil
fvoaUbfEtopfFoTlzwCNyc91rEN0H+oYGUTlSQRQIdQwFmndelO5RgG8JGTa4Fe3o/YzNCEAG4W6
EHXebqaJ2q7CbDgNbkIomGxU31OPQdkqSc20ax10pApHalxCEwqil8AgiQLHo49Pne3gAogyh3w2
DcZ4d3GLwrDAhW1SHA/TQU/VcDFDyg16VSe/rufwQ09S7KHVwX6q4NMU32uzQpkisrzOjiO6vaju
ZEL4VYQmoygNb8TVEM3O7TvfMzQPOj+eC5u4ISgyqGS35TCTxOWhTtIfGMWM+CxLZUO0bHqI4gRo
MR9oE0xRwap1Bq2+5e21gF2Kdxs1qPJ3LqLekGcmQt+Gsphg9tFGAbJyl0n0xHWjnibnt/XOSjKb
3HTU8nv07tl3E0K7E3ja1nwwXRxgsL72yX3XD4KdBG75Rym5A3aRI/kvQXSTNtfAtGtw22akq30g
yVhATDg4GG0bUarFdU+jSVGq2jlFMl8h6xgxt0vorYQeJtTFjJnuAO9Hn4iCfbTmoU1wr8UiThWS
5wg2x52e1JAH6DY+hf3k8SPVTfMN+RDqQK8aUsiLUjRlwPfoNAIShsIPrI/ktzoj1Se7zFOydZEh
E2swl8iKqUFFU6xax1dp3w6u6JiyyKmhnynzGQlad5i7OJtPEp26b3BNIA/MS9u6ULjtaQ4WXyx2
/hQEFu6Slb1l0ZxCCwPNlyAHAxkdtj6LvW8zyot7vsbmo3JL+0G2A5KrPpPZRxwrfKQhq9prOVWo
7oGXzsJHn3pefYIzXgS0jhn6ra5IHP6M5641w7xlCQSIm9oQ1IQERUTjkMUtMarKXZU5zO/hGTg0
BRVNfCDMhbB86FsicUUm8gHRo/8gezE3uBUAp96NVRyUUaz6CH0sF9wifXM4SoBXx9nNOKBHejOi
ZoNCEAQ+jvE0u4d4CpbvtremvqJGIwwyq8Oj7hKeFtMmhF7IKs5ePBUH9wyhBkd4YKYtRTrTT6Dd
B+jD1n36bakUIAcTNRk2WGXTp1aPfQNN6gR4/b4bhzSvKdjredYOKT/UU2iDvZ+hH4DbTTHAL3rR
VejnxazNozG1ektjs4OQaN/t5kYFHy0h4lPMLLmDOd0Cn43RR+dXsnmBezkagzlsFJoB2mAehc4G
5fzraGylj0DHMGjkU/FzqQGRzNWaoiACstDv9tlYCb9Mehrf98bicPC5wRAnYWRGYxO5pr9zCR8e
UozFfpNQuQZ6hEiEENnRZ80z1llaiJXFz4KY5hm2NopBsLixRwZHp/ZG9haVZogrAKVLks5XaL1B
d3Nkqa4f+miDu8f9KP8dcrKxzsFfSNGMAlHk79meCQPZcQXTKRB9+htUj/Kjirr6HfTHxUkpUBgA
ZaYgg5yj2gmHL0hbcVFC7fO26yYAgyw/AMOVHCoIHReSZu+BkS4tCYwLOLkb7gSQ0L8fzIWLnyg6
1eUCyaKt50XDnTJxtYOYM3IWCRzDoR6zfydswu01wIAGLxUUrXPoAMaWzMPACP2wXtvSjXCG92hq
boyNf/37TB1KLgQQl834NT2D8XgNRgtN5dcltLfjYwM33KKeI4vhjKcP/8NSEHABBgrQzFdCLqGt
UKEiPSwF7vD7GJOpU+zHy3Fx0Xv84de4HYBQoU0DYNcmhJCcfTaL44n7M21KqFr0H6CfI2+IwXD3
7Qd6PUTHW4tADYAiB9lI239vDojUu8puKozoTu2gKG73SYbTyaT/jMlk9M5qG5rv7/k5WKewYwaO
EYkIzID/Xk0Ha0/rAXJOac8xX1hFtodCwH1sUdGm3E1HTY3A7M9Uh4jM77HAXh8EHHAweWA1tim1
nlN6uJ06G8yQl2wrDAoFdcsVDO3lE6HodFaJQnUm6fjw9gt+DRmAsV0I3DxEjmCfc862zdomJX1G
dQkcpSvaVmt0blsP9z34CP+8FBTlgKTEehAJO3fpmSvKnUddV0JZ1TqUqgyexEz3GDqFSdq8I0v1
GpZENwKSD5Q5ZmYAfZx9y220n4wtTPqqSF1N0K7YoaZCwyfFwLXL+seuiqIT2O7vPOWldXHwNmtx
KGmiAP973X6EICxKblFGTZfeOl8091OyJjtMip54F5pD38DvOlywlf/99WagLIYUTj1ghJ0tXPvj
ujn3ipKN43QKXLuewtRaqFpkAr31txe7+JQZ0NkpnDKBKd5O0h/gFvR6VWL1LEqNOxiUJxtodH46
f9/a5R4jRPWxp5jUYlj1noDGhQ0LYvgG0AbKHhfV2XclswvB4fGQfMc+QGWdiw4K6TUQGH73zha6
uBTU3aAuh/iFI3L2kE2MKFrr7Y1mEeh0EKCMvZHdEzX07xzDS+8TCgXoZ+FuB1n5PPKoBumgJ0XZ
ZhBchRapPgyek5AYDoPPLhrCwxLGdgddOffOfn0dYSmSio18hcVxTs5gWJWvRgXhcOxXS9DSodzf
D74OYGHJ448N0/Ont3fOBSQmFiSwicg2MU8onP39VrUwkDaA2QfsOvvlLqr0XLQaJRnT8O6qghZj
OjQrT53Q0457ju5t17wn4XxBQg8/AgjMDRa/ybud3V5Iog1UBHgHDHk1Xq/IPZ8sNe2veh1SU0K9
HR0qzqDFnbuVo64Fq0yxXQyZvyvotmDy+/ZLubDTwN+GEuXGIYGu9Pk7WYgGEmLtSp9BSg44pQkp
fxJfs37l76QIr+9tXNpg+RPcq+h7nX9vDjiUEoz2JRWO5pYP0zVwDf47R+fCXbaxUqFPgHsU1ovb
rvsjPsjOrFE2d3ggPSLr71LxIlc1foyrBEzUFb52o6fmp39/i4A0xAFAvpsXwfaW/1gUE+gJKU/W
lStXUyGzOToSKqu95rJ/B1F4cRf/F4EoXiQ20NkDejBEW4Gg70vC2efBAsobOacLYHf6GxhxVMcQ
gol7iF7qzzJax0KIUL6nKHrpU/75G842MQs9Fk2G4nlniAehgSL6G+6J8N9j0+bFDrVmQAshonIW
IfwUlsgLph8l1sIgQvvNMybDMJ1dHXkG/AINgKZ1/Buuw/cklC8FJ7zgTcEPxs8Qov37i4IUuSJS
NH3ZC2Jv6lQBQ7nwEThCqPkZD5Cxt3fQxfUgw5MANw15lXAL03/soHoAN98TI1RofbGUmM1PRey1
yd7FgN/YTZb37fUucFJRzkGTZvNGTREUt0/8x4JgaDJ/iUVfVp0Y+KldsFIhw7i6WaakuRvnyDxq
DUBOD28b+DZPwIlFrbcmeUhcVjLZxVedbcMvb/+uizsL6maQ9YQYeXIug2f7OKor6EyWMFhuv3sW
lHIPUs/vJBEX3zZMtoHexp2HLvzfD8/tbNDzDZEQruj619ST920wAYuGvu7tiD7CO1H2QlCC0wsC
LUSeMBI+B8XzRKnYoQlYwhSVnkJrzR5AphhzMqRrfmXihzUdpfvXp0QOCvoLtnAMHeXwXKp0VW1A
0KfqS90P1UsaN+1nkKKWuyGY19NCQMh95zFfx6b/VgSnGm5IyOnPWaO8gxhAvXBZprFpIMQbk49E
UAzLsjUtamC8i15gey+LwaAuSAGa7ICAfXsHvUpott8AxdQEhS9KmnPItRkdaZrFw8b20wRSVmt2
1ZKN6eYwYe8FC/eZP2RFo4T9V0k5rAyGBl45dB7wA852FYAzkakaDW1yuG4frVGsBPRU58MywRvK
kfckwl/t4m09ELZgS4849SqfwQ26sGXtJLxvwuZHxpNB/B9nZ7Zct5Jd219xnGejjC7ROFz1AGzs
lj0pUtILgpQo9H0CCeDr79hy+VaRUhy6/HLiKNiAG0hks9acY25cCqcvK7zVLjTX/qNUjV/GMVc8
W4/PESkouN9DFubKR/ZDgQYby0QenesM11OKHDUjhueEmNG9QjHpfjAl/LJFOV8UGbwLl4kj8vs8
7mycag8YXBONrVcHvr/ijUSrxBa//GiL8rvPd16+ucpZofgrdF0zbXQRdZS5etkFQqu6ag82zPAC
a9XljlJh8bXm5u7+fMz+fDHenP/5jCCFqX7xooINejd0mgnpKALgNtKwjN1JCtd0wXwSwctcWUDS
4NU+0t3Lo65NvCdKCTX6kilOLlLU14gQkHJHKafR+zQ1Yi8oTSRO/4fZBKvUeY9IiecX8y8lP2tK
nbiJvLap9xrts4iSQbvzfLo96bpM139+T343uumgUiZjO3deht/O0Ynfycqmrh+1qltCsZTpdtZS
+wSzroB9lX/ki/05eN8/A1bDs+FNB7r8ntLXOhXap0q2UaxsGs16vN6wuUjmU0yA1bW7OKuM+iW1
vkjNdK9yva5uHHPq46DqV/u2HahX/eu3HNIm0zcrFSXD94vhJNtuGuq4jUjBrSJ/aNo9nZY0Asxl
bF30jR/M37950wzwG4RUEAiEq+ndfov+hFUnuuKW51a2H3v5IhYniTyIOds/f7i/LPNs5/DFcwAC
7EYV792VVjtO7cREH5GzWR4CR8+sV0h5HwEOf10LzuMHCheP9FyZeHe6SRS5LWR/dVFRt/oWTS9w
acvSjt5aglwUKDK72LUOnBg+olP9es47V3g5VzOTYA8D+/l2+JKA7jeusrrIQnvEwbZAhem66UbC
s5qidrSdg2zUGJkp+xxb+u112o3DZ05IH4Xu/vpUCUe0qEUZwuBNes/YLhTVex0FJoAAL95rs5p/
+BTbb5QU3fjBiP3ttdhXcrymxQ/h8e2nRmXkUbrgWl6ny6CcLaC7Rr4G87IU0Z8Pod9dClOlT5i4
genoPV+tHkXbrJ7oIn0Z7A1DrDyYcfWpMLr8g9n518F6fguxXsISBlj5fiZCHGHhbPF5lHOxDgF9
YEwg6ZC0yQd375cqMGMGprzB7SMNjPXg7d3DLdYpe8xJkuqXx0E6DxqFy8065UMkHPKnV4uGk3tW
G3ZaV3zwSv7ufvIRKUqcGTwsuG8vPjS6taQrn1Jppb/t0WQckB9n+6Jf2w8u9esy+zMVkORy3n/2
Eu8+JwVDo0UP20duLuS2bHXnZmHnFOlu3KKk5YwkENf4/Qctpt++ky5Kmf+57rsKnul0qV4QsYpm
nDlBdVNyqCrP2Jp1O2xr0ig3gA77Q5X7PiuM7O9Xu/eeazKrP5rZf3OzOehRu2FPSDHkffF7tROA
w0XdEwEyOiEeNP3oVlhzu97/qMv1m9HLkGX4wm12eLTvbnZFOELK+byPFmRUG5p88tTQ0P76L7+N
Z/rC2TjKhai7vB09MEgN1seuj8jsqnfttKQRyXVmMNfG/MEq9evGAHMxJxpObzR/mGLfXqqBnJd4
nclb0pV95JVkdCaDVb/OvFSBN0PI+eC1/O0FiYDW+Qw0aN5TY1JvNlCAuj26EnCOCjf1pizEd/SD
+A1FUX7wdvxubDB5QhUDH4OR6d3aSBpzSgZMM8BISKwwq4UegDXUw4Wb+sEb8buxIYhxpUnI6gAD
+O2txCDlzqVPWkbP3b41FAlgG9/J6cf8+ej43XXYVXNugNriwBJ7ex3y4dq0KBIQvNLzIj+WV1g/
P8pN+919+5mSyWvl0ht8d5GRA62WxKqPVOqDi0UesE3ccd2Imvf8zz/PbyYworzOmRVsLfhg7yaS
wRBy6ueWNDjbOsf+gtqLswFV65TNl7DnnXDMpn8ZDcmwpyVAffFcgXXfJ5cRtZW2U66GyKg4ufu9
6vcYU2/aZTA+WPB+cyeZB3TvHKXM/uk9LsCgIVgrvx4iLyf2QxVE3OXYhkPlIbP58zv5m5HBbYQM
5J7ZBPQC346M4Wz5Zv80RCVhLjfoTtzAlmL6YJz/5g1mWTPYmIDv9MX7bE+nBvo1rzbjvCyWKE+b
dF+3Zk/WAkIfSsn/h20QvVzKwVBlmQzfN4/NeLCMchll1KQ4vkciYoOuZhuYV+n830WH//g2/2fy
2tz89wFl+Nt/8e9vTbvQ90nlu3/+7TL71jdD80P+1/nH/v+3vf2hv123r/W97F9f5eVz+/473/wg
v//v1988y+c3/4hqmcnldnztl7vXgcLjz4vwl56/83/7xX97/flbHpb29a9/fGvGWp5/Gw2G+o+/
f+nw/a9/nEuS//HPv/7vX7t6rvixbf9cf3t9//2vz4P86x/+X+BB8KA5p/pnovw5PVK9nr+iib9Q
oz9jP2jgn4mn57FdN71M//qHMP5yXh6h47MDw65/3rIPzXj+km38hbY4dS3AP+eYeEo7//OHvXlC
/3hi/1aP1U2T1XL46x9vRyMgRQpTdL5gkp/PP9Cc3475oiOING5rPXDSbi72MxvkR7sgBYMW7nBR
FKP+UfjAL1ckxAQCwc9+O6eS9+w9vdJaiTD9zD3u6xBFA+6CVSlDD5sZ39hWmNn6Qe3+Z53tH8dp
PhenYshusACo2vi/HPGaTiBh19F+zw7mbGTMC9pjtJy5heGLcuCMIhdCgcO+r8zK5DMVHoytS2L/
mK2+fFGtOTVhAm/pyce17X2wyL6dwc9/HTDLsxOMljUHXe/dDG41o8NCa/UBMlX29FM9OMsmXgfn
mnDBM7OkVN6mFg1S2X8apX8fDP/88N8V3rkyhj7GkEFdFoEKpe63Tz9DWp+nvdYgthRQrhsIcjvM
sWsftE066oes0ZGrZY7ZX48YOIwT7k6/w8GMB5sMvg6B/NKNWXknjEJqH0zH7wpRP/+6szqJIjUv
CW/Hux0BcX5NpZymCXCAog3W2BLd9PYwB02PNzboicZx91qvefVGOP3i7PD0ND8wezOWikobvo5C
ZrfVWBfaZTpkCaw4R/M/WjVIWHl3VuIsRquWpFJOf8DQOZm9vY2Vlzn+LLgZuSAsIktiTJiWmZ+K
otT3rt5/b8p8jSAP9o8pvsGXrs5xFNnI3q97sg4vljwRX7C221lg1NNwq82uFeZLWZjB6PWk/XA6
EJ8tJNTpps1SY9kMkzCex95fZJgrGrF+sRTprkuQnW9mT5PrjVr8cr61/cx4WUmNt/ctnhAIGO3Y
18XNmps10nq/sazb3K9WM7J6rC91UDVebgZmlsKuCGTSz9O2NIw1v0kdlc27xK3rHAsdDMaNZHLD
ATZJhMr3bi9agwc1ey8udINy04OMHg5jqcnttIiq3smpzQvAAZrLgcpwz00lev2htsqmP/QjNavr
Zarj5bCin4kRwUptCMpeEEvquBORCbVU83Pipgi/USjxMgBas7OLJRMrBZS1KCLOHPzGtV0470/6
ZLdB3FbmbT/gF4LiKCryTofs0l5du7+sM46ZgYkDBLY01mzkuYWTKFRVBaZGvcf/vpENgupd588y
CZrVbHCfT1k+7xZN118SR8QZZ8OVbwS/M9LdbPsxECrpjm2cGPZWrnVaPkyDHE7wJC0tUEWaL9cj
XTe8PE1XPtJvHLyNj5Xxe4kjBnl0b6Uh3NcZ1ba/ui86RfsycImhRXJll/ONY0vm6TXWxUmb5Fzh
S05NXLgeLGTeWk//5kHvK7acG+NLL/HsrbNQm0dZP1l2xLHL28AlWcN1VHKK5oUMN3vVEsagOeqh
knNNMT0f09uVUtZ3WHIKt0vmBP064PoeKsO45TBExHsMp0EGCHD9GQHr1JwZAk3qbwEOGyGt9e5G
ENHQBx0ByU8aM8u0j4kvv2+plcwHoU0eZeUqUbfI7WGJTzMNeAxOfiZQHkzNoRNtu9MKaRyt0nsG
p0Dui4PF8HnFqWt+a5243w56kX9fcmQJAQgWpqreWmYjEmPdRVlVjwidnZNq5frdKLHudqMcdlZm
Tt9EY+aXep/rDy6ielCVvlnzN6yz3EvVW1cyFtUhQdzzJHr87PRSEJpnBlv52U5D9KHNlm03n3+Z
zYUH7yVRMqQdtl2tARNcwGmBXmszdu1WGltCI4CkDB6RWrUajG9r4vXQGbLYfDLqFJ2bUdQo5Jsp
7/e9ECPUAtaJLZWLV9yj+YOW2/4P6ixiCSU/j2NyKKuHpuWUGFBiyI5GP2vhQs7Gxq4tnF7r0N5j
v1rKABtg/gRhtMAg7U0JlQYTC7zB4zZpBhWJjtoCVTHcMeavVS3r0V1GcW+vuXjJ5gVjz2zOIU1D
VGpj7R7wvTcXTeM4MG100ZxaYTKroJ1BJN3IIpdbJ0e+vS1Hu90unaG9Np7fX3YEqkSj0bYz+r04
PVLWTmEwUPz40QwrCvfYKoDmn6UuQaG04mbuEw9bOfbYzZD1650OxABvsmefimTAbZwPWnq5SG30
T6AFitCYSgMvtpydcDDJCicgcCCqTWfl0vX1uvA1l1UN/f5nEt0YrDFWyUvIf9hGxy658Woj28HR
14sAV/MQTUKat0Wyys2ZyLZ3iTYPgR+Ix85vmyzMFjTfQdpo69bvzckIMtNkc93l3j5PE3KcR2XD
Hh+7Zad3pZAXTVLaB6vWUXSnjdkGNWyiMC3r8Z6Vv3zxQANc5kaPy6Ka4/hWGiuqd8v3gGd0q9nd
VUii+722juPtYuFjCnXgwScx+V5xmmSdRtMyrzdajWIernu2Bp4OVga8DwSEcVi/Wslgj0HdQJlY
ffe8+tBK926LkVTK24qR3h7IZFr9PQsyGQkTr0K1UQNa8Y4Ry7td2FeDaxJQrRwVTaauNrmTaqFZ
5ONGG8RwnEtxM3nqgGjtoYk986KYlmVLJsPOLMxd5xrfqnK9AyvxOhjtndH4kVOYL0uSXJMeurVX
7O9E2R1EP3TXttUDEirx/uFUxJspUuO+JC9aGnq2HbIpEDNgrrnq+L8Ctkzn1hZ2BmVEBm/zp1j5
87YzhbPFgZfvCc81NlSjrQMrnbvRkix/jVsjjWzQgjvGIE5XR8mXye7m08QlXFafhgxnj/uISLV7
bPI+1jdS1/b0cOdhq4PRLQNhyTo79liYlrAvSQUbcwSHAaqJNuwbcywDuxif824lqb7Ws0unKka1
MTTEZW6m+hKxoInZ+FkT8ziGXuxp9y0gpC3zc5ocsvzcOC2tqhT7GEuyd0nGmaBiIdLhodGZVAkn
NLjDBZqUtRvju7qz4GdgqVMBg7DlMGnEybGqB2gQsxQXExLBrQumY9ix1VAc22eRhlam5iuY0URe
ev4IucJa2jnKJn1tQ3KM8gnv6tQNEd3taU/CvLjqUOFOwYKtzg2bBkNFuMzuoge6XNe7POaeMw3S
BQiJUhBfutFN/Qj7ZRqiMFsNHO7JmWHCPuoT72x3kS86MKVag1AZ9FPtbPKlam9WJqAtdtCF/N4h
Kb+T8Gyd75EbLT3o4Q3lZ4G3p8nyB5e9vR9gUx/scLFoQO88pdm3rga5tsz94kdLUOKnbmyzMSrK
rD4MxNXAKLaLPixcQnX8pDA/zY7lfSY6txqPHXL7OsxlZjcHmVkxK8e0qF2qN6Cf6gkaz3T2D2Vd
f91UVZ3uWU3Ka0/z5y+jWbV3AA/641Lp3u3Ely8J1n6avHw4uoVtXjZWmTyifK2QnZnS+Ip6QZzw
pPr7JC6NH+R+uZ+S8VwHa+LxG3dWfJHQXU88OEYMHy/u4VGYmgyzUvRPTtcYReDg2qSoioN2qfuX
2Wxm5FBGHhbWCKvVBHgSFG1F1R4Ukx2VtmYBHUtK42sLTyrw+sI/Gl3j4sOiwH8slFXX28KeYKmQ
aB6uTTrzvOf56FTDtBs7VWxU20x0J9vsKXfZ+a2t4x11arkGcKWZJzn61rK1NTGyuTIKdUFW7+kc
anes4t4J4hU3d6wryM06rnnauE6EPekQWzmxO966iIi5S101hnVSS9ncjSV5qeGSWNNBzXMSdVrr
3SghjYeCzMFTJY3uanHb5WZpK1tyZKr9baEalBeGw/lSnw/aMtHcssw0HHw135KWrO1oPmhxhEFx
vU6tWgZ6m6ugA1nXsKKJ7ntNkvIFTiDj1Pfa8MnirI633+6OMEmAj6gmuaELf0ry4dpFn3/RLqNu
bjgAHBNXO9R5X3ymS62eRTw2nwBgqV1JXiJmth2buCXQ02bY2VBqAtqa5UU/iiFsdWyEKcXfrdEZ
4+WqVaQsrmbOglaqbVMSrVr2voxyXePA2FXtg6U4ozeeVe6WemlDk/y+IMsKY6eW9sItWyPyEzle
+YVbh5B/0pPplnDbOs8LDGserq2iiA/KGckBGNVyWoZWHjEjag9suYxNL2oN9ka6pgG+tZbn3vX5
pktTd7MAJHlckg64rNWuJwX0aUMr7AXDaMU+ZKSt4VdTVBXZtCti67Wz+wYhK0KjKIvt+NRpK3SL
dPCDOl3Ma61amgcoZ/VlVeuwzyB1gURL0a23hHgE61iQue6m8rS0ULZBMSz7wtUE0LpxOVV2PTzA
o/nhK2/4Xikfhy8Y1YYw7MQL3OwsDBlVvMPjX+5KXWps99MawErdXFRp9X2JkUiy965PtgNmxMUz
DQugs74WxEiHGOwT5p1huHJnoQVNeTbW604WplYOGqJm5xGvnNQnJ+cRZ8VusIv1doTa8uDaab6f
u6nelqrDndXWnX855sMa1GMPijTvGAdWn29pebXffHaGr25frgH+RdYZAlcP1RBrl/Q3ix3NRe+T
j20PYBx435NWtmOUTuWjh8s/KISogrisMxy5cJGMRm40OllHiV1pCpTlcLQyJpb+stPpS/gqudD6
SZx3xXqUkah5EbeOsVUyueeZ0FW0sJZA8xi2o68ewbbV4bLM5WFe9JsBWn5kwd/gGFMv27Jyd9C0
MKhkssJl3DJEIDQtGxQ8TC8VuX21ypiOCo4xBmvLQ0YjE+FGkx089hcc6GrrW+ngW6tGdWfJVuBz
nvz0Sc+0mzLJ1q1meq+08MwjT9uIPJaWg49T3G/HJSLR6WopZ3ViLuDoprTqnv3augcoWIapabKW
ztmFOYqFcNnKJtSeTOsx8rty2U3ozQPdZ3lPeL33lL7iM2btS+UqjKvA1Z6q3IVes2CQEyB1cLWt
49ZVI/NI4b8MvndvTnhh2zjvw7Y1xtAwymbrmMte4wUKamVbFzO2x+/IzdSTqjAiBHMyzwdP9YG1
rPVNmZdVRUe+IJt+advtJN1qJHxDZ1Mj0ngPFutzJtJ1O9jWyGFMjDBgkqSKugl0GIIBZzxgEgf2
U6HmA14mJx5ht6ZNgM6PFwk01dnRx+ZDL+uXWJIDMM/e926R+YkfrK7dYUydQ9yN4hJQRw5nsu/t
zwmO26MzNdOVhk/7uYCPdKMMCAsYwZcOAKV4tumXypBA6fZyomv1XNp6e+Pken4kK9W+7KFB3NgD
UU16w/FCQR+75UApjlCI6czVY3tELAA5LdFSA/NCOR612lOXMuvnW3C6/VWX+fyTWMozrc+6l9Ws
Udqw1dfenoyXShHGhy157HeiVvC1i6FY9j5AJCsYqHgdhOMO/IeTwGB1KgKR6Hxq3VX/HkMii/zR
W77DSBt2CgvttncbBeQjNcpTFUO2FdrY7kBBsQXx4wL6J8VUQ27OevKUVW3OOrzclfWJNi/iibgR
bDpX6T81a2lkUC918TppA4kx5Fp2t0Nb5o/WypU2eTuNt7GrLce5dymEFkX/Le5mf1/QdvncNAri
Xi2+a1lZH+3FH0IN8cED2/b7EmXsRZdzog0ca71VmEOeUoetbNrO4x4xYvpS2F7x2rZAJlOTRGPq
Orum1IfjVK0+GK2aPZIs2gdv6rxb3UXlmzNo9n6u6xuVF0COWpJnsc2au2ZJtDtSi2/nhXawLcbb
EULEt3KYk9CqGnVZTOoLQZAlcSYG6KqgmbX2BWXZpO+YkfqwKZpEbjgl4WDUszneV6PWfp570eEx
L7RT4gAdPd/wNhj15LIyBnfjlFrdBVmeO0ernhV4haqikMMu1t7GXsl4l/OYhODWvb1cgCbcteVS
ALuEG6Rt136ed625QB3AbxR1hsov26S5r6x4br6lcranMphMURu3SeVOC1Wdob6eilLEBH92Z2RD
rxtHY+w7duforj3aNLOyo8Qo5vQR2qADmNFp9RfDb51lC05h/AqEZiy2U9/5u1iOwCoLdzVPSFLt
26noKS95S0XtbLGJDzaBtQCvJe9vgZ+6xw+cpFsqeOyOq6UEYCO6CUSs2ReLh8c89uWhXim4XLRm
Qimt0eIJy38HcGcDeFLb5NLjlHVGne1Y+RbIWsofb5hO6+K5kwrH71A4WR6cB634rFKOQleEt5XO
DypwRdvzd0xy4fyaSyZPwk5wiW+tii13gHGsNa5tp4wtJpZpyLcQw4rvk2FVDyYHAuyK5XiHQm+O
T66tykeAA+UjpyfinwBu21/XvnDGXYbBfL3SiXTLdhnI70gIZV+RjFVyPM9NgdBgJs3tbHxdLxNA
DcOhopaIrkTGw01vAgg5uiYKVsA7JvwVu64uatqrcGq99LzdbEr4IPCrMraaU3ILfcSFwzVSI2Zo
ZZDlaogAP3zASv0GnL0jPpFcKssdEQ3M6alhlnibzJbKIekwsotIflFxIDXbaq4Mfa5LnmcP02el
MFnsrc6hg9CbJt9fryvPdah8+ifr0M030zrxekNTsae7NDOleT0PcBMDl20n9ABKeQ9xy/DcGpO+
rEGrBlrExSoNCQ4xhWXjxj1lvHTq2UyQRbMGk2Y4+rZJztWR3NTmSycnuzlMDHd8ouGh9lORluLO
ATwDbU1ASLRwl/SsG7xW96K2vEt25eklrm52idY4VyntaFpP4XDuUIYZu083zJNCFWBmbORRhlcg
MSlVThV98qs6hplerCMpWDJrQ8kObEPsg3JvVys7Q7i9OHMO1pRZFDVaS90kgrjoeq07GVTOCkzE
ySWxLDObNipOeT0/gIBz2SWvcIygdy0sIPAtZuew1iqWRChWzBlz035P7d6AG8uB+4vq4/RmsKz6
u3TL8dExlU8NvB2ubbBbQ2A2bpkFYp3hNNfVrHYjqc32XjixMRzg+EAybvqeOm3a2xCcJiWGiwH8
R5CyrbohTGkRIdLe8tFi//60mPN6hWLOr8K2a32LBbURn4S+6GXY+7PL2jym7vPaKR+XVtqwSs+1
58AqRZz4lEnI0Ox58DL9mPyJkr2RumOxH5TNlp/6c11tKcMM/kXCervzRZ8SAuzFCyFxzHfP0+QL
GVha7DHiF5FFsCgYfVZhqmOPwPYzGLz+wUsseQWUNdlRZ2DI6KQxeBvJ/jHZSynW4rQuhY7/p00y
b9NAESo3mY3bE8JaZZm7atbZWGmaYd6Izq2sExkH4ImlI8zyoJlAKkNt6sA06HEyk1NINX4JgWf7
p7keKNV7i8bEJouhDMtFiuOYSas6sz5FHXFWY3CrnP3+xhGj/jUT520nGE11DxypBjzSjLwVOgd3
3rmx0g4L1G4LzrHLlmKBxeo1GfyEliO4Ew2pA6TPjwEM7te+Kq4GT/rmNVlHuklBwmBrBXSwAqIK
bY5Xk7eSiIhW4xho/hzvupekrzNUOwefklVfIecxrU070eX0BqNJYF/1zddBKGsIOuUQPx0Psryn
nus9Z50svi5ml847sHnlo8mms+VlLazHVacWEIz1rFNcd6uC6uI8XXu8fgCVand+AtaMe2/wKa4A
X1E1B+sBX03gVkjGoxQcIjinJM4riEqJfmUDQH2JJwrPlex4QcdE8uhSY9ZhDyjRArCc2HZzRb/S
NpYd11S6F6vdklXH7jXvtOqCHubSbnwyXK5sv+Ojjbhed0r2Gv3NmHQAjCGJtcnIDkoZ8UYsD7pp
DmoHDMWad7pYYUkNfUp3ZYJmVkZQsmFCVlOrmqjk44B7XtbSjcbK7K4B8jHnsQiPG+occ7zlgFPV
F4C+1cVgr6A+Ole662fHrppvpBSIYcMybi4nwflovh0A67E9rZTZgddZF7Xpvab7pKTbNmFXNfQ5
Fi33prufXaylMqrqoEN2sgC5pcZLMyj/aso9tAzDbCLH11kj6dr6bXJf5Bhk9+fJM3J42dxAS0f/
sbDBs3Me9eSdn1E3gX6n6ob8kOR18M0stICH8NJltn9IJ8pFwQr041EInLWbfgSRDI2kIh28QQ4O
HqWz1UXcmX67bfFv74TmUeSXVPnr/TSQ37dLgcM00H3qi9gw65gcbL9yvo/ukC43uY8n46p3JC+v
qOZVXujz1PEGUigxT0i88nWPFJ9WIudn9KTCl/GKJk9rBx5Q1f/oGy2RtM+04rG1On05qbkw4y/m
6qydH5iAig7WYPTyWc/0Yn004/PuAE6e60WimHwXhi3YzXs7zqEzpQZWYkP6Y+g0kCA3VICyDQBt
6j5T3LFm0ETJ0gNGx4zjpWrB5YZkmRdg0tY0WxHVqr4ab6jK58Nt1WXmp3VcGzcaOt+at3ozJCL0
znFc16OmAfmrk2zjTTr4b8O8G5O62PaUBp/csli/JZkeX4q1gaISC3FChbI+2aLJ2GEPw52brM2+
JV03EAn+YEs63r5gu3QN1bXfmK2ht5s6Xt0LNnNcyWxJLKIr697bliO/FZWbMHz8zN3padrd0Mcu
X422n35A4Z0z3ipiNNdy6u6yHNzdSY2Vd3Lazuk3WqEIZwbb5IcqiZcnV5+z/ZC3kTQBpmyIU3O/
zrYffxlQ037S2PpuXMlQcIsUa6CWiNcqqzw78C3XvJyWXB7cqdav07OHc5+iXTCPKoaaE5RN22+y
Jpd7JgOx51gFTZdSSfMCKtphAh+VNoMqt2rWoS59tlY732uEVAaFp/wTDu75KFBvhA4o7OOSVnQO
58K9Sv3WjJxFIp4COxkXGxtPlEYjJDZ2VZmu92kGPpQ+Vq2f+agUuLzVnvclFcJnUw5piKapuOYN
ApAKHYlNpZsO4zdl+eQg4JIH0GNN+QVeNscMQXivCMOKrAaDw0l3O/nnlIuGPNLrlXrrmbs10FoV
yVIHttFOSWB2cXW/ijL9QS+byc6YOLGlla7nISVlxLjIVM0wnVKpwLQVdsS+tj4q2VrDBo9yGuCi
AgXHUA7zKYsPi6/KAOTr+MVZjXIzdmN/Ya5rcjCakuaYET8R51Kz9ohYy0MXvreIVghzT4syfsBl
z6/acfrkCmNhKWzIq6GidUH/dLmeURDOoWb32V0jldi4oMWgMbm0+3oSBY5yRiThWNr4kC6297yU
qrkwkFjcUExl4K+qq7e66En9EwRE5H6SmUCr0b2E/Gnghv3GjA9gpG0rjCdNbV2ndZqNX+ld+lJZ
g3ak8RZ6Uw9kTMuzfpeuapDoI7RxY3sqdwLF6TgsZnGvz151gZKkgQqkezDl6CTuTe4Z3WoO+jf2
SGx20ArVXMIb9A8ckMtHOg7VRhYERMxandKnj70MILny/RMQwObrnE2sYgpv3SfVeu4V0fPLF7/t
zAiuB5BACvRPpOMpKrqSJTVregoWVqFn6XZUFLJAbZYn/EzF1VKbTkIKCfI3pbU/NNec9qIGjbs5
S4TCf4eht/CoIRRCZacuOtrSjLjtLiacrGfPlgCnzzOKUgNJUGHpqTr6c4nMW22Oa9KXNsmihqGB
G4fYlLOa6Z+sqT3zpY7NhTk3P/MKcWyI0xqP0zclTPpteuVe58pkZ/nnl30rkvp5WYGeBOmXjkMa
J9bby9ZjBpp4IXOyrzWUxBWw8nhTUvNmSq08DgduPXkfXNPQz3Kff8ikuCquFGSxBNESawim553g
ph8cX1Yl3Wc52edqZt7o9KF0Jq8ABRFBzmSVjA9zLGniGuypEUN4+Z6mPye+qTh7klKiOF6WcvAn
DlDgrA+1O8ztkzCl0A6ORsWcDBbYhOKFdjN76FbY+Y+qKOFHN5OHSkXoNfuDJTfkN9eHi7oFfQly
12rgre1F2dS3OWUNLezK1bqajHb85HHKVTBu2dbewp41kAHpY0uq61hNYyRztSxRcSaXbQzEnGh0
OBh1L/5inxUk8OuYRXnpKJVhwnvws5EOapdL7aDHSwFOUmH7Cl1nWg+CQIy72crBaRecFV7UrFjr
0tmjBsvWiqw1Npdhl9iWvYHatrIt1Kp4oAbn6M6GRBFDHLxMn9LNMtTLwSl1zmwzFgxmz75rjwYE
e/omnK+fkCwCEcLWpr1W/4+581qOG1m77BPhD3hzWyhvSBadRN0g6ATvMmESePpZUMfEdFNnWnPu
5qbjRJ+WikQBicz97b125ZO6JuXheTsmVumLW1Sms0uzwe82dmRM7wUUUj3UhOrbVT4oqZPvVBgD
KP50112DEs1Bs6YUSkMd00I9s/r2UBAuyznN5AjHgSfEKZhzXjM+oOsCB5HA8BJ79QT5rQkE5zEt
rXYQ6zDM1aQIyk3mdtBr6jEpkAWMnDYNE9sMfOGiF0cb2nGwbdU0H5pg0tVfluD/ymb6WONvKL86
R//hOP1/c6LuPuvFxCm//lX/H5pQA57X/7sJdfcpytdq+rsLdfkDf7lQDed/4EbhHl7yZw4kIBaU
v1yozv+QjHJNzNxLlanhLIvC/zah8odwpdLMZNkUjKHk/R8Tqvc/eM0XKhUGcDQTglz/hQn1yyJL
/I6SKyLScKc83rlfETMz7M6GwqU0jCbo7PFK0goQAwuPdLD+7FLEhTSuemeKLv9gnv8ayuOTuSom
BlzSL+yMvqx4HmxDVrckxVBTsrzD5Qep5XaRt4kthnlwNlkSDwxy8k8JbvNPmcDfQupLWgxnMNZs
6FOBbn1xDna2bGTjZnUYeB7n6TkreOfDval3tQRDiDJXfHJgqky2n7MRpl1j1LtO6vZfj9Q/jNt/
d4J+ed/wDVgYgIka25C/cAN/uQ7N2IwzWjUTmjKyh0fUCH8NgjvTLp1lLodBxO27v92d/8F8+tXY
z0fSRAbph+gRLILFF/33N+ug10Xbsh8Js2x2TrqVJ98Zb4zHPll6+v79s36/wfgs7LVAZXWsx1+b
KiU5w67XsR92eGkhEEvl5IeiQ97ChKWpnWAFbW68Wepv//7B/+mXJGrC9eU1BQJm+f//tn3AMudN
nElyWN6MvW9clTGQs9SiAmix/BNK4j/8mjzHPD/YBvm4r+2zTd9Z/rT4YXIFNmfIVL6J8bOsizj7
KAW0h3y51P/+G37ZMyx3Drsjgvi2z3X9jeunZr13C1jODK4d/e0vw3LGevGHj/n9QbXxQcA/gQ7E
BOG3u2VKy15RcxHmReGcZCk/Mrvv+i0syhWUenBJE67lrGAI/Ycl4vev0EYU8bDou/zYWHz/+RWC
soTh1FCVMTosD7xE2QxSlzN/YO5EBfj3q/lb8JvQJYdoRGhS7cDTvi4InoYTsMVLFg6ZnT2jJ7ox
dlC93xlG2suNalxqGjrGBWxketwxq7FbDnSTpzSmW0s+q0wqoOr//mP9fg0gSbBKmoRCeYF85Vjk
NETVXURhFV1D1nTSf/VPdQhblxSd7g9r0X/6MJINwZL//BUH++cFnyfdTlRcsCY2o3NCCkt3Tmxh
apD22Lz8+y/2+927vNzAVfisDJy0ecP9/fl0We0ybqQ6HDG2g7AdWXpKhv3NH0Jnv9++1NaDXMHo
z7eqfw2ddZGhCGgA3kNwGiix0KgkGDk5Fhi3KFdwgvhd11T5WEba8Kck/e9ruwcIBJoiNDxW+a9Z
LciecaeAM4UJJ4A37Poz3NbZBW8NqsPML31j8ur5r6+rRw0xJEdk598fmtag4omgU8n0fVZ32lwU
z79SDP/+Kb+td5SH+yw+ZPeZ/PM///nt9WhktLPZzqoShnbn21l0iVrfPuYpzGxl+82DwcP7BxbE
l9CEBwmI/lryOmTFKOvlvPrPT62FNmjWoHDsFWACTpEV+/uiVA3D52T2UWLmKd4NOB3GJXbKDcVc
L/5A9q8AOQwzleq6l1t7mj6M+Q+32ZegCz8bXzSFp1jVaIH+fT9j1TllSQNS/YzLekcCMht2mUvv
0cowaeHyKi87YfFO7qIyDsIpmzHDZUPMYzznnynE6SF0ECUAa1h9+qfn+reHgBgfkyULLiuXDvTQ
Py/coFIkYQu3dYeP95vohvLHHPiLRDsV6XXOKk2/pIXGjck+kW2gwTTX3Eyz6eHaaKxvjjdWe7P3
Bg/H/GAeiQkAs7FF70H5L4Sa1s3csCTnBHbVRmT90GJDG22MG1wstZ6aKv+oBTdTOACpn7eT4vC4
HavSbKhAYjqyskkwypUeK52SNOV/DqVRqb1E0s+2CsP+uG1Mn//OnIh1bUw9L47xFPQp6U6eLaFn
VIg0ieKHAFd6r4SR3ulWVG0B0ufMwEdVvHuk8UJ9pP+D2sYyiWkFtPgbU21QcLdnjdJIZfknpGzI
8ENDeQSMsdLPXzI3Uzepbqlu8++P0dfvhVWdfTwxNCK+AcDOL5tQVTDaLgd8ftpNgQGZUBbk43Xt
/imJuLwt+Ir/pjCQb+LvNz22+7DUgLsu6/Hf9kMZk5YuEIkPuCt1k1fN1AKxMtSE2GPq6YBTT8iE
BJRBibmOzYH5tnUX0WnKRDmi8kJ2wjq7KnZu3CpuKkKTQXI3y3lb5MnZUqaGUOEuTpMxs0PeadH9
nJdzu7Z48DBJlDODVlp/duZYQqiPolngd0p/zOagaStE0SaUIyOnGrPdhtGx/jrKaV9TzPJdZ9Ym
GHbm40NqD4Rn2GoR8eZq4uMmH7aSEzGZNUb567IkpluqJ22Mu15zh4HbH85Y8rKw8WtX7BiIRmrV
+Qlrf9xHFsZQy1snlS0Uxn+vmkM8ZKOOvdL3rmMjnEteJFitNd3d9gltbGtKJdslHdG4uyRhckjG
TNQrozfmb1acHhq7seZXvnQ8uJJpF349VcidZlG0vJK8ecRWK8rhkfUkwLnWy1A2uGf6bsqu0Hpo
qev4KaaN0bqauw9mH8mxnOt1RlHJNdKn5r61vfzBNJPy05Y9lSsBBQreij4HoJkIi2oX9fFtjyho
7USBPWhFAWTwE0MB3K1G05zv0VCpKayN2UcKBkofIhXibqJorb/D295eDWcoDuTX0jNNU85R62hn
EQFVd5ayTlx8/YbCXSxXtpbtUr+nNl0z0Kg2NPHZ3R6x5TOJph9alhB+6fox+C64o+4TzaGaru/p
KGOIXTPnNoDo6K2xHwMfT14RPeMkMu9wgZDEm80PI6M/LEt9H3v0rFEzVJN9x/RfBNSRMse+TKWb
ncrSce6bwMDSNfexS/wos/IVHyZ+Us9d+2GtsSneDX5v5DdF1LxjJHlIM+mvemGOuNBQ5HGwz8Vc
oDEaz3gz6GGPYtPcNlmjX82MWXlG8wLu9YaazHR+FyOZxN5B9pQDPvUGq+89bs+OMV3Q7iKs7vma
s1S9o0ieziBuxG7NqiUhvfVcwUxjGig1rTsCaumgwdF7FYUUbHqPBomTxCSSeOTQUhxyoVvJuiQv
tWPWRZv63E3FNxzl81Ly5xSsGHHMa0SzC4rz6v6unDV9h2tGX/eGjaejd9WRY7bLw52+DEuPGH76
B9qmaHOAfdP21jbR52eROc8Zp1QEMwJNQqsOk4qoS+I9jnMsMFZmgv/URTfeFm1vINYzKf8ws4BB
Q1l3SPyQF9QtbaQDnoUknpZ+hDSMMQ5v0kK1qzlXYjPQdXgdlKHdmiLhGNs1IYQrKxyc5KlCjDvQ
qPbQtF177ac2/UgGtzxUdXHOOok66MRrtzS5TZ3XRs2vGEMKXCZVPvxgt/MR2LzclDa8CdVSwUWg
i/vZtg9qJjgxDOW9CuJbbaqrk4497lsWzbeO8sYwj9MXY/4QVfrkx8EHqrdaeimOE6YoFinMQv2w
8cgutbPRAkVoFySh/YKnYwgLx7w1NJmGndNss2p+sjzk2VJXuKvUpcJTztu0fqLB1do5U/6zn3DM
+uZL4DRvepI+0Z3krFy3dsOyp29CxuqVpCjA5LyZ3tnfoXjOj76e61tNon+YhkZbYYM9vq5KCjdl
fG64x+iKXQ3CuKcTzg9p4GnPdWmtQKswgx+I5NAOFK8xqt3SHMc3NA8qTLL4zPYTr1BB+WfauPQk
15N2U3b2uOpLZjck9Zl2Sd05KhIva9PHIgCYzF4lFQJwjD2nMgKmUC2Bh85qPM5CeEpJe64qK3uM
R3e3pNnYIADmUTwnBFUxtjAdNi2eIb8CtDjpYUBwgJ1w+olv2j6we8PBI1rTlqvMcD5yNh7NKis1
9dGR4/mO47w6YjBqznZNQMJmcmk0KT+60gL8rMNtLg0tHDRTPdia6EKjrJ70aTjNaKwbESyHjDjt
Q5PEmmqQRymDnekKWwUtct1sNOtiDDDomyVBFPm9okKZdr9ol6qqWmk2eraNWISyEoSOo6x1LNJk
0wy+vCm84skj1l6GtoGhHOz2YzvPGgP3/ikjgqY58bVg/8X8kX5g3PTXPPPfY5fqK9ZYrMCt021w
BbxLkxHVYLIiVhVURE9QQFWR8FkHZh5fsqZ5p6fvSKmKT6+GxdirqH76Gu5xPjv9yfEwoTo40jf+
VCcfzKyrk2CetPXtoHiwna54IlLJl2Li7xgabd7oDW3UXW9QzRPn2znXd+yad81IjTX3xKdJDJK7
jpN/L6f0QqrPP4hmuk8Me2+MwwMQMtoKmvtKquy7Uu0VWLWD95ERkdn478ZUxJAPCsBagzARl6aM
uWFEAxB8mKhQYkVv7c3M6nwv2uGewRo+91HtXHcK7VpdrLZNuN/tpzrncOGjc/ukxbI8Obaac57p
GTEhWq37frgx7fwm95rHCEjSisIu5tLj8LMm30rd5XSmPYx1Ay/AgBF5NcaLO1fTf2IEAqQUWCbx
CKuiNMPExkyhMrhg0wzNYjxTarnDDVGt2GV4B0jRV6vi7t8aXEiGxXzhZffixYNce8reYYKxSUNW
SX5DUWm5ImazMoOqemK0887JBoqzkGQ6c/rW1gIVjntxZmoXe9NNK6djJwKc3X3wwgLuhE06/4iG
NKVCPuYlbrkZ+xTSokZq6hebRqmVWTiED+b+OpbclEgXtLszz1klaUQz2BBRujx3GibQKQqrKGMO
nG7ITOwSuiyYtvPfdOl9DmApZApJ/3pTvo5UUIAjrT4wf5PJsAmV+sD/KfGmGMPGQy8pZq3YR4cY
9R7dqj27RYYoYzLmLIOGXm7jREBH3eZR3u+d2KZq2aLrTJu0bwOdxpeinLywb6Ib0ksRkbF0R730
Qcec58V7vM30zDYbuzVOqZ5cvAQYlC94G1eYosaIIqoWM/C6i6zNULQf6ZC8u156wGCHj8KdHx1d
VKtptr3D6Aj67EuKy6nT7bfCLAx8Ao1PpM/dNUm600bGJ44w73yc9I7+0Dp2tFWt3DE8fo44tY0Z
fnLTvmOnsdUpaCdR1qxRND7MYjhKKNmzru2EDpsbCypleY62jfNpO3j+Haryk15GH1llk1V1NihH
G6pXN3XtPYxOeTtLp6CnNX+hZm3dWuNT7ZNn6HnDytrY2INNfhlfxdbyizv002KrKLsix2WNYWsV
pHcqzKVGz9cB5GRdV5m8yTJSgZ1Lh1bC+k4ObR8o7oK0snaJg9k2HsVDi3MUcn2z9dHTVs6wbHi0
+lnvmAt7Sj/Tinpvxt6NTRokdJV2IscAlUHPu6M7UTaEK4k6lCI+abTz7Kiw5gLBQKZ1yg1+pKg9
myifmE53lkO7FnmgKTvNfnXOXTXc0O7+7k2OFnpjlp1reh9CdtPf/LK985gd3/azm+wBUPDU0NPl
lfOKoBUu3SnSnlJOJY9kUt/ISiIXeYdBb+99V4PmrYUdLQChcu2fqecPHEPxZgye90MPiIekLgb3
EWrzqrfmS+rTe4zfaylnH17Qul97PJWrSHgNbT3+ozsa5mJK3VJ/NO8UUOujX1qPdJPD09RAVdjt
lfnN1YtVfQNSggarev5hj9pRdA32CKyJ68Ly7lWBpcKTUbQp4+ZOy9MilJHCEOF6BzZpO1LTchvg
xWboQUUUovltGg1eKGu33TJuuVKG9paL3sUzkNzSMch+i8JgtfJl+5MB37XEOrdS6Eh4i5tnqZvE
MKfmo7bGq9EE9qHxJ+uJplTcbdD96H6Mp7A3pDoO43zbeQ7pFDMetk6cYZ1rp9JbYed9zcr+bBbN
hZp179jOWrSmTs9d875KsRuycFy47+YTFoSXripcKlwn1jm2IzNL6NkL4HysS8Ot9lFSv2tdTq9z
F3Shl6S3+IlvK5kex4EJdwNYbdfUHW+dydM2mo3/1RAN5m4fk0mdG1imzVlsMsuN1uS4jFWQlc/t
LPeer1jOWFlWOGc3U6lV58LBN4vusZ776olA7efstP6dTiL8ovvtdKy91tyWKV+zqg1tU7hjfLGG
dqsTvEpGc8dgSHsZKj4Y9/suKL2lhY6wUlXQpOlXW19Oz/HQPddBKsNxig+eJ3asZmu9I4UslXWu
O3kFcbb4ndqzNUeYs0FD5FOFTQocAmOd5L4PvMc6U3bozOKu1Z3vUxXcBr2170vdOAify6T5vloX
PRipWD6BBXgy0lY/tX5N0iC+b436vuxxkeVz+qIP7Y6UICwGxz4PFEWHtTQJwwbHeVYgF5uLoouD
d5a55VW9xXrPGlV7W7sXOxJ8G3SMQ4HzmReLrG58AvkGOZJqOpvCGUi2BIe0jK6GXcXh4KkcxSQ6
BE2JN33EoFL6a9KLG2VwqCVcw0nZ+Nk1FFOb0MtXCdaKjVd4BFELg8HaYq7RObNS6E3mrTDzet1m
4+hutVGIPsydMXjiwNg9BDqtT2Gra3m51nD5sKpkWYTz0jL0+cbB15rfu6ngNU33biH3GOmSSyu1
/Kriuv0p64HFTxOSLWNLeurGLGjUC420s7VjpNB8oEs45gdKjvOsDaXaa3oy3nSWG3c7A//QMymi
5rbBnx2FupHS4EnYx7yjpy3iZW0MkXsgPkorH7w3f80j5bdrXRI+aXrjsaZe1jjDPPEe3Qampomq
vO7j6XY2o8fAn67EZvU3atbtNcZW1rsGxsibJebb0aMdm1r07OjGmDdWRpJlxZY0SfcCkofWPCVp
jI5qlxNvMlwdsyQBhZ6lSQ4LWXKhlf5R2YRAK35upYp7bNerYu7vzDi4IgQTHBNjD9DCuVVJgfQx
1dnFVFoeUQooozcnyfLbBCtdnRGdx3USRjOohKkFlSKwvJRmNB4ojwWHm9ejvTQJOiHuid4KHcFb
RozxcSY5uqlcVd/WlTgN/fAtB/Cxkq3ePwrPfKFi8dnzcIkRgUIKBw39lpHl48xB1QgDsvmUBh07
fS/5luTUXICi0Id9yVqyKqTzXEx+8UBD8HcTuyr3XFM7cAr60NYoevaKDpDQQNJ7FdVV5yMcEACK
4zax1nj5R4ph8QHK4aBZGAt767ab6xSPuxmdGK+/1XlW7+J0Ug9Jo5XDuVd99cq5LAYUI/y7osnb
rUr94j4mOkDRpAI/0GkOs4TxHoFyPcX+MSHucqcGCVBFxBN9ZS7rGbWLqz5LsrNexc4DD/irFOou
ZTePdVdQc+gH+Nqw5GtPHIRRXCMGOw9TJ+YDr0Ws1LxYH5uSM15BHPvO8/rp6M2UAOsV3FrDu4ut
7Buhlv5U2/hoEy+YnzW35EZg0yY3Uvr6U1Fzou+TPAGF15VPwYyA4Kal82DEeELx6yRk7Cnrpsc6
wA/njnfNHCTvPgSsd2dwhmfc5NaKupTn1tD9E0mR4hZ3DftwR2WXwo8GthJM0UmwUK3eQkMNJvPk
i6EPVeM4Kx9IHZ5AhvhSvYN/IQlB+2s3ilfGzGBqnOY6tkR0mwT1iScGEz7mPTOn+JvxCB0IbVMe
Bir0Dj7h2306RM2+bpzhiXr1CL9f4H43DVxpLZvokK2UsbWD0sBKYBI2D0qgNAA8U6QhYniTucdD
5IeDmtwh7JmxY6Z+cIc0gSJu5cdZl8OWBzBfpQ4OKs9hIyN8+X2cxp+ZVW0n34o2BXvFsOhNc5Mm
lrUu6klmu2lo3fohpv1HW5emKy5dM6NYYcjUn2yIjSvTbBY2ZZC9IJJMCCqurkLMAMYJo7K+W+gI
oaZNfZh0/R2ECZQxxy0OQw6FsYNkB0hkYQENeiP3U+N4a0UtHmlWs9AO9bSUNJRuc0xjm9bfmv5a
Sj+sOJz8OH7w9Ny5VFl/pqy1XLuWU7wUmIlfKpk5amXIcWLk5umvZpKLLSx063PhoTMkoHV01cep
eA0CIiPnTEYAbKqooMJXAFFpFqWZ81KbrUnKs1Hh2YntkBr5jBtyou5uNbEXZLtIfs21ts3c41xe
+163mNCUrXnXWk8rDKq9zQ25n4RAqdBQrXm+R4d28C4LXum5mVwOJ3MSsOP24yY6Ggnl8IchIsqA
So22ezQ6I7U/gYsMPL1Ej+hZLOdK/MAKKcbvkDt4F0DIsuI3ODOpOutz56aHsexlvAEqUDzLsvs1
lXBZ7XrJ47XKTL/B1TWwewuxQCKkGL1u7OCwWM6Bd4VbcwRy4/SBpJX7FoPwuGs58Md779c4QbS5
zA5sTymcJ8Qj9z11m/61wBg7HO1g8CxKrWU+7uuu7L7VbsFNVeUu/0JhHssWsA3+AoQQT8uOiakm
ERIKsIATSVNhMB7FVJQ3FtWed8AFM7ElOWPtk2Fwg1A4Ce3vMNQy9GxRTjp1yaUelgAR6s/O1KQN
6YlMwCZzStthVObo8bqNR1zNQtV9u0eWL4dQJeCcNgwvS+zsvq6h9AxNkB8p5ej8TYaquhaaCSht
2Bmzdp1sghi8EN8o2d5Z5kgerrlXYz5+rzPk58B418YMoVDeipyMrZCE8LqG5SYw2j1oDHovkFvX
PvbAE9/2S8KulhTAp9/p8yb3xvlFFin+WtTISfqkbGe0O05c6A1k1zj5dGp011OG4LIc4pOtXTce
R80fIhlFHOquxtgolhB+B/xOqwFiVRiLjzTwySmMP4y4c29qd9BXOfAS6pbbW/6I/YBknj9aQe88
60aT7XtHvfkd5aUZfvN9y257wxEq6Ql1m96RNux5leWez1eMTLmRwqrQ67D7B8XO1rvavY7Aijw8
xwOrgRLuRFR9oHCyaibFI+K2pXXusby+xTYcqxDO2mAfWzmWFlrDMm4la2hm4z6TKQd628kFSKOk
41xQexbHE86NfY+6UwS7uvYn+5y22VRv2sZ3gjARzZIRH1vXO9GiDtiKSB9xKG4YX26tYVBgLkqp
Obc4bD13b9YpuRVbw2IQkYLML8TXdRegk27VB77edN4b5DwotFYdP7fntdjGcKswhcXNEYNLaDsz
v7JjVvFjV0yFdc6VzlLgDhr/nFiF/JWu10EHTkTq9JtW0Vng4e+2qgpksk0cu9FZXeBoLdC52gIG
MU/WQ26NwPCCzpHFXk+Ledz7pZM37eqvZQLYR1/+IBDdpne2pALvkreMddb62MuGetcmJv4fEPDW
LoHbmHCtaxrAOAMmxckAyo6aKdrb2BacsEwvn44Orafvvp3LW+7hmcKWweq0jYVRYXzu6QKG3qaI
qwRaIvfwFU2IVMgbd7neiD0+snGZ+Ty3naQ7ImpksBYj08uYfefNHFfpgVncz8Cbv/FK5ZDFBvzU
Cmu6ZfHuTqntnvAaF/syCdwddoUpBMSGlmM53a4063kDGqIOpSbs0GgD9kaVPR4SSX+4WIbvk2Ku
FTpub330PhVmzMyj71FlSmOR1ZLvpUyTcSuBW1Sc8oXI9kjQ7C0H0U3nSpAXrdyUe8EhwH0qPAsh
iEBfcFOqSe3N1JccuoLM4RhSRSRE8ilbcy+zcy8lRIhlrAK+gJe0gnHCbW751Tu4qGnTC+ccR3n+
pmJjumq0mlwHmY7pbvTBwngaOYFZ1x96k2yn5oAdwp7hIuQUROnNQkbh1AZyq8W9eUxZItojQApt
Rxjvs4i1bJ0HUftgCpNTDYKczW8yzSPHP/GDeNIIYEF1PwhHLIn8AJReZVch4TcSiXqtcU2pdmI3
OyFvzUK397O00mNlROrO46R6R5AK5J9pfbOrmdgSk1rzrUBFYHDmdSYIIHt6yhm0Pie5VV9zw/tO
QB10h1H6m1IN0TWKehg/uT/dlYCNWBnqIvQgj198ITzE+s4HmAUuAymP70mHRMh0UubDAfIItA8X
8AE9Wx1s7SXZQLKNBju9X3kolJy+HROa6LLatcmzoUfWyWv6N5GbxQZb4cFLI3WeaE5c88boboLO
s47YixomTKJ5pTQ9jdZGa2LaFtWikWbWUG+ZJlqbwmmjdKHr2280ucckFKHMGRuZl9xh+ehOr62X
Z8CPIs3k2J+ld+CxYfrYU/d9LHxeE5Z+1fibLhZt87e9xWSIDUY1H3Umx8F6YmR2M7IV2UqtGj5s
p5VXqufknSb6IzR2dCPDHb09ggKqFaQ+hCL4dwDh8nq2XiAu+Ktu8mHz11N1I+1Y3wvKu1AucTqS
7eizfFdmdP65GHViFp45+ZFErr/VklonccxcmxFs07Cu+tDqykahE8MIwnNmnmbc3DuKuUxkktIc
w7FxdNT9MTZ4VHx/vaDmHyy94jiAe3PHQJJKNNhy5i4pKPhdeRrY7nis5u1s6+0l1gbxRgbduqG1
7LPXq6DlrDQfONNQe19HJJqsUtMPFTG8Q+uyEXXywDkZKVpWNOvOzm7HFHv8HNlXZXrjSyMbk+bC
oZ0uJlTb+wrQ5S4QTbGZ58q/QcDx4ZtG+8GZAR3NYLz0nsikru7xhGiPk1t1V8FUjO1rWm+5/7FH
BHq2bYvU+iYNZzm5RY51iB3uxJVStXcfpTgA/DorDgGskD3d1NG+B9bx5qbBOvP1GkKYe8irZH7B
TYeqHS8Yq8wVV82O5Boc8siJVmb5Q2+NxvfRMeMbB1gN72YzQcdxzVtTkRqkAhj/TFlmu94x0rVe
4y3AjpcQbwLuXcbUiufpbO2iJCd63/QF24wi4v5Pgk9rjMDR5NUn/W1jKNq+fx0yKltgjre0MfU4
UD3Z8znM9Bh2K0AZuIL80UzY2GTFcfLk1l/Idgy3t3ar7VVUDRAt4hm11Dma5kjim0hWGNTTCyGY
bIOR5Kks83enw2ZSQyAxpsaGWqKfaydobbYL+AUjU2NPBL8VDiV5661WLvsbonnraqqaEF1FnXNO
45BZVHKPFF6dlF7cD+yc4Tam7rqWHCe0nnGkhe32WCudm9WZODLHpTYlJynadBsMQ3zC59HxRbAm
BmPAC7hEwyqG+WHWx3qds4huBm7isBglVio92MS9/UivxFsJ9XYL1TdeMxDcsPcynjoj3yO1Z+CX
ph+NNICCc20+NYrpw9QaU5vQ1fQ0+80IijQdsQyWxErLVar85KjNZfAtKqMSwdKbQIOlRsZaORBq
WPsL2aj/BTlqF95RsZCP6oWBpBYakrlwkaC68kpLSHIHqGmI8KCT5C+I0oJTYkycnPwFsZRg1Lzx
F+ySjexM/kvfoSlyCFngTNWCaZqDQQ+JEzWP6S+I04JzoiPe2RK2XUh4wJ6mBfvUoL1cYgMUVL1A
oarUkCGIjODUVYK3oBM793rkTed56tsnZ+FMlSiV3zWXTNukHeEFA6MixFOfUbFDvRM/0t4p7/re
ISWYlenRXHhWRErlU+TbMK5a3QdU2LYfiMf6CdxsfDIA0q4ia2ErUHN0i8MLYBbrGVOHhaI1omyE
9KuVRDIxEQb+smesaYFSyiIxt1C4TFNzOuYWTnfXu5V246eMLWIO/o8Neaa7CMfppjDQwkyK5edw
WGhfutm8+paszrLgdbiV01DvCQW7m9QmKdSpqXsLqJyCeABLjMMdy3MJcUNx9LpMyNz3Mdx9QmO/
eGQDUu8RVioSLltGJkALuKw18jWlbGqHZmIcvbHQVknEb1AJDFjZX/yzQsqjqxTEYDFN/rFeUGkM
uesfEyuN2vNUBw+izos4zBa2WuJJOTHJ1Oo9EFLWgLToNhN2tX3pTd0GbwJPW+oI8S0SbDHRPgBj
ruHU5gC/ekM/KaHZxxhNxQyJ6HhPSyvRz8Sfgn0n2JNRuWDrT43jyuto29pTlfbmRVSeOM7d/C1r
/fKiOGJdrcwRxzJy63uIWmWyamKKZF2v7QUyujlDGmI4trYWjl2nq+mCtF9sHA6G+mpAxq8PhVux
yrtDbKBfx2Kw1xok4NB1O70Pa6ep3ierSuAnmXP0lBCQ/0kXRcBMBeie8n0mDV2nc9uQAsu45YFI
E+VfQH3mL2Yfrjj4fSmANfbAhjx1UuY7FjT2bIUz4wHj3Dhi+fWM7dKtjp4wY+R0UZjzqa/vtITT
wmM5svoRZuXXiTTLv20R9DIMNIYwnm08FWyeMjc++lUVhZzIXWtvVggNelOm3UolNSMPSpQd+GBD
Q8DTsPv4U++ygbmoh02LgOfRtCrjzZJjewSrwPrgWIophjWfm4AZYFwM1aUetegbmdK3BAAEE3lm
37nDOjamKex0T91YSs+3XqONDaPB5ZRs1x9ENA+d3kSrNsgutde/pNzkqIkqNcO0TkhVpWAeW0Vw
aw0tBDQUrqvq1sExFW8wobHqsdveG5EGJ8dMUZZ6K2tDesTrnRETvl65U1nzO7mgaBKNyPHgeu/I
eOlWtNVOwl/ZJH0lL0U2CMCVuc74iogClmx3pRu4WzLhBNtkEuXB5NAQWsp/Bz6EyQEz5a5sje5b
phnxgVbZWAJWbsUeOarlAcIIwWEXYHD7v9g7k+W6ka07v4rDc1QAiSaBgScHwGl52FMkNUFQEgt9
3+Pp/w9SOa5I06LLIw9ccQd1Sw2IA5zMnXuv9a0pvObzRkeEHu+UTsmE9nQEjbtgxNmm0UzzeOEh
KVFXeTCTYuXkqEt+P5ScPT0rH22NXyzOC8CDaxvzL115aETLkXWVGa1kekwFRdOL+ajBMAiIgGLY
/hQT9diGBTU6v6b6LYs0A+S8VumYIVHhQBLuMdjrjWeq4+CHCEu2tP+U3oXTdTsyZgRANjEfkgYi
rMn8OugmwDeNKshNSWPZc8LqnpYiHveaXmUUDuDLNkUL1kjvTQaqVWnIp8ZU0ArKZs7PgIST06hO
/BwUfQEzL87LYa8OnjK0N5FOS7PNyDqC6lAuh5gG7CdKbLH6E95KLlHpWKu7VyddBQ04v/6b5LIs
+84YmvIfOf0CLmFyx9z6CakoEPUYlAisWeups5O4pke7e2FYLxkEd22DQcbhFLwfgwAyRD0VCFxZ
DadrnIM21VgyFWCDO70XXpV1EX7FbmY4s3Jlx1/64f9v+/ske+Kn7+5/7/vb90X40sy/+/5+/olf
xj8h/uKpr8JrXG4C5TWi61/GP836C5oY/52EPcG/WKjn/zH+GfZf2PAEnU6b34DlBVtEy3uypk+Y
f2GG0Ui+1NbUACLI/o3xT3N+Opl/ez1VQcChJi36uuuVaOu/fz2TFqAJLffWVr4G006rs7soWLp9
WwK+1UXG8KjLVXr8k4ee9xKdHkz9VdPLqEbfylJD0FjQC0zS/CGA/AWbbzF8vAEM78ZRRadQ6tsp
YbXpNY5+lS66PZvoi27HjDQSWR2thcW4o121MTPreR7NH4Pc5X3wQgMDAkpl96ewJIFRgAI+2kOg
g+cqwGjGiuJXcQvhMLQnh/1ChtfMASdXZz63W5LgwEgyQrxkXpuKQzMY/UpVLRfxOF0oGkHCiugU
ICEKc61eU7ZokPXzZCm6ryp1w3paILkN7EBuM4Zf4Gfb9HYiKnly6XjY9yiICJyjievTXbW/TAOJ
eoDlUbvoIJLHDcwqRtJW3KtUWozsuEXlvrL1OAdyVheuwfj9McWeDdk8gKkQO6a+t/vG5nZkCKSw
7lUUatJR7nt+x/pxVt3oT2ak+73KUMAvJqCnSHLGgGIx0rwalASYCJU6SYZW6M1zPOZe2JrGBICl
KJ+caNgVslSA38zVV/SY4VbR5nAd3hgK0YsDomIjHIyAUTGqZL+3c4EKMgkdX+FGqeiCWLnArUqz
bEDF48olhgvS8ejoYaUqa+4qeEQGDQ6qsqFHUX+JR9jY/QEhcH5AuTPvpyr7rs/6a5ktkAYXy2dG
Nf+dZWDQ00jpa7dMkvo8LstJq260cI8ZPfem1MSjXmP+jtKu2DBwSNBXRP38NMMsPeE2kS9Kr540
IJxLNXVuGLc6/TKgjLRB7+aQ9HVSG77Xq25bUZ4nuRyEDBj+hVfE2u3ACO0h3Nw2juQGSCvw63C2
rnuSMV4hIBmbplwa5us8PQtUmDdRu9FY0DwRpihH6uEkyAjY9SCarhGEecjUMJeTtBbsnVj2F2Gl
5ztbU2qSRJpvmH73S6GrL5ODjoZmcsOBEqNNvI0HtTiQ/+lcWsuaLcikaf4yi56/TldTZcsAI7uA
qNX4agrUsIZ1zSTZvp/rNr+ZZhLkisFkys7had8Z6XDpoKPZGBCX/NCQDBmsaAb7gtp8Cnc4z8Vh
AqPrJyJWfUCY00NTh2uQRhdf9BWgIQ4lwcFqs5BExcx+Atepn1E+015M+mrgVFM9JEXzLHuinUnB
wi7XwVTCRm9JD4wsQlFQNXjpnqoR+Sp9VW3nJLrt5YaM3dwsH4alqS8ZkIaHXgS1RzmfAbIXzWbS
YS3KeviOp31iINLwc62wHAZ3qINMvDzIugkPJbMDvXzcgHbJ1IgSDselyErrrHdheLu01XRhtoq6
z3oTGRJd1GfMaHfQGVexTXIXR8VRqXQqSs12CCKgkNS7IaIYMVVPalVxwLrMUJuGesRdp928CVLh
Vt150SO6NIyCTnY/1uec9lHs3JVN7vgJgDFYJPDVjPRvk7SPjVDGwksHoXKmDsuroFYvehWJrErT
4aAvUt7GuqYxEbbtY8XazztohJCCcnmmBgTHYrHOQnabi9QfV+nAYO+tUpwduPm1XUC9LVcN1gDP
VT+DQTwk7fhdGA7gEMfcMiCpN3kfkpe8BINXyOiCwWuEonXjtITZ9bBhwjhH3mSn1kXQmJ4+a6+1
jVCR2znCmMpdh2aXN0RZ9dAUYY2hwLrNKedvHEYD20zDilMF9rKdLL38YU6hROqbjtdmHid7dSiq
e3R5flxMXgwQkVEE884+/zLTQt00APyh5x6LgW5VoT3PUOQPtS1PXaas6NK4wa/SOofJ1NQNgWjx
PenilENFAeGiNvPjBH3KLBLbF6MKdz0tON5J25g9Zj0PSHf56+1YoSFg8QzSBK1M30Z8/gUJBECF
yIkJ9oa5WK4+/2g1GMJqX+U0k+tpH+vL4zD0gt0B8Tnc1f6Rzp436OVA9srYgr5gVnydAAcwwz7c
ziWpwSSkxX6HSKIZxukYBRA1ZYYwEwENLTtxOc/anmmkcq3N7Xwd1HHqVlpxlS/2HQyrU6qV/GBE
RkCru1aC6nnUp9hHUzLTo6rjJzOkD8TMlJtk9YF0CnVa5iAgel4eve2GK0sBSBPNtWcspZ/yYV9a
wtJ3MwHSZyfRpi/Mt7p9li1QcOmKIgABCtWDaopE1R/1SPVBSGzS/mK2kcImRY2OLrIrbRfMIDTx
mhAKxBYcJuU+kvSbk7x6GtqZkKCuusvbxj4Ws1zQ0bFvhs0UHMYG+wLUOfK6awQZdONuihauK6qf
Y6gXO+aC2X5gCHTskG7ed9rlwJjL65fB8kx0SiRaJ6pfqrZx0SbPCAoJE6L5IjdJ2cErVmD0z7xb
KCYeozaNGHOX2l7WqnPdp3RfCTKrDuwRxj5jCXHLUDhbuDL0ELkFa2chZK1Rbqi0Wemz8KcHbCB2
7i1mD7+RR9M38kFP4h0QK7828I3kGmkjZXTlhPmPRkivbmGjcsb5nvFZEBvUPQP44fcm0+iqbDRb
a4mDp1oZxtvQZuMLEtV0rXzWaEdF0wUHUqS2g1V/jcqGzkq+NIDRKcRiP2G58RY73ucLPokIVMDG
QQrB+t1vWdYfx7pjlKbtZg5xS5UAO34KczbM5IlhwaVlZlf13Pokte9MrP600PRbSysA8j5O5XxX
JOZNmH5zcmMDSGobOs7XvFE8LT07NPsJRE7L/kn0bK4InIeuvDJQrNU5IktoV7wJk+2rc8K6qHe3
YzCpx5oEgVBD2B3L5mAl4aOhKoMXq9ZtPURgYUZYL3ajX5dQbAsUrcqgq343DC0qjZ0O0pFh+NGI
n+Ya+IzqoFbLi5d0yq7UVnhZJe4UZ3yq1OhoGv1l2xlXTVlfd7wwCxyaDfLp0mv1BfWLjFGYj+Am
gQMcQOCqQHPmmBZ54GxMTQsvsyjcL5WovFbhGdlD5WZ58ZU4HJxDsf0V4JhAQ8PrYndsD0NpIxzm
uzZtUlUyNEWOB3WnZeqlh+YhqS2xxzW0Swv1ealRRCLLXdxgCq6Z4cd7w2I00CvBwiHOuOszHmWq
zr0v9bi+rdZJo0We+/dYab5G0ZD4QmTs2E1qnsy+LHaMMVb76OxaURNs4yY657PyGjny3JgjL5dC
nGvd/Jgj5zzTCnAmKKFdtE07SrCayAE9bmgkrD+WrJsnCjb+DuYRVe3FNhWTMkXzU6Z1PMdkyJ94
0dZgo+oxS8fL3ra+F716l3OMuVTU7JXqrDqWANOe9Ea/yVUa3VYmGJVEBATdGbl2Yw8tr5IYgivk
Jbd1pN32QbFrWAzaErCszBkKwuzczVxorzJ9epmHMLlzMoKGCQeBe+2K3N4Gc0cLIqPqaZCa9kY7
f0XYlJ/tIQXYBRnnKofdzHclRwmc0ajIsx+jlviloQGJV3L1MMzp5Fsmw5fNIOACNZBZLpj1ossy
DBMhfHgCagehJzPkXafYEfmq6Tw/2HEl0YqomGnKMYUymJAxxRQboawk7aG2QfIMiC+7su49bZxA
kErE0dRTxQbo2joTtK4QF80o5kJKjDA6DMTOENyTCiY+OUaSMn3ug+DWInrmmdb2hWSn76qBtOGK
KtyKsvoEkLnasiM3rpHyM4KIRKg09saLXlZiTzabgodSIACyFZZeTddYDsOB/5iM9Snk3KAIg33f
0oz8JJxsOMVI3XxN4llgyNwfy7Fq7qZoaa8GILI0amR+r8x0ZulW5t0mzPk4Chk6aLei+qQ2qLNi
KZGMzgojb7Dw9CBT56tNasq2C4EmMPItMNYb4BPypHVZJwdE5yVzBqfsjxXZfpvaEC9aNTo/Zr4f
tPvC5LYAiO8ndUKqkIRiPaqIP+xU3ypWCCLStItjXvYEl4Sybw5NE2oPEwHDXo/mjZfUab4Lxl7b
tJ1PRRU2SNRTzXlomOT5g6NYLroLedQXJjolJHxGFvjvZT6ghuan+qJg2Ac/UKO/nsAeuGLUJLkG
rbHvLewbQ0Wfbw+SIXDHbn4c6Sx7oayMjE81668Sp5r3YTo9R0ueFV7t2Eh3inquz+ZsBShdUgHA
Ws67mZXS7/DbnNMeAYC2VDVxAov+1RlLse2tbjxqCcWAaxusxIhJMEY1iNThGLpisFC3LMWwpWtY
H1vHUY7OwKlYtMuD1FL1cRyYc5ttP35ZKLe/TDMDnXHp4VYh8WH8AbtLhrgnyoisQCZFw0K4Ispi
iPOtpxUFbm0Z0JBEr+VN+OKvEBLM63vU/I3SAcOBk9Lq1rtdrBWY6B6zIlLEpstRdJblixbh4khl
rbCTB2IvlKxAyVF/d4rW2CH+oIEPWAjMXRhVO6kil05g/rlWqxnXcUxCjaOYD+WgNe60QHvu+J7B
AK442JgW6E4YpYz2QGWT0IoTN6rv6Y9iaxkN84CrGkmbzJ87YmOqoMFk3hCgYmWE/4iWUn5u6PCJ
9Rs5pYwStSq96XUVJGadal5lxNcEM/1dkC/njTro1FKa05nT+XRdD5rjd33xNJhtsMO1GF1UQ9p5
hRgXlqNwPEmVfTsZg2SN2Fij6MoleVCJkLwEp6ayz1Lr05gcd+wgqNcm1x6EcYlqL3gCV4jmyewY
qAyBuXVKthx1lHIvORi6UkYaAkEHLoXdHRWNewkGqzsOBtKzANDbjR46876GTrIrZ6pdr6gX80nU
znxTMlS7pVAzv+l2011Oah8DJVz08apmTWcliowfSsEwQc+HQ6hXtV/T87zJre9RvQ9jzNKd9j2E
7pzXNJ9vo7IDh7QnaOnbzJ5+zBdyF5yyyveObOutI+uVPDYmyoVTm8pNJpDlhmk6fMFaBCu8Dovv
vJETjYRG2ef2gM+tR8SlJAQV5Xr4xAefnCZdpq9GwPB1VhpzZ6dOdo/Um4U1EeWGzKJ7Iuw4LqBc
/hLlmvNUjB3nllHUz9NAnNAc6MnXxuhtSimUz2igmgkyo8wZBPU4fkqUtQMB4T9K9AirUdOAh41J
CQEYZMRe9Zn/y2YT2Dqys1yH32ggCD91tLgBdtqKqu26BmIunW5DuZ0oaldudhM+GUZI8lluZv1z
ONU5sQ3qVN4WZJpcp9zjDp8Hcg4Qm+kFaU2j9E30EldozEn21HOgfYgVGBAZZqSdxQRhAaJmfjll
YqJ60BD2brIMvxW98WC866diXACkEtXgl7V1qcZa9kWpNOOQa8pyS0waJ1MNZ+Sh0e0SLW9UB/fR
SKrzhg67vDaW1HwNcCRjMCCtcmMxuXfhb6GYH8xEnqRhxjtSs5iS4rkjFBF55zczk2KjToGyTWvk
FKxLhNvViu5htseJJrCt6omD3QdA9VGtehr/dDTq9ISSsVRcjvDOt9BZrnM4vVj4OFvkRd2eBJhO
PCQAfdnmHOkF9MIsN7LBvMb1zKlayxbczoH9YkYoPXsHz2XPdJBsAux2NAKOES18OAlldV7d7gez
H45TwoEpUU5FpN83Dc57RCybNqy3HceRPmyDm56u+t6g9nLrAuJB3zac3JeJH7lpkG0su8Y4V7ma
kuzEDhmIG+7iIHCdGhCM49kgqsGOvN6qAReTT0WKnTU81ePgJhKEqzMSNGG5dowKZbwMKV1vZ1u2
3jrAwKDiMHtMwSfVp7LWE9eMM7aYMQYtpkZF7jdwZ9TpS0o+UTUvnsjHbTzb94ZKWE9NCPs47cfs
FYC1Ba193FixdWsubXnPyXDYgRn9G4gSJFeVw+1gm53BUArJhjbUy8mKLOvo9KnlEuuwhSX0Hffj
qw7a88KI0705m6OrM+BzZzEPm9jIvtC9QBtCYxEtD/pdzAs7c8LuRX78qVAJUMkj82Tr5ne7XWs6
BNReAf+GCp5Bz3r0NNgTbkDyEqNaqK+zoPiWZZzfsgP7Eqkj2ngagRJNCjwA+h0oeSSjqi1F1FW+
LnhmtoaVOsns2YVmYJBeM0FN+0WvCFJMxJbunp9DsgAKkG6mJkPKCMV6qgKvTzloM5on6t3Dte/n
Y+QSyP5DTPJqsbWzwzG+r5wHIMW4zxIjukWJb215QV9gk+hMBaVXahgoVHO+LMOZswmIBEOdeSuK
BJ3Da9vfKGQIQEMipCHEdWjZk5/ppc8YCIst8JYoYfcxT9jNv0p7T2gv0WvkjEjnHkcVvTH7pCHu
chjapHAwsJ5hkRsSj8HqQ1CZtzXTvU3TxJQcyhXO1F1fYvSI0nOYcMedmDgKwFKfp68o+ZFAzdsp
Iwouyi8T9JMR0Og2Do5j1txSqV6mkMpx7FkJjAH7uY7N0VvmdU0PbweQuhs7BrFfBQLRAubb0g68
eDQ7XMmLt+oMCrybmxR6GdNiGiklIqEDu/4XfDkusg3bA3l5kahofRc8QeKgce7njOiVeHlxC5aO
GzPhANGP/g52OG9jDhVNHmnVGHhhkbgwHbsu8Y3vuxCToVOynyE1oloqXR0+XQfxe7bL/SiLC0vN
97N+TeeRsn+ctoy1PXIHo80MeAwrq6DRzU6ZEXvQWi2+5paoKqSN076Z0Q1XCJ0HEt1cmn/Xo51t
27Tju2ZCvyAqYEMPYsXmH5CxE8473i66urNqBcrJyzjaHPSagM3c+UHkBawqolMykl6agIa9sXRn
yKnqmnU7QGeuWFrrISUm0w6/IAUG52KgM62CHtypRZ4K56CXTPR8bSLe7lI5k+y2ExnwU3sYvCb0
g4UWW18cIwjFs2M8N80XoE4kQjhXABVdcnm2skaHPBB9suCj0OqNbtwF8YUDtL4ciDcdQdbiCXBG
zRvrx0p7tWPtheIcNepqvlZa+zot9ABF13SCBcgXvu6X04TcQAbqNQz8c2LScmWR/1aomHnT5ZCP
42M7NRfq/OiI9pYoLfbKlTM+tpQErZ4+JnGyizimWBUPBW4vE/vmGPeQdENcLoo4x0rFTGNyG7U/
qTn+kHzxEFqBn+k8M7+Y0+KgxPa+aJbwBIzEHfuDDo4hZQ8J52057JTmwqBPRRFkHG2n2AXZA32H
TRo81OPlYLGiyOWOKTqd/m4bO7uBvmjV4fCcAR/TZJlU6Qa5fWakguzjlNRIN2ZE35wQB8Ya+Gll
cxtTkU7GSGA1NvZFvya0BMSJq4lnc/6Wtg+MWzjscRxkP8DQQek3naANFLLatvZTq+JIJZNKo99B
fsPG6orLTqHnhuIuLVjTOE8+TgqoFjwtWIh7iVyKGN/WmHUcY3iCiCsp3UzY90PkGNtiErcG5h+s
bg3nEIQG7tK9IrM45mmJ2Lu/yjjibZ24SY9GxayB+sVTyAE+lcF4X1XtZZ0oBxRh61tNijCO7pxD
I9KCSJbLhUGi4bLGEiQ9JHSVY6hADa3O9k2yGNChlBn5hNVxvput8CS0/mth6lCikGXKs5539+po
hHu7M+cL2llGdgNZ5JUtiO6HpJIxov7CYmlEGL+u5Cg0r4Kkm3Zj65DkkNL4YPllovEUhCGq+HxB
X6M+SKW4TElWzNACuW2kW1fx4liHam5o4fZ3Rkp32OJYU6O3INtW85YgfOo6Y74gq2FLbc28bniq
Vm8/fLRtiwpLiGuMDX4jdmmczgSCTBjbdW30sXOQXcdW4+gnFZVVVX0ZCX5V2/w+RcPRDp0nusze
FEQTATbajjkTNpSpa9NUzOExHsMROLIdbGmFJ3s88BUtwKU6GyqxKmmHnVaFUt5WXqRGtxWNXNos
4bBBOX6TLxBMmpHsqmKhFFPouKt6tceiQE+JjDi35Ii0wakKf6+l0pqdJDuHwSkRZr/PhjnkHBLU
e6cvmxvNkU8JfohD22LK0ZrYwaMSBMcYV1/Ep+CaEkuEU5NwEZdXUbSt9ZxpqWZ/K/ljG1Nk6k7B
cuTOQC7JLUslEAp6q+heUWoqeNb2pRVTAPESyhhYVDiTlGIpzya1IQm/0Z7iofMVOROUCTrVnZyB
TC6b4mjsfJXCAo7AZUjRvOpNJVt1Qh0q4bJg9MnRtgBJuxgtO94tRvE4Z8olrYSH1Ez3RLTuNfwz
SxIaqKZ6OlbOQHffPC4RiivKur5lVpv1RGF1OhkTdfeA6eW6FLZ09YVc28mIiUxI6/GstdjFTAP5
CWiUvyNKaLivdrNfyvRbNGMvM0z2q2FNTcS085Lg1VzqG2nG8HwMvk7qfMZn9YBY/4yDOt3FOlVT
aBjalrP8oc5q85BPwkGUhjK5qeq7YFSILJb2kh3bLs13OBuARjPKi+gVaOyEoXq32BFBU4zhS5xE
Lopvm8424T4Tb3dQemqYXihSx1NcjMwQMD1HR2tIjrTYgi26HghGdWB5eGIzFwD2rlwWrOgNv2d1
8Vv9eEDvpbjwjdSHMLc18iKsy0FVqW6synHXE8oQYcRsCzjVA7NWF1E9I7f6hp2WoGVMEq7T19aO
NOLXqqdF0a/U3CDVte3ShvjwUq32w9lsLtNMv4qTscOgxTvbdHZ+6KBKHMNaX0ldU+8FPZ5WaFNy
b2nd1yBaCKoONeRNhAx5UG62k6Ld8eW7blZUIn2siOpKaFj8MLMvC52wQE2nJwuBKt+ceeSk1tQn
xEPJD4t8oYNdA0hZypDCfugNOniz2Ma4eSHqqqYfL+DiGisaD/VktgfFWpksRZ5iOm/W8i4BdJQg
a1KW1ZaCcIjAbNQOONXoGMUEmzeh+gOx2KOyxh83SbLTBjQHQh8z1yI3yuvs6ilkZHQtOG54Ns2o
W3syCp+2UeKKOsPzavfKWSfcwWvKQfXyZFIQ6yV3c9/czzJ4znpV2RrN4lxQGkL96Bh9k8Hduw6o
I5dW+rnkABxjFjgpodIcYEgnD0B97Iu2r8xD09PP1ixJh5moSLHOkpcquyotUeww2ZZkOBn9fhKN
eiHq0Pk2j63yWKbF9BSrxQKvCmekG0GhkXn9VVMKi6POcllZ0dUciVtlEGtTlh/ALpfybgJdQfOT
iUUCjKaY6sZzNOdHWmG9dYbCl6JBktrlFD9x6iBRoGTIqcXJckmM7GBkNqoBMVq3YWwIL5fVg+VQ
z2C/Q11gBIPfTjaK9cKZ77upifd2mrcPQmlJq1PjrwxRmv0UEnOvNdMZEtjdXOrJDmJKtRodTDdp
knNfrBHOEpWajoGdJpTPHE73867IDxGIZ69Bu3woo2RbBrAQ6HqdyyBrrsaxfwmwevhIH1jR2kXg
/oersumrtvWcqjk66sUcqi8d3YNIgfHTRl6HsJO3km9PZCyT2PSY9jaMYO9ate13ZZaVe1HF+i88
77/SZl1Vr8Vd17y+dueX6j1O/f+MzP7/IHQdh85vNEXvpXv5b68gabp5pcb/j/9+N77+eC1+F1/9
/AP/iK+MvzQL3isvnC6Fadr/EV+pf2GpRVFp2tJAA7WCEP8RX1nOX6qJI0lCYwc6YIFW/5/iK9P8
S8fGIRDx2WS/rxTkf0Fdf4t9tGDBC4RX8Gj5y6Sqauuv/yYM7DNIbEjyDVepJtZhmic3GY1nz4gW
mvuNFvwtOJj68LeS4BNR4lvE769LI0jTbIGuXFrGO6ayQJfttGllYphmL+B4QoWC+8qjcVgcf3sc
8NlW4czvZPOPL2XyFGw+TD7Qt3eJvAGYylIQPzQatZenSMzjmrETENfxk7t6CxP+dVeEiuqWkJom
hP4OJqyFWdroLXeFN8Q4jr05e0ZtzJd/vqGPHhuMLqDFJq5X6bwTzJEiHXL0LWEzLRbKcNg022FW
q2PfF/UhwI0MlQXfp1/0yaR9cofr3/0fsd4/dygN0K0CXD+v7dsPs68FpKWkNt0aOVbBDKspDrlK
3O2Q6wqjoZijDZvLJ1Tbjx4hHFhTgwUrkBC+e1ucjJFzY3HVGA+nG6q0b2p2wn3VpJ/lAayP6N0N
ChVKMn1uja+n/g6FauPjnrXcMgBZrR7ChsVza1mRvLGadPI4Qg9eZGfgVWyWe6yUuv/nh/vBK8SL
s64Hgts1xbuHS65ZotkZD3eYmuQkcKZaLg8TfNOfr7Oidt/fp9CRb6pIQnUKyrcPclB7ekNJYlKb
osGo1vmyYlvtBaKKhqIgsvd/vt4Hj1AIw0KGqhloPc33nyuQlgBrFjY9+Px7rLnDZuZs+2B2RID/
X1zKhh2OmJRIB1t/e2uZITi/YMd1p7H+njWV3KF36IgFZWb75yt99LLoK6TcgSSLXPbdexkMCdol
E9qcPtsVg/QE6IeVh9oZ41p7T8LiZAONr6IvnJ60i3pQc+/PP8AHX0eBKAs9rmWqCGjePUWOqFqi
iIh2UiWUeyfoqfJlNB/qLp8e+qG1MTY52SeP8oP1hzeU8s3hGMI29G4NKIEpTKHg8y1j2Ch1WJJc
Syt2G06jckwrpd/1DYqvqo+bv/98ux+9RLrk2oQxsaeKd+sraUNTzzGY2XwhmJhrpGcynDeROjrK
J5/shzcJdskha8BmEv/ufdXakjVUCwy3ox+IHXVJDpM1ad+qdrDOKwPpemDyC6ejMuhn/evbZPXR
LXV1sqo0AN6+wDHJY6FamYZbcMDfEySYeK2GPi7WyuiTZ6mtf9e7dUC3dIkCwTSJCH2/3rVkO6TI
U0DqNHSSyHHC57Xmm7OVQrSaUXri6aBTUlt3el6iykrkD5hF5eHPt/yOC/1zYwFNz47mGKwO+ns0
uGpjFVzwGUCNm3idg+hhkNjaES5gyq8ALCaRyeTFSb4mY15vEdq+/vkn+GBBpETjB+FATvDCWnT9
XgwxaF3opBsGEoKu9ibFTE962kdby5iKbao30b/f03RpGrj/1gIRZ83b61WctQfie3nBoEtvYXPo
nmpCkghVxf7kXf5gmTIoQ6kUzJ8F37tbWwZ0ZWaQG7RCmTyVcrAF85F5vLNG9Az0eax1lFu9SqDX
V81AT/TPH+0HX1tDo8xlO7UI0XofoDGjOW0LgqUh8fbE+RoQpWdWKVdR53r350t9cKsQt6mLaeeB
5DLfrRB0tohUVCLQ32xBV7NBiKUEEIShL2q3WWgA1IQ14qcGYqaKSb7/58uvS9+7b9Pvl7ferRpV
syghCFudLXt9ZUPcRHU7l588z7ev6s9KHWQ3QRIYCvh/77PhVIt2aETuK55RrAe6yK1HaPkMPKCX
Ifex0k+iVz68Hpp6dhjJdqO+f1Uzxhp95qx4woZjZ0OmbVPhuA/H+MWJ7PCT23v7DH/enq2r0gZ1
g/EE2fzbb4YqQmKfZE+/DjUmGJw03C6LeEkr0JjtoGonw6lKz+p7gMLU2Z+siG+31H+uzu6mCb4x
q8vl7dVxNKstk9HOD0xCuSNsAjgCrfbYc9CHIj1qfmO2+vWf35uPLroeEnlzhcHh4d0ta32IfkpL
Gh/xWH7ICuDzamskPpa49G9pJ+mNXPrxk8f6dov7eacOkTzscZogdMZ4VycFSZbYKQnwPuTfZZPG
pbmPq5neX70wRe9kCUkrFP02XCr9kw/5gzfK4dupasQFoWET64/2+8kz4HgNh6KhBRJGbqcAlO0q
clXVQWq+qBf18OfP96Nb1TROgBZ1Etvc+r397Xoy6pIEp3zja+iq3SkO5VGaGOerybIuMmZPDPl0
pbmt0k58ss5/eKs4pjivUY8Sd/X20lmEkTuIeLQzyNGTLDC9Rl03fen5IfwE5s4nH+3/EiDEOZ43
SbLAEQDFov9uCVQHAW8PdIxfVbqzLXJrJb9Gq3rNXKqHUjKRdSshVcKNDSd6jQrbuU6AZR70QAf4
P4zys4LxXZHx602jK0KXwWZjpefx9jNIlSkjIhiZv8zHB75f9tYJ6TOECVPeDqo083NhXSShrvu2
CjIqGUd9azO2+WRlebsR/fo5dMp/B2M1BNP3G5GMc90YMqP1px4xTefMyzEdQ9tDehB/8uVa36j/
7AS/LmWqvN1rrNoadvL2lgGTAHYckg74qnTOxijKHeC47unP7/VHLxfmOV1f20TrMeTtVTR2OgI3
y853Gi33sAJn20ydtQe1t3pvUgtYKH++4EefIG0s02Kdsk26AG8v2AVRLWO17nwUD8W2X9TpSOLg
eBj1JNr9+VIf3Ru5mPyDzkfwMr+9VK2HOLiR3PoZ8BS/UmWBYQmFkRH2jsfcp97++Xof3ZpFww1e
G20ixEVvr9di1h1L3Wr9Gs/EtodPu68sBoSBCNJP1oSPliOqPsvgRMz7Id6tvHDK6J5EUYcGF+h9
ay7FfdnaKWz8UKBjtxCtaBnw526CU/7nu/zZ1Hv/Yq7DTs79/I8kqre3uZAga80W4hU7t+xD62CV
xHfeM3Ebuq1QiCyOASh8n2NIUlG2OCqiiJh0ta6U0K3xAF91+BBdvEaSYOxM4KmCzxXgGOsQ9aE0
tT/5Jn1QDnAIM03H4m3gG/Vu7Q5Eu0as4wUckdWeHXu6mHRVu4ZoHl1N4dRf/RdnZ7Yjt7Gk4Sci
QDK53laxqrpbqyXZsn1DyLLNfV+S5NPPl8JgRmQRRbQBHx8Dgh2VyVwiI/4FkXDxLenm8orCgv/6
49THFtOxXMMW5K/bZYGy70whExd2N8ZXAKG10LmMDcCEINEqxzgDXjbpaoed/61uNSfoBoU1wIrK
u/l52f6a2ov47fE3vJ8RLk/e3SqjJ134cdz+dJtZdd2MvQvpD2pof4WC6J3i1O1fFluafzb6LH5F
asn7pQAK8stcJ84fj8Pfr151dwMSgcBEAfvHU+6n8CPWMlAoOgoettuc7SbzEeoBI2R2g/aCf7T3
tOQd8qk0yg+26OaVqE5Vn4iOB8DEpsDqqDPjp9ALdRQ6R9BlmRkHEm+30PuSurjBXKj/RbPLee7Q
Vgb3FKIbJkYEfIxEl78+noD7kwKfUp1zXeDSJyjBrn9F7IbGUpWI2gmtdgMrNw12qpF+cOdqfv4v
oThC0XViDrerj11c/fDdu2SL1f/Vgk69hJ1ySGI3Ogcbbe+7AoQi7aYhgCryZqNJ3HsFWlvgK3Vw
3QDvZJnDRHQwDYdW930pcDNpGkSKydD89uhg2lvUXJecwL5J9uFtbpYpLboZgbb60max+SZ0Yo8+
Y4QQMKholBfAwPOK1Z4yT4vfWKXx9vE8q4WzPhXxveKxQb3lx2W6yfrT0G4QTsshzg1e+T5C1oz0
KHZQ3bL16snI4Vu+OiBJN80cZprexPahOs5jLzyUF/BRbqOnBFrWOceUFNVTsCRvEvhLR1azalVu
hkjmgwqEOklNx9t83hB/FJngCnRBQhGtIy7sdzMa69TpOsAcin86+ln2H3YsduJccxhQYTDmbK6b
sapTzxwBCbl9H95EjobjJLroOtk+Klz2gMa7P0JilhHsLqh02Xunj+Xfjyd7Z8Ny03m+T6mWNsK2
ttOhuO8jI1pdWms0wJEDWxfuVFxNu20PzoadhcT9TAeI3hqlwx/+fKsTylDLtG0uY4agTIfxBh5K
gAJFj2mX3aXLkTPn3pmockzeNarGIxy1sX6K2AF5j2YPWAA14NEG8t6HBWXf7EtoayGCN7k1/okr
h1NfoPBbqL84IbCCCAuby6tnWagqE4aMFC5tf7OH+JNRy+2kuXB2QzbI/ZYe2KTUCPBkjIPHwXZW
M0O1WVUuJTSuovWoFw/5/GoYm0s29/a7oSjEx8WRNiAg/xcO/+gy4j5/kAuoHbLZQcKF4uD6gl3r
uJtzHxi1IZOZAUZZY3yUox2CURfF98cj2zmGKesQQz3LqXFvRpZW/HIQ0fVl8KEozz2y0CFK5ufF
JR07C8mfnbDRy+sbkJ30Pyxf0l9OCLpPGL1uhlgKp41RtSXfhqP2tqiT8TzGYzidS2sybk5cLc5B
QrrzIckiVCeTWjsreDvcfnSrVoT1xXNRqKj7sjl7MXKCeR3+rQPsxoYeM6XXL1W2pk/vl3ozjueb
ywZxs0UvYERdajeZnovM9973cik/1Zbt/f74c+4cCKxOw+RqYZ0yt+uFKurOqLXMJX8UQGdqWD+n
MixwNUm8AkIRohCP4+3co5YLa9nG05aC0rYnxbdyU0TxuouZxpD0LTYGj1HsbhIRO0HvVPJtiwcf
F02Pt9oyz+5BLWv/B3i8aigZso42A7ZHF21TBKsuA9ogf7ZA4gD58I7xyqFAOctKQGKDZx+QAfk9
bc2vj4e/N90eJRBbGSaRqGyip0OeKpFdZB49WkR9CBTr1NW0pcfRnF448Ivb44D39RbV11S+1BR4
+Advc/66BRU2hJ/8ACKA+5RkYKyiCZIedr5fyrQUz7gyQCxaNO00aUX624wj7DlFVC5oNG888Ka9
O6L4MfR0Xaq0QHq8bQFaz2Qz+Fbvw2KR/bt2Sm1oJaF1fTzmvSg8EzkGYXTyYt6c9KGflTNyq14g
3Hy5pj2k7mZsj3pT9va4NU2yXvSJ6AjTiN/eJxVjNH8ocmNXW5wLpUZmwDWG8y6ip8cDug8lqAqa
FhcJmBtMp9ebtI5cjjZUPgMYpuUfkp3xqzd3LhD6xDlI/HZCke0heqYybR2YyDqUPxWoxnszjpxh
BLiw1sCmn7CuKPvzhApNenDS3e0HCva0fVTP1LHIwDYdCRtlWFjplgja2flLK4Cz2XKu0Y92aYCg
mXYwkXebn0h0z9RrnRIKJ9B6dEY2R0iJTCZdlzgOktJp8IQq+w+6tMd3OkxnUJg+4pkhTslPY4ve
4dF2VBFWl7QaK58RJhCyKLRu178AkcjaTiyILSMHbHeOjBAEvRtO1tcYxiqijFYrvlrgyumEgZ8E
zYg+OUnxZECEExnEvYMLTl1gdz+IJ5Whu0DAKD+uf5CsmyUz8kIgLK9ZUJVN0NZ91GCNkn+atW75
DIqk/yeekLF6vKh3Pj2pqEEF2LH5vy0aqYB/ovUNfai8SmbIOMIJoJv3b1K8xa7p0jkHZ899mZcj
32f/0EcFW0ZLYT1Sf1gE0nkQoymjUTBB5ZH0AR0Jdi9y5B0+mXbN83IKJSrRiDrBvKGNlKNMmobw
fHWT6t7jKdjZbPwikCCCzpVFtrj+RbMxmEXJCR2YuIA9V42LzbM++xd2eX8Q6j4PV3Aarnk+M+V3
7r91LNMsDYC53hwIunOX1IvHi6yy8c08WuW18CnnjRpw1GXBXi4Z+/Qczl33+k9Odurz0lHorLsv
MGp66Y6lmIPBNZpnjG3ywAwtlFsaHtYIdkcHp8vOdqeSSMsejV9P5eLrMSddjllyhkyRsICSu3bc
vENgSsMmo9T+MTohmgskUiwZDQcVkoXU1jqY9p1FDmhBpTtUpCnPifUvSMOEaurCIqcmhmKn3pun
KYSVDmNl+UdWPrj3x0tqZzs7PDmoUVCPMfCAXwfENjqb/TCE1avpMn7JIhG/IJQNYF1z7AbhePLA
5lRWBaj1wQqHowr8zpTz9OAG0clxGLL6fT899+LUBiWATESgeUt61VGmgUqPOsUNEdzaPoW2235G
pCS8NeaIjfSMxMjjCdjZUyQYFhOOStX9BFh52oJMxDIQdDK6O/gZnyojwvFLxDJ4HGont7J0Sr4K
M8bZgrDSerBTNOJlXHuInQ1lGwUZvnoXydp/6yFCcoowuvijK9Hy9FA5fcpyP7fIsQz7/dy6bSDt
Pn73+Afdf3yuNEHdEck+soVt6XOmzGeMtPAC24og/ibO9ERG20KohFpRll2NAE873qhNH03FfcpF
ZYpyL5cbXTRrW3PMBDn15E9YGnZW8uTm9viC3ql1gJW9302kQAp2rFaXrdubMyyZaW3XiWUHbCvz
M1rO5i1t0JpLRWOhW8UBcrB97xcT4UhZDYW7sc1tYxYxVdDOInKCEZv2oAwnRNoRL8R7GE7G42+3
G4pGGYU+1zHJ9NZrSeaDp3k52kBcxvDeBsy+5y52z97kHh2Lu9NI9sGB5GOvam5ykCVqE82IQzuo
MvEWOQtUSwRiOugzjuc6SZODU3hvVZLbAQWmWaaqBuuR6aYmF2y0HG65pv4CIDi/snXrc2926ad6
gSlYGCK8VQ7s4cdzujtQl1oXWxMdwi3+cKGbWooR1xsjQTxjrAWEUxnr70oE457olxx1Y3bj0Y/B
4BRS2F0z3fCqELqDAc+I1uaTiz7KFx/26IuZh+Wzk9Tt34/Hd3/YUlhTmx1Uj0kbaHPYpkWUoCtH
POkwgbiEw0SCYvRWLoWFUlUGJ22oYdy3fvbcG/bRO2tvuDQ+KXNx3lMj2WzHfoIlkuVMr1mjAR7i
fnAD0hRRlPetlwX5rYPzVm2Bdapq0WJzPNOxFWBr2wGoZ5khvtk6QRZCQcnpYX/WOkeQO/bYcHa9
e0XU8yg/3g3KUw6eg0FLflvvEvh25rZX4SjA0fbi4+qNMzjJU+2hXDlruEzKujevr/+wLs9K3uy8
/ExEbFe3qDGlwm9kaQedF1bteTCS9tqBSbGwPhydfzM9wn8KA8YMcEyCAQw08fjL45+w93EBAFIq
5RblLt8kEmjpyaWPTTvQw97GP0GMl8XA7hSJnj4Y0Gy+vT4edSheZVwjFMM3p4Q/eXleUFpEgVrM
3/UiNbDWGKo/DJD14tRlkA8fB9w5cCl7gRNQNQKMpdUE/JSpZLleV8WAQ53sDMHFOCdXm5QXGtrw
/XGknamkVCCot1P24SLZnLcpnMbcqNADqYFZp135rVrs5JKgZYLLAj6Ir44G5hrENVkJUBtDrMeF
3r82LYnuBvqABPkgKEm4g0D8NpvaoOvj8SDpuB8dJxAUGXD6qm7gb+K1TRgXjpZElwlGKwIVNbIM
qaadC9yWz1M4jgdJwA9GzPoYcEDr0OElt+cpo28C1vnoITzAY6EtZ/M7vFXvu7cg7lrIUX+vL8L6
s8jr8WMcp9FzUg9NdgtdP77qRSLf0orQaTSU8O690PtKAst79/H8q6+5/Xm8bixoUyTifIn1/PtC
oyeOsU3gmLnzxM5EfHLO5fPjKHuzzk6xOPu5yMn311Fwcp3gYsxoUaSyutVdlTwjkPYFj/Puudf6
74+j3R+CtOS4YHwwQwaYoc1eEfT+yBy7MMimbsT0XfPP2K2Kkx6VEyZkbnGBq3WEI73foJSEyBv4
ylxw7J71EC2Rdil+5dHF0rEGMpYiPqdZZF1JM17driG1I2smRQEJpwpt61DV6C+GV3e8i/MYR+bI
dU+W01SXBYlWbFT15s1SwS1/PKk747N5G3L8QI5QgOB10BQ5NbpuDgKWsw22RS9wdJTu8Lno+/6g
f7wXit6ia/5g7HnbZ2hTeFGchWZMQd0Q/9ah0yCzAVeArWBN2cFJvrdBbW5owCi8BPmHzQ7g5edI
Kcvk4sKW/qd2RkUVXYb8PNKjuumFqLmoLYSKJ89svyPiUV26EhpdIKsZrELPVeNLa/h1jqRyLw6P
YNA/Ms7NFrUphgCiZZfqlDrXMw/JVITIbcSXSbm5nFoD97LErLUPaWLr6RmztxpPngI5BGnW78NW
Ju86q0RHuOnMdw3uWR/81I/AV4BJnXS0mlCAbTFJQkP8D9PWhHkia6CX2WjTwZr5cXpvfrpqfkGG
oJROA2yzE2v8fJ0CZ08UzsvPVa3nz0aTxYomhXS1CwQoLrr+lg01epNu1t80LlXICQMOV6WJmaeg
0fp4Gd+dRJx1cAnpBdJJ5++bJFRhxEqciaxzKt34OSqzbkRahQpi5nfik62HxfX1AdkuXAA0rlRh
Z/31wr7ED2NC+JgSvPVkxp14qQdzwuW4rJ7rMT5az3ebB64bYcDnUjxDUk79+U+JgtssAxa10Kis
RMprA10FeAJ4hEViRv54aHdPJdXwU1GgIwgQcJu5JOnV0tEGuz4iuNieOqpE/xoGzEIKowM9+0x/
8gtNBmWFKd/j0Duj9C0yL055oDzkQ+tRajzGuqJu8KfVBu8CTSsPBH3rs2UNw6fHoe6eLURg/1EG
dFV/fNvFFT36hE0L4cJJ5HLRwsalQhFOQV3AepcYIgdI51efYhNdXC8qjoDl94Vg4rsKa0JS79In
2iwgrP8acEOYpDlQeoIOZ0CsKbsxfapdB2HCmv457tdFF3bIIkjji9/J+V3m1ggAZqE8P54MFWy1
odWPAdQDpZLCBm3t9bzXoCBwjIH9Epl+cW5qA1l4ZEJfv0lJFlhWnlAMtS1nS2/iEbUFZGPB8iOT
6ZeYowFaPHkIqiIAKI6ehruj4q2GowcdF97D61HNEETcCRjzWdBReJZlVL4dmjE/mLu7tETNHY8G
BXLjRNymnoYsgInIDvtOTYR/i4qkSyRO+VdG00RDVMG0Ps4gjg4IzjsHHvBbXvhUFuCoW5uXUUry
Z1gz6hGJ0Tu/d2ZZTCfbqXWMCxvEdfFGPaoN7Udks1Dbo5i9hdm1ZjM6hgtvpxkXiZ8FAkh6hDxi
gXILdgJhfzCv919PcC3yFqOIDFh/29os8HRdzJJ45mBqqGJ7/TPtRvvgHL//ekShxwhSxSfv2hJp
sLGNYsrTkKGWKPtgtl56Ea0/43A55AA30dBNT5WOTNzjDXc/mSRdgtcRO4EDyNlc/ryC2NNKQdmC
Tvg0hDi6Wrr0LokX6m9sL58Ohnl/phMP22WyL5eL295cH3Td0Tvq8BlIe0ROLBSfngffdJF2R7Oe
zh9lONvrThVW00fJghrK+mwhNKQST31K8Hqbs2VWbufgqMXZNrMwiHqJf0Fvo7jboQo7g0nG02Fs
laOURFvMnFAU1sQnHafgg+Pn/nIROpuCVBfiB1n25jhAPC6scfRDysEYM8ztmvisG6gOO8pB/vWf
l3VFWZ7sDgGHTaguiaRmhqhGREOPplSNKVqLHvMTInbjCWmj/3V9Qg8k+gdZvTv9hr3lJJQTkWIc
q4fp+qTrcgSywIyynFhYl0grmMDByd8OfFUYst188Pzdm0qAI+xMG0wSKdA63uDgI2v3iDhkHo62
hp7mwRx7I+ZB2DI+nsq9Y0Dxtil9wwQF67AOlXRa5oiSUK0bKSXrbsSVzztCWO1NINgFCoiktFSH
1YB/Sq8iBJDjsGnts4Tji75c7qAMg3d3G6Z/uaNrHJxte6cOACTwVTSImET1c34Kh+B9ZtYu/iHY
+mEpO6XGDTVEDbZn2710MLvPnVE6B0+i+4yHMh5jYxdAFaErtQ5qKF9B1+2tcxgZoKO11B8+4g89
POk4O6IKVE3tR09rit+sTKtfpkyffn/8KdWn2p4EEIdJMbgvYW+rWflp1Ki5zH4GBuw8J3Mc5Doq
xcXQJDdD8/0vvHdrHjOlH2hOLX95HHnv81KrJcHhunQZ/joyBndl5UjmG8vR5tpZPaaASZXc/Kjv
T0MnxuBxvB8s++1Qafki42B43GLeJpFFy0jPHD1iQ3a+xN0qKrGkCKPB+xuJSqdBOTY3SwRCQgdl
bJwJ9NNcJOV7fRqr342wxAnQKuoat4epNKJLNdUuj6qk73DHHqoRUbo4l/Lsgcz72iWO8W9O0RnZ
scYsuicQ/1kHQ7HE+Yc2XfqPcPvpW+ZMCDDRAwDCgdAtEpf1MtYH8IadJaa4QWDaOBeUkdp6nvsq
pn+9QBBvJvhBceY4J/wq+ksSxfBEmwGbMt9pUO1VNpY9mlUH066mdTPtQPqo2KDVw+babmNfoFZo
IxGN7Iue/IGcMyJ+hdPq32VudNF5SNvhc28ASkXOOWM6ikSYXxpjRtNv6RPr98rDjzqoUSqzb1k/
hB/tZGjwKKa8PZ0SOZB4g+Yq0lNE6wXuUVwgY/h4DDtHK61hME8/xA14GqynMJ2Xwo5bEjtMzKfA
8Of8s5w05Cm5pg6O1r1QNh1jUAn0/MDdrEOJfKhrgw3JugF2yaejVWN0C7dG3h/UZ3cOPMUN+r9Q
mwuxtNRplzAq2x6MN6NZ578v6ml04hUYoyZfYuIz2dVyMJm7YW0XAhlvZ5P8bj1CpL+RU0kYodc4
I8LLVofJWiqHCnvjeqh/9/HUvIRW6x3E3ZlZuqcUuqg+kW1sO9Gxh0RfzO85660onrIqaUDtes3b
0NS/v3q5cFtRDyCvU6jGzUGTY8mD02/Gizl2SwDBk3v1raY1T4WLTc3jWDtX8SrWJsuYygpz1YFc
Oe5y/fOIFs6ftepLP46yO3foQ1FTIWm0t5RrS688mZs1yh4GBlbp1PifhsosX5IqPOJK7YUy+Eh4
EoICAxC3Xh5J5TtZCKLwLGoLglYL3QGoTvZkDkX8/HhUOyuRvIJGCC08nolb0OlYuBN25coVcW4B
PaFlcdU8SV23HqNbljbGp3kq7D8eB937YGDb1MKgqcUbeDM+b/DdauSD5XPBWkxGaLwmqPnHUfZm
kec1CQVULz7a5hihfDo4c8PQurY1/4ja8p+6NN1PTpP9h7XOUEhSEJ+iwrX5XMIdAaiOk0BEe0ze
VXbDLWJGEd64S6gdfK+9QZFOQ6XjLOb9somFAWbh5L7EysmUaB7rwO76gaJmNc9HJN69r0QyjayL
gPdNv2b9leLZkHYjORuNLp2uSGLGNxdH3PPjr6Su3s3VSJ4JDk3VnGCQbfLourQ9iasg90rf/kXW
1+CHYS5XkwGdR2cMnx6H2x2Uqo2St6tn52ZQjubPFp6g1Ccolb4th47XVpijWR08jrO3r2Dw/18c
9R1/yinVjWMKjThCwtMyDLs+mVYzgP7xFyQx/BwzZMs/qB3uziVlXwJzbdIZWgeF1RI5eYluvugg
mp7CsMMxPZn7axO77ru896r64EG5N528T6j22L5NCq9+0U/DTI2sSwdMWc4tzuLP/VJ/KyPdPHjV
7QdhkSh2C+T/zW05e2MhTaejwlOM/YvfpED1zWw6WIh7X0wRzHTKZtSt7tpcRlpiL24KXLeW5C3K
Mzih50kblFhKwBH23kg//PfxIrkfGJUWk+IO+EcElLb0A6xJzdqQrP2c90Hg27XzyRiF9+VxlPvn
jarnGKDwVWcY1uv6G3XFaMYxRFtYJG5+k2m34DaaeO/LBhH+QpIDVOhOIFSbDpfHke+nlMiIZFJQ
5rCCObaOjFpELYGV8+EwEfooNJF8BdQ8vKn6pn0WOAtcsHrsX13CopCkKo8KQwsRS036T0uS6maX
x2w+6FdSPWXwM9VzVwssu/+95Ba9Ph7j/Z5T4YBzwhD6UTdbhzOSyEG1R4WrnBYH0MQ/h1ygOOj1
32ctPMKL7YXjtPSh6jkUH7fSU4j50hVd2OIZpjR4HJlO4MQZXh0Q/X/NhkI7qOfuLVF1miheJInI
FhmdGC6cHMzCKQjizkpHUz7psWcdtGD3Fgp4DApTPwo32xJY2iKGBwURpInfJe95+MqbJrH00hfZ
n5Ok8QKoc2Xw+MvtDI0uEoIiivAIUmKzOoFR+j2EbL6chiFTbubxxR85ZR5Hub+wwX7x9ATlbBNj
mwhbjesUfU6UoZgB2rrYzSY4pHxA8Ct79WOGPEeVUPh3qaZue3GSQtToFGx0M9UxqxfKDyL2lsBf
MMMwLCy8Jsw/D26AnQXp0KZX3SqWyF0DEPOoxKpLLrrYGv4w8JV/oalVftWUFr2HIvJB/qM+yjpd
UHxZkBb0qOhxblG8rl3QtF1mtMC8WX60UolDXw8SFGWY6Jw3tTxrhYanaxQXn7zYPBJtvP+akCPI
HXR6NFBY7U22ksdjrvuzCzS/iOSfnhPqWDJDjrss1RwNB1O7G0wVLfigOPlt6YCFXCZ9WEoYwU3W
3ho8hN62mK/ceKUat8er9J4BgQINhvGKQk/5FJmG9TFWai6ux8NcBLHMMdwsx+misyUufjrMb6J+
yt7aExpIU2xDDNamt9botR8f/4b7/UhculXqlkI7Zgs8AEWjOWJBCwct3ukZh6oaV+ElPjivd6Oo
u5aEk/TPUpP+0/XAa5w1muPOKs2hf0rIckFWUPt7PJb7XaESFag0qrjHqMx1FNG3k5aVFNFER7lb
JMv4bPYjZg+OnDHdqfru4APuDYszTND5t+FObtHfkdUhlAycIFga0X7qjcx5N9Zed5A97w3LBRMC
fsVU+pabyStSF33bJcarMMusp3hCAiBfqgmtswk7SyM6ind/LzCDP8VTv+enjzVX9JRhppSBO2vv
cvBQXxFmnZ8Su0qhbHp/9n7sH2y6uyFCKab3pQB0lOvuOCJ6WOLeHKH2OpmtdRrTwT9Ly22fLIU8
N5LqCLZ/t8mJByWAKpSHauidnJobl0vXY5saCC1OrnFb0/gRwBv4lX3weFH+aO+sDk8VS6g2AosE
7vQmE5w4HiuEfIuga8fZP1tyin5nLU0f3GUYka5LCiT3wzk/z8XgX5raF990/LKQUs709G2/xOav
iynQFZ1TJHEzfM5Q/BrpK1tl8Q3VD35/UVRfedR3T4bTzr9QwR6RbBMNzkpVe5Do7c4cZxYNGG5Y
uqXrxVHWyDxPbKcgKSbnrdTd4WKPPHa8rtMOFsXdOlQTRxgAGUpldItDGCZXTJKnd5A785+29Mpv
Mixm3K36GNR806Xj2cqTI+W7vagKIQYVkv/dkQBLPyanFFMRVJoxX/xlquE/4AcXophzLXpc6eMM
Z4vHi2RvVimWQEBGvRGw3+bkWrJ0CBtHy4PcRoesTc056BDgpE5YHgG5d0PR8AFrhpYg77v1B5RL
N7sRCAHsSTERs2Mbr4dEhkFM5fu15zEfEEU9BN7BCKjC0zoUQpfSkp6VB70svJtLVy3A5We8aBlG
NsIvwt8ez+L9faoCAlu0oCAgCbFFX2gTpTYT6EpgTPiunQyr8q8AnfOXodWqtzJaujfalHZo8mbV
34nfmhdXT6uDG3VnAREF6Ae8NRoPWwEXvwA9WJVeFqDF4AZtIqpgmaz6ZCOF8d4Pfdx9C6s8CLrz
VTk6yQkpq3PxbdEtXdFDVvSsLEDDMLmESBF9WQy3o/UCUuLxLO+Goj6F6DD8DvKy9VdtSh6XsyRU
1OrRrevy6Dp6Jsbedpu//rABsaNURRXd6a5Jj/rgaIlSI9TY+KcqXLyrhqDSuSrbo3LHXYpL9qO0
7ID1Iu7ME249qggvFGBKmOmSPvvKvMe+1WiVn+3R9787NlbAo4F0aqsQC4hKHT2L9iYVYLaS6uIp
QWFiHb4hI3LwHcMVLjawNRs0lFtr3Twb+M8dFHZ27lpgpgAfVIeAQ2Bzgi9uGjeFPeQYiOFkU4Zt
/TkPUaqqwrZ8MgqR3x6vl739QOGU7M8B2kLpZT00MVAkcXCDD7LIrF8K124ueGGXV3R/lnNmFMUp
jdPm4OhRg9hcugiC/3/QzaWbzMUytqhoBlMoRiSUi3z+DKnbuVVl5j5nQsRXH68sjB8sM/vj8YB3
Y1POAnsBjhrY5HrAnjHN/WjiiGNOvXizlHp/IjMEMdnhsteWw7fML42XYXKOgHt7i4jKsZLDRbEV
vMk6sD+XpaclSR7o/RJhpFvMv6Y6BQSOqyNY6G4osrUf16SSbVqHorKVl7Ve5lAKjF+WQnc/V6ML
YXnQw4MqxV4k4YOb5W2iZPs3g2LScPVbnAzP9iI5L92iXeRU5pd0ctvr6z8cbzFo7yR7IBI3O6Ok
Lpg6OscNEqF4FBdp25z8vPjUNK12w8YUmfXG0GgCtNOvjyPv3VzUIum3EN6FOaeOp59ybmCnCBRK
m5Nu0YzA9FNxbVq9e/ZmJz4P7TTHJzfxvo5NXLUnU7XSR2psB6nq3k6lWQ7DimOBW3sz/jlMMlU3
yYLeSnGQN2O0+qwyPjd5+Q0nSxHQyjmSdbt7QnHuKqSJEgbkHbrtStWJWYxRPRMT76dgsrrhF3R/
vIOC2t6WhJSCdJGqY8D5XE9vjxHlFHd+xvE6TB9Ki+/pzVN45bb80w3tejk3vVu/nx3kLA4mde9i
UbYP8OYAS7pbFLMsR2SM2iIPrNFs67PVJ/IydVn0ZNtZ+zXta++b50cTvmtY3Z+7xdOPnBn2DnzF
wAeHgbwHWclm8EPWxIiPZoHDJXfm+Qw2JB7SQOpUb9LSOiL87+1YdYOSvQOoprK/jpfkjhH1GvHs
1M7P3uwvgdE46TX22/xgx+4NDfoPj36qQ2zbTai0ndwuqQRpj5+YJ7/yHKj8YfeUO+V8kd1iHayj
+6FxvioRT7pmVBe3rXzHag1MK6MsGCf5KWq74aXXSTRzUDyvTuiAYFCSUWcRvZFtPpIrkS/f6jKs
5urhJjFSDoDKj9eixe314PBRN/D6siQWf9GNVjfm9tzDos6iGFyQsWrJ9IfZZWODH3CC8BTK9cvn
mabe33LKp3PnY8SXOPbwy1hhSmqi1nHFYLY6OA3vzyF+jNJJ5UiEfbkFFOa65lr9knEOa0n+pSpt
mZ1zu7OeHEm56hQWdfdrNNRldJA07MalwoLSsAfWYNvmHcyoaPsRT3J0UL9PmpZcgB64bwebUjiv
7TkoBlt8fjz5eysKNgemBEoE8A5s79P7soqmygJLGjlcQZld3VTq72aBn8Z/CMWthlYepwDvpPW+
XOQQ8R/lM7egG6+2lyzsmMbByKQ98p+635cmWA0WMDe2Avdvjpyui3t7sAglLRN3ygyue0+OGzQR
tqPgzczn1w9N3VogbICFAt1cD61NnMEsMUQOitL+EHttdeYuL69eHy8HkfZGxkOB1aHAmnf31Vwm
wtMkI8udRGkTQVtYmiI6TUnSfe7xrT4A0d3fjwoiQtYMIYNX5fajWZjVam7lpoFjNM11dLXuQ+O1
5gEkcm8VAntRcv+Ky75t0BtmRY2/qNMAaVNMtTXDudgZra6BM+fy+FPtDejnUOqn/JTplInVl3FP
KK/KjA9ZH6Y3BLzH/7CVeUfRiATPD2N9k4NPXIVGhPkNomHZ9MYve+9d2CItao9T+JdLR/Jc94d9
+Z21oWxGlPoK5xbbeT20qCsLnes+Ceii/R2GlG6KRbh4YMA/m+H0vH4mf2hsAynl0Y+8zDpciCqV
VyFugg5A01272Jk+wpF6ne8ZCtKAyX4Uwsj2aVZsF2Drm4UVN0QZinpsAQpjZd20dfrnFGvTe+Cl
Rx2JnbUIL4G6ApkoO21bC0OBzyOiUGtxas9QwOyzE8doKqeHsiN7objwKCxQz+T22xxTw6DXE+2P
JNBFUp+iEGeWMTJ6zmIKR4+X/b0yD/NIggKjilyFbHfzYhJxBtubQzfIZaifsC4xvhuhZpWnMFHq
Kjl+aB7mBEE8+fotQjXpjAJKfiuHsjzLwhm+Pf49e0NXsASdZcrTatt6suCaS1trE0TZteSDseTh
Ow49NIr06Aj/uHOturRI6VbSqoQiutkWHeZXTrHUSYBXSn4SbtNes3oAax0n7YhEkRFeqsxfnl47
QG4fwAHAjVAeQNFsvTtikzaep2eQrjDVvpjT0J6yiQPBxu/+4Il6v+8F1GLgYXDf6QRvPR6A9Lu1
niVJUEwyPyVdM14ArOHVUsHq9w20dR8P7f4IBb2nKqsU+xjk9p0GUxiUWI+g/oJU3FdqvcUF3qB2
exzlfoUgneTyVmJz0GLeQjqGbHJyeO1xMPVSBEWTNmhldVjsYP5yehxqb0BwWXmYoVl1L9ouS8Tm
SkOLAjJ2DdAbTGVJmT94HEXt5nWaSwSqwvh/sApZzesVgeYobcExnoISSapf9NZPr46N7lTL2/CW
8a+d3Egrf+ma2Xv9AuESp7pINqRaTptnCsxzd8I5XgbcwFi59P5w7UQ3/1MuKW4RJc72j0e6syDJ
hhS7QXVQIB2sR4rpUtjZPfHCtpiBUFX5udCH6Nk3m/nm5HB6Dz7g/Rbn8UCmR//VUCoxmxpfXvfo
CxVkyF3ahLca0i4ip4t5DpPWfqFZZb2IZEgPkpa9oHBUOcN42SMyphbwT5nEmAky82maApjz5cXM
BvfidnhcGc6gvXXMqPolwdvsILHY2RWAg/8/qJr6n4LqZgtGAgAEnVAnPFfN4r2hCSXPbZ9Hnx5/
xd3xkaYj8s/OuCMl91neyrFmvWKOO/9lGBLbDC/RymtizlrQFSylsnJfzR7jHQgRkS1PLRqJ182n
tBAVqqY4n4LMhqVC120OJjTJX8hBfep7tvf6Y4Z4pGiYCaiH/OYr1sPiY5pVTkHqzs2ZVKe/WChQ
nqWbugd38M4BwNPuhxAgfS/uovW3C0OtG6uhnoKO3s2bBb2FSxsKSEZpmhrGE1o42i009PJdJWR4
EHvniKO9p7phlGEoimzWTWZO6dD4i+S+k587nJQ+TI2Vfnm8YnYWJz7KMI/RZyLX2JZDyJqMEg9X
GQyxUPKKQ3Ljeq+DLJmbg3fJzuKE7EfPUh1syBBs0hk/ybK58jk9vZLufJuNCxVJvXwpbPp9eZ12
v2nFmB8E3RkfogeU8NQ5anDhrj/grGsLpZlEBo4/+ae4zPUArfXuKXVld3o8lep7rC8LmNzQxCGo
U35BaWEdyrG70PAldH9WZPKnBhDubEGR+kQVr8DqXrcPKku78UBtgsQBfET1Yx1vBnFRy5Z8yJpt
76XIp+RdnEc1fOMpKv5q/KE4CHi/IBkgvVml08ajedtx6ry4kZOxjIHR4pESNWP/Jumm/uAm2omC
8pwCGClJICQy1sOK4yUTZqMNAQsWajMwiBf8icqDQ3ln8ijaQGUEisOq3BaMllF0g8GtGoyxkIKM
Wo63UEbZV60dkjeL0YYHVYCdYSmalFKKoD7FPbseVmXLKqGpOwR+Zem32h21S3xMsr/fY6StNCKQ
JVdxtkjlxTOzxneWIejtLvkYtX34orVzwsksDcrJg/sRaZP24IvtzSUKFKQpiDmpp+V6aEmiDeQr
9gCmqfD+Qvc3P0fpND3FM7Lb6TgdSd/c72leYNQdlUgn9IAtVLPzGzhfdTHiA1VglBMnzUtrsWCo
3h7BeHe+Gv0VkE3U26BibtnD85D6S9eXLPlybF6aVBi3LOZJ8vjk2BkQuxg4mNJ2ZkybJb/YqdZ6
BgOawjz/aKZtf0mtCnfB+H9IO68dyZEki34RAWrxymBEpCqdpfqFaOnUWn/9Hs+H3SKTCCJrgZnG
AI1JC6e7m5u4du8RueprS+BFwFszUA9Mxtz6DJpVkdMlJbGIqzYfzFa1nr08X3SGE2svOljWy9j4
2iNi7WWXIErGBW9eT+i2hhjRvCno46gc4AIvJER/iV3Hh9eC9Gqhy3LXi3werhYxDew/c2zBIFUk
KilspVqZH6JM/He3KFZ7Sr2u/DqO8/y34rbx8xyZw9/ErR5AvRomtLuZErPhZ6NuLMHtDXp9rZgB
pMAAVYbkzNiiRAYGG1JDxF0QC+o1fjTl5deUtpFgTM41fEjWGcLyxoN79ZrjhZCc6hBDBRC0cuQ3
j5eHx23zqOqCgQGv71O4KLAeD9ainau+n7tr3I/2xZQau5dmZPjcnkPjP8VpKttf0sj0DlzY63sO
7Ta5o4RwwLG+1eueIpG1Ix0GuMfb+LElUz7PIkO/aki7xzR2xMF7s2ePnjSoEVrjnFl5OX8JnE2k
3lMt6Qi+cks/5XDjnr2a2dsI7KTfo5918Ca8vuyUudEjJyvBwbx6UNuBtkpWElfGTlyDdWi4gUV6
FC3vWZGuko4tPXdc9XpVCIAC0waMGQxF4l1LJHAvtKSagxP7+qJLWiJJasiDTTyyCQ6GpdFKgbxs
IHQ3PlN3az6ZYZ36KnfwzegQaYoYlWFwGsFbDEEyA2bPvJrwH3kx31ry8Y/cQYyVkHy6s8NSfLt9
GfeWBk0F9EvwXUpm9PUHrOBeY5KJuLgyJ/fUQEqe+HpRwl9m2Nnfb7clAxGOH8V7SjZrW61S9RwY
yKrm1oweef3CM8Wn9N2gzMWRytSOk+FAEKtK7SYChc26mmkq8ASC5E3t1Ttl8hwftrvSrwAh3dez
NZ100vTz7QXKBaxdNGQmxMbQUfMuACxfLzDU6snrVOmip7oHrBhHX/J07KWYgPtlhjHsvgoH59LO
g/bjtmX5l7eWYW4GVwTQj6bv5oROnvCWJWMb+5qiKmxrUI/g/0f3r9t29o4L0TFcXXIkDbK89Qrd
zHF6KLpIOxYqxDl9RD+r3Aq92Go6+Jh7DguiIezwtpKbbkzRQJhHZQ6hNuPy+Qmscpcqgb4gcZtH
Ox2Hn7dXtrN3hJLwxMhozwA/uF7ZMqUxWrEyOS0sDZ1QEJp97FW1PyyLdjd36BFHUe/5g7EcEa3t
nFUZeJF2cO1Z8SbkA52h6XmTEkeIJWVO0siQJojBChh6p/ygRVj4k1NN19sL3tnKldXN9zUyMS/L
SKHBgPwHmcJsftSEmE6V1x8RuuwvUJafJWUox2b9bVm0UqszTm1SRXyZTHsGylJS0+h5g9FMHx/d
VDvSt5B/dHMlZFMBsmJJvG1tcZJOWE4QcWiwAKYqBNGiEe/DcXk7HpsnlU6kjKjIELaUpNk0qhDI
xjxznvjRZYnzOVuc8NIYvX40dvoyObhdEfU9it0EUAgiys/8yxMOcUG4dCUIGbt18w9WlPX3gwhN
oMNx+V6bJuWfbm66QG+d9gE+6PKzMabdcsI5pJ8Xy8Kzd5ltIbBh/yMiMzwRabT/0Wul+ppZM9Jw
oj/qNu7dKibpSNFofCPytamEhmJcyqzi5dSjRRJMQQ2eNYArS0BGATzO5Vn0xXKmr68cPKSvzxwl
Zlyiijum87E9c6PdWV3qONBYqVU8+7WbVp/UQq1Hn4J9/FFbZle77xn3EQeGX98ryjEq2RslUZQg
tiiGYTCAjMwUf7vZti9LV3uPZPeZvwxh+GYXiSk5xwepM12kLWG13amhPU34rGRWCmZ4naEKlGa0
P1hKWbd+2hpHtEW7i5N5IuAQwDFbGnJVqRsoW3qe1c4agzj27EuOjIYf6412d9s/vT46LI6+Ksw9
QMo5PJvTHvZ6YsKDFOSdY146fUn/TZXC/YBgb3uuBob9rI5BUFVNjyD6r18eLOOpaM5RPKF2srZs
CKOubY87PVfLdPLSKXwqc166KBwhOSjSqvlye6m7BhFbonVNxQvI6togoWs9e7GMlV2nfnQY4fOz
MilPeTPplygGHHzbnnzL1o7EhUuUDhZNCpnBbj6tMDWEXir8cY4M+kPcGOODp8HAM6P8FMDPlH0p
AXNcy6FafHNp/nyzddOR9XSDH0CHZJPICj2re3qC5H+2SV9ZxBRtfSN38WFe051S5jsujJgV75K4
786aXh+h1nYO8eoHbN/bsVa0fHS6oKtp4tEeAUPS5cNTa01Hg06vHyGCClpX/F4ArXSf1zs7aanj
5V7RB+hdtwF0kOZJdSFuvf1F9xaEt+NCUkmEK3Z7YMfRsquh7oPapmUfzjiaOexRgk+8NwtoUISg
ik5rgnBFkq2vFxTzLyvN7PtATZFMDTUz9YsRnsJqztVTpByySO0tjVFCAgdWRsy3CcuGopkqq1L7
wEpFcecqONKoK5d3FUjN0+2vqO1cQ1lzg2eXPiCiVNtzYcguaKP3YP4YWSb6ooftp7Pi/EVLy1t8
tICtC6rLc3Gddcb8zxHcOx/cPrJyOm09DEOgJbT+TIW5/JLOof3klHESQUFgzUe0z7vfRSo4QsJn
UCOX//6XWIC+G9WgrOsDPe6au36AnmpqoudYZN6Bc9opnBAnIhXGxD+YQErVa1PT4Aqv1vgsalm1
l6YtEalTKOlWTVKd6yb6kjAvdUU2Z+Luqu7J9ZbugZGt5mB/draH30EQQb2NhGD79tQzY7g9RHVB
2WceKqvxYvkQt9knUluDeUXhvDnZ4Z2z+cBkA4Su265qhBpclSdiDKYo7u8dd6BeOQwU3axQOVjb
jkdmcAD8Oe6CvHHb7lDzElDePA5BYRsoETAjdr8keRIgNdIFjBYCkenU4a5eoiUw8vgIeblzmqhz
U43DtszqNie/txmljUuXbkss1Ac3M/7KEd/5NjSHl2zHIZLOAYLkllEJ3sKxayhaCjUOoXEuKuPc
d2n1vIR1fEAKsLsegOYUmdFPoiO8PrJWnZkRuekQwCK1PCTLOJ6jLNYomirVwc7thCnUaqDCYN4F
kPc2Bqsdr8jpwAyBZUf5135pi4cs9IzPmp7q/lAhTVXE2uTnnfn2qhQgb0op1KU0oHbexgU4CicK
xPkQ5FmtBYzcEOvWZXKeo844CBh2fQAzIJImBjgPnn/9QSE3hm/JovPXdF59UbVcXPMiKc9TGn3p
Siv9OFh694QvyoPBXlK/99zy2pMbHXztPR9AWM2AObPKYCU3vkjrXbd2y2wMyhl2PD9bWvpNqpZN
36PCBDAdzVCl334WdhIJ0NDMDzNFSW/X2NwNc9btbElo6np1F9PxHwyEqWzn0Z2R2ZlQIDspIXxR
t43uXRO5sTTCoVslcV5/75lRwl63er43+ZOf2ZPy2ZjL5ONtK3vXhMhaHiBCMSbJ11acxIgts0EF
z+iEdQ7DofSXOa3fT3p5NGG++xU5NzwjFI4ANqxNeWJOepS9hgCFYwgUtZAR27gfyjNckP92Uz58
zVTzqASwtz7eK5AUnBiXt2tt1Mw1q7fLcgwg5pg4lH1bBmpv6+/7zDp6kPcWSKFb5XTKLsO2b5c1
S6iP0YzL0YbIvbetLo4/1zBIW1+NSb5SooQt19LH7KgztHcnQJ9SFsCl8XpsYsxxmU2zg2ghqFT4
6QVBfFANbX/pY208gyk8Yug4sreJ30MtnIwqwV5cdUmg1kN0zuqmvKiz517EYByxiu3tooWyvOyU
g+zdkldIPqGhn8shUMCwfUdyD4XsPjT7M6rg8UGX5MjW5pgaE+P/qQ4MAAiKfh5ny3soZuph5Rwd
YfR3TVEsprUMSRUtxPXhFJ1RwxAJAMCocutr13fxKRpy9Qwi9u0zfHR4QWzQdpM59bYkkQ6eMpY6
Z7NUGu8Ku5171RtQAB7X43Lbpew5LvhwEEiU2DcaC+tV8QC5haUPQ8AglamdC77nIKcQjrzy3iEk
G+C0Q88E+HrjuqI0ptRuugSlph1/MpXMpqtgJQ+VY4oWFuHl6H7vbZcUbmUWktyVgaf1wlxE4iGs
EQBmidAuqt2bl7pAjy2cev2g8rFrSuIbEGzdGRShsysKfQkJdNW5OKeIhj5zMHpqAlZyYGpvu0Dn
0iKhSErmuPmMTejqaADHQ+CFQ3tfkNt9UZRDtYLdBYElt3lG6fpuwUowdC1uBI1QUDJFcU3sHAEs
e+hLPy6r9OBN2/PDoMz+19ZmnzqjNNzEAcAA20B2ZZTJfXSUyf2zyxjsVNTICRJGy37j1NOvg2UB
eDn1Thkk/pKNZUnV1X2Ci6K0Uf6baw0TXKJzw4OoYPc7vozhysFm4DZrM1aWJX0xcuiZcE6Sey0T
5kMk2ra5qikY09s3edcYc1gSqyExyJtnpQHiVYq5IicYWjP0jcqKHuauUUj1NLy8/xvWAATATwlH
EZLc66VpEFipQ5q8wFDK93Y4og4yGQ8iO+Tu2lsX3w5ZHTBPciRgbSnUEkdTmLEDO5SJQF3C5h5J
kK/RUCoHsOO91IDcgxSSLB0Rn034YS91YxcxX7BC6uq7MsEs4JR6Kpmv4/PQdapfTEp2Wqbs++2P
uVfJQKYRFmr4W6Ty6OYSCNtT0nwky4JHe3m0R0S+S2sur0k/wPDeK9Y1y83pY10N8Q/4k8LHBnLE
5QRbd3ouo7K92okw/lDDPrefMjsq/u2NYf7v9o/c3QfZG8CHQxWyPczwj1eJ5vH+eepofUmiEXRt
poh/vCE5Ui/Zeyzo0YCyADApexHrLbcKBlNrh0epCD0IavEPF7udYfjXwT6g6nU0VL23NAltIdIF
mQDkdG2vK7SYp2TiaU9n2MQKO/luSg70snN/JwlkopAWmsw9obxcm+LqRrQqWZpdJ0gyIAPVfIdS
e7BPcYWcyG/4BPlUuNABMd61Tb9KKTDIFAahn5aEd5AQdHeFHhsnhA2j8+3jsbdnoOBk3gVqBbzp
emHD4ETCHKkSD7KBL3Q0rKfCpI6WixRhbW/I/rhtcG/TqGxSNQCuRcKw8XeDWXeuESc97GWmci8y
HULoYogWLmkXHjxSe88u1HOwHFA4kKnJenEk8045m9gqB3P4nKZ2pwSkg4NzsF87dmTHldExRhjp
SW3eJUdv5yKHrDawRiO6t/K5Pmdhnf+8/eV2rYAJAIZDnvWq08pETz4gPEwtMm/b8jKUkX4vYn30
rv8/O5uzTgUHZCJPYAA0a/Jnd6qAbkXxQf/utVwECABo0F7OOA3dbb5hmV48aAjBBpVuRPODnZWT
5pdVhlsa6iz9oXZx+ec4l01/Z5SZRjLSR0zbm6BK/kTXSjfO6my195oqlCjI6Tn3fhFnDu5Nd7o/
mkLTFF81ovhLFxeZHoRVQXGh0SA0fT80aSHd4GwM/hAWxnLqmaNNKTMk5r3bkkqcmzJdnps5a45I
oncunBz3gyWGhISq2abEM9oj0DETKV/hutAG5PH8xbDL4c4skwKa/vlovmnv1BAOcm5e4OTbTkIa
FqZXwQcRQI6b5P44qo3vdFV1lB7vBISU5pisJZSmILatPOhtnSdDpdLtaRoG0XRQ/0RralBWuXZd
mgIOP9Kig6O640zkVAUNaAqQ5HebF2Chs7gYHR9ThdPjbkym9HOLPZ/5APPtITzlcE82fmBEIApd
+5I+o6qCCnbHcU0tCmB5+t2gL3wQy+ztlmwBSF5OOc0nT88vEW6l6IOuiIKmXa0qP0CWjok/Uh0P
bl/xvUKjDFto3Us+bx7RtR3L61Kz1d0OBuq4VwPbncTHIUPV/FQUsf133Y7MwtRNK8Z3Y1N0XxBv
n/9KbFvRzqaWonNy+/fs7SPhG2Ud1I6YQ9hcChCLVQJsFJdjULtahKbfgYj9r9C6I3D0niX44ABv
ydkKZuTWC69HdVLDBYV0l4rYz0Gj2wXFbDr5IUKjB8H23pWQe0kOQWmM6eK1rXQSadYaShtoreJo
73ThOIAZh0QpTybUtulnL1HczIf8b/rr9vfcczKUUPEydFR4LDaB6dxmTauhchtElorUyNxlSO6g
z/NB84R9YjJ9/o0NpCHKkK1Dc5Rx+fVSI0txTUUZCCMyPfUVR3GgVobZv7L16uDs7q6NAFMO8FON
25IuZGhem+lodUHZmd09Mk72KbSi4TrYVX9vSQ7k299y98QA5IUJDuQArY710hqqwkS2+BizHcLH
qFQMJHQ87cGItKMmx97SaDBLcXSKSMBp1qYGuIq6AeYARohb69oPc3KKKie+OG3YfVOwfxC3vNyr
DUKBiV5qBbJkQEQpf9Av7obob4TllCmInCbPKR961/O7aXqspmIR/pi309diMee/DaXmYaVxG322
jbQ4uih7n/jXn7G5lNTnWlNQhw8GPgvM+AxuwhdswYYSid94MXB3IF1eaBO2GJAoMgZkcZihgbCt
P8VmoYHiTNpL3Uzm+fbB2fPlUAHL+yeFv7YvvaaOCRxpZMDRrKSnVNfHJ0qv6o/bVl481nYPEQGm
KkJBRSKiNnvomk07KVPPFGzp2Odk1OaLEbt1AOqfUWPbHZ8sIymfogJ8XplP5r2Riu7KoGmT+5S/
pu7SpL3DTANFlyvY7/K5CC3rviN/PojHX9Dvr36rJenlYf/koG/eax0WxQK6sZ7Rsqb7NxXOcG2X
QlPp93QmA7Utmsl56rTDVdfT5hl8vvcjMo30gjZv8mdcGVqOPqXbVkFTjcXBfu2dQpqYpJMa20VS
uf6QRQVvkEYNHGhq48SnegzdOzCb1h8t47YHTmWnZoEBQEh0FKB/2NKpl9Q0WxHOXDzHIEGecnFO
0So5LTHQHAiT/umYz76rpvjIe+4sknEnYMUQFDAY9+rGN+WyEMBR0B0aUZ67euKiWwlBXaAZk5se
eJiddcIczbg3Hoa27XYW1YTvdRxcZpGS0DV9u4dcvTBHxx/rqngH7Fe/xKn6U5/G9iC92F2npHij
Ds9rv8XqOG3J/GjGeBJlyhGkiZWfa6gtr+rgHlEw7HlRqvASQ01yBsG5/C2/eNGCyaXZ0GouemHE
d/Xc637hVL3vJUgdK53rnLSwHT8JBRejjDHSA8b8ZlknLNPCZOoX8jcSiK0nD0FARR2tL8ToqsfF
7eonnc61X/SH7b799ZKygdiQshRbHV7HTWpQ+ZRhh0VTPliFsD4zA+Y+eCPqKWrUpP6yzE6QQyXv
O8bsnN0kPHoydmIroqr//Q1bxKvLAAfpCHTyld42PyaVprSN5sgX+A6Kh3GKvU9tkqdvzwGITWlO
c2/Ic7a3tg29SMlz4CNDO4w+jBv6Y0jYemBlJwqQow20rCgmSA2X9XESkLQCIMaKhqrDs4iSMjnV
Zue8X8ZZPYcRlZoDb7TzUjH7K9uq1LZkv39tUVXjtg9blY9pRvPi516jlr4eeea/t9+qvUv5q51N
fMPIYISgMrVIOiDVZZzy8FxXIG/GfKwPWMB2l6SD8kHMhORwG5BmmliEavXcB1gRgwQJhRMz10cV
yL1TCP8q7DIcRURGNgUm24C9skrYqt4kzBd6KGNfczr3c1MHEb72Lp/to2Gs3a8Ik4/kOOOf2zaP
a5ewdfYvFd2yeFBnCK07CykyRBSiA/e9exRl4QDcM+SV2/xaW4BNdB19K7uEC71ATVnzFxf/xsBd
Foiibb/8xgmRFEUG8ygA/jcncXThkRYTMZNRGznMsoN5SvKp+2wgn3n/O6aIz0hYgCBvR7K0eXGV
WfbktBb5u2iey6B2E/fslMbR4PbejiFgBdM6/6VULV/JXx4Is4FJXlOks6rL+ltfL+IPJD2sp7HQ
wufbq9o79zKSlzPiEJRsH1zy+M7pR9lOUhP3mRHq7JsCd8HBudhdEGUwslrI4cjb1wvqVIVRk44X
jyqeckHdo/bHtKnuxkIND3zT3hFkugQUM1wP8DduToRApWTSXB7yKuvFBa515S5rkvR5MfrmAk1X
eOA49q40MAEWJTls+IzrpTWMogvUCkgQzKkOql71PkRimnyXqsc5jowIrd4l/Ov2ru19T/aLaigo
JCKWTVxsJ0pVTWikBCJP3WfG/EcEwvvqMRxhVL9tai8i+8XUNishd07rtKLUorpRPl3iKFbeZ6Wj
VL49Rt7J6az83eQUwCNxd15w2/jeZvJuQmVK7EDJfHNuliqJzUoBpy21g96RbX7IrEYNVH1e3sV6
dKTDvncZAHUxZSArPeDb13upo5YIK+wILNxUGRYyremitOrbaZ0QWSO9k7NleMpt+NeFA6H7qHRB
LyLtXnMrRG3SQ1qnvXPJeZTUdJQhgJKt1xKFcDih/cW5XPoZjM48n5OMknHXWPrFSA1UPSKoqW/v
1+4HBLhGpwTYE6DZtdFUz/VEtJQJge6l16pDhoKRkKPm2p4VXDDHnpIkqI/NqQghADHsOKOxMeUV
MAL0ZeYuzM+317J3xwhX4SwBfU6qLM/mL054WpjBtQYOfgJH5/c4KSafoZ5Z+E5q/05AJcfUmBTl
ZdFeAWMh3896m4KGU7nWJbHKnMka92jqa+82EYviGQ3GmAlA1iuSqu5J1KsMCCldB9O6KQMBK79W
eZrfO04pDm7vXtWYKADEjAQrYHPzjtHOUwFeMEGJbDIYzXjxrpkS20+mskTnMQTGbyyVdamXRPG7
1C5QqzPD66LPR1ryeyun0yzlPaCIo4W0Xnk3DqOeOeMY0Fbq/zHMLDnlQF1QP0OGQhOJ+fPtZwc+
M6kkgsIx8wBre5ODxEbfYa/Qu/LOMaPybJtV830w5vEAU713GeiMSugEDAqvVdTjcHa9kbm2aGq8
i/Da9OuIiOr17QuChIooC+JAAsnNgrQsiwxtYhSqCnXFL7REBLPiEr0q3m/MsjGawywbJ0eSn2x8
SNmMEcg7+L0Suwv9xApLv9bC4Tmbx/mge7LjI2kh0DcHtgON57bg3qYt5TFPUolFln0xkrbw56wa
L7CkNYwzOO6JtuwRTeHOgyqlPUmfYO2XsgTrszGEfZy5WjdCvqAkf+iJa9yVzdCfjLZJ/5uNZmFS
NP7khb1xcFJ2HBptPZCGdLdJ/bed9Ar4A9085gMHJdYvdO7/aYfGulMTcRCdvDqSFIvk8KOc1jHl
qN56hfaAaHocRxTdoqw9zS1AgZKm6+fbR/LVnZZWeN3YOKBJNIPWVqK0LqjeZ1gZ+vHBBlnzvkAq
5EJw+DkalDdznEtzEDIwg855IX1bmxOZMTZDRX2tjFz3qqh9EyiDmSDOqhlvvWw0DgkNIKHCgfAm
bMOQmQ5mWHZVUHtT/2B6+RK0c5I/wrZ1FJjLP7UqsGKK2J9GJcS8UktmvSq1E7mTi6oG5jBKLYnK
8p3GTi9zoXh3IQhfH/aW+r6i+O2P3vRmLj9pnpwQElSGySgwrs3n0HuVcQv4J4fw6EylrP5c5XK2
lFAsaIqaxlczHwUpr+6BNEqzVOL3eQq2a67UBlmxXNSB1Ds6tUykX0oFbU8jDsXl9hndNUXODaCN
QjjHZ70+e+HJbS2jCpzFWa5touNbbIL1qnHmg8f2lS9jVQQPcE1SKpeiPGtTUr/KBtxRBaonZMve
CNufelT0ky8qU/lUGp31ibGM6OvtFe7cdUBHEi8gs0iQsWuzNT+lGYVWBZNWQlcwD0QXoux+4zvK
ZZHs8HwDl15bGZHmJfXlnBRDV1wNS9EDN3Y1vxuFd/6NBUmMAC6MEulW1FbMjuKZIQvSVaf6bORc
UqppNnRDt+3sHQ3qTWA4eezgTd8uqaPUHWVmBcFXnJ/dOvlv6j2AKYN31FfasySH8yDtY0HU8tcf
D55hT6FMUga2trh3LqAVv0489WlIrOqtTwyHkP4VewTuQYJG16YEh0QZHSojVhWPSDmP6tVdJt7S
1szub3+/HfdPQ4SBdw4FMzLbSUuOQDxAYl4EorT72m/nTE3e6cR49yktzPhUOW718+0maQ6A+JIU
wK/68wjEGTELRAO1HeMz46Omn7TT4mtoZ18L1z1qku9d6V/tbSKFKQvZzAF5UKvXzFNZdcopmfT5
3u1DA76GKLpWdXrEdCS3aPsiUMrg8Gu8eK9kSgqea6tV6yLQlaI4UxNXTxkVlccmWxqITvXqScBI
cTImWz+4ea+XyxyplA8hfWQK3tks14mtxq4aPFgB1dh9JhYjGDtmPgaRdV/UdKzvHZ2rcntPX18O
ObxKiYEUmTm6LfmdpwNcqQcIGvinQR+iUB4m8ghfhyHizU6M08p/KGdAsoS59eXoSyIzzjKN1myy
vrXDNPuTFeZf8sapDi7HC8n9ehchAmW2hL4dIAtGkde2EsvOlIWVgchcuhipidZN/EIp05/ZVJRM
BCIUfKrbXHSnftLad8DNeWxTRs903ioR/7TDFFIF1wQae+D4Xr8YJNWEhTgKRl/c7cWth7LOU9Pm
MyhG8iWhOHdSkVr5entfX7sHOk1gIyC2pkQAp9T6A6AX2WWRS2CTqDrT4rFi+XSPvec+rX7oY+ce
tA/3FoVB8nQqBcCm5TH7pViwzHZj1lQ4A9fuzEvDCHj9AW1y+4jbcG9ZcoCWWU9ITF5VN6lvFwsH
p2b4uIZ4rIuy1AdnKvzCa8X7tleOKvqv+Q2Z4iGJh6MbbBBHd3NqoXVSKblxat0kEveTmMr3ZjmX
dzbH6zyblpL6+qQr75geMZ+dOWSKEDKt9l3Ye/3P1PbaIEy98ntSuPZj2wn3sWsT+z8zL62vVR2Z
qOkm4nNWaTHtq/oQjPPam/HrEdCVxVloHrYTIE5IymyYccMcblc4vuKl6qd60bMHA/HN957TqU+F
NRs/Zk3xDpLLva0CuCDRaQR/0Lyuj8QM/9bkDgahdWf+10/Ce+8tdXGOXfNbA/73qKq4Zw7IEeO3
dBwlgHltzihiL1SbuA1mlIr+KRRruutRwYALwnD9PjePijs7jvOF1MzBaxLEbEv6cWGbRTcoDUQd
+vA+6hrNp3pq3lfueEQ6vPMwYEpmeWQA5F6by6WaUaemiOUErdUMy8Wt++pcqOQIDwJw+ENmtG7Q
ijg+qOzvnB3gNVQx8aLUNLddGG2k4kC3tg2STIRfW5NJvSuDeu30aBmzW1E/bdOfcZN0V60CIXi5
7cDkfm08OBEmNWLZAOJd2BQ5izbM3LbUm0Ad+/5H0puQqbv59NRoYwTjWm98g5OgQCNCH+PPc5Ee
2d9bPXMLQPMos9Jbk+ftF4/mtUvI4HXbBo2Y0x8Vehu+E8XRfe0o4uTGyfI8V/14V5XOUcdh52RJ
1XXSUT49L/MmpWCA0NK6qW+DylWcoLZH8VFXRfQIZCH7dPsj75qiGkMTW1YotxCejslo+iYlFDAF
Csb5Iky/B753ymMw3rdN7dxPaj2Sb8aVJdFta7TsNWb0Yd8IehU5muuiNGPHi2wB8dS6OT+3enSU
6N42CYBqvYVuYqDGBMUnyskO3VHbDWOyQctWTvGizE9Da01vndOFKe//FgkaYW2xduw5UZSwAay+
LIGwG7pC3bw8Walx5BR2FyfvJl3fF+artalRabU4NFOIWtPB+B57ffa0DJWCNPUcg5DKPPvj7Q3c
uxAIi1DMJgnFE23WVkV2pS4xJKaR3sd+WBblvTfE/8Z63HxkBHp+cFrLew8LwtF0z05sQakCJKnU
56A7tYmL4ThoWyNumiDsU5uRwrw5Qa719iyRqTQqMBINJFvpGyc713lv2KTZgVCrP8siW94ZmhYy
rjl359sfcufSod5Hq5QKF/Qc2wJo21blIgbSKDtEYRJuvjoYR7QioL09Qv3sOFGiH5ZFL4+R5G3P
3pw1vQVVmQeNYfTtadKS+rHpGf+DGEhpH1yYtL5Fw1g8FGaRPiU9ALvba32NfZItKuxT4CIj5vKv
j+niOoNTSGwCf3xC0nf8Zxio4tVKaV4bg0KNFtnuWRD/+EVne1ei9SMhw52bwjglKStBCL/hFa1Y
os5TFyPdbuZjdrETc/ww1h7w5Okc5152d3vFO6f1pWrJsDlXBWzkesHQobdTmLJgyCuix6y0o69D
38YHVnYuI1Zeik6qRaK9eSOyXoscQg7WhITwz0FNbd8z8vqd51TVY4rwwWdiloqobznyO3tHipCO
eXOcAdRX27BucudobFSKAEKz7qKmcoMioZUk4mS8a+NWoaem6cG0GOXFcafs2+3Pu7eZjBrTzJL9
NAqY68+rJ2kWViY1gUQzFlyO86MmrLjAZPufqkT6Qa62d1Vp9+DvACsSxm42EySPGRUxTmHh2Ex+
2Rbtg16k8fuFqv/BVXm9pXTdsULHRSfu2g7Hlq7XJEMNHZs3hvOnyLbCU46Uhg9qz7pC3V4FIg6Z
gAr5Ibe/qfZ6mTKjIq03IQsCd7rZ0zoUbR+Jqg0cSyD0l0ZWfNZ7pcHRogOe+eqsm3fOMlpnRxnc
+qw6c3pthyJML2kZmb7a1U3iK3ZuwBCoMPMzmGP358GPlN96HRCC+6VAgRA6FUPCo/XOu7ZIyniE
SLSZxPyoL/Il6tPS77upgADL7Z4W+zMt/cAT5hj56mRbd7HRvBnCRoIBjgeKIzmDTitk/TOglrAr
IXror0rDvu+U4adokfKaBzO7aNCgnpNwOaqVvj70jGrLaRHJT8Ugjvz3v8SiYtHLWIQtU04o0iRn
ZZkGzc/g0VSvoNdhhPS6Zk6utz/460NB7GvSpgPWQ9dsm78BKnOMrCfV7lEgOdF8FKdpsMMPbZJZ
B9WDF8TCem8dklMTd8kDTCdks7f9zJXwcqioQqUzUTKqw3zx29DwdF+rovGhi2Elv6IPWZe+MYKF
OQ2FPf21NMpgnD0jgdxFXSz3nds3TX5SnH74OeoNyhSKO7vfYMOt5gviw6Lz20JtP5RDhqbf7c/1
eo/YG4sPBpGE7GxuohSQvWWYJRzKPsnUkznazglUlPKfKKOMcckhf75tb2d7yE4IIShyUXfZZmco
J/PnnbQJnMQUNnyYlfdpgfLwubFGPtuBsdfOCdAauSA9HBwv/2N9Aqs0Say5cVA5z9SyfpfqRmj9
HNMR/XooNHL3PagXa/QV9Hi7QMkUlCetvE/Ci0PfPLlkoySqnpus+q7TP2z9srT1yHfVMnon8pgK
eT9EIeUSZXlv9PmA/IJXeV/riilunzoaIgzh6Dofk6WInpd+qXRfdSCgv4SJFX1wQrd/Gl1FFUFZ
Eg/5dRbRRk4zA7pEEIRteQZlZKFeHILtO41Kb1molyP7dzcw+TWfpmqc48sSFQlyjwzQioc8zXrD
T0vIy09eNqnMhMEH5z2i7yISxLLjZLh0Su32jwMRXvSjAe+JcoHeCR3uQQ/uW0Oo4UdjSrXqDpYy
NDEKLWscimK2+8dSQYL05vwKEASlFtDWVKvoP6x3CICpHuk2dWvhxJ4v0GU/WYPIoU/2vHM2R875
4Ejw99ZXlgkkmIRfABFyZGFtD8EUW2uBdwMYzqIfrVlX5w7ipY/FCLP8bVOvrxa5KTkqPEokAGTE
a1PoAIiaIc860Mc6v4auFj06M3qc5I7zI2MnRwn4S49rvTYaeZwqHJ98aba1HaObDbBPIHjn0ELN
dNab5bue9HF/Tfk/PBWGEf7VwsQrAiLYUHzM5tLMTyWFmeXk2KEXfi3dafzKUx2Xfkr3N3w0m0b7
p6zqpvZ5XOrvfWcmH+OppI4SxWJx30P5TKJfD2K8z5UE+jiyLX06Naldq36nx14Eq51nfXNaQ/yw
0Nl+rrWmCH3Lzq3qfyi7jua4cW77i1jFBIYt2UFSK2d7w5ItGyAIkAgECPLXv9Nv9Y1malyzlmyq
2Qj3nnvCXlIRaLM5Tl4Nk25qQYpRP8dskU8xH6NvswdDDp4SS/XKgD/KxvTUXmJyK7ZdPzrzQHkU
/wLXHDbequ741pTriIL9/G28pS53rzB+K66EHdJfq0dkya7It/4H6juj9klAxkujBKJ77zZWSUxH
uC4fmBf2FRFFG3D0qLOyVRbS8pMckuplg8CO3o6WxaSRWKfqaXNsYfdll+UzDA4s38QupfFI7jsJ
H/G2RtmFjQe/gCtR1eE1mxmZ2yjT/j0ysrdQZpl+PUzYAvDghH0QfBkQVTnsHMhkEqhGNzyI4Rw7
nSedu13g0xQ3boR7XZN4YKSHCdjEs4s42tcRuSFzW3T5yhsH2c9pc/W03LuwRXtKMQX7w/r+epSf
jdNRyWJKjr0LkcaX9b1gm4ENDNJXKIy6SuZaXEMZwsvWrPjBHx52Pgf+d22fH1biqkXxAukLqJF/
3UzzDL3E6kiCANRYtEG48lB17k8kn79R386TjXNuH26mM4BHsr8+BuP3XEPNF7cJH1m0HysaTkCa
uj2hOHcbk9bhqaPEnQqvLcxzRZUvjajiiLfJmOg/MVuR7Xp+4l8/OMo2JKXgbZ49wr9yM+EgmPZh
LZE/MaKsey6diDz4YqQ28CkvevK2UGTc5jY/SwETDRsFupBxu4CTCofF6ajDDCpBGiHvXc1GvQZE
v2fgSy0MJAo6LmyX1mYoG6uc4RcdYhuAbKk5TlsQSubuQRE+ZPvJppI1Xei7ZD/IAqkbFoKLfcI6
d2+8pfhtwc5HTi1sUy3VRA8gKm6+RZzkOjaO+PL3Evd6PNaZ78WeR3XygJOiHPdiDvWdSW34Ljua
b43uO9If9UTnd9IrdV85XX/4PMIWZ53FS19oYUPLiin/0MqD1Nlr6247AUV9Q22WuGfjh+25S1X0
bZhocVvCVCyGKs3QpU0IhWmplmq4juoaNnSDGJEPnut0OnHGgr/OY1e9T0bnKxJpjLy0bLO0HTam
40NsqvANg7/5cjWBgxAydMmzy6uZNJGbYPU40OkOQ6SJ7wLdEA+nq2roGueqKWtpWvIbSMGxujBM
W58hhi+vEB2A8g7+0pihyKlzVYPQJCQ6zBC0uCNaKzhwDmLdTlTIEZRxBKK0JTx3vmM/4C9MQQa4
crEjFHpaidghJaJpOWiarxCmVYE/FdDHJDs/EI2ejCG2sTGlGdSu85Ld0xFVy6OrtPnOeAw3aIpE
whdM+MaqCV26fBthNRmBDhnGzzi2W3Exwbp4a4dIVu+hpyZCxWPp0IL+QN4B1q5PXszVLauQA9uu
0Vz/3PDHPwWjEOAAD47i2zwlXLZxlNcvcdg6trcF69RuHbekBG2oS2HT22cKeQYL7eZ2LTt655KR
pW2YoSJqkFxMOTg5WegbWay1fZ1kZT99JOJ1D0a8ugW/DEOHrE/Itdx0Ouxqp2XWGA3xL4iJURzt
ajvxg5ER/KIMvCCyA2aL5ec4i/UXmvgS/7VOXTZfiopAnL2JxP1GUzGaPavC9kKgWllfyowiwhRh
7JFt+9Es0fWyGqLbklWc73xfFg/wb+mfHNSQ5EQGvL0G/fNZNmdsDxvSsejlEfuIPprMV8gTG802
c9yJs7+GN7OsrwjNp6X1fSjC/qy1Y80yczHuR13gL2fj6rPL0YbxHXG4NjS6LKMj4zMSBOBTw370
Yexup6XSAtFHKn4noLWWjcwy+uAWpC1D7JDmO2wItIXRQux9HhGRtgVbs1/eiHJucgelThPg1nKb
sspgiQ5ePFFIkdMjjKbEafBdRa7LpAMxkq65ii+RlJGTlvOhJ7yhYzmmLUHE7HVWa4QvRSHFfg0D
fxy7M7wWhi08d0hQ60DqpYVqZDcsvq0DeFchS5VGHZLkCMiZoCm7LdAQ0YvO9+oOqvziQ41LaZp5
Q5xLe06rMgd42TjfZAaL6irn2XBPo5yiLM+cKt/sQNOjXHo0UYTKrGV9Qd2d61LRP6QI+NWt5WYS
sKbFCLdBa5RUu2j24bHMUlPt4EBTzbB0VeGpxOBhbOeMdSDl0EpMTYFQc98kgffiEJmRQdBUdWw7
2Xwx4kpuOf8ZdWhbLwWn07pH4A+LD7qCf2kLInNZ7zq8sq2pQqBIi1qj5RH5p2flbt4Pt/AmB5Mk
haeNvoLktFD9kXdqYs1Et1reeFrQ35hUlOUeRP41O0S5g7FAKdb4IyyY6jZwNFnIziRD9omOG7XQ
tPLsuDnAju3ZyPAejiSya7XqZnByyqUExTvlAkhjTub4KoqmmmIrbtnS8g0ynZsUy07hp1X9qFha
3vkyyb/Tvl76i02ppbiHHNiJg55qJg+j0PHDOpBtPXtXjnflwvCdIB2IISalFxuWdSrUJU+J/IjP
9jItEkrdQ+5lxY5Isx3D1erD6JpoksnrJs2MozkN7MrD4pNgXpFO78Dscg9zqXF5HVaYmzfLVs4z
QuAQFL2YDNtlggZFH2Q+VA/eJIhvCclckh2IxFu1Fw7EnEb0JODhdqx+m+CIAfdAj6/YlrFvkPsS
icsl7eKfPN+0utqcTB6QqpG5PbdTcTXAYU8dlRC2wkuazGNXFKgeY5MW28NiOD1FKFFRWXT4WqiF
l/ZlSZV4jvootrgQrfzog5/SRmkV/4C+tk+brlvnG9Nhme+WAH+vK5ha2QnM/5z0B8Lq+qIIfoNg
CWm1prEiRlgOW2ZftwrEn50boR/ZgRdn8lPNzAxLea6CBsNLD2d4rF6/a3/mg9fJPL+BHzDfCZas
uCuNgb/j4LpYXU2Jwo2JpLH+G6rMHMHzST1NbelBVr5aes/6NkceuEJ1kERXKFMJZFRY9Zs4IoJv
GiDY7V0Of8B1gsM84SpHBPScvRqjcRb2m+s/wdulaRPpXNBL7fo1babMi/G+0xZ6wGnzqb7hFexN
XjaU3v31hIkKazBd2WoEX478TH5hyd2wJbJuikx2br9iW/uW+kRk6AzmCjpesa2mKfyK4Y9b0mkP
KtpmgXZYu150OV/ZTpSTfI0F510z6End2WgoP1wu8Wu8oAR+QMGsd4pDHdFSipPqoPqa1w14BPyt
j7h6wEQ5n/d+SMpwgJ/qkiKyZph5i8upg+l9qSAWmYol5S1acXMQiq4AIWjK4sZXAavDWLLcqERv
HiyekCzXSRLQKZ7lJ3lLlO4eEdoN2DyhqnuMosSNLQWj5iNQXmc7r+MOPvAqxte0xsbcJnqKy+PS
m95cKQLxxFvf96jkSu7Im+VxNLfItizfqw3oxy4lAt5RZeo6+LT1gt7A672rGoDIbrkhLHdls+F/
BUVwAn5Rz2kkmjClGYAP2kf5unNTteBaUTFH8470TtyjBp+8pTINd6VbOWK/uri4R2NVXdrULVE7
4mmfSC+lsD2mcOiwmcjEIecpdqLuEQF9HKhL+0MM5LxuOmW6n6AQQOyLEi5mT+WgbLZXRabeeFIK
2fDcJ9d14Td8LTLJXhkABtibRUN0AUuiqNq51OfZEWe5vi7PJgmNXpP4FwADgnzK4FAKLFW300Gg
bIqzjnUXoVr6uOWaMNMqshC+g3dF8gmFQnT+NmiCpZtkw27ossod4OkyPmYTocgQXdNVNVnd661J
oVj/DkUs7o3B5mBHJwLpB7glxom1E+XVcspwQPFT5XmYsJctuCaw0CuvNgkmdrMu2nQHbEmjW1nM
200+2rTbVY6KtelBksO9WuYGwAYIZksrvFPs6CBTdtBhaMzKuSXIEaau8hd9GiXlIZnG9I2MgIGP
MPzBJtAhjh/QHvXDvkzGqr5mAzIZm7gTy43IyDBcigSXVaOyHu6zHaYmT7E1ybxnbos/kLlm4kNH
U2OOXCz6rYwDRknoIeg9WdBItZrBCK4h9aIQrGpXjAzmGEFLtBirK1TWGcTogErlEcBVVOw0JqYx
zNoz7N2R4b45YF4TsaY4m7Uh4AeZ2WjmpgLZijq1TY6eA2gV8hAMijyIUFpEa9jnriZ4PxYWQ++W
wuEHi5OtVRs7VqGgHMn3waazbgVSgnAYYVnjKgd8cm2ChneajS1IWimGVRFQilKvzZDO9mYMYvCN
luUGjl5hhWorg3XbFpsg2SGnQBCajtRgjOO7h3ALT6a+UYtyPyzvixFHj6xfeeGqBBWkybu+QW5O
wY9dsYDwh8mOqlCGIY+zGUBrfkHhnKNQywtfNXqh2U81wj+sSZEfZQ9VpBV/rsZQY6IBR7SyIcQH
DwWfArQv61LsXZkNdj+BW0gaENGVaiVkPDjO6hrxI2aLpD2Kvs+vtixwfAz4TSVHSQaZt9nEEVu0
ZeOwtVAmhqTNRufvycYWuMyBb/FLU1oIdAR9eW0mjeSUdKzGElcgLKnuOxzj3xyZcYNwrMutGbZi
u8bJgLI6mwxKEyT8pr/GgXUPRo763W4yktfZ4NcI7nIk7BeWwbrmrFjpWl6Xw0vs11W3vlvSAlOl
qj5xupIHfCNJ1hq0AQdoLtJy348+vFK+gucygLGWtLnvMt4GQstTCsOVApsrVjdkWXG5m74ae2jZ
MBnddUuRCxRbKtpxE7m1ra0pfhdkI/WJqJm9MgSP4Nt3Prw7h+nUbpgj8znlNWCtxOflZTLlPm0r
m2X3IUvWEYifFtdhiC3InANTz/lEUWZ6yvE1LzPCk9pCI4O+MVkq53YMqjulGkZ07QKBabbrA5Oi
9VSzJw8fYQ2+qwHlpa97x06KuaVDbk2xTA1wzfnJTIFse29ZPl3BW578YmWfD7t+VmjHi2Sh5cUK
Idi0s30xL40Z6uhlG1MztQSA4XRMpXKHInWyashYQEaL3wAqJmN0AtbLyTVb6QPHtqtVv8PyzH/g
6us+WMRhHmWCcogPx3kuEfbezZ9Ezy69KeUm7D6r5+JXwJQEyaGbEuikUZg2duA93y01B+I2IBlI
4dqW+JUtQyzZZxJt6U+nKZZxzPnZmAAaAIsJSb/+WrueXVE+Fwr2JLCBaT0wsTcT5aBXIg1eYqPF
Y4SD0br8BSaR1e8yWQlyLZK5Yjvugy2vF5nPD6Mr2DeYtRVi1/vYDg2AW7tdbcja+4UsgPmyQsVV
I3k0Fj+TeIgX3L89MAVnKveUqqWnF3MMsd1F1WULNmAcxt9ySRe+H1CYDQBCx+w9jMJ/uJJPUYuI
k1gBhJE1QBixmHBx1rqphqgt1w3xudetq1z5EBmCKQkco3MQYTuY2eHm7qZrgboKh8tk0iNULEhj
HTXNygYeRP1vgUgB1kAlAF/uEezzzxnBRj8ct2xAGzWMYgfSlBvQznDcRVj+yJ8Ly7njYYF5vUNV
JjhwRadvl7LL8W0gCA+YUOlTjBPwypdDrD15j5XHkKCouZ+brJ/KqeE4Z8a9CTH5rYsC/YTvzyNP
eC6g7+Y9aM1YX/i75WiXVwhPaN9SFFBPUVDRjMIgRBcaA5qqgebN4HL2DtPZAaYVTdYtyLS1KPFf
tdQZotuDd5/RSPWt0D39KYepewtr3393qJaBVcMF+kUnsGtuu5FuLysyzPH58ghKVpFXa5PBN4S2
qQA3sERv1jdJT9Mbs6LHgdgUss39GhJ69MhcfjTrND+uVQ+4xSrLBzTTGteiAQDtdhHDDdHC2Vs9
VyUiVpucTuEB5zUwBB6i5UNF+fRbq2VSkCv1pWn9lg9js8G67wGGXtlT57rhEt2A+022OXtk2EG/
gppA3BOATia0/DGg25plBeRBOi6WpoOHbtXE6EGRa5+v1YtGZ+gbBrjhI0nsxHZgtZR8r1WB8ht+
xxaTFbKZe+A4q0BtPXPfYigzmgeCFrS/yuoN2gCeyuybYcV479LUf9SDGvy1XkW1YDS5lKSJdUHV
dW9YNe7RfsMPO9TLtOutrqfLAaODzx5Q/6lGFuR4BVPJ8gFeZWeDOYwdVQvrr8ruUb/I2y0o/9AN
nv+Aynw5wfuuY20+s+yln4d6bcZxBIDsMMq9Ke02UaQ3FbAOBoFrsI11I3mTMrgOJ2iBI2dZC3+3
1gLof5JHo7nAUawOcy5Z1BRph8M84D7DiCyeoriVOLMftgTXNpTNM7BJMOMIPJ3iZAJQyun4mBTG
rVdAN/KnDdUypn4ejfM+JEhWaigg+A2IowiXXgIzbUUfWywfEwHGlxIReA0365i0rIpqsV/nLMjW
OAHfsxQkuzthMjh+0boeqtscI8TfAom4L5NGw4u9eK6k2TpUl7STC0fJFuvlAbsB4BDictytpXw0
8KIuFtmKGj657TCY7IXkE6YXM7IizvOXaEyuNcvmKwYgo2sWA7nucTV00/uuH0uBljoJGHoum/q5
rKF/ASl30jv48VG+6xhBkoA1LkdhgDn6725ZwvWq/fYpBpypN/GULNih0H7PR5TC/opsU2ovVi2i
i2KNqcNgqHDdQS51PR4t6pePOgT0spna0oPqMi13Mtf8ATmy0V1eqvzJYpbaN04X5QMUy/Kb7peo
349DSVRjoxT/ZViRS94WxI9oDZe8AxQQVlwdBn0jaTMc5MOOzd2Za2znc6rkuM7fUdTyN+YqXIxl
FymK/V9hjgXqr7sANrI5aFwzbJBh4Oi2yjVWsGGMRxhkDBqFQk36n13miW1mD4IWfMUCFZjIpFY2
0KxPoQGVPn1BeVI85iKUtnWiCld0UkndqJJEl8Kvc35aCr1ceiddfyHWlL3IDUDSNYPPoz5QWPT2
qPU9WpQ8U+TbhsaF7QmAblwPHIDVxVxWXd2uGP2/wA6I8APUZxPZObFqdsAQlz6AMSWQq5IAnFJT
Uh/BnXffiA7ljQnRgCHbkMaXIPfzCRMmg40wyHq4TjDPmpvUD/19lCa4243zlu/Heew+KPh/qtHe
4GBEkjM0YZXYctnEKKeeutUnKCPFOMz7wnf2bRMjOLBG4dRoYLloXiBcjH5yLICfM5gNrMXMonvP
h5Tf2RkVRLstOsN8HKYuR7cZYHysV6Pb+4JapB56Ka7E6CJ6SGIbXVU4+Io9HFLycWd92Y0XgxWb
bAuEJ8hG9QUuHmtJcp3nsyv3cCdA7YUuGBLmtOzZoTYpnVpmdHK5AajHfGHS7sgxGSONYwGlayH9
UgFk1/MI/KzIcVHjtEW1QcHuq3H8rBgW1/ymNFON8ohs6acEJ+PHlMP4tR0SkaAmmOFoUdMeh7aD
c3yL8Zstm3rqzN0itz7ZYWfIEi4eK6L+8tqt+bFIREzRRLDtbc7IErfDWkzZbo6A+aCaSBxvyynk
b5MAp/vEEL+UNgZEk5s1Wuuk1bVM7vx2bjNx+BB2Atd0eu4QDXImlaTJI0EhbRuM1DDWlWK48uei
p4XpWPRUahiJwCiLp3cC3c740KVy+5QgPVSXUz66l6rv6X2hq0NPVWwvQpQwA7TdpMAF8nXIQTeo
65u5Xpd3jCwqdQGNlDyhIdKfkaA4GUxI8S8GGaX327LZGrWln8EVRTtwp3AVIamq2oDddigiAOqU
uUDLOWRsf264/Y6qodrhYKU1wJvF6YsJZC+gR0rA/GJFJry4NiJjOCzzhd+ueRe+aVzbjxm+nB5c
rjn9PVUMVe/ZLe96zuopHPEZp7ucc4UylocOSHmGn8U9wrMaWBGD/rWJWqAdLbHMG0Rd5NDFSg9O
IL7Yh2zpgO0D2iffi1CigkhN1/8ENwJ2TzOcP3lTwqKjvsGAF6BfNeYAqJBvQ+LdihVKcHyLCIIm
8EzMHRupjJupgGcYkt+Lme6nUc/PeY3MsJPDYMPuVwH5HNrhAupcVWwKiSFIxv4Am2RQhzVCj72P
F47LJjWMbscaoPsL5NHZGTYm6FxWj5HTxQrUyjWzHaAlYyah4BjRUubNwKsKGFCEuwPXQ0HHfb6N
MBVE0ZeIQ78NoELu48rVsW4yvazk4LNZRrcS2DOCbdUgZvVLMWPYbaDVguwC2w8oeJBjma04Rft0
SPdChAgEFE9B6TS3rsd4em0Lm2n3op3W2xEFjKJRw7sM3KY6gLwJY7qURU/pHPIKbvTpAIpUQ2WB
c3Bf6mTkjxkttO+aGPaiAhaiq86ec4Tvjrd6jEIMIAaXTn5h4wKyKsRqpqiyxziK3mImF3nJw6LL
87+T/XRi8KtwT0XiN5RaUbVV0y8EjKYobTD2wzNmVUPJ0LgpIgva/G2JkwsShnS50TlAdEwMlB9/
w8jab1OLcTIasYNRBe1+d/VWIj8651ac7Ih43LcBySvzZ5Xg7ryNq6kr2gDj+fCKcYuJn6UvUAu1
XV3I5NsUKRIXByEwI7zoEu8xVLbZVm2fUZjOhB6Uc+xjBHV2OOIxBtNEeo7jXnElIpzgPcujGJs7
KWkKvGyApTAM8iuTW1g9TSAoAIHBRAUuDwPeDsQT1pXkwpPNRU+SpBMqDbcogmFJ580KivMca2wp
At5F9aPQWVH+cEU1lPOxx5yUsiYPBVcWCFSfy3dV4Zb5rNG6dvtQhaw/hb4X8x1ZNcyxW+jeYPnN
ytCVp2Ag2Tj2mffyOkaHnh8rJGwsewHofHsoFP7+qYkrjApg4Y8Ev0/a0yCeCxZH4Xu3BlwbmJWs
9YXB+sZHK5KhPgIWd/4ymT2uTBanGKUAXlvM1Ro5mDoXthz8hZULskTmUfQLrkpn+S0IUUwfpqV0
05XZ4o3vPZHZ8B3OHp1Gn2srswfqmccXBlSTreHjuiW7LFpliVkGwJZ2JflYvQ/YMY/wBOTh2q4E
3cwW437dz2GGLQL8ntdvjgb2y4QtMZcFDoFhF/Kh+xZRM8UNjfzyApdNmh5CXA+P/SQz10A9LxCy
hOsv38PFbJi+Uzt0JXqtrA4XVOGXWtwba3dJsV0+HdGc7GJwndcjiJnJCwRIwJgIMPu6cTVwuAai
mugek1QqdkPFt++rLqdH6KGT57WicYmGyfZ7q1k/YoiAGrFhGnLbBiMUdjOi976v4N4BInNuJWm6
omPfZ0tt0npiZt9IpdZ3mW7rgkLWx/Eucan+ucKU/H1xQ7iKUOwL0GKm4tJZGN6jSSv2UYZ9gZDL
4TLjXIMzMG/XGAN5sZ+oz08Tds/SbKnD+EatHQJ6834ZrkWJkMwFbQPayEwp2XiWKmQEYDCOyTxA
oB9yS8KzmlQJ+LQUftxpAXr7bmOY/D5ynIjPcWQsMGl4mCIcgpRsxVwjAwlBJAVIHwxv97nXBKTp
YfLmHbyj6rEbZDIc6NiV5eOE5O83jUBLEHbyQD7ryQ8rwBhi1123Ejm2ZAnD3tA6nL0dhhJOzTAN
E+0SkIJ7bedkgV2H0PLSxwu7WEBmnm4IpEw9WmqC67s2I7AM2MlhXgOzSWA/Sxqza4jWiWiV6zgF
9myR34uLf8TgU3dl3mhSmu+a4m7ah1WCz8HRuuM2Hmok37qtWy8Aa9F8Zysr2Qlsqkgi2bCXYt93
m3vZQBOwe7SR6w9ZJOwnjOyrqlkYCScJ4yd/WLXuv5t5AV25YozfzyrvMbpMqwm8xXWbMWWZU3NC
v4T2FTb89c1Z3kDbRBZsbsH0wRwGw1VMe2c/IvlASeSuNggctbisvMijRnfb/MQYOuMGWVwwzy9R
6ZhdHtZwP/PMK7ySQOKG4QTaGmpKgRMvqUG4ot7iOK9rWKsfE0Cabxjsg/ngB5hSt1iWAK751qsT
DSix9h7SHY/D7RxKSLZefxt0lj/HdehEg2Mf6ya165xeR8qYvokxCXqn1BYCPZ4FpXuyhlcHHEYV
OyBMlR1crCLXlhheJQeR1PaBWLqduX8kvZmoKe5hrQObVznhEG+ibajWPevX9b4HNfcp67WWJ1MX
E9t3uee01SAdzPuOdLTCrAdFxqEymIqfIQTA+p44qoBlJkQfklRyeXAqr4H/oAEECDsH37o1cd9H
3L15KxL44LxBYjFuOx2D+wbcjZV0H7O6h0t6mdkTJinr9J7wrer3Wx5VH+Vkq6zVegx+j80N9wQu
R4l892Dr/FLH03zjA1KuWjghAWWvpByv0ikChM0SdHIHFAjpqybe/MIZiuHW0MdnsAjIdoz2MyRV
azjCoF84N9sFB5VCAIONMJoFPWh4McyQ5yTAmPiU4L572GRSoB74d5Lm33hlYIvDVqmC61GMmu6r
6dEo5tWhqAIOq7g5yMDIped/fMpXKSxMfmF3BAdwONPV8Dz6woRHk6ILuY1VqxQw6FLg2ydTAu7T
AE5HWDPa9nAj/8NH+xs/7/zQ/6eDQpEJRPH88/+h3zua4CbqYEudI2X4BJ/k6WlCxMBRYoT/3x+F
1GSQdeEehVvlq2ALDjyJWAdVtioBryCr+vlIi8EdWaLHP3iVfGXVnv2Szynt/x8KASe6Lww9tqgR
285XbcfV2Awd0hKGUvbHlfOiUW77k4jhHxbImTCMTGrYm4EZ+OWrG1a1daCQ1OAPrOml2Hy4rHCQ
/uEF/tOnAqMZmtYU9qd/WyAQs8tyCLxuQeFD4OwCBnjWJcNOeIKxLzfkD3TKf1gbCXLcUxTyUEtg
Uv/XtZGCIW4tFP5tXegffR4PO7qAY9676U/2IP/0/mCNCLcqHOxYjV9YopDIaaWjvm6BgJgnEALK
G4Gy9w/v72+CvfOyqKHTw4oo4K/wVaeriCHoDvE1RTNA/GlQ6Q1YG8nOVFF253XlWy5Y96iLkLxi
suj2KTgyT//5LIHGB5zvHHcmFDXnV/E/Gw6tXQmZBl6qNaDOt30NqgpYWln2X7NKEoi7zkuyAnKH
9Ofsy4NSzqDkRuApVLqlzxtEDIBPtsQqfdsW9Sfbzr8vlQwmkJhpgXqLc7L+suEilliMTtDCR2wI
PzA/wXBzhSfCO4R2/Z8ypr8KNs6f7KzVLbKz7Tw+4V9fIec26TDmAOBVJtWNKscPjSn1AVXNT6Bf
soW+It8N1C9/kPL8/YDGc88OHdh/Z0rzl+cWoTIRCnrsB+LJQSGuq9UuLw+yVmoX0WJt40Qmh39f
L//4YZFYjDUDsjEEOH/9sCCThFwPmCvNADOgZQfVHRy/9RAQONjM+aD3aaLBJIW5/3/e/vi45yCR
s762hALor08ec42AIBnqtss2+SoiOT6umQCUuoRF3v37p/z7AQAJLxyPz/cf7qOvxjF9Zrnyusaz
Rlod42XVx2TDHOHfn/JPq5Sgo4W0CPs/+eo+gLa8A4xa4gANxEAxPGFu5UZ5WsGP/8MN9E9rhaRQ
fkFMWp5nQX99edtQW13Cgamtwda6DfPa3ebg/nxL4McQ77cx75YGRQAn+3//iP/0IuF/hxQ0JCpC
Rnt+Bf9zvEQ8Bv7p0NluSyq/i5QSuRP1nC27f3/OV6nseQ9CWFlC0EngPZZ9uRtslCD7YC1qSAkg
FYQFLHYcn5MdJhKQT4LAgPAZRz4NSJC3S1b916jK8+NxjJMSk0v4on6Nfnc+xXgWw+W2g0l2m8Os
veFpicC5hcPbMJ7/5MD3TysHno1nL9YMuP1Xf00GEw6+Qsb6f5yd13Lk2pVtf0VxnhtqeNPR6gcg
kUlPFqtY7gVRhgVvNrBhv/4OULq3K8EM5i0pQlKcUwYEsLHNWnOOGbi9OuzJgHkXERq0Ix/NPbNI
nbvS5sFCEF3SWfBgY7u2wqLUCHzI8mhXisa8fPsdnrzUmtGqg60AN7b5wClnRXEbmV5gKqn5HVAF
SehG2nxs0uRcRvnrrcsarf2/l9osRmww7J5GkxcMiQesWidPNKZ+FpLxbSHIJFvy7Vvbzpq6xcZl
JTqoL4Rna3M9DjfA3Pq8D0dl1A64jyakWbO3z9fsAMOYhr0TU8Ix5qI7M5NtH+rLlQED4SlcV92t
dzHTezyNut6Hbpe7v8q69i5zur+A8bX6zDd46lIQE1XmZmiDlrmZY2zA+8Us1R7T7OD+QlJvBtgi
PsihVc4dE7bvb70r7GIrH3hNY9h+b0XRt3oao2JVjOmWjov2sS3H1qc5YT8WbnHOFbedPbncas6F
FINmEeDl5s402RN84npDOCkpGknbPVgvpgk8FDRN65qfg+7dmTe3ndLWizKdsC8z14Oet9mEptYg
pFOjzHRpcq6JOfnFAIrkqcUrvGfHYYUUeeqrpBfut2Sexvd/PGTZ0vAWOR4Z3PPmwx9immjtXMqw
nFt5kPm+rh+NMu4fysS1QlqtNZKR+txNnxhDOPM90GYe3ENcU8frxdCzmeciMszbjD6NrStLwA7V
/hW3KVqCt2/x1Gtd3fimuwJwGUzHFxM9whD2ZhKjlJEGXmmPd3WbdA+RNid7KRCbKU2tnnmt2omx
i2UKTCv4QcI9tqTyInViNc4biRK91e90yrZ0XVxbfi9k7V2IYRw/OMmSX2Wy099xwis+URQ2QoFj
V5B/Q6ss8sqUyhR2jTCqI8PXCBc/t4M++VOiUFsBgmhMt0N+4pBOqnSGKFnFoCeku/iMEuuiLZTu
orWt4sfb7+LUaHewumBIR7ugbnd3mD2r0rDHPjRQRStoEJUiCg0UTYhlpuqaLNV0h3spus7ToruI
YF4M+7d/ghfqw++utfWDY29kk3QPFBkJxfFwaCly6muCUZg3dnlN2a3cO+SfXzhxmu+abl6CupPW
bacuTWgVNTJu3nAo+j6nlYLA6e0f59TgJGrGZZ8NLMLcongQ8MdRrdNiXsakvC5nOb8bVMwVSmJ9
z5vYocc0iTNj89Q1QT6w9wUSy2q1WabGQlUXZYxliDMoC8xZH9ZWlHTeZbM75D7NO6oJZWQ6Z1aO
k9clLGAlVSJL2CaiaXTBl4QyG+Hlhk3/QFYrOLYnh5RuSoJtVlGTfZYL88wrP3ld4IbrLIeRe/vG
a5lMaW9VMlT1wrhwsty2kRXL7DrC9b0b6lmjKYKZ7My8sz7G7UDj02IJA4gNwHH9Fn7bFI/Ie3vd
wOkBMHN4StOp2+m9bT29PYBOfFEE+2Ab5wOGF7nlCKAlLSzpLV1ot3UWelCHLrEFIKLo4l/Yloeg
0yc9YGtgwPPvjcu3r37i0eLWVAnwNDVUe9t9B/uEuc21hKFUZPZ1ZqOad8lkOrBD7UJZ6fADRHcO
mHNi0uKiVFPYFawu9s34ZSWDNOuxZvU9PWTIKazOM0X13InSwLHG4c+/UVBH+rpIk7qsbtdIt1uB
y7YrQ7OYlevO7tp3Ccreeq/ijUwDtZDxfvac+eHPny0nf7Z0PFidKObj8SNxTFio6WWo9Is8zLVW
XkirUUNctu6Djl4dg2A7v/s3LmpS3tBBo6x75+OLNmWXqoXFymznSX09mdS9W9dSfsRNMx3USr8j
WHfOz3wpJ7YDbAMYwjrPUYfAf3zROcocuzAjGdZR2VHkNvr3kozNgvWhxYL69h2e2KQTbIGbmlHL
xbaH/kGiIOyHkQ3XjLfYwD52ZY2L8V6hj+lL3NuBAaN7L/Ol/fz2lV+Fj7L00AglQXYFZ62Rt8f3
qVYLS/zsoSeiUkB/YhZ3gibkLwwY8z5pDOJRjaa1frhN1OBdR6OMmEPR1auC4O8nujEIEvWxSnao
mvALvP3TnfqqWJf5sChScojYvARrGFWFmZt10UWs5pKVjnkotm/pjKt+FA9/SvZ7eRjUrqnAsicj
K+P4YcyJqzlCcGRJemrWloReoFOcPKS61P98AVj5wOhGrZVevA3DoVdkdAl+sDBCY35gy/ux4is/
MMFwdvFa697Tyzz888dJIC7cOxD65O9sPiQsbbWNiLsPrbKmVqBV/f2YVnPoRQhLTLLeHt++3qmZ
GMae6xls5lxSoI4fp1up5G7O1RAOZqReTEmv4aHv5BPuRw32dBnd2XWdn6sbnBo0gEzJcQF5uVIT
j686pIk3xngKwqq3jMD2BMqyIlV2CAOVFUlgnHmTJ2YKA4WwafA+CQPZXq9xmYFpO4+hNcf5bWOl
7adWN+cD9bT8y9sP9MStUSkHBcf9UfK111//bfm2Fmqdy5KNtCGRXzqucLAR2xgQlR7xN6j45cy2
7MQFTVzWLOL0+la23/EFq9rEgYJZIsxFHO0re3wuzVS/ICqtgX5UN2cG6IlHCU4Tri8dXpgS22MR
jfSevq86hh2TVoiyLz+gazBRl9vn4OEvVLfNVmjdB5GABuaLavJm4rMTpGN2Ok2hzJL5wjKgFohU
6d9lfabt7FF2HD/V6iHtO/Wqa/DXWJ233KtjH39NIWF/x9VtQjgw2othDWRxDCt6H0dtf+dy6Lti
PGQXFSaWizjO5Tk82akDAz4FDqkUHa3XIVeLZhChif4ttNquRiIUYcSy9Mm6JqKu+lSj5GAXO0/x
Z4/1+LIWKdwRpELKszTqFFMIQIBu9/bYPLGG0Q2gTaax13FoYB0PFVWpAaO2DBXNlgpio9Jd6UsD
VBYUXY1m5heL4nWYK2vjzAHu1JWpzVPIphcBqWg7zVg9efBJPIWZ6vwkcMJkw77IOxzlVqhJvfhk
d0Pqj53Xn9lpnhiutEDoK3FkY7jq+vEtx7i/KtloUwgUPUFeZuc+GYFGaInhXAz3iakUyvZ6HWrh
8E0292jIIjZYDieYDdEqzjfH8oBSZ6KHOyFunJf2whH6cOYGT3z+60xDBAUbA1Xf1tBnzerbvMbY
3swQTlQUsWi1wXVcLONUMQOA9miCt4fRq2fKaGaDaa29Ccp52xMKrf9am9x+5utLu7tOS6qDXpvj
ASnln/YFdS7FgIVQwS7GfZVH12TFYGcOHIxVdHmF9y7188FFZ0RF+8xG5tRdQZoyeIMu0Jrtal9p
zZy5tjKHWIGp0Jet2QcWopUEmdJYhG8/wnUZP5rZgAhSmISSToEV4e3mS3SxyaCEBZuQIpe+Q4FN
q39ZagAsb1/nxE0x93Dg0Xl+/Mc7Hv5aDPQgFsYcFgMcBBPPF/4Xcn5jrxbf3r7Uq+G/chFttsbM
2Bw9XtiWvy18du6BIFgL5thWxYXsuybscFfuZK/Me0rf8ydVK8b92xc9dX+U54wVJ8tJYBuGlcDI
w6yqITpCvgY3Q08fq5manSMRx/47lzKIIFhvjr3S8aO08b1pqBZXfZMkpdbqUC3Bn0MS7zn/7Mf9
54/pv+Ln+uGfA6H7n//mn3/UzQziK5Gbf/yf2/RHW3f1L/nf6x/7f7/t+A/9z33zXL2X7fOzvP3W
bH/n0R/k7//X9Xff5Lejf8ACgS/oXf/czo/PHc6dl4vwk66/8//3F//2/PK3AFt//sdfP+q+kuvf
Fqd19de/funy5z/+WuuZ//n7X/+vX7v7VvLHLtvn4lv1c/sHnr918h9/KdbfKYuA5aIoyndD6YDB
MD6//JKm/h0oHUdeRjrnAlaYv/5W1a1M/vGXZf0dZCbqBd4anVTyF/76W1f3L7+k/R0iFrs1HNc2
3Xd+6f/+aEfv6H/f2d+gBz3UaSU7buXok17hyjbNZ2pUnIBtUHLrEvjb+Ndip+u6ucXjr+tfWJOW
vdegPcEDqhysyinPrOXa8ff2z+vxk7N156gASmyzsuU6gUZVwvW6KkdRrERYSBodre0Aom0v7UEe
vEjDKYQJf5cktvU5swRBQdKsL5uumq/kOD1OVpNfkWCq7ZRezwlmXT36v73Cfz2n35/L8Sf68nNa
nJnpFkBMZSlen9tvzwVDNmE2GY5yrIJfRT0mV4khvIC+oTgjeXj9BkBwcnZSedGsh1thk9Z3mrp0
DYZELxEHBKn2Qc9cJxwyt/7qYH86c2ev3wCKFYeBA6wXndNWYpFC2SlbvW4DPR/1YM4WM0hyKjtG
ks+3/Yj8LTXAM7z9OE/cJOBbrrZWfld9wPHjLDKgWAVBIkFlOCteHvFiQw74DoefuDBq5dfbl3vZ
IP3vSrW+PsaWwYVsyt8Ew64r2W+vT3ZtbBRpjoYZ5CfOrjQfnhKMLZVfq1X3OaNkAmam15T3hoNP
bBctrf1egJn66ah14fmj0WRAqecWcaDdJJYTJkrfwA9BYTvBCDLtD4U2GD8SIri/ipSwYL/RF/c9
4j5NXLx9M6eeHQOEFt1aw+FIf3wvbSq0wkoaEUyD6t6Q7pQfSnTiN2Wc1xxFdTt8+3psbPkbN0+P
VQltH3sXtGLbg+dCJc4QRZMHneJ0VxHkZHgNVC8e0lRtkl2udemhhnZW+R3JLJc2qJDPg13DNxVx
DxPILI3sDkPsYPnZAmgWKETVDIGu2OmVkqHiCVPH5rUIr5qf4Y5bnxH5KOVlbMbJLb4d/AIYPMzu
gLclv8pxWxohgMPqIy1SrPKJ5SbTgRxJtwhiUIW3Vc6iFDqV1K8ao43fZZE3QNIj0a8KTLKv8drq
WrT6F+rsceqX5r7pBvWbcOdVoY55SEFJ1aaTn86d9ygXAF2hIXEXhHotayz/6qQDYjOl+OgxzbZh
3eQo4bU6HfYCJDHNrha4jb9kkbAuzL5RfpAVYX1kTmuwY6Me+lw0S/eQ950FvN5JHfbUqvluyTAP
hcMYqxcdqgjrBsx88aUmu1L33VQV36OidZ/M1sMNXSaYsEb66opfOpE0d4CRpn43joCQRsgbX8DT
K8WD0BPD2SVzN4GFqPNZCcZq6nR4XkuN7xCDZ+IndqtawcDJJ/FbjuhjWItME3iJEwDJVTMmt07l
6E9t2TjYWdJhnP3aK0iFsyojn0NKc3ir8BK4t4qeTbO/DEiY/bqI3fSiJ0XC2aUWndbQzCIsXB6F
oadRb5g+kylRGpDbqfmlG1U39odGndeM02awwrkb2q+lqiVw3OK6Y4IH9Rgmg1NH+4UmV+KnOszY
AAJgc9dUbseT0KvMDBxBMCuMM9TYYGukHPf0GQmZ8FwnLkK9MSxS5DUob4Hge/5IWMIQk8eUZWQo
NF4f+eVYrwEfplp9Qme2jDvOtsoXVIx94jPAMWsA21jGAOyFcSNxLvewh7PpU9uMSDvQrIjeN2Z1
/DIOC6Oo9bLpG4ghQAJjJcVDgg3BbnxPNnQce3eJk70J5OBuTmjhhKpMmG6zfioOSW8LGpPR2skY
ZN31O3uOI+y8lAX2fTZ2XdBYwpEBEn3tQS8wOob5IDN4PFEyxyGc4PE2HYv817A0Ao6qNhSfCtsa
H+xFRbUHo8oAijXnVB+xdkIGZFyPe5pyME4tKYr7ptSNJywQCk1SV28uk9Iocx8/aO/jzvSGvWdP
GKIR89vfE9VagCeaQDjitqfxMVtV+tMZeg0rgNbJL/hwom6XFBOBlkZrpGAvUiu1A1XByeJ3rpgu
e9zQHt8lRJgwzVyFgJUsUX/xyJs0kBKL4g4Li/ZrzhPQP60xKDKUeG69HYmguBdJRrF7xIKacp1I
7O6AzSKoxRMFwiUok9SCPgS6cZ0zUvPGtvIBJENfkY6jmPZUBLIsTBAPsUqePP1INQ4qi25hWIGi
Hv1ONvP3DFMorlxFpA8S8Nzkc0gYJSyLEvyE7db2Z10ZcmA3edFWu6rWx9AphKDYitruJ8mv/LBR
kiofKpnP78qxcVRqT3acIHUvLxpVjR7X7xkj6gxPMGBmGr4oZuN96hY+ohVwUWt+P1cj7R7mNTKW
m9J79lxJE7Ht1fFa4DyIsWBA2feTRKSMupEaKBXRuH6fyn4gqLuvqXAbs97d4Bm0CLTv1cL2Z8oq
77pqZDawpwr3Vtsl9RMIvhx+EzFZPy06Ml8lu4X6MA6dJS8x00UkfquJBXVvgMQqnXkyApJg+0e7
Sjm6x7IC3jQOGRbxgviOOMC4rg6XSSei+9xMzY6PHn5IgMsHW6NtrdOzlozZgWKTIXcT9YhP+ti6
H7AYqfJgzXr/FSOfKC4NOYo81EbF/DwnoHr9JC+tFq+wtgC+QjRyK4GMAx9auhzaSuLd8iU2X5Nh
rn/YGVEmO4tIqJ4Z3xmLXaGXw/WE/GS+ZjuR3KvwGfNQxViJfXqMrZ8LkkX4YEqjf+1z7J0B4tvm
PpOCQ/xQxXMVYJ5RbzGcFEAf2ODk+8G2OiNwOKu6v3idY/U4Skycu4jDtNzB8ZlhVwD5/plR2Vv8
lnGzm6zSeepAYH5dEkdddomiTTlk3bFXr2rOBzIoZOLBLilRj7hunMMHdBbrfqnaxGC2dsp6RTG6
qp+q2NMD/m2nsrS20w3uXQAFWhNZPwbXywoKn3wMMNXsSN+ljY56H5QQe5dyKGMHuErdWixiSh77
kzorl4QNggwZxYSaX2i1gX8bQCH8WUDqN/Q/OzXkAIGPTDjgU/0B+ht2FiygykE3oTmLfIrmnWjT
QvG9OYqeZnam5MiQTAxTCxfXJxYtycw7wqAGbgmEMWui5budg3YOGaHz+7JXBU+jhJPtz9rQxPsF
dzaMzVolk42UQg+VaWnDjBhKTENBLkuyEefKSS/LqLMBUZe58911yFRhDRgBqETmyLSOkRoHIe9W
vyFjRW/Bv6y3wK6x/ShMAbsjLZwcFBU4FPDRysxHGQ/gPmRXL58NrMB8T2ahlrQ3HONXOdDMW2FF
ucIOc2E67RWISwj+ER3kRe3+AJeaJDfL6DRfBw0Q6m6JZ/PRXLgFX6ZGdsPeqp0CPRq0Hw661mdb
qYwdHugl89VuiH7Fg1vjXHf1vkezCGelpaiH79MwGms3lnl0k7q98dNY6PYV1VJ/LfvZuo+SF1AR
PvOHIlf0W6Wespalrvji2Mr04KZKgjkujaizpJNK+36o8n2ZtSwsqM33OOXqy7TOdN9zqPPghCJC
GNe50j/XTbp8saDRfVAoo13rDgAYTpFdm4SV03dfxm4u4eSDE9+VETWlW9OozO4iW6zx00gZuUFb
bqi39eToM5hnt/80sEn6NvVep10mYsk/EBKlM6/C/EyDUS1m3FgwfW+w1WWfsdMjLfZE1e11AQzV
B3RLmS0e2Of6PeoWkt+A8F+1jdPEQd2zO6fNx+/Bj+pB0+jLkk2RZtB6zAZBXAQsFu39goHT2Ily
Xj6J2lZgM03WfJfVwrPBL01U8jHl5h7H0clrHydzrGpourXzQYyYkH196mwsgwguYcl1Wtx5+6yK
5LTj1BB9Qx/R/uzGLv9AFRZDNDRbYLxqVndPJQQwoM9da31m0DofkmZsrljnkMR4pTMpOyqXZbVj
O7gmD6n4mAgpqFOxc0ZXar6qUyYmzKBpojDTChz6XlKAZFJhql+KTp3Sg5IpRurrha5/VmaHBdEu
lQZPGeY3TJmNntzAPjQwR1q5/h1hd9P7GnmIXph6ZfZduFNn7dwWsH2AhkzjWAxW/dqc1alADVF4
jyrYEO/C7PQaLzxlpvcSRVcWgHYen7TFyi56eGGZ35lZ+QUApf6IWsf72ZTq/EFzyDjbDVmqTihz
0pztV+MsM4cPNfoSQeczfRaCAgt8AYTkArhp9a5LazWFE1lSysrUxLgXSWdqQeRGmeqrY8z87g7x
+ETOIhgVAKfs0yTQZX44NgIiqC1PeYAFyhbNFnp1OUACA/imKPlPE6yU6y9ybt7NMAkc3pM+XDUt
lWrf6QconewIUu8wYbFmm1aOkQjztQW+q7xmecjIbyvYHTjNT1quCUcPTUepEaXdMvsNIMxLN7bt
CxucxGHKXT00WUkAN2szUGfZa7yZvh8epjlhdx4NHeaqeupAKKh6N98r9jgMwazHnvIOcaexYDhd
CXAEO2rPJlvEZ0IVWsdvXN0GGxwL6gpTGYFJSs2RtDdrrJPxAvjTFHYmqVahXYDghwwi+i9t68xG
oA4qzxTNt3gWbuyQxdNrAhtvvlQ7F4OXEgJ/Te29PfQJTcIqoopj5dXcBlLPyQgFrFF/G9acJSgZ
eQRD2GBmDiqCF9sAuKtzm4kuN/bOME3MA+wI/RZC4RwoWjvlHMQLnHnKDAHRTLHu+k4qYHYvbk+J
BynubO5GmiK3jrGCY2IPvCrmekKHDNZ7duX8bj8iwyTyI8UYnu3YNMAfl5aGkUuj7+ZPLR2NCTN6
sUtaA+KfNdBK9wd7mD5kbjneuG2dw1pmr39J+gbyj4GD8qWoBgZcVDTmI8C58YpOv/Zp0FTBCYFP
02B3L/DD6zpQmspVxX4B7UruTdbo+w72WssBjqU6BEMFlgpdCXVfO3c+zLjAgdrWMAkCt8YUHGoU
m7rAKplzQOCC/A3UDPaxOVfMbAsO1Ye4XqxnqUm29SJKAMMZZfnLM2T3I09id7rLuqX5YlVZz37Q
yeLkwG3KNqhBqZbvcHsbn/t2Tp3ANSFx+S7QWRxnrUdsc6J2fDlxDZcsTFhzEV8YmSpgTDbLp062
5nStk5/ELWWTcacVwN4C1ciYiQtHERcL4C6Wd4Y9rLTCMaOwY89LznxalvvRbfUcovSSTSs1qP2o
zLo37Hj52n3RanMeYFAddgUkAJx3amddURC1wS1nQ8KNw4K5AXFea7ukJtOSjQsTsj8Cz/yQW6Si
7Eo55T8Ebt/bKauAjTT1CB1QtDYaxwzIHYjq6R0sc+U5Iy4+BUVqRfmVMeRg/0b4IrVfs3O9XeJ1
ThmjbNRC9knrQSV3TSIGROMedOF0XzynQq6pzlV6KY1u+ul5szEf3BmQAlZuJcXY3oCC8VHJxd/N
3lB5YWDEApvdkRFMwi1kgDF5hO4ZLTxQoSkOR2WhIk/MZSUCfqbY2LMieuqOSjB2Y6Iv3YvEFBFU
TMvMvy18xdYOmkJ5Q2AWTztJhvRONwfzV9bO5nOX4vt2U8cheYB0DSh8o5d+1EH2PelVzHxhR2UU
BQ2RNfczmwV8XjOk06AiQviylSk0TzuzzV8i77J+Zzpyir/MlQVUEtEMrPKha9HpoJVy/Rb2dev3
WsnWEZ74TE94WsE0HY2X/ZBBlw7qlNCnAytrUeAeyQcAiVib3TB3WgXVVSq5qxhUYaCmA+dkxWW5
ZAvX/JB6komdVcfjXW7ky9dJSnnTpbPyVUyl8rVQqWoDPa51VvXZqwwCbYXBroCVk3APLHjiKs+w
2O85MTbf2koCbOD7n/WgkcAMgr4pY/BfuJrfo8506Ne5I7RR6qPqTzm5kJaktx6TawDjjxg16xj7
duH0ft5q2ZMlR/Nzx0c8XZZSmM9zOi6PgiTjmMwfM8k4TcU2vDWAm9Kvrcil/iI4gRC9hbIuZxLm
X+Oqf6LNVHqHlJZivTPqnikl4SsA2KxxsYDmzZBfjsbg3nhkx/HEhwSDBThrWJpmItiSVr3x3bGz
svXpaHbV5apMGHZO02ZXXV71DbNvHXV+VRfw3wRoJmdXSUSze2ek5AaGhxDensjPMugzuyfusVTF
HfXjRKHgWc7WQcil+xg5XXsPClh0BGg2SUQFyK7MfSmo0ARVqbc/yQtk6lzY7NGJnNT+HZGwSrKz
4zz/jCGAk2k6Ehp72fIxrxmgCB9DtW9ycYVAg62kb7acL32rw0rP7rBMxx2/6sr7Maut7ynOeVYi
CUN4p1Z99klPZOXRqqBbvANzWIx+jLC1ZkiS1H7QKPT9GumO3ixs7QGcemn5nSUOKMgKQNitJcmE
DcdoJYz7LLJ2Gv8Txsiqqp0paxDWTEuRExAeFj2ItmBnE2e6K66onyCnzY0ZdgDa/jUJ3oSmqqTL
CARkoKZAu7fpZEAIVcr2fho8LSd7wcyq/dgrJjJ3jOetNMiXEIaLqzA2hmQMbcTJ31l/ezirjp7c
TjmwpcuyzpzqMgObzg7IWR1LdA0ZlJldxPdQDKbP/wHgAorgCncVVBEfsPktj5B+5d1/kLE3L3Y5
rjCPSi928HYd9O7USPZvF41PdBWYqA28qbSIUSxtZARzHnHWExTcG9WOr5alA1YYF9m15pRUkeB2
hb3TOmda+qfq1Kt4aG2107vaBg8a5Zg0MHQEdT22rv3AtmTMhH1oreq7wPGw61D8B2vw8ZkS+YvA
bFshp6nqIA1hxsMqflyTVxUAS3oHI8UY9FHz44IAAYpBjXWtNapxQ7wChQGAPH7btP11TSlaDcTi
NrtFic8JG7RTjwEpHCaTVUCL1ez4h7G6kiJ1y2NQoXA/5t1E9tFAJWGclud+QCFMkEgXdNBR/EWR
w+VgtsWFZxLekifrtpUch31DNs3OqR3xQG9GvwQkQM3XqM6Z1E4ME+YNg/bMKn7Vt8/NFm0XLWMN
wStXTGpKfXWjKEa/6zInvxOlEr2PMvuchPrU2yKBcPWmYI1B/bV2WH7rBg021KS4T8FLDyN0awvu
bjBmRXtoASCGKraMS00X6b6gY0Ce1aTvCc2MOOZa5pk+2DouNuMGGRHKN5r/vK6tKFYBmVsbsdUE
C1k4V6notcOcutN7W5XLmTDptcX16lIuAUSr2BgJ4ablpvetrbTADGmBGe61icJ5TZg/p3Y7eRWP
HrKBHw8j2frCf3u0nZV0mnA4EBqxtoTYfZT3VZ23Z3qkr6/CeQVVBFYK3h6r1/FVKDFTrG/ZCveg
bPaVQabQS29K/+PXg29ifWIYitGEWJvudJUUcIMTWQcTv+lCrDdSk4UUlHJO//xS9mp0XduwvJ8X
Id5vD85i0+zAfKH4wpnlmvRH51IvMjVsRSfOTJMnnh4uZVy8iGr479YC42nFBGGITTqroYHMnFID
dcTqzFVef2UIGbQX+ShJ0UgUNgMOOZsC3ojLqLaHZK6hOsyK6n6fBoOwqjptOSdGE3JusNh4jdhy
kGQNkjmyz4z8V5OMS+ULpwQtbjwZ1tY4HaMWJKMRISn4M8PH5cOqVFXWdTG1DbTtySBd0dPOCG1e
TcJcdAVe4BjDWIjD/HiIOiObk3QdotV6gDXYQ/qRUHSgL3Hud7odHwZkbrsipbHx9tJ76sHjJUCq
YGEwxkCxGbXaTNqgknK/CZYr2PNY07MsIbVEKfWbVom1YCQg9S6DG3ndDzWb+JUQ7kb6dGZMn3rw
jDGEtjx0WAqbTYDWg8XMOWwFgP26QEnrmzJb+40dXbuYksXVorrtxdt3//q5r0YVdvooKBAUusbx
cyezQDUqQWWOpb45zAPpQYtUrasqi7Guo4bnWG0s4Ezj6swbP/HcLaTSaGaQvZOEp20GvIwUOo/k
nwG9cyh1lW1zTQGH43YVpx8n2ea7mVQzXyp5EuL0bMMYs9KOHnZ8ePsZvFpVmLV0bxUFoSdCYrT5
QabMJaOhdGvecwuMtxonztJs07PRLc+oR17NJVwKU4fKVVYx5Va3TZ7EoEuLDX9eufmFKHA0WgZK
x7dv6PVVGEV8TogoYfCwrhy/1FlLErOfRjBmqtoe9LRMHydF2GeG6+vHhsgQSBKABRMB1lb7BPRt
cuOlg6/XcI4ckjI/wCpFvwDe+MwNvf4ybIAm2BXwkbsIbTdfRpSJAVk4l1LaBDfm2JjKXqauHZaE
aQTe0lMoKyAKnkFkvP44WJfZAuCSQGnvvuJdiZYQJX0Abg9kdA+Dw7ieiqi6GbRxhnqnq2TdEXNs
y3Oz4YkXyIXZDjg6KjZ9awhGMqlGriSex9Gn6UPhTcluNtT8zLd/6iqQd9gUkCyscpPHw8SKpq6x
m7IOzFJ3b6va+TxlSvPuj8ciQl5s63zqq5F3M8EMwAY0tS8ozxm5eTFqoniANOqeGSCbEHUUSwih
XbRK/D8CfNbP43vBM9AOZRVVvKrevDPGgW4ie6IbCkiK39Hn9jWPXBe7M5N3vUpw0dL1uaCcTepS
QjbXBdTQ9NrtJuWptgb329sPYePm+ueP5+H80wkZxaDnrCPtt+2KPoAOJ7ejDprS+qWmsfjSN+LR
Hpf6Gt9adlV0cx0sFtFCPoz6/tZ1TQiuTj/e2TEpYLU50RNEifrp7Z/r1AAH14VEH8urqqmbVbdd
Cc40kuugbLRyH9cpLZtBi3cY3/OrRQzPMY7vvTZ7P9++7ompAzntevhjdlt3isePg/IamEWNQZHb
FFYI36MyEtFQHNXy3Cy1QWq9PHqutUo98ZCvrt7ja9G6HJRlDbGFl4VaqCnUXVnMRlgWyKLknBNj
SeLbXd1Vzp0F68ovAL+eOd6/mCyOThMMSzYZuEKQDjoIw45/iMKbqSOB6Q8GU48CVJeAhdl4+I5K
Zjl8+uxSm6dV695NRC1I/StY1F+ttDU2IPRDhK4k97nbVWEihPOA5nSZyIUS9vtkpkETN2vOWds3
uHfFnFkU6FPVpTWjnhOgnhgwKz3OQvSGTY2E5uP7oFMIX35N6xKa2T9bcQpIlMJQaEnSohb49J80
1AO3k0Hl7u0hs76mzRMEybeeYRBAYiHbrGmJqcpGpVUQlFz5O9lW6gEIgv7INkJ9BJxy7tM4MTli
kgb1hN2euWXrIamQEoEo1QkoQED4yC67v58r88/Ch18Gp8PzxEtpuSzX23khpbmfaR7aoooX+54Y
KcGMFaf3bt5oZyxjL+yozRNkPcGMwzoK4WKLsJukZTLDtFiBpUZco0EYD3zR/lobFMQZkkQsOaoa
7WqVbyXVm0M7lh+1NLqhGkWSzyDOTD6vnzDOQ3SSnDXWs+LWDtEQlJb3ROQA99GyA2RnYl8RL575
9F6PG/YMSDE59jINvGI6enoMT5xvKCCjO/1UtRQqh9YbLypkund1RUvg7XH6emrjehjNmWhANcCu
PP5CTCUH+KNzPSIi031HvNmeHjN5hjWpAP/GpTBCsN4ByGATf3wpKLcFJIymCJy+by+tdX8Ei3W6
tFI3O3OpE+9q3SIjp18PaWzWjy/l5Wg1iKVDy1mk9d4qbfOQDJpy5ion35Vns0jqbPIQ9RxfhWh5
NZ9GbihCOsNrstrrik5HIOFLw2iGev1vPMDfrreZzZxJqClZGtxV2y/vxYrvRU1ONsVUnisinBoW
BmsdCy0YAmdLqmy9LhoVjVtjrnZ9DPxYbmXRXit9/GfQrHVOYf+DzplKGbBPONjHTzHWx2bSBqQa
WSPNy0GS3GxMpXZXq1LZvf0AN+Sa9Vpo4Kkcg0ulYQLv4PhapVWhiZKo5Vac1Xdh15zTzcx9aPAm
kb5UtzbATLN/yvUFAVfXzvu1rPtgJ4IYNKsRZJyIyP0/7J3Hct3almX/JduFW/CmkR0Ax9CLpChK
6iBk4b3ZG/j6GqCqKnVABk/cbGf3Kt4DD7DtWnOOGQ4IzOn6E5sX4qY4h3V9PXjXP5JBpSHLxqVr
nP6R0EpI0hlZZG1JYjQBONE+pnl6ZqF5/YVd8FM4gDlQcZ3eXrpoR1M6mhzwzCgMD0lUFhdta5PD
RGb1mUe9vg7hdoESyoGab00h+PQH1eloF9gPCpRHS0VgYxE5nyQ4VyRegyTpsHDAVE/ufO4U+3p+
uhSm+IngO7ixe5vnRh5KWpPDdDDNwo58IO89nWttOE5adMWLrx/4+P0lQ32BYmROV1AT6kOS9PGu
cShZBZkzpU9Syz+oyAY+aq1Y/vXqSynG5qylUlKll7r5C2NvkI06IKnrdCLNFOg4NyMO2CCJCQl7
f+y/fhlQdNm88JywAHPLPv0IbZmrNG3SPChIa/iq6/jlJyRZMuyGuf5Adu85wt/rYexRXGQoA03F
Yrw9rGcQ4EHsUSqpW7N/coUxP7jdYndnftf6d58eEzjYGfB+VIdBBh3y9Hc1VmTVLhDfwKCReLmQ
6OUbI/08VNOuXFXY6GMm4YoLYBM2Dn7EX++/2Dd+J3d9TsoQ40Ar6Ou//3VXImFcg7FAj4FjtLfz
6pH4uUTGj+8/5fV09V4QxZy7LPAA25o4a2SH2o5M25Z0pIdhnu4x9pefrYKt5v0nvfV7cF8TzQar
lHG5WSPnNlZIgiIZI1e9aB815fTdUb3m4/tPeeMGTOVqtTuvPhdwrJuDx1I3GHKI7Qmk0pHlrA/o
AvLBlaEDMyUk0izekfE5h6Y+IKMo5nEnbfFjsHr30KDd3SP+QgifzaDtqXP/NwYVw2q9gEHSegUM
WcYh4tDVI01Kk/6uRw8cVDn9+qWXCEeYzVzF7ajaN3aBnpxS7Znnv/oGvBdGDasyvia+xGZdYHHs
otEyIgL8pvwpgctOJFtUnnnK62s+R+sXKzj9RFot2wpuroiiZ0NOAhWN3kxhKCH5W0Qo0KsVlm7n
uXv0MgKrYg3x9Y7QpG+mlkyHHJ35TklB6XRK4TwlqAvCl+HxP+7S/8D6+ddMWd2rJ/bSoKu/DSk7
3R+r6upHfflf/PGXat4/nLUYFyZzE1XAelj6Yy/VjH9W7s7qHOO2SUuGI+//dZea9j9/bm4c5pDh
cJn6/+5SU//HpBu1HrugD2jgvP+Nu/R01EIvACGLA542OWcXTt+blUMtWk8qVZqgG696QofmLIx1
Ao7+eh8f/iztf3s1jdOd7M9jVr84rwAPKzel0wW3ELox1dDhAyfV8CHovfqptVVynpB6kv8u6/EJ
FZm4Gq26UX2i1SbpI3ME4Zm5EotUujjqcwIWLfeByqCk1+bORpSkF8oV2avlR6yRRXmVW0BukHWp
1q0nJoR3VlUoqV+PMqt3Bmp6gRpbU76UkaY9iiLNPk15LsfDLBzw0Uk5eI8oqxwVXSZ5VFFRZVdt
ruXEkCIxu0O87Z2DfL7xYiiOsQmikUA+tN2J5ihHoVezEy0RzMnKu3XwKJrVU2ydOVmd7rkvX+Dk
QZsvsCR5rol+BenG4/Pc1Ld4KdcEeN8Txg5gnO9KeQle+8x6dXqOZEwBI9NsBrnFkrhqH04/fJwS
M2RUauSjNac0VXtiF2dFTbqlE+3NCZepbg3Ome1w0/f581Sq+dBW8JciO9kcMFpwi5EnZITSacT+
5U2I5QuSAsRc6h8o0vX4IkF27AWXhjBph/pASGITFkyWq/dH/gt/9r/OOvwpXAYoPPCFXa5KdGVO
X0BfVpYAmqggJq2tJkSTa91QttSxMhqyNUjSppnhz0Ddbt04FijR+6K8adPMSo/xRDT8Xh1G9Zoj
28AlK+rm57QW0QM49PEebZM3I3zWNBGgSKwj3yT7ZD6YSOqaPcJK8rqzZTZuev77jaU36ZWTRPYH
KBETlhKD7G8fbYD1fV1t1L1aahrJOJ2J/RN63/ywiqFRRWrk69C8myW3LUg4vjMVqtx5Vp99bSlu
tmcWi9Nj0583RhP85fKxsoNZFf8+nFFnjVH5j3gHG3dc82vaT3OkzN8pPc5nRufG7P7nWUQtrPdY
auccoU6fVQ4NWOIsJbyMkMEAh6hLVHY/DteG0qQfskEdAokNg5K/rt4quUJGZNF292gDFiKu6qpA
xKiM15aR1Jez2mW7mlymEHnlcM7uvlkoXsYRnUOq8gwjivzrv/91ZHUJvcjnmi7qXCmCZBIvh6W4
KGnIgtk8FCa5ubv3h+5bL4c6E/Vsbp0oGbeN2zHpmpZTK54R5tiDVTjuL6IBq+nr3HRx5ZeZIlu/
Jbz8WM7gT4gYLOc19bzXPg8F0tpgIqHxogWoidO1ynPLF1YJetLRqe4m6dTrh/f/4s1mtr4jTn4W
R2CQVWuB7PQdLdQJssjkazI5HloD5advWBWT/f3HvFrToHBpXMyoqHLYBpV6+ph5qnO7WAiMxc46
3w2jxJQz6484NYYPhd7HPnDC4czyvekxvIxU5sQKkMJIy4Vi8/0JYzcUosYVX1VndOBkUy3ZwfJa
7MoZ5pkvZjOv3Y3eiQ3fMWUxHfoZyVLQ2Ub28f3f/8Zrttbb4XoEWfHUmz8FtevCoWK1K8b4K+RY
NvsEYPv+/adsTrp/frFD3xelxkqZ2d5+S+5JwMJwceXLpF4UNl76PMcZFiRG5OD7ik3zK1ik4gKt
kZn5lCWJNc/L5Ae32PS2Ltw8Q/kPVT12Ev2MgOXNV8DJzVlJuRSYN7vpXI9EcBrArtoiGUKLAsAF
R5z43z+FrjcaPO7INIe3KI4mRq2CTVBB1aoNH5waWbje6Mbz+y/6tOHy8p6Z3ZRDEYaiydlOc8el
B0TOtOIjJy73ChmSqImhe0atsdxKm2Rdwxz1YMHUfvH+kzdnknW+rtVKwktIljJY608nkp7KycpW
siMlHYLT0jrBTst4U+4zE0+uMsj6BvyQ8pm8cJIlRRNn9+//BZsr7Z8fjxjWouSkMbm2kqg+btXR
dNfNRqQGVlJC37vMRGGe29mDMori2HRDfOhHY7ow0Wtf5Zk2HnPNloSgOsMlfXR21niOgsHtl+nM
SrPOpM3hgRm2HiHg6YJG3AyzEX4BSFcSxxWn0+4ABY/3cc8xgkjrZbom5L7pzsy6twbDirlnYePo
9mqbkZVMjcqgtsc6W/pt2S9XplDq71XsFQTHgY5LCZy6mXt3/vz+p3hjVaVJzEljFepwHd8MBi8e
1dJCehkYY8tRrKOprjViCr3YJFEu7+1o1+BQPrOWvfFUBiCAXjAarKpb7YDUYwLZ5Mgep5bk1ok2
BhFQttquM8QofUtLx3R15ZeH93/tS+tp82lpddCXwg6C3sTYfNpOkh0ATIA8s5m05TBTmAlH267a
y7iqV5W7TULebuAEdtmMBPldGuWo/MZepSi+KM0lBtquqr/p+WfxscxjVwvivKSZOFpx1oQphdTv
KSmE+tEb2x7Jfjw1JYFqZlvsuIotYq8VrvvRjc2SlgTyw/FI19OaL3q9nE1flqvspjfAOF/1+dxb
+7lOyyMrvocknhCbJ53U0hFiiO7curghvIOGXYAVt8Kg4A/OWM1YtIqk8R2Ze50/rzSM3ViK/oyC
ZtMgeJnCXITphDGPTVrHm+1ohbaPFghx/AP6cBXFQqwWywkdZVcnhxEpfpBRSQ3TqRDXCgnwV94s
1VtEluZxztv6wp0R3WaJ4d22g6rfTYbggnnmc7+eyCzfKDPoYGi00vTTlW7WrbivJhzqulrZPzOW
s2BW2unr+095Yz2lWM9Ogc4ObNT25GziKJ/5+hy8EsKYptJNylAXdtz67oA3zo3q+ZoIN8PGaOvK
IM2dc/3CN/ZFOM1c9+iGEIrrrv/+1ykV79AIF9hWMCcp2mdNx2yW0R89Q8B+62TKVYrSLW1J1qpt
n5kLXKlyb6ac0Fj23iwIrkcBhKk2MktEVCO2kblsPCK6Vf1g6V26B2WRftD7xbto0lzPffIlqk9J
zYqdqYsaeNrqLZ+zQjtzw3i9njLJAVRCOUJnxanp9IXMnkrhLWdzLSuHPaIiuLtq1OwZ71t8uxBP
fjHH2TMRm/aZvXXLCWVzRf+nrQd3nozUxTh9cqV2ILISECxVBvJmDUG6qyavvlDn2DqiP4kxbk72
79XE7pe0WS4zNRO3XT3WoYVU4N/JEtdZyp+DkI9dbD2eb5VgszZHulq2HBoVuGFlLfqgBBxxZp5t
nBZ/HoMKjHo7L50s0M1ES3q9EY4QUEgTfdgZuejDtpslOAFkkYdSq5YPggv/l0VTo4ZQTUJV46bE
h5KqtbkvUKruTNpSsDkyqxSBzJLvurM4h6pNTZ8+o3tmyq7L/Ok2QN7ky9WTpEadiXv6lUSelvUw
UB4Qov5u4jTHdQ7qJEgJ0D6HGn+916Euho7MmNAxWWx7a6T91oo2826WKHPvxqUrUrL+jKd2Vu0n
QpQ5VljQbd9fk94ch6CRIXwRHUrPYF20/loS+pKyWydVxqGXPOE4beHUW6zOeq5WAVmYS7JTykQD
ObaQj5ovZuWTgTolAZ0vz08tuzljVXjrlXODptgJM5bZsdl5K6OWo+A2hae3V/cxRkUcjY3oal+k
MjpznnprQNLIpJmJAgd94tZPYiQ2dQGPl65XivEwCjmTWJzJltOGh7sgP9a6YuShxzVcHGOii5Af
lXDtgqRwsQTDusYshLAnPTjYU+Vnr4gbWqLkA2d3wBW8dE9vvEwJ1rYT7fj+t3tj8UI+TQmG4sia
W7W56JYI05185G93Jk3c4/DIjrU7e3Ckpu5Qd2Zxo0d0g2KUN+ccQa+3slX0S+LfWjLnxW0enWkL
+j0KwNzggKUEOkewT0NW0kxTlSlV7gev6K/BA1jWL9UQy0c5aVAz3v/5b9xA+SNMg7IsxctVAnM6
dOfVDdGgQfFHs0o/ijUwvF5DUDppPbl91x+nxeWqoBpkP5Dk/hm9Udr7Oc2tp1Zg3sosj8NZ1CTq
mTPPG29n1RlRIoMqi61ss7ancwN6JY5jCELa8mUUQ2bvAedoN+mk9MtBNKjMdzJtpwsa6kZ60XC5
aJ7efzuvt3qT77pWrpH3wyfeTKNZiXqvdyCKkPra+gyQKpRzfO4+8sZktTEq0JjQ8E4wDE8/QeXO
8+DWrB7C8eLGJ7Q9CThmOqWvALQ/s1m/+TB2KioOaLKxTG0eVtreQDKWwk0UC3RKZPW3oSo/C5Kj
P/3rl0eBk7e29lJx22w+YO7kqaXF68yqovYiqcYJmkuRnik+vygWN7sLSgq0YpQN0VVtbzdOkU7z
izxZenaK03ERn5Jx6o2LNK37r3apJ/qFk+teOOOahncD88WPlfinLpB7+dNQfHNHjXoa2pzfpD+1
ha/aKTQvOzWACdV6GtSzoxaP//7lUO8wVs0w2RT6Zsegqmi5MyAxH1eUtksHb/aRhJpnFrf1Y27f
DWFDFDdRB1IB2JzMCqStpGvyFKUabeBCdkLWQ689GXXiXHOO7c/sBC+yvO0DKZrxGWiBrfKp09HV
YqjsOQwrPveAym9kqzyDB2pDY+nHQwy0AVt7JK/pB+YoCfMpHHJQDBiyDT1s8nS5GNeUDSt3y6Pd
u/G+Bdfge1yPL2rFuDa9oeqvM7iaZw7bb8xzG0Qj0lHGKuD5zVDVl1pqDbJbv+ayxLW0S4/AP/6d
n+Tl3EZSJ5ENXIk9qELr2eWvU0IyrIawgrttvcCV6Bas5o7WDbv3R9ZbExzmCgU1l9rtqw1tiXMg
KxGnrb6OvLAjWsDwG8/IwkIDmfLfWE3QZKMEQC2BBHAzwORiqWVHQITfJGVynYoUGj9osYNZx97F
+7/rrW/EFEd3wILCxrD5Rr2Rt6JCwe0vFp3/Suv6i2IozTPFsjfOj4jxyEFBGLQqw9bjwl/fKE9m
p5skBycy4CAcek63r5cBmUX/IPsqzKa0PfO9Xv8uejNMFxRJSNDggJ8+0erTrjGALAUxF1o/N2Vz
Zw2KPDPCX48KC8HymjvBmZhL62a90bRKo8LBTjbB3NurkF8SnxgFB3dEcs4I9tYvQhhNt3f1gnEV
Ov1FY6Z14H94FtclNWxd0vXitl/OrG1vnDqp4OFlor7KYCco4vQxOdKwtCZGOEDur/zoClv6Uiux
/dutOI6ZCXAXd/WDCifhVpRJe2Vl83ik3GyuSKLYzzMYbVo3/shF5T1KaNw3pr5kn3q1QsLz/uB9
4/WvisZVuYrKk1vC6d9aTDVeTI9h1cPZ9FulprMCZ92jHRvpX95/1ushTLUA+d7KxudSvF2DYZJR
E9GokPQqYCmYocP1rEDVqIxOrltfFz+mrhjOEZ3fOEmePnfzG70hGmUNfhXkAnVMqzO+ZU1T7PlT
ltBxS+tjgSX/kJmLcuHMg33nTfm3MveWGghOXu8hViB8yEX97f3XwT7Hyz3dlPjD1lQZbihIH7Yx
S6U901L2ljSwVfg59+QNKsqT2iD7vuyAMmWPSzUBb9HjWPvt9szHoEsjOwudbsiaewummhd0naLe
VnZTWPsMxiP3AyN2H2nz2eaRD184hzSO9U+Z1c14LR3Z0a2eYlvhZOxZO6/J6jkAyafpPscSiInk
TWUEt7lI8oKs9wAMT96yWCHtLL31HddA0GUtAOpCgEIGlwNhq7/g9loPxOtyFVqEGO8pUsHEq+Ku
+jHVWtpj/LSalJNMswq9pSEtDPHuDP9OMLyvC4eKJ3vt2rgdSEAUPoqQ+dmwQR7uvE5z0iAG0Nvx
nvTmitphOwdYx5UqzJdc/JB6y0x2EZoAaGs96xpxy0B8VjHMnJnQbN2jUhG/OrVAV9LLoZ2vrVQd
+13c5SBv5iki9FIdR45Vat3PzxaHhYcIF4wvpGO0ByPBpcyiVJtNMPSGPodCnbx7AXu0wLBTA+Dq
J878miscK3AbLtO+OkyLEULoM744bWX+7Pum0IFZTuZlHIFT8wtrmg5VUykIltUGcqGadhw9egfg
XNQPyw84ms2zPdh+mnVGAOE60v2xl1wFiYic/E4YhN1rpeGUe2BWCd2prBtMhAWd6fmaFrkPAhK0
yn0JXN4hdRNzWtV5iXFIIE4+EJMtP/cINT7Lubw32jG7WPNWtZ0bld2vtte1H/nU1s+ENy0fliKr
weFmg/XTBcEORzJ3sva2oaNQhpUOlAWTxwSUmKD2zg1K3S5pkMfx8FGbRmfwEcdpn6qig9HcVQ5j
x8kaD/JRhA3mZkhFfhXZk4XSZ+7AnXZaGotjXor53tYi5Zva2TNaDc1Vnod0dn9kTWcufuXGyaNR
rV3vWfbdEqiRMG0YUcL5Oleu04UKlPoPjl0dolKBnyUGe6l2apqWn9u2SI0wj7JqQoUaD5rPSI9t
f7Ls6HEWYAD9gnCSa2EDovMzyI+305wW3/OsFLcFwKfveQcs+8IRWnbRFhwFl0qi1KUe2D/WuMs1
H+cP7DbqsTMLuiG1qxm1vLOz7FEv/Maom2RvaxLCT+KpWbazUYJgjo8iGL+kwiWVD39OTULRNtE3
Uy5K4luAm+YgXiLaNIy/0k/KJjlIRebIdEGePloYfYZgqRxczjMM1zgEtNoVB5KVpp8VGKOvbdtr
OfwtdYR3plWUQSh0NZ+KMqvqsGj7qfUVGpXfRyfHM9RUaTcGTWy6SwAWzbQh8vV26TfCqzrUpelc
XqVqC8O79bSlPCqTheXSrWfjOe/6OgUgORtXM5G+iJ30Yvqda071Eayj6/ijbokxcIZeXCKKdpxw
0ROR+Jko01+1p4kC65wSfbaruL6uZpcMFU9E3le1rqbPZu0CM3IWCt4+1S3h+NTWwKCmq/U+ULFb
3YHQr81AoQz5kQDa5fO4linGztZ6hBJVDdCLfKIkTAD4flJbAfh+AkN9t2jWPMEMtPQvzpREH1JW
7RGwbTo+UBBY7r0ZwyQjz+RWlLYLXDMkCuzY4G7M6bKFzAXDCYND6yda5d1VfV38GMjSmUKRLQSV
NZDxwzhVxP3Spdb3diL8WxUkEPuNOanfRTsWDsNW5CqV8ZV41rNTBW6X5r/HzlKf50yFaZqbfXyP
mitd5bZWbwfMYlBjduOqi1/Xi22GOn0ZGEcGZUVNToi9s7R3LmWzQNozW3O8KVDs2iFROK24igCl
yVDN0uJjbIjWPVDlMj9qKIxjPIZ59gD7N/nOlY0iehSZ7je0TPlzOo/Do4nzdTmiNAfVKRxKm+Bd
p+FZTaroZfkpWdVZKDrHBjgeJ+rC+DCU6HcNOPR5QC6RP9rGUnxm8fbca9XkquwXTVP/GOwoT47O
qLRoEcUM22+wiye3aJdyHzFN5Qc7Tq0hmFG46XfaVOHDUnShEr+lklkNhDJO5iCTdEFQHrvltYFC
+bplLF8Txa50nAUADrHUmCmuqmqs1AulJFYqQKIF1T2tR/0b9eCK/OVMxFdRl/fl5QhslZ1Ise0w
81LtFoMPe9WAM0s76uSCsVQYUX5HvzrqQpREaMK8ljxvkPLwxxAPsXSGY2o5N6OSp7Y/tLBH/RzS
Xw3IVO8TX9JBeizbNnqgDwqdA9dJn+wTHGb1zumM5Em4S6cfItQ7XYa1tuBnXsaCuTYrHf1MlrSy
p2wHvZi2uYJrtGb0zcfYXZTb3vYSSBNjZX9vE6cc+De9vdMa/vydNibJ0RoSSmouIyb2Tam1IPvh
AIuDmiXtQ16BKNuzDKScIBxQeH7ZGrh6psKJfsQssJ8WLu4/TcUhfK32VLK7Z1voHwZbr0H3maDA
dmxLrQ1UzLXSoPIKRHX9YCnIWBZrcQ+lMN3PurP+GsVm48DuMjsfpKbRi5VqBL9WqdpE94HBqNdd
I2slbDB/3MXgS9OARIFBPejkOsXHUZu8zxMWkfQiazt5Az7H7Xz4NbV3W1RaGZb6UHr4hFfBUG9V
5p0UNTTN0mvQ5sXo3+pAb1S4znm+jG4YEXhb+rhP2mjfmkqKizuh6LmLe5Lnr6PU8X5anSO+UMWE
hThnkfPouUs2gUjLCtM32rb8xjmwgKkrvJ4RPZnq5GuWML7NsmCvTDjnKQFSRTX1bUdamp8pLktt
NJKRENpept/a/ejdKdkwPDRRktzaSxvfJYnmzJdVz3TVZ6Mq2P01+dBVnQeiesrMPADzCvQ6m/v5
Kwc+l1wRCLZZGKmCTULV8GX5TStnFaTP1N/jpdS/5K2as0otc26G+Wg7t0UPBNkzR0E3myzysWm9
31lvKyB76WmqxGZbaB9bAtU1Ns3IV6u42usph6S9Ycza0co6oMuJriBu6fRU3xPbUrQPdq/KLLQG
fYofmB9JE8gB1j7wWVYiP48V94sAbF9cNvj3i6vCNEG1uylm6iunTDp0KoVKCHqfFBksUszhNyQ/
1lrQOO1owUulZAZyeIy7G2tso5b9rUST31qFB8N4bKvhoCvz6B4cjJzNpXQzTNu5mnXxXolUKzt4
U2ciehrnwfeUUT6Rg5E91qkOvaejn1D4Ra+YEFjjqntSawOjOf7bSeOgghHdbwcvznfSyvI5HCcv
f0YRZQKd8Wr1E0jz+KNVy1K/1B2ZXAJ51pbQIt2RqFkPFfjAUPnQOXnSoTp1s6OnGSK7dKdR3FSU
yWhTSaQEPoqNEab/MqXwvaVTjDsCiZ1VgtZ6KGbIYjlWOVTaELc54xrAhXOdS1Urd07Rl851UUOM
8TlMjZxXME2sMHoSPrTSEe6+5lz8c5qG2NkvUOexXBWWXh310ULHXNVu8ntyCLCAlCaXm6Ka1Vsr
0pf14QgZwkS4+g+2S/mJyWTJgGCM4r42hEVtpCk/NCBMootGj7ovauNVd2iz82hHZEB7gEuao1vQ
S/qTfaNNMog5ze86UgjSkH5Af81aMkyBRTZGed0toxLvFsL5ul2DOewIAjDrQ1NwCvDV2dKXPewF
p993dpnrYY0mzWKGjflKE421MczKmdN/E1Uy6KjC2ZafjwXLvimS5RNa+fYWXIQwjskyk80xeH1e
3uciyZudqxbRFMba1LZ+pLVAzZExmGukJUkF/v+C+5kb8Yiap7Y4TeFMAUEXD5PSBnRc+nO5tm+0
+ihpEFO1OgqQtTibck0OZhq8D+jXfLYaVMjDzzExudvNCUIpF4dy0bsWBWehfu+7sbtM1Km/LBoZ
/bJtmfz7qg6GbBwyNB1XSeimWjWj7Kq6sgMIaunJoVHy/peTV1GQVmTYnClhvK4lc4smigcRGboo
6pinJQxcPxynjYEfzlXMTyavD3Ei9b8rRbeAbZf6mXv7G7I1ospWTRhCqVWiu3nTRouGoTEpI5k2
bWJuehUbpbKQcOMW8meUlOKjbVUsgVrZPuWK29zBLzB3o6VD3I2WrOSQ4TWtXyhSHvLFobn9fmXh
rUKLjY6dci5yFG0rykGiqdZ2D9h9jvkr5ZRwIfUk4KllcpUPQ4PmYqzq+UyNff2mm2oGVQV0XFjj
6UptDbJOzO7IjOKpUFqvFKnBCc9JXwmz2lv2vWNTY3eNcQnaWp5D3bx+NoN/1amuJDeP9sXpGAD4
HeVuxbO7JZsvYce6x34q+y+9Xn3jGBx9kCXFgTVG4kyd+fWrdlatD3i/F/rHFlshU8UzagENsVfE
eMl9p7wkKbTdLRQ9wafOxWea4dmZN/16xCN9RYFDaxZhquZtClpKp3kFwZKrBjgzLjGxcDNYOPzU
VkqGwlIXh/fH0xsjfk2AZ2UhjNQ1qLKcvl5FTUfZNkghe6Wu9/VAVkZsRkUAppGuQeTZkRY60mSn
dLl/m1xIWu40SDmTB09tqz1cCvUS4izaJDP1iHbRTU7F7/+Rb7wUtkFWQMQnVP23mj6RTW6T6DLm
ENLYvoCevFfra7jJe7XVfr7/rLUofTrUkV8DzEQ6iI5Q3XYXhKIWpawcJFBTXV97tdMpx8xUiCsy
EtCeweCZ8fO4SCWmeKSSTqK6bnWWibR+5tO/gi9CcR62Kbp7nDanXwVtnQU9aFU3kNhcXtb6Yrvk
m6TmY6l14kFpW+2rjKalAGc8KSaIKZ2DFd4K96eiqN45MsYbdVY8kcid1mg0xMz6+oX+alGkhqs0
L5aFKev0XVssJhYgDhgN1Ir7MqkpakN5P8Q1UOasXWbAOEa7b4F7HTt8m18m6n+7semj8P2v9Xpk
rH8XLSdEUDhathrrTpeeMcPoRm9TFqFckDQ46YwXKnaVY7G05/SGrxcjJK30GXCMIG+lmXr6HgZl
UlsGIr3ySrjPM+0p0AcDxOrBW68EJIeHcZZTXiQHUj8XDrv+n28GBUofnAGMiLV1uPkI9phlRhPN
SFvFDMG1bUQwcEU70xt645Uy8pgEmGKARLxS1tl2tmir1DAxF/NjjoT6Q6cv2r4nXOjCJZnmnAPn
dZ+CHYUGGBMFhTKb7uk7zalLKIrFlja2XXxnlaobVlnlwI9EZPb+cHnjUXAkoPhxmFi1rZuO1ASq
WxtMnDcIa8nXGvpsJ1HL+Ato8HML6+uFhCcwWDjf0pPmh53+rJhUGPj95GpJmZRX9lg1zxh5ioZe
YuXeQGWUAk6l6K9LT1GPYtF/6xMQL0SVatCAUAxGp64vTaID/HZUlh0lmmhvj2aDJSN3xGWB7vXM
3/zm61mJO/jq2PReul9/zfLJk2g/Y2YTxarsFx2j6YpMBm2fkil28f6XeL2i0IzmW3toCpnCnCRP
X8+EPy4v3CqBwaCo5V035j0wERD6P7Okq3rsaVPxpbJRH11m0ozpIulpMn0j5S/Har10bRm4JSqw
0KBlod83iRd7x/f/xhdBxMmEQyYBFgT8BQdQ7Fqbv9EY1D4q1IXgPdqB83OcypUoin3DI5kqnWUY
K9NcHGytSsRhkLo3PyEg6pEI504UShgJMkAEAQUMXYy5b8n5xuXXtKPgOFkjHqfzo9zGxaB3e1it
g/BbM0p1X8eQ1PhyjCpxWVpGdzNCFc13BJYTXkIEmbxQxkil56Dkcr7tpT7qZybKyza3+emYg9ae
N28AmsNmrYmikutqHXHq4lh3EEqryLBQ3fwrtQcD8787QmSjYOjAMJnNotmzp4o6RBU432DskfM1
3DbyPWphO4/96GTG14L+wqORZvMPx8moFmaeudSBPfDpfVRZ41ciRHVKDJM5F7tMQhugm5gmj+9/
1FeLKAVLrhSwL7FCQFDcHCfbOCpyzptJoIDypwNlOUHTzeKMFvL1sQrNAPcjA9i3yylyG+TNm3JT
LRoQgo5Rc52VoycPhPj2SViUZndIF1dZnkiMIQAnTavy2LlZPwYpYOBwauhoBklFUE8YywEnNpWO
SN9NrsyWM0qm128D0xsCWfqUkHvh15/OQpvatiZp4wV0buQhHnvaW1zwdv/2nTPRWQZdXF3rTNoM
JmoiVsZkpYiUODFFcAQDwbRkaXNm1L5achHp6xCB8ENzSebNn/4ahf+u96VNZlZDWCuBi5ofUSnZ
zeVQ1YcslvbV1EFPC3pp9pedlebW/v1f+up8wF/A+8SSjfhJfSXqEWo1GS3RPoGp1woIMZU8Z5xm
13Rn44kS3iB3INO8g05f8MP7j361b/NoDxkU9yQUsfTgT3+8pNU+qqlCP1W0SwDgtb8hEih6YNHR
7mWUnyNmvDF01lsoUET0ilzPNy87YpYjp6XYMjS5eiEL8+eMx/7MF31R0p2uQ6tpm5vQ6s1cT+Sn
vyriJjwUMwSW1C6t59ztcJcn3lrZ7zg1JLusz+M87JUEtw2N32raLVhH5wYlmKC2hACjNqY7cljG
H4qpFSRD0UC8AjRaj0c6C8UzahL5PVKSkXWg7qmq97pYHtCv6beF4wzOXhepM/pyqQ1wl/ylX2Wj
ecpuzPPJDBfmlM3kUQTZhGpfUm2znHq8q+cGxkKBIJIeP6mAjykawOiXWxjtdMQ1Y8f7UkjD29GH
jXDxohIuwlxBFBAOZjksOwrPpRl6JIWbezZ6OfhIr+xnnZC0OOyaRr/nTiLqj8QnRfOV1PMFlbmc
hnaH7BqW5EAWAuiSZiAAK5/i/vOCHIsEobixZJglCQbTlIAw/TDkC7jyfDHqO0WJnCGcyMNxwp7J
ch8jtDJ8bNvNDw/7S3RMdKwwXxpazReW0wzEGyfJ0v1ZLf6Hd/Ifq8r2f/+/yPpXuJPD+IuDza/5
b97J+r/4gztR9H9WAS1+eqYCPCJn9e3+4Z3wT0g68TiwX6MaXtfa/wKeeP9wiKF6aK63WvS3TFPS
o4bkP//DBKACOhZllsYJhyXr3/BONmgIjgisuCv7DmOxim55uxzosMTk4sTSR4jlXdlKlH9SUB7c
OrWSXI3/h70z260b2bbsrxTOczHBvrmoWw/c/d5qLcmy/EK4ZU8GGcFg8/U1KOdF2cpz05XvBRwY
J2V5t2RErLXGnNOpHZzi2GuTVKjryJTr8htxPPDy4DdL8BsR049Xgv89ojBkp6v649clQ5H5VoR2
M3HAwHt/q/OPie/kV85s6u9zJQguDO3sI4hKdks2RKrigZr30GMn8aKk4VUMiZR37y7SPSqtGaQD
tObvDHTgv7H1/LXB9PpCifpcazkbFyvwv19fqPalk4wOH1mnh2K/5hRS1J0DDl0rOrapw0T8Zrt/
cyz58ZQ0OIHbQYBNlu1fn9Lo6lAnNiGIbY6738IY1myzB8MCBDf9ud2n4BhbIxk+oNNNt62N6J09
izUgzEuyzGcirJHWHMYSrdHrtf7/7/p/4fDwd7f9SX2qfrnnX3//T4+j8A9wTzQqK8OHz7/Ptfzj
nvf/WNtDAeIJJN4e7vdcXP/lcRT8gVWiTV+EZilHup88jhwPZyQsI2jb01pysH/8J/f8r9fvWtxS
F9EqW8tbj3PXm725JalvUXDgcZar8VIE5ic/Gi1KI9s5LnYhN5lnZb9RaCB9ftMbI+GCchE1pod+
ZfUJfHPwsN26ZJyjzFgkSi5PYgyL5lTTiw+2UVJEw1ZrWfhXbTILcVMUZMfeLiNjXuAKt+kuRYNQ
7gwCWfV7R/ehs0tkYE0bcoNgwd1kZNrEZ/vVSm0r2RZlincPGEfU7osqmM0XKjfTOaIE6cTZlMjM
tp5TiGYXdHralmWZOBeBkJJ0TmGL5zQd5q84yDmEM1DNbFOc5JgpBVJ/0GWR6f3ILM8GecvG/q4A
x3/wi6JMtnoUi3+m/6/IJ5eEs5yqJXI/eMawpAfmx1gUFhiuDgVZ7+CqO0knkWKzyKH9utLnwISI
0aBPHYE3YixXzvm8RfyTB5dMa0rSrQqqvoztvnfHE2vmVL+TUU46cpvqCEHfMNzDOlm3EIohpmhk
Ub3UtXkLtJERIb6k47XIZbPPel8TmeeMwYe6qaXL4FK67V0yBm29r6p2Mh4kk2LsukeAYybK1K3U
9sVUHKzMKl9Gq/GfUbElOxJvyTz0RC1eQoGruNmE4+dBEvgee8D5yZajPG+0HfMI8iWY7fozSF89
7twOVxFwiQxfKoJYLExnif+wjmZp8HPIimg7GLWA2GL6HcTLnDJJS2znQZOP5e2ZrRMVlPip2sHG
qN2COYEDLFWSbX8H5KX1g6xDnjPx6+7FXANu/W7GD9yRDshjOgXLuSDJ76akmHfPYVvnj4FLTbUv
Ujk2u1kmxReTnLwwRjnk4ZhkVDa8lYMdI8lYi2sKRLVN2R8WSIG12RAuTnLbF4Yev4bws5ZD5mZX
NAsI8WIK/HCGut0rV2KLOtBkkne12YoXEx2ZvCNciu9eAwJJYhYqO1/DqfO2veWp567Y9wkl584I
oqS/K6XllHfAiKo8JHM9iQY9WJMVB6Ucri/siUx5P5GkgECondtmGLcjcrzxzuxQoz+RlpVVVx6X
PVehX66/DSIEIWMiJ3r9YbhYuT7SYSvKLb1yHpnYx4CWQV+GbH6bSgCvLLE1IlxckNY36XBCGxb4
H13UMvN2Tmtf7gUAgfHcg4f4hyXTXM1OvogXjcrW2RndSN7MPA6868aR/GUqRHgPfUn8CpKcTr7M
3uSSIOzTXONOaYmMDgPqMNIRo2bTaJd/bwz9OmMJ8Dd90lXPrWKKaWaOPLRV8T5QWV/ejb4r6kcS
Imu562vGXTslQy7IIoryfFv4hXzEdM3IT9i4F2j5Z1D/LzZ8BxF90yDNQwMt+o0TRv6ddL3onbJb
4b1kTbjExdBaao9hxRkzsX5vpEv43gHxiPajJ93HtMuDm3awzOturo5Zin8ELMnEQrnJur7Y2oiR
4sICB5bBqdC2+jgENIgtf9gvqffkzLgveylfFfZvsdNBSyvQzbsobau7zjMNTgJhbsb+kk8Xp7SS
98jvhn5X2kYe3Pt289g49XfqlDW1ERTnYFakZgwLiHLc5OiZ5ty5gWFVpKFH7vjQMNgn7cduv9r4
wcVQCf591dZHdKf9Pki9Zw1hFTdN5m6HxXovwvZbzfd8HXSq22audTSmUR5m6MhT0AyfG1Xf0koM
d7Yas62ZGA9GQcUyymDeRusXE80dSTOkEwJcb+lTPY25OghlZnuZYcAX5mNwrWXCOQ8sd+iT2Jhz
a0fWNjzO0N4ETcPCygFNTGt89k1UZO9pVuxyd1lIJkHtHKzkfEm74oOVWisg+75x58uq99+YVnoe
4JtWyvus/H5Lfeqe5qjbVz3u65z7YtdlL6CJdklbCZnuIT0aMN5ndDXR2XXUxVEVi9hQvGMHIwG6
5ZbFPOJsC5bRYgn3LFXe8xLMj07lE3lZN+YROTYAkb30JywNT6mqJFjbcpUk+qNYAJz6xkvjrmMQ
h20iGn6Gppso6vs4HZzDAJ62ROEauIknofOV2JaTYVXYqtuodmQ9vyRlj/wkIamSxqZJRLCJvadl
XNlF+ugw8mTnX+IemiVepl7NcRLWHTOovMhAcZds2JvaCe87ZKYex8fu2k39c1piwjck3r0Jh7Vh
kK4YLg7PWgf3MGhIQWV+pSLvqEOav9S9N3aOlGiYkIynbnFIxVwgO7fn0zxXdx71/hbQYodW3UnP
kYFRM9skG5VREk5riOhzQR4DroQqL5qNq33wSVhcYivTZbyPwsmKLdaenQdBbvWLgTujMjuSKSX4
yRTOjJbVwtJkkFwMijbpapcv3koBdrrbYXU6HrBw845j4xdPM3gy6UZTSs4p07mcsthPP2AUAqub
I0KLDWug15XZQ3nuUb4+NiqwPoHUpx8jQwh/4wd9VO6smUZhMc+3PXDiltTL8EMQNtbZXcrmU0ZE
urWvM/LC6bzSAqfBEEPFp9uU4PJj6pe0EXrmQ4zZOjt8lGIwijgryIkEenWNnRyjdpewX1xnaUlk
45Au6dactHyZMmUdezMLPmL93e1oPub3JadHtolS670/zf7tYEWfTA+LkzA1XCemt1uRM2qlrf/Z
KyNlXUUEMaICGNKUZB0OCySGh1ocBGHZ8agQAqZwzredlU7fIxIKtlHbEk7Wzkb+7IVi2ZT4rfib
jgTqdDtYnjTjMunsfOcmjq+3mNRkGcBHNY9kQhfhs1lU6gblJKBxY2dmuG/M0rxPSUIet4bZ8Kbt
MaF9WtBfp8zxOXKJPjgMGlMGgP7stjYseUjsMfgcmbo8LuZonkPmKpsIcnXXS6W2Fcm81cafahQJ
U8EAosqJYscDseOEEXn3eGRggTYPiAF8aZTdNVrnfFNlOuhIt5Vi7/Vl99B183IESAZ2wifEOpn5
hOzQkoBQc5rqL7Tf54MjC+tDJyynYkmsqmXTuFPW4Tw7ZEfi2QnbHXyUrPWg7D2tqYhM1y433wdj
dEAUgZax7tQxcfv6ZNaQdzHhR7hzysTbeOnoXltFF5xTu24fwil4zqserYTUFmMJLY/lIJqbHNgE
Fw3/gPbYOngpKSdbnIKsR1Ir7R1bLLEhSQNl0k3jgQBw5z6v3PzosoAeVWcXp9xp8SHm4M5yCBwv
2A4vQWf0BxJ6SYx3Kn2i0c9clMLyXnPWvh96xiBN2vkX5XnfJxPDMUFKL9UwJeoQV0Pf7oo6YGIS
tal1zVTVPANKLjcZo+6aLnKRm7s0qesvHWOUmk6gbk5hpJubZYr2Q9snh6Ds6a9nyyC5tR1VBu+U
0XPCSv0iOVjYym3DtjA+z1CQH8xe9hQskahOSE2j5BhoK9oS0RCCCJKesOCLepFBDU4pxuwbe6q0
sH9R4yEYp/4MKNmfSeuJNs44ItWYvfGepQc0mk3IO2SmmDn3Zv1wXCxdHci1GcKNQPezVU5A/41w
vjOTCWNfYLf/pBwHdLYsjPlYSLO4kPCh9rU9Oi8RhU77zW0TYlVt5UfDRfuLui1lNL4XJt2hvah9
+NzKNYRGKpCoh1B34bXTE1vgDpV+t6oQM6CmAPgXFdsmC6e0JbQcli+emcg0GGXI6ZE8kZXJHIAB
/drkkoamsz+mwDIb2ZNrvDHnyNl0bi/G/WBUjBD0aEYH0aThEPtTGG41UOYGjhiHydEWxT4qM9wn
et+ebv3RCKFb0jDvjz5E5BhPRdoGF7l495VagE7xNmqZces+OGd07B8RHLtMbWt5xiFuOjdEAMWy
DYtdFRRfsFO0Osa5lr7y2sgwNjxVd0/U+nguiDmIo96pdnauaIWizEP/nDLUXFyZlBtHs6gjMbBa
5otzMW9AFlL3tS0Lg8vXn2KPBnsxF5TpMcQb1ocuYqiDPQT2NuHKPNI9+iR1O7/LfVXhfTqS6Lzl
KIaUU4nqekwa46RYqa+GDJM9snrfJ36WX1jVrUtYL96Nznsr7tdgjijs7L0evOTaZRW/9cYm2Nlh
bnAGSPMnb+yaTdBh7NHOdnatKbGJj3XcL+GwiGeEi/Jq6it9D+NaHsA4nwqn6k7m7JRXHkHJT/3U
yf0ipnynzFQeDNQSx8S2oWJZg8SWvGzA09r0IYmBF65LZbNR47TT7to856C/cDUPwcji1E3vFj35
B68xOWjkbZf1WxJE5XDBFKjfZXOntw4GPkgm2PIPqLj0aR2NqCszS4z92u04h42vgJh99GpdPbZ7
p6dlFwKCkeY455wQRSToUjlD671Hlw151FB3Fyl37QBZzCa+yLWqtJCdVbzhUlnpXTL5/r5Gonhd
dU3wPsXN8XsR4fIWK9Ncbmuzv6WARF3V8Wp3UaVd9DYV7qxlZ5RAysYQXZKCs6Lhq9a8gPZgjFGE
Lt8W6ZV93i/vVI9dhWo42R+q0Sjv/KDVUWy4KaMQgo5YwFIvWs0iHSs7D1goQZ8G07Kzu0JtRlD3
r127zLuaSf5+hujp92NtZGrfdL6jN5iPrxckZeYFv50AkTOl5ZWhmuA0yzqhF1lpBhXc8muQwmd/
HjxUTfNCDNlqy4n0LUFGPLjzzpwLyIaUAiOPsx5YfFe0ZrmdsFN8dtKye2HWj6a5d513FtZwO29O
kxPzjfyMkZLDBYlf7uOAtXG08RsAMAJq2ui7x1L0aJrBtzqd2HV1yiE4s6VGxmb3kRdLWgjPc4qu
BdGacL70RHhsHcUGxzGgov6cMiQrJJuIS7bY5Un2ud4TDYgvEjhAuus6iAko/BxWXyoSbycXx5oc
rt9WCdKFfqA/6Q3ymc2tPsmxd26AsRQS264lv5Brxt4Qn1g94BBSXldOlT+ixSxv3BlPVS3UwqfP
/Iev5ZwUfbnvnHmydgTUDHi8s8azUZhl8bWSldzrasidL/PglJ+q2qj5Yufgc67m6Sw8IQ5F0+D6
1Ee5twsIgkNoVpY5+pI6He9Vn2ClUSHFmE6DtryHJRhtfRS2ap6V5kvfrE6X2CGYBv1lvAgpAjlM
Xcq5Qyq9VCoCxi/z8mB3WYcJjSrz+8KmJtolpe1/rKy0Gjb0bOpsay9CEgCFgq86BsyBrH2lZPB5
FOHYXZXeuASbcF4m55TB+n+C5u4+mUa9PE3msJR49RhRz23EuZRPDwn19eg2IEb4d9fupSzncV8X
YfacIUMlhV2VJga9nDi/cziTXKhYgLaxwdjx2pZmOkBjcItNTm290J0yUxQ0SGyC3Emeuzp4ZP/G
hMEcZft1HAgB3ogGp1WurFl+KvFEOY9ZQzmevPa3vErz/2tTNF/YF3R2Gg0juGf4qsWW1bJ/ysuB
YG87c/Au6Wi5HJesW/qNyoU+G+HS7TLLHB9zZQS7vPZ6zo/YkT0PIqzOGJLV1oZEqfSTEi2NBc9I
LCqlRBv0GggycqrT4ITNs/bt2ttni0V3zVCwZeAOJFogYZcS8YBykJpNecifHYs6bYoMhfRG4Xrw
cXIrNph+aNcg2IiUnTisoRg3du9Z4ozLixKbdsz6L/xrDv2e5qhhlZV4Qa6dXFB+JCOlQ1GKckft
xoMIcg7nLeom1BeVCFxO9szqdq6s3afQksuGnYlf4550uHgjvXAPOXVRrzsWPy9e+07kzogXGwfD
E0nI5zRt0jmOCjR8JzySzBp1xtizW8d+Ug+m2JCSaS3HStpTiSlJCptwW+OayrtAYm3Ocbb4S32p
Ij0GdizmkbaTEwhj2Qd1W+I6MdWpvPOXiPbMHE3ipXE9PisBfzRtSILjT6vAXfFCz9psnxy7kSgK
U9epnnpC9noqMhGqo8oGdiGjqGZe4ASBU15LjPK6z7i/0YKpkzWj40crh/4VH5KtcCCjr4EcFk4U
Kd226YKk3UU1aoujCeU5bXxvKCYm4514MTyHByBRko/pR2/HEZyXL0yYPbkfpcl34KOWlHvfAUzh
RDp25U56qeUfZm/paHmNPULJ41D2vCWUxDy+4nui8yqYON0yYeH7p9Fm1ZcOdkm+EL7DT1KB+PnJ
tIdqume5TIuDJLyvvDbgvvxDRrleXtfz5BbeBqXkUN5YLD31lR7K4ZmDv1TvG39K+idLmovYj22A
NNLUaULENPBLt+lDZNnXuI3yQvux9aobRoG8KvjGwT/RBkSy0JDxvWFLl81N0UtWFM1rmC7hlLUA
3r5D246UvcTdjIZoBvJ8W94i835ePqDSOHFA6tNDTsQAe4ZbXxk+sHDfT+77fArxzhhQudSetS+b
YKkf3USPfvw/ETs2tNsQ2bQq8QKEY3OysNkVUty6Y2PhHtlK7+WnwcrdD2zgfzRDfdfmjZL/+a+3
iAQWFLaLEwI3Ong10Oiv0y/UfpAnucNVazvdbTM5uUU/RWPiAFiBmSGK0Fr9hiJ/RWN/Jhi4cFdj
cd+DJGcq8xZK4TDNOJbDE9IUQ7zQvUNRnXA1MAyuhq09LN7ZnSVCk1AbDeLxAVxgP9NqiRHBdvfV
WEP3R9r0CIZphriZTKwYnc772I2hGrce2tos7hbBZj8rp2koXFT45PqGfgg6K9tHVmedMQO20C36
Rf87/8F12vLm7RE9DawOwAkx9vYzXQxbWGwfJKbQ2eTabvtTmpWEgTnedNeP7njtBMQZF23aPf7D
bxMm3IF1wQvGxI/jLaLWcavpvJmXWJOYc2WWlX+ia5x9yzxBARExgfpdlN6bHEZEIeBwa94AgdvA
vwiAf72A+gaORNe0kfq6Sm4WV6MG8ozoDJjlCQQgCF3rsgtuDU+LcxP2EV6pE97y5hBKY28oYMoY
mb79u7SLt+AmbKJFO5mZH9NCuLP1wv8J3Gw6KNGODT2uiDa/C+t6uoOi5LjYmwVng7//3Ne75Ndv
nOk6IIEN4QZm9BY0ilB9t620hhihOsVVVgkH66rpH4bhMb3E1BBvVzzKuLJWHPnXN4UbelFwT6Gf
NSXddpNeUUV+QqZxx61b9oa/f1tvL2Sejhxx3MOYkDIHiNZp58+f4WzlDetRG4vXjSefcmYPSPzX
5S8pWfQRm61NKDYGOsuww8GPCfiX6T/Sb+2/WZ3wk33zyTLrROqEWxOGnuD/r3//00vIR5y7S+ZC
mDWpbiCXpVqMXYGewmcCaaS3nDlcvTMkDMXey2T5Qoxka9Dj6QYaekFv0hwkNy2KFUPFG5lmqJST
JgjFTtnM82MnLBCWJ8pxCY5GPkCTTbF+EF0y5tQYi70cJ6dAdA+zQahxwhKN5NUk5OkoUmGA1A2K
tf/HWMbTILBbBgnrGdR1GDEhvG2Q4nK6LTa1McmPIfLd/NJwkLVvmET4YmvAj8/HvlImlv7jxJeI
ZtZqn6gt2FCZ3DAd7IqJTVdpkwcOGwhQCKSELGMEtOvWOyb82WqjLXclhs6XLnCC+zSa+WlHbru3
2mcAbK2enNZhNFcGVxUZpwFb17z4tlf5QTnEOzE5ddJPqZhEsifKNTzXvaQR7KpguCJXPvpuOhlb
JZ9xzhkAw7/uPKBdT56bKKk4mWRZ9n7p1XIfGFjLkKnm8hK8CthkZ9N/r64wWWJDrwjOq65UaKCm
z7x5Jnu3cjlFt1E2GA8TsnJ1mlvNdi8J3KY5IVZQq13CvN63TsjjODmdpJ29dFg/uxFHqs3cZ5yi
SryX5J4+TX4wpoLPMmGasxwTiarypGoE8qsdb8487/U84nVllJ+n1jWmfe4oWqkS1bp5VNZo1pcp
GGtk63lH+3qIZtHt9OsjDLnLkwwMaIptK8cuiCfCZ6Ijs73XDyHgTQeMwXsumpYXu3DGLwBYdCbv
1BSJF7kUiuENakQ6zWO0z1E3PNtOz1VTmMw5ZmPsbhKFIeAuEQReisQIPxHPdy2LhtmC3xTzDYAT
BWQli9k4/zilTYiCWr5Y7cb4Pddbl87md6st7XuyjCw3TjF09ragQEt1pmxqfrftvWEfVms7nwI7
iFbDLh/j119Xi4g8MOFYDdY6MudMnzJTvOc9sk6FLrHGG6vLbgpM/uzfrFJvF1+AS+wpwTyxHOI4
8fY0YY/Uh0k4Mu8mwibBWWn1umipbv8pTUpqCyAXf0KPoRB7sxoyispwsacR0rhhcXEsjvncvOvU
t2r6F53m+s+Ys/92+VuX85+3FVgGWmgWLNpKe8J4/PqJ0sl1iRlp+9h1jOB9Fln1t8J0+u6YFZGH
BU4TUCpXCz5jl2Sx2g+K2/D7328Bb7dR4DrWXTcyQYhXd7k3QMvIXTTVJQPZJcuj22lORgGB7XyL
CMVyflCO/+3b/csFxHMh5EGJgokt8NcbDj3DP93t3WBZydLys+clOcLkrOIHkW4RSfchetNX4uHv
3+O/e16fnF4GY1g12W/tqxcSVYym9hmHjeF0184URzTwgntCYEFNHG/+WqczV9bfPys35JuvF39k
F0rJQ1vCidh13n69Wdv4MrFGjiSqujVXAnB2TcyBUY83Yme7rf81J4znu5e31lfPQNm0sYtQfpKZ
k6udEc7dV9wmUJ+BkHiXksHevBVJVN0HtXaeRBPUV9FE05HoM128j5gRf6pz28QKIwlDql+abuyA
eqa/mOdi3Nqp1p8qzJMgafJoOnvcDMhvxmj+5HhadhuAvK64YtFk8tP57eeRvPLugJ3WdAKZaELs
KwJ2kTnv0/xDG4W1UpvM7cgXjH0jqJ1D8Fr2DuzXxgY9PIW4qdewD0WravgW2YrVQSbhIs5ju7gw
t36jjSMcDItphsp7iPvByFsmyGv5HvWCnzevPR/D4bh/vbqchXeunnmEtBJ5c2MqgO8ySC2mq8uo
THxNfDypdzJUAqhnqGtKURB5HrPJWpv9LFruUuK7oT1CF4Zkge2N8cjU153u63CfLy7rSzMWxq1k
bP8wvfZnsrRfkDiny9dCNWvjK4/MW+nVijcCPUMreGbvJi1xOnglyQhkF4HbWI3+XpFf1ACL6JT9
eA5NJB5YFZtX0itoJHvkO21FLwb32IpmpvFoeMlznjVNsJ+RUBynJXU+SJGP73EyzTkeGL4nzkbr
eJemT4nBm7MizHdNFEpMVNZLWwHJHZkikz+FcR8701y4yt2E06h7AhgWmDExepcfS7VH067nxkiM
8upHrwZHv0a+iGxcv6ooZKsWac4x6cfvM6AJ04sJ1xpe5aoP3auATuKHCeYc9zkfywI1L5FPyq80
XgzGJo9QqyVNHddMlo/QKuWlsYy2pjFpdDSzOX0evDny9uMcjWpfRRM5l+YyDMl10dAX3ve1kt0O
OKOur/NRzhrmG6fMrQd3g8WW43Ex/6BSln7mJTeNSsXBr0MaydXMjkZXGtfkuOceQar++uUWfb7G
txNIEV3aGdn639/5f73vYYvJNcUwwMIj622V1oDJRWoqsGOMaH5glyNK475FqN58fn2ifwSQPrY1
//tf67/50grONmmmXnnr//tf1/mXvpXtd/X2t375R/J/v/41B/cV0/7lP3aNosd7D6w9v/smh+rH
E/z5m/+vf/lnpOXjLL7957++tEOj1kdL8Xv8mf4mbPynD/svwPjNN5V966tPzVf5l3/1gx8N/gCW
jAiHNL21jsKZ57/4UecPvm14cPBv2wpY2tgL/+RHPecPVAv08ElExejhNVJg7VGAjHvmH2ia0OdQ
bSK2/Yf86Gt0609bPra3+EWu6nMbzwVGO28qPIsJzjSXVMlSdMYjYSg2CSfKnMt4TDq5DUrlM7Jz
pdpJVlpsHM2ihl3ryY8ZYVVscxp2IA42g9ckelmKqXnupqkaNx48EG30JsM/LRVR8ug6Q3+KhKk3
zRz8zh3hzcllfRveGloWcU+v0ps3AlbTncPOCfswDovF2QtHs3KbNAvR8Ktkyxile9cyxjiOZNee
TE4wv2kxveY5vfkcUSSvgVYrE2v+RbLrdpTD4xyym1QF7u1mea3GnHGQ6rBdTBKH8lCmOjmLElk0
DimYuKTGA1bn8tSIeaeXPtg4EdWfS8TvghTxFisceRj7joluKPuTgw22u2tlA1PSCOMJA27CQ0GP
Xwo0Y+6121vgG3NQLnuPffL846OuF/2bt/oG7g/Wz5pUT3oPIMDYmr7twDRpYOqg7JJ4yEvxrsT4
Gf2jSYWyLCLy9ySPTDdjSEMb7iwM9WYgMq7elGAkmyqMsmca1dWnoE8YkZvobyRjpxRTQGZ2g2dg
5VZwxf10T/67sv7Vsf3Xr2cVACIFXgOrGZC/6c6MZMtXFhElsWLAesMk4Rvjr2UHSOPuIrvUF1I7
krOKpgd7cpdjUI9mrFLlfZ5rXRObMxGe1TYtxBNQyCHpg0rcEAo9XNzSGp84q4ZfUilmtWvhe2eK
Q7xJ3KVhyS+i8QydN+wdvzHvQgD/ImlchIhFtzdqjDQbIZ0DSejd53JS/bUVOf1zaTvz95b4n3ed
VVfnII+GfZII+0YY6yZD/bgL9FRuLIzTLmKSwS28VLhj528eAk9HX0lBeoLwXN63WDE9t2zf742g
8uF6nDL206q75KmMVhhpvmMmVc0cyFqor7KezvVS+DdiFvK6XZrmtmf+xZhGO89ObydXHoFqgGzl
u0AvkqIRe8ltG5CTV/bV+AA0sYKmRnLqJubd8cKDEbEwj9dBYFyR9aBOqVzym6mQtySA7qfeWzC/
SuNoMF9ssfqPFWGotgXGi2mMx4zauVVk3ls4CjTx1GioXVzctjWGUtcpUqqtrxFr4/vEve2zH+EM
2eJbWIrncDaivfa1uusClLulOZy7srMYf9a/jZN8u/xQLCFSo22FwBJd61vrY4Fb3tQyvd3IUI89
7IWINlDYujvYQvTfh4n2zawsY2swGbkdzbK/nv3gWRm2UUPianq3eKb71tbi4Lz1nRSzsajNj3q9
++2gltuZ9JnfuAhZbyl+XjUlNCmPmLavDdw39UATaiROLUBILQxzy+wjpLWzTCzqM+c8rqCgzvU3
i2kBnoUW7b90ltuoypOXv78939RD5vo6XJSFHsWfbxHP9mvZie12my2BnW30pLtHhrnptkC6v82G
2drbfceZjQb3b4q/vyxjqMnXopo2H7lVGGu8qTRNy09tUvCIL4Lk0Duo5u6DG/TpF6bCDvxMnTbj
wSuW5qlk6n6g4qkBxiZOgi+6g/ZVaCBfukHKK4OjbUwrIrz4HfoDmmbLbxYwuhm/1m6oytjdVtMJ
5hcR44w3C1g/wiHmRo/XBXjVxhuCW17852wWjhOXdAkOURbiag3yzASHM6zSCG0zO20ZE8FkYm9M
DE1jfxIu0gAP/uwGkDPY+TjGHRBcWdvRTfrPjWMcc6PNz1oT0FJ5zbPDNHzjMr/AXEomD5S19cnv
avNA3NoTDdHRQoiezAfXbKwtyrLwoU+g/YmAoiYhOAPLR5p5N5QZBPkS1GjHFoj+IaJNtcYYcQ6v
aWfN4YwBhB6epe1oNO1ZdOdZjK57NPZ0WBI/3C+YAHzMIwz5WowsDgV1KIqLNNkjPsWeFvDT29PG
8h/k3JpHo8uSAxIQCprc73cRSoZYdpn7Qq/Vg++vePClsPwPDN+XKu5wlUWWWo5XTH5cYxP4iONG
u7/zvE7eK6PRX900B1iql/LGFHaKFMLVy7nOhglsQNjBNm2R5wdT51xnnn3fymI8CNsRH/yka3G1
TL0bTw75nVE4Nh7FTbKDZnJOU1Elu6nF6HFqcZmwyfg8S79fzvia60PtROltLTTmJr5JllOcjK2J
vy1mtkc/cNzPsvOtnUp9vDaNAWjSKxzd7gdH5JgfOxT6oeNsZteQx4lUwx0KsjzZNk0vPsGNCrg3
tcHVtDjVaT7czPlIelpOTgPdwlPo5/BuiffBNpHTOF32njRhzHD6iDJM59fhmnDV1fbaxWjkTWV4
7RWCPXUovSX6XLPbHBowzRYHy1bhC5Miq3f0wPfsteG1CvunZa6Sa9kq0sc1dg66bKrrQEMLJkxY
DzIw76ioPmIPO72be+zCjUImYyy0tsm1rvwdoo6eS94+kKgjoLCSD2nptPfj6Ie39Li7eOQs9JR0
s/WeY7R9arFzuphpecKyNjxYOLcB3pXzY92t5pD4or6DKykvE8EsG1H4z4QRw54a7njX/x/qzmw3
bqTL1i/UbDA48zZJZqZmyZJt2TeEbVmcpwjOT38+urpxrJSOdOqmga76C/iBQjmZTDJix95rfctp
l9vR17JzDTrtca0oZ8vGO8QlOup26D03HNHdcm1DxXQJ/TRPGKC0PKunMIGJ/Z3fcLov7R5MZJmd
cxozbscxsy/tSjXnbHPuY1fYOAgMp9k7ThWHVUIfHLvOb0KvtQMSgBld7GyO7g5ao3G+dr5CijzH
ATpK4k+69DckVKNGIuhm+7mwZy5GPMT1ArozWburQac63UujIV+IF+ZuEmvxs26SK5oOEBct2fyi
FtORENL72g+e452bVmV8shBVYoeRwxdCGO5zBvDnFTIT8GoITBjX8yCvWZODgmtJi60GezmW/ADX
tZZaPwSL/ldkXNWxYe2BL7u2N60ymkdK1TRazXy5VOigqIwLzc0PWJJKJq4ljp1aZem0tzt3m8Hm
wpC7wk/jR+zkzr7I8+y3hNdahX1a1VcZ1nP6Z3iosAoYB56x7idBK7/wenjQfQ0v0NxlQRXsOwdR
JMuFCzr7Iiuz9UYhBLlw7Vnfee761cyc54Y3fp876rC5f/eJTuqkyPNbo8TpU/mzH8Ylc/wBU+CP
MXOYIJRGoLezPFLNFO4X10crxFSu9inQVpokrjF0Zjj7dgkOuBTdPtOK/mbqmuTXUjRDhKgSVQlt
iAbI9biS6dhBH7dVDDy+j49+jj5tKwWu0xRwGDdq0q6nbqzvU0x0LAvoVw8ltQP1tU4e0zrQQHRo
c42iz+qdt8w/lyHxLsBI11doMAp4xyWSzX6cy6eMRgBK0rX66tVYYCfpWD+HeBnumYqw8C8WtjwG
Af7IBDl3OnnkhRbXNOP8aHIRdwH0djUnVF5bO+fjXFvEdLpbaFaNEJIe4Lzpf6eySHbs/823pUPH
FUKtleeCdQypnmVovAHbu9+2rdoZZTYf9RgUTVaCUY1aW8TY8wEQLFE218b8OYPLt2915BLhDPSM
sZKpC3RMayNuxlxlaM63T0J44lwhwUksNOe8Bsums6m6Rbd3wyBQprONTMadzHBmPA2MktD8Ofo1
2aGAKRqUL+Muwa5wSaEOXpR3LUJp5IX6arMBw9LK0NgO8+0ETMQL6Etmh3xexTVTPi9cJXaQ3Gbx
ZWBTVVAgxHxbu43BQhzL1GbClsh2rxBnmPuJXJEp1BlGiQvycEueV8i5EQUiBt+szg5z5XmX7OP+
Fz4cqqtepHn+M57rxLy1nI4pNozppaAKFmQuZDKmnZcIrx12TVr1T2OrT1QySly3OTrfP5dabLE6
7TaCW4xJPLR6JY92XYrrCi/DUchEXONyhwiOucPk8Ca9cOnZqmJ2mUtR1crZ4UObb7N58qPKKpZP
2FBw4XlG03xu1pWOn5EslEBmM863vb2NxnrXGT/NWiWuU8B6sF0TYf3IO5wGOzEvLqJCuoxin3Og
VMDlpuyg4u0P0qHaH9UsfdSzKglX0yy/0XDmOkZSg4CYy/abj3EMlU3jtZ+M1kdwIxBV4rUBk3as
m9Q6G7KBLwI7i19DtTl8BUNzHUZvbUuTPc8Z3xpQmW9LyYloKLUpiRasoEepDPumoU4ky0/4dFNx
KTUX5awv4PiQHHzBvcWtm4sc1Yw01JPVuP6XZV0wjusrEDMqitn+UYLp+Cr8US07VDtzu28ba7zN
aYk8Q6DJrxgnenvbSBj5khmxG9I59IzqvJVxJ4MBOfxtTaRlVDNYDSfXmogKR+S89zPQG2pcln2q
13e6XK0fJSbMK3uRqPRqESlSbu98vKLnibZO1wifmRcp8s1pWLrxg1kWEhJKbv9q0l6Yu4nT1LlZ
lsvRl2Vx42KovRtKw7pa/a2BD9c5KHtTnk/ozKPJ97eTmvL90KKS2Htu7P4UqitZfdqpOXaqbC9E
vxihG2flkwLFxPZxKFLdz6EAMKKz26E6Coj1z/XSzFdV3OsPbZoOm1cAZvkOJhH2zbprh29rX26l
SivS3dQIdhCkADhJSTKGGmbWC45980hXheQXw22xENTNWqJpT+OFHdTMLpA+T8DwcX6Ai/bpfbdC
crdFjPuhJQPhqM+1e1Eobf7NpA28bWmIM4l+7Fzko/iUb0KwQHHyPzaEE19ZBW92UI7LF2z8X6kx
7900uZN4IgKtI0ZbLbo4QID/xARm3Nnmsqf5I38mjcm01G3sHWFDyU2LJxNmcKXdaROD/hkd/oGE
kjvcXn7gp5wlaawvEXyCgc9io+8Ne75JsA1eNE3e3KhqnY90EbzvZlobt1XvN6g6C/MmTzyCPmUF
ddzO4PAsMrlSZRFfbxbIO+JP88+jZpLSqltHU3nNtVkPP7Qxbr5IUkScQEtbn1QMDJXl0mdHP1Zf
YAo634ZZ8wNlJfKJ1nUWrquneA562e1WBxapQe/9YGjtnqm5xZ7Z93d9WuvodBqPFiEqkgPUd4tf
33zKavuzbyxXJCw1JC7K6D+yJmkmRN72DgvZNYeXBJexBYMKHVVN2Zkt+o1ejDPDF05sppA/ldN/
8gb7l1GIr9BZkP7o7ScZD/eFlj+k6bIjEOsHvqTP/7Mt7hdt8cPv5vpH9Vv9r+iDc2r/f4NTrhs5
/VhetsD5D/5pgZsCbgqnfA4bOFtQ93DA/wehYP0nM1CwV6iYbP7NH1DIf7XAXf4jF3EZPTsARxxm
+I/+uwXu/qePOojGONNMEnEBqvw30eW/moHMDv4/p8B0BHUbQCAddWaiviH+ZHD/pfiJHaGaqW/W
EH2t/svRRHvrNDZ2BWR19KD6qq8uu9mfPmijvhzKbB9L9hcdVLLZCbQA7/ay6bGagAwMuTqsNlr9
mVIHrSnS27O/foU3Op9/Ztj/t/H5z8eQweua3MaN/7V1rv76dn49aF2dJna4ICb+KpSl3duEGYBj
Kgd6TJltPJj9BGu103uPA1HVW/cwxHFrjZ0C6NSkOpVC1dF9D03l+JtVHOlZJAcj+aX/uUOQDBas
evPcGwFuqpIE6jrDClnrFamdS4lbJFlks0acdfR5705j+lDQqeDEXfZw6YUxbhhvvWjWnT0PYPVd
mkxEH5jg7rdO4fC0xcpkDIabQcEUa8SPPF3zB3j5hhVw1C6Si0nV030qU6yhXYovr/eypt8R7ABr
Bmi58iF/TQV7lmNX43nM0fDeLHO0gCKm48yvTDAyo3izrA5k9abucYVM67AQF+JcEhtkBR05OGVU
jQWjOpGVyRmalqyJRDvJaw2Nmory0oYaVyV9YgX/UZetzTlROpR3nXVbk0iBFqibmotinbtil/cp
dyojFyQPdeRFc/j+L781hE5+eI8ePa8H+irTPxWyjfrSmORbAuMH3x0NsSZ2ji27sLM23p2euR88
aX9QIycfyAtE+CAUO17X0/co9cgbYrJqhJzy6h5+aFO6lwyKxjSy8cTeKA5nXdRjhP3kj/0WDkcN
lx76AStWMBB8gXgMuqMV1sWSP9r2kP401wRjnu4M03R0gWk8F4vXZ3sND/5eQhsZd3o7Gp9G5cnt
p6KEqiFAmFiiJySwWBfiYBLxFk0W5w2u01Lr/H2ct+lZSUsd76ALe39n+oiT2FMa7YsaFeYhUfkg
TLqul+dFBfUhsN1liNmokuz7Wjf5R+OJN34qXyAfpflJp1A/1aH4i2jISXNFWE3jGqWlhZS7nLU9
dPX+mLW++ADg8qe1efpTIbGB5sY5lXS0k0VBcEqz6YCJMIlN92fV0GpIbaoTjUH8NXYgBjAlDF2m
3FnywHkIqPzICI3+kd9+IVWmZi5o08CxJdJzTBu42hlmTuWBqNXu0YxXNw38qtH3E670iNFd/cHD
bbxePV0djRIsQ+ajW/70y2UtQVGZ1GQ1hRUmuxxUmsouqrqk/hxm4iB2ql/i2zJDWB4RRrbWGLBX
BiQZ/TXFoUWRyFOnYNrCPBYFQWlUIjPhPgMnxqRNmW3VncKOZNPRuXASy5vQB8QDbhNmIDdVNmPf
7D011GgZ0FN+0Jrelv6XP89mPLDZ9Zglurp90pl2lIUKljyIsOWrX/WxXkeFPdRH7Ir6BzdSbIPR
l5+FZtlGz7Ypvmgsbzf6r/2h4DIkPUyNM5GuDWFKLmu8WwuXUBlb0TENBlAQT3Zqtt+7NcsuUIJP
/q4w60J8sCG+nAJsOxXURvZgJtFsiX/m5H9fSTOuXoffOYHiIwhj5fBFS1jb1kyOQ7uxsLIAL2f9
waf+2QBf3gDI6+Q6QADD542q+uUN6Gt8eBV4kQgRD5ghokW3ER0mwmsz1mQLsmAqitDmHB40buEp
+pSpj5eRdt1l2UksiYNB3lCITmoVqNYAFO2k34wufvrEvjFR53jEluqoogatLuJLJiHkHCkjpoiu
yLD4OmKTZKarG4j8sqQkJBBSJJ82iPFm8IoRkIVi1zqXhEmSnscytMN9mK+Rqy+OHhpuNmzSDhi+
O8SP1hdXeLjiLFCCm1jP1bGtLUN2FFVMp4/csvaMxEMIF1WeV3SX7Z44FxzyB+XXFnMPMKnWLm3x
s37wWL9a5tCgbMOmTWqA3M46GWH06ZrEPqrZyKhG/3fWd/mxg05zMedpvNcL66Op3NufB7KFCGc8
rLbx8peFq0DZ6VRgI1Sb7FHz4VNwOl8LRru3MMiWdvfBw/TqxWWShYrCARHOZMk5FVMss5E4HIdL
unpzxeuaigO42eVCA9v/8P72fjK843XZPgsFKmz6DUt2Wj9WolRNQR0SiWmeLuc+gypi5QtivmHo
v7a4VYYwIxvmMq/j9h7+gqcYWU1gPrJxMJ4/uJpX6zFXA/qUXR/3A5Gnr35bh+m0bIFTGJXoz0pO
d9cTrW5amWNx2SYAUZq8WJ9mb+iDzJbq88bDjdbeyUJCjJLLRmbdgcDwjxIkTuJi/7lPyGu4Nqis
rHQni6km7BijmF1EuMbi4qAKUKyegA/EmbKH2xAXC1a7bmJ/CKYui9FhibL6vpJkC6am9VcC4JYt
/8aw6VEHHW37Wz3NWu/IFGbjAJVa2V+Ui6vJw/s39Y2niZ8XLSxTWjybf5buv5bmeO7W3AS1BZR0
cY6tm3UXvMP6Jx2f7b/eBsjsJdaGSSgrBOXiySro9Aqp9ZxoIZld6rOmy5rEhaT6QcSJuPYI6Pye
Oqtz1lbDuh+V4f3M6sb6YB79xvu6nQ95iPi5qCFPqpLVtWaiUx2Ab+y4DDF0q3kYnCo/2A5ohd0K
LOajcJs/sMUXq/+28GLT5vbibuG9fblGoG7uCo02ILCklKFTryqdxGzdIn8N03b1GexSfwOvGptY
Cfgt8JFJdcEA88Ynf6Cajd3kjy6JA0OH4HAql26/EEFZB62ZuZ/zdVg5OLQ6LRcEv+3+/QfkxAv1
59nebDKU3bbj4IY6qYIaRHLbiuOGGPgwD2drQ4vTiTeqx0SS7QAxo3UhmteuNWKqyOJmp+smIVpw
4pxf9HK0au/qkyl3rY83+oPLc7ebd3JzKc5YnvhDsaUZ2wP+1wNstQnC3HZ0Yb8Va3w+SbloYYGn
9maKJxjryCa9W9uqbWjt+EEvpsGzAFitJiC2Od8ybtNpS4NbUh+sAjShfGdDtJAhPaK8DDWRalOA
6LO9LheVqWAqavmbZByCFVvNbOawN1ab+Q0nhzHSfVWWO+XTuf9sJnKew4FQvgeoUS3udj5h/Dah
4kivstXhkJARLXYdAxl6GFRv/LIqr3xGUYVws6OOHyhF8JrshrYyjX2pExizU+QwseEmtnezCH+9
jwlv/A0PLVNXNr1VKxxdred5GXNmzwxcOzQD0qxZb8xM3lpFHyOfc8dPKu9SJ6ixWx9hKHJ8XeOk
+pa1mvMEdkP9Fszc9EjXU+WS0jmUP/AoERK6qJqtDXIOSOAYbxwPc+8tzg5BjqkdyP2eH5OssD45
1gDs/f0H8Y03d1MP4t3eWjzkRb38oZPEtC26JdpmPVdXWYwwzdZq9F+pqs8Y+HyExn9dtXL2Rr6B
U2ET27F2vfzAvh3zmnxULRxjW94z2YRjBqVhDyrD2K/SwpKSLK655wiqftkIEPapwOT+/rfe1qOT
xxuDGMpNZ1s5qGpeXgTVjJVrjtRC2ggWbnB0y7Ie7TMDU2soFv9pRh/9SSgbUZJK0w+W7FflMrdg
22gpBNjczD+Y2b9eLo9xhl8YMBkloa4B3qkmjGux/uoRf9CTX85MLZs+WKF5M974zshOERfwN//n
ZL20pUaOncaNT4lrHAPDQgnYEHfVMbWQa8mRiaPVQFoqU9zxiK+clMVKt+TDmFcIPbwZsuBhqXXt
ovDylGlvQ4kWVo43WxHwT+sBCnhBQt866z+bosx1NGCLUkd73Zr1qyVZA3BDgy2QZIjPzI1S58jN
zYwgtv3sU9HlJMMYuV9rAaBdYJh+qZPZyZSxq8MONoO961KhHgR67QK60+zdTImmPpOaY6EJ7Ks7
YkfzW4VQQsfBlNOk7xlLi0MrmxiG3kgosKut65PN6lkGtj0Bthi09OdQmuDRRDGnhJCKnEoa2Mbc
gBvJjU02tJZXmLzY1xBhdNgniaAyQkLRR/RxRID75+OUTt/hOmj0tytL/x4DVdXDzChA8nVpM/3U
uxj6y0yI8yfYlzNAdJWjXemddvi0kjzcBbPZoHMtst7fGZ3KgIkBweSI2qKdG0wnu3LnyYMymBfQ
NV10QjeNGro8gFa8Smw2WFV2U1kPNMsWBAc71ALA7LveAfDSjTHCGGcwy0uvkSQXFwx/HzOcgE94
/sAMoTBzroulbh/tcZomDjRN/1sf58raDZsOn9mk/SwK70/apVXdor9wPrdD499Ka+juFTSkL/CM
SN2w+hg8KCQ7aDTs/Ja3mwwN9yAyteQrmvoCmQMELmbXiIyxa9Pqol2ZNfIr8Awco1kvHBs+2Kop
OJW195DXDqC/NW+1K4u0ynInVqquECanfmgrGNXnjrPo+jFvqvwGIOmEOSOtxZnlNWTeEbtMrzKZ
pmT48f4K8sa6uZ1MEL/RxMYKdLJuVmNZ2E0GalYW0vsCwqK49iZNBIlEOUgTy/9gnX7j7d2O2B4a
aZruVMMvVywxmgTa2Ap5FkJdsltkfV4nCcCh2tE+2PzfWqLZDCisDHr7mO9PVgqop1pB1qgfkgwM
S2wGxH9Vz552NuWLiNystz6vVkJmaT1l0wWln7oj4Ja05/dv8RvLJLpwbq7OJIGD2clOYTaWvVr5
6DNTnVE1KikmOECFpuhspP0YR6IfavAV3UI4xL//aHDsJm02vPFcwsu7TTY4+fG+jMN0KapzrJ3D
XtEgO5uRb5yv1YKtjnTxDw4NL/3Lf0pCDw0qnjbcHqQTnhTymlST3cwlj9RsmNMhpdHO7oAuH0px
Z7Ni+q10bqpxIN3e77MPNog3HmieZ74rF8BF/Nk+/tqUjMYRyG9JDk4QXv7KZI88ihscwHhj4D60
qv32/j3+x4J+sgszvtE5bm/JaGRzvrzLaFWrrCA8CmiyU2R7SJL6jwSUEPoLucrlOPrL7IUOpKU6
9GdwJ3ugx7ZzN0Il7kPfauhuFUvjBujZmh8r5xJ4bI6OdtjTt1Wu1jI2igKSZBWUWB4I90jW9NaN
Zf6zBmcKpYk+Ipgj1vIw8/rkMaMkbqKJSWlC9s5MUl7jd86j7hqbttab2Q5I0oa9m1NJXlWUsmCN
cCB+bfx+At/Dnm8yhe3zZTe12B7gClXJxejStog2CATSjCwmdbQzcdOpISlZvqYcgbEmmhnF9UQz
K6Mn8qtWS5xHY2ZM34FkegyZ4hL+FV+/5wulbAq+bzQ/XKTkUFWMAcKTpkooPcjV2QPmBJL2rsN8
0IRO4m0y9wVkR5rCivMzL4bNa65YqTDAag+on9oEYwI2owASIuHaaki1HyyzPXb+FDPaTs2rYe3k
Uqz9rtWlo9HpT/vfJNLan6Qp8meqPax2U5ckyX2W630eTmncPmMzi90AHNRAph0ht/dOnxVkVs/t
0gXAsSxSxNNimHcVjnITNWaVaUEOlyq5bCddv6uIAx02or46TjTSOM/TT+PMJEk/Bvjsqt9+JlBt
6c2sf62ZK9DjI2wR0i5b8HncmQYMCaScxW5cY4PBVme23de57KZfrDy5tSNFS4GCAlV3ZrZs7Jw+
ECyibDGx0hpzYz2x6gw8SxbT64PeNFV5Yy7pCBOg3bJE4p7k+l2VxdK6ZEiyijMBNdMJoG3FBszB
BooQKpGii/Qe7RDf0/LsoDGIjdwBHhi/T1VZ1Sgmkc/s0nlwH+dMc1DZEJ/JxkidCiIDVZMdCL22
7kZTIh2A/zf/zBKgU1j4xPyLSCv7Fx7+CuobuSbPVDC2C48TqsAh8wY3O5bop7rzjF6ItnMar3k2
13VG5MgR/RIvb0posNzKYVnH6Fnr1Vq+jYaaL1pbr0GeZhtzAz1O/rX3auuXWGNE8nkH7o0YlJlZ
GGHusBkNKNn9HkGwtYauhgIcRYm9JtG8jFrU2ZJwBJTKCBBRVCZ9wEywIfPUEdoG2oyJq5OAPm1i
W+r6gSsp8ZNmaVkGsCZn80zocBkuJFhwYw9pPPmoKn/jTOCbDLJpANJ0wmf7cjVKSsSE3rL1USzT
Z7SUukRYj9Z8aPqGMZRNZ9vtnPlOr0Y7BZBAV/n9BfGNLR4/PKGlWz+Onf7kAtxez3uSwHm3Mrs+
t8dGXCXAZ5GNp9/f/6TXOysnENcEPEMxweRq+/d/rfV926vEnS0vRBq1VcmAWCKRTcmTZq/yYLco
9cYlsT/YVF9/P+JN8MAIphUCz/bJ92s61Vj64Loh5Kr1jCV64Zw7N3erB9Xs/S/4eivlo7YSxvKJ
EaQH9/ILLhBT9W6ku2KsenMFvGMOjY0R3/cm+qiKO0qV6AyPKi8/2NVeb6N8MpQBElToWLLgv/xk
L2PiKfzaDZcRnSwdEwfGbbNc26nFyNOfpuj9b/rWTfXYVgT9eYbF5snnER4K4l+raNRUoJAhvqy3
0JLMOyWE/OCmvvHUYF1ksEVjyNtM/i+/2pKjLivxDIeZrGmydT2kl6BlWo8xHFzimUqa9FCQArX/
11/RpPyznI2p4OKCffm5qB9Jf5LkWvrOhMCxQVK/ppb3ZeUZ/eBkLl43w1EzUfxCZ6D+pTv38rNs
kIz6YPV+qBEXOH5rlwySIFHvCzPqsv/tSizNh6x2nTWQnJNDKqZ4irhuiN9Y0TUZgD4DrbGkgMvP
irSWH5w73vi96XluGXwQsXSWi5cXSKglSySavXAq8unKEMV6rEutDy0fuun79/2N39vCj+lZqGwo
hU9XiTS3AYSsVhwC95p2hoZWFdlzs+s6hMx1b4wR/6I3P1glXi/DAufe5qy1OF0xU3/5BbFZlwTK
W35oMu9KDhVZRMeNXCc4T2sWrBBPa84Y9wo2EKPX7+D2ZO0H3/ytm8zJjhkTTwNRxidPOsMCWDet
Hod63lXPNc2Ub/qyoHvYUHB3//ouMwjfcCQkZPJwn3xfSduPtPTGC9NmATCbzn4HYY3XLN8Lay75
1qn+xe7j7oN6/41fl/Yyyz8oN97qUw5Vm9hWNy+GF0o/b6Le0fNnMAoEv6kKoDFMo/6Q9dn678+x
rCCgv/6Mx0nbO1mvZifWnI75KfUAaI+Du/DYUkbWTQQGrv9ALfHGNsA3pNlGNU4k+Kl1tNZdTbW8
KFFOYz2ChuShPbFcLxqTpXxalt46M22EuTvHl1oWvf/DvvEQuXhWCfLjSLV1UF4+yG4xpgIBRhol
i5fc16Mazuju61daiVb5/Y9647ekA0HpQHwZB6nT8WzheQX6J9Q6Yl0acWlarRbFJSDwqKKRXEcV
yS3ohVX8r98Tg69HAi39XAYFf6y7f9URHdpzIroY0wplus+u3jVfUQrkZ/gO7eP7X/H1wvzyo07u
pjnhxQbwxUQYY4cRlFWu0d5BfPXBa7H9OS/PpCAtDGvr6NAVpxJ7+avRphwMPV+KKK/T+hJsn7qp
mXhdavWKuA2R2f7973XiZdxO/dCQEPdB3oEwQT71yw8kPCTPDVmUkT92iGSbvPLxQhBMYrWRu1rt
dZzJ6b7zU3/ee3AG7rD1t18ZrslDzOAHl5wmtHwP3dmEomrmtb2rprgJ26XMz3BhML59/4qN108b
cgv2R7oUpPtS5by8Yk5zqH09JOzpKKGmNDIpP6cTHqKbjj4bw9kYSjdOMMvvo4ma4HlwKzDGmiRZ
Dn9NWRcHIHDuo46Apye0mJSFwOga97sE3qUdzAKz4kg48XfdUN3djFYIJH9RVxOJSNX4uVohAoVV
ZUFmNiy7MugfguXZtQYe8A82o9fvMN0vxJ78RgAdEMi9/KoCDg3HvJQghdnIMGtW3vXsFT/i2DIe
3r+rb1QeCHk2Ly1kI/SspyVrPixu5WpFEpk0jIFaK5Cf5ujd9l5uXtPLXm8bvZs+DRSd11aDjKWw
s1hxdG2XwC1EDcqhrtC8xvBjw/ev7Y0fHNAE3CyqdiSCp9SAtcUg1UKPQwou64NMq3Xvt7j65Jiv
N6KnmM9scgHe/9A/osOTN5HUxU0i4VP+IYZ8ee+9bFyIjSDFVxDQA5ESX9FVppNKH7b1hO0LAHxn
Ae0thLkvi8VwH+wkUU+GPnT+FWj+uQwkGZ+EJsLVLaEHd+4jHMisOlSDk/iH9y/3ddlCWczSsfVn
dQQrxsnVuiJJhob2DYaJPLL6DbUru7kkJWSMM++clLNxJ4hzUJFV+/k1x17/9/uX8MYSySXQMkWL
zf/+PGF/rcZs8cQmiwTN5ppWe1lr429MfOvX9z/ljQWS7ENUqXA8DVTeJ+tVh2/K6tcYin6ywrQu
J6FFEKiz0HWHXqNwoJHx/ie+fjU2iZtn0SokR8iFYfHy3lZLazSdBBSuD0uT0BRoywd7dbsrFNLx
Hge6uCWjxD+A4QdTQi9R7ryE7Fgsd668n9JEv+xXaOCZYI71/rW9+tkNXlbBUUFnmGmBv3x5aV0+
6GMnHTsCxkJXbKD2f1xrfBuRrsxOHJq5w8JNoZE8z9hR49CoSKj74CJevZ9cBFJhw9Mpq7aE05cX
sSQktlXNCERiridkcNV6hpwasU6vxbtqXIrzJB/z6P1vbr7x1fHFs3khY6BjfKrO6Y1kwm6ex9Gg
LEWL0LLWbk/dStIaTvACWjTpPuY+IX3vk1HE6W/UluqXQ3bRz0nFLY1E0+uel3ntWN5NzY93mefR
y9u8xT+MRm91tG0rSHlCvKdnd0Iiz3pfSm+f5PF4N42WvKOIzZCK5wvZVnWFsjnA5O4dvAyg466c
zfmn7cDtj1SfiNty1Es3IKsmWc9GK3eNwEoWG2i4YxNHx3Wmt1TKo31eusTmfFC/vPEbAQRCE8Rb
uJWkp7+RpY1da5LukLl5G9bAuW96YBF7GAcXnN/SPU0K/6MH49WKQCFDW12Y/CO23eXkwVAzqXVN
qyJIxurY0BDHNTW76ErefxZeT4y2islwCEvU+Zs97OUHDZODC1SQZUywm7ga2FQDDdbHwcqlFXVe
3YW5r7CnpRJDgT3MAS1L8eX9i3jrDlMAM7rgDWARPPmySMTMDmyljKQgKbLOsiViPZiCeVEmvjur
OyIpTj8iWb46YvDmgZtG/8r9xVh88qkw5AZEm7OK5lqZZ/WKGaXSibFz0riMUuwLh0WqH7JW+vm/
/bqbrgzBBt0m2Bun22OqdfCsC6Ei5N/+N4NBWVBgnzZ3i59XaxgrIw/wamvWB/vyq/WfL7w9UCzI
/OWfdgXkik3dhi8VVRBsrmff9w+jSYT5CLX/Atr28PP97/laLbl9IPUHt9eh/3OqlpCWFvfVmqko
8wt9CWVebWTSPO420YT37Ca4MDYytxvghexUULr9ct1NM9P5zJD68MGz/tqWs10PCbD0ih1UFs72
HP61zTaam87sKSrSlqWps1DGknhSlMhDEpo5lH2o/hIFDdZHGz9wCu4isGtSVYKm6uIuAGuiLnQJ
OOIc8BU5YXhU1LTDHho7lNROqe1YOUV7AMrDNNvQ1vT3CrzVOUfsnd9MVIrfNQupPyW2odF7IpBq
JxP6cCEQa8phYput9ZKsp/ybNqDE2BHBPo6hFyMPLIxpgUNg6VwU+RzOTTqU8QOPjflomnPRgwYD
F6FrxRbYpdZRMPkQjR3Mid6dqQaJ4aFNuvQRx4V9vU7VAvqQydzRX/WNTtRtYH8sGWYc2h3xpU8x
EVIympDyHgzGLjVxHatgoJkXnZ89SB8LvFtmIErqbErJ08mAlpxRHSd7kam5OjM5HnyuJ8FoAxPQ
ah5xFSAOGs1+86SOg3tkVq17KEiq5Xkho68j0DRDPvf+Q7jVmi9qUX5zhyMACzi9QTQ7L3/zNmFQ
NmVtE0ltGY+Illwc8Pl6tBlEfLCv0ht4/WF0+Gixcvxk1qefVliYjME5GhXcI93rH0eShr6VXi0E
c5NNK6dNmvuTI2qMN2jO5m9UR6ZxXyutXPaURvqv3FbziN6RqN2gWUf5LEh/0UJP19blYoiT/nNB
Q9U9I3HGcc5L0hyMS3AvFWJymcP6QHk+PmAPbQSBjItjhTnYNTbKvqjv8xKucwBwjpbgPHMsDUcU
eZ995Uyb4Q6Y261skbxHs+1AeYgR/Miw001sOoOLe2ccyNYLRh0DVgD5iehF5pYIoKxpsGFqyFR2
Rw688GPronsqsxpkVUH0n74rkTveiWXRgU6W5OoGE8THNrR9ONANK4EeuSC7LxnhJqj7gGwQBt6t
JBLABKhx6fLc2UFiV833QutRmUGjbvARwYFxAnty3KPfQHnbFzNDdtYcO6GsTQXIO1SGViAZJU/h
gqvaCZ2Kc+E+Jh/Dita1c2kO11N9zCqwRAHGHwGKlUieRysZTTuce522MO1k/cwZnQFRz2znLc5b
5ly7gsCUJ8qZ1ohgUCVXY9l7X6eeThV/psisa8vi1w0sVDgb+NJe4rsl6VqBQqkgkgz5Rv8N/b01
0n03s98KkL13PxdxPx/SJVcOUp4JDDFxcOQOroz47HPgMrFPNCdXtJcpKV6EGULueODRVsWNHPvp
riSorIyWGHtD2Of+yvxzbq29IldoDBcoQNOVL5Liy2wmmXVAhdHaoUNwRehOEpQENaAiaTC2RhlA
Tndw6pUOfXPf1vDbL/qiCOqIYVwHcbvElI78RYS8zxDh4LcFuTpU6kMRVrDQnxmn5t4eGyaWelId
7R9ZMfsznW8w1UgjzfU6id31k+p0/VGiT1FgFZI8Q3fkZ4+21uRJaM9KPRRixlwkioGLUjHjuwDP
23KNcif56eCe2Dhm5DjvQH8lT4n7fzg7jyU5lW0NPxEReDOFcm3VMi03IWTxiU3c09+PvhMVVVHE
PqHBHmiHsoDMlcv8BrlWpn/Ar3w40Innm7bWle/bKG/y94a0Z9230h4sdddkxi7Nh+krWgXWp9th
5zKlsehgeEAFUf5lcrYkH/9cNZPejSovs9gj5hbT/YnnYMEBnCDkgzTqRv1rnkK4v73olfBD8Uhr
FvwPd/zaINyqSc77esQwxi0Ao2Gzu8+AFR5ceiCf43qwjrfXu/KQrEdyCv+AGOvp5w8ppTlKgcTQ
XohoPlZ4pfiJPSGvkrbdnRP2Nh2vYgtrcy2rQDkIdW56O+Qxa8Q6jjKIfXS0TZQOiYs9Cc/wdzJr
mFsOOi0YUw8iu5+qmTYHsOsuf3WdWNQncF721zYzUYq7/RauvXXS50XpEFwqle75W2jVwhaTnTR7
R/HizzUCED5KAkCwknbGtmHc2lpXbrSlrwJ5miEpc6RVPZJh96ikjin3GOWmH+oaAARgG+8RhE2y
8YGvPNpC04KkBW6NSnH1gY26IZ/RW7mnTz58GLwwvptC8duFNvqeTtjWRPRKRr40pJchJTNgUsbz
NxlZCP3nsSH3ItQRKWFWt2i/KXVGFy2Te3Z9fYC1nN8JcJfvbn/Fy24uk7llQMqwgbQb6vb54kkV
O4Mh02FP+WqcAFxgy8n/uwtJ4/e9VXT7vMaQsEMYiXlElO8MhIU+Ev6GgIo0M9BnsadDbesDNrGI
0uxs9CgPqt5Z7m7jpy7vYZXTLMhnAFOoxXPy1jUb+vWWJXHEiNs2/wyPDmEL/M0Q7EM33UdKZfhW
QyHfx4phffQYguJ1ijPSxq+47CKgDE4HYYFBMwNb73so/J4tnKQHdJVn2RGzjqj4VEQMlPc5GM92
V2Pq9jHWWmnvenwmVFjbWfEqjVn7EnFtLiTponoeAGz/SqtEvZ9Tc3BA+uc0p8qh7L+AiA4/mqE2
//fgDISdSgAoOw2gdSMMo+kETfYZ3VBvdB4kSFakmZL+Ace1ap+C6b+f56zYyA6XcnL10WgNUw1R
Z1sMlVZhQolAfrodwyxnUTtBw6v5XFaRsdlyu7I5uG50ijxafQbV/fk+BoqSIu2woNZKiQpKOrri
G6I60bPbDiY4WxzST0WNkUqOZjvWWSToj6EWiv/hHTMNBqLF9eAyTjv/GTjkyAyDY7mvPdAi5oDW
Eg60zY4OZfoo2vm3xs29ketfhiuKO8brtLbontDdO18T3IuHxCFrJiLN7/AQnn4m0JUxMS1FvM9j
JPU2zsDyL55/VOpabhhow3QRVXcVNNLctmWhzgTIMUHO0Zxq8xijtiR3vNL4RUPqbiH26qAPy87C
6QChYe25ptP8Xcmk9mfj51x+ewgalNxc/guLeR0Y6CIUKO/1A27VcQyNjBBhDAjBKVgenOwWmQAh
1B5LYfww0UlIIC+Z0bfbP+KS5w7TlCCukvgwXvPWYCHP65t2UqxhLzWj1fbVDMAf4yLhPUy4hwzQ
oxR+iAvPWaF0bpr39TxNhV9OrvneiSx98vUOzWZfbZrmW2iPmG+nWoXO40jf4tukhBDj7T5r7jK0
uwbUWrGLpNaN9S0Zj8s5BjGWsR7OcMtgAEbV+X5CGDVNor4e9hCOCqb8c3sqXIZz3EwG727SRkJs
k95ldC33pZJoBrBMsPg+fCl6nSpyGlWXlHdOWxX3SaxWe7U3qtPt930Zhm2wDssEcgkr5np8UXUj
eh6oiO0tcndGPFicd6IEtQci+ANMgfGlF1K9K4B27nXkuTbO+dXlaQ2qGFZBhnuTUP0n0aVPlo6g
7Ka9HffdiCUZxl/+5EgnfMTDWnGRumO0DXw3twY8VUaAriBrQ2Xj+n4btq5OIgk3kz6VzAjp9lWq
MltuTrMPZAu3UOU+ITyWxo+JhvLcO4C20JAipmMvIc3cbxg6xcqzpQ99SZJWePee6ER2smPDQJKh
HJDLzEzUMfe5NiPAUk/1iLqgRlWLI7bwmmBkxKrfGSEABNiHsVHD+06UH8JIaWkLtSb5RpevAEkc
ljS2tUGBdI2/iunnfcxXGCUA5qmx4gckuKXlZwks810a1dFJn502PAg0zbvA8aL0rsF7huZsrIae
X2bx3N73nd3+cLux+ow+tPkhsuMsex1CM7urSaxq356oAFw9N6vj5HpYM/S28AL62uoGFvEyEQVf
Ax9JJWkDJLHOmHoE6jDlNTno9pQ8CpPSLS9bNrleisPtTf6Waa4+L0k/g5IF1MOlstyu/2yzwUMQ
rVcXwJan12bsqxql6K4CsiX9MDV1vJfpbhTPGi6hFOC4xOaQHsfZ+aW1Ta3eCVu28Se2IiOL2z/t
yqXDzBBiFmkjret1GxnEp6zbFsls/N8VlG5DsYNwUf8c+vYLQjHz7vZyV/JUh6GauUDcaFojwHL+
Jvo6VDFhWXpMkQEnGQm5hA0bDqqDT1WEde/BydXSuMdZqip2HvdBs+uLMtcO49D2xd6D/dIHRd8D
8i0HG2p6NRtQxbKm7V/6cAxfesDs5sbPvtwr2D7DjuBkAmcgWp3/asdD5ha+ZsaYIWRehMdLf5DN
MDxUbRza/30xliIo6aAyXBKQ88Va7pZo0mdkgrTauffmqdm72LI+RIzVNpa6Mj/hkiMJXgIgbb+1
L5XXUKTCxJr3pRX3j9jlVl8UutAHE5OByu9Y9jSQZh64NCMYr0n8CljS3diDl4U4zXrAUsvInaLQ
Xf7+n9PhhJ7OZNyb9xbZ9S9AJM6n0SuR8WjiytkrAJ57cO1W6WzcPW9H/OxYGnQ6gdqAgoPODRnk
fOEYtaM+rFHFaEaYZfcyUtXnpp2z7MkqRrU6xA3aj8eYdsy3NO6Nb6IX6SdLy2Agqfng/mHAG79U
GancwULC2OGOB4/pp7KqRz9vcJ30e2RkQeKHBHIFejfE5LqNQqRAJvwCp7mwwkCWJsB7O0SYzlQ6
92vZTDgyo+Raz/dJoY4fmjFBttS1ZQU+h1/2x6Zz3/s4AcrepzmJPHGL08br7aN68VV4ObwXpt/w
sLH4Wu15gI+xiX39vF+6cRlCN0V113SthpbkIDUH0V0FB/peQU7k9sIXdTQLA2DWIQBTmrH9zr/K
JKyQ3oCp7kcdX+n7MdQbbhO4ONAEpJW9VrGd4nRN42oALD9OX28vf3HWWR5kGYBIxqYWVfX58lkE
GzzOWuq9POeec60RLmCKjjeefne3l7rypLTYOGLsQWDUF8xYMwKPJJp5H7k0/rB7ZwSNiuw47ONm
sB8nk2Jg8uDFoGMcHW+v/UYrWG1+0K6o1yGFRDdqPVpIEpU6Kqq0PYJF8Dmhm5T0xL28fixDTbi7
kamt2CluaJ3ypC+wkBgEPVN0Z9L4RHy36N8Wqjre9WEEGU9FxHRHXx0N3njELdhH4s38qPDz0YJF
eQ0FVScND4WjlequU0v0ed1y0Ktg7srq3axP1vdExPDjM62O/lZhn3kYXLoRsIumaDf29tvsbv3w
JuAOrPJ4/7Q4zz+yNWiVIUNL23uuHKp7FdPJ36PhxM2zjCMGCihRldEBh+P5Z4+UKopK8NWHAJH9
sdo39eQci7bBuAqSGvYrpIVhgC8wvbPbH+nKGVwQqyo4bowHgOyd/0z46SKcjKVH38Zw9CH9z4s0
jeuOT3ST7OEYQcqLkdGdw2TjFF7mLBx720KYhvfjmLa6SkmH0REEx05HLEYoczBNifva9930V2qL
inKW0Hp2TXrmIHOcZ9rFbRVYvZ19Q+t0DGDZJhun5fKy4heBj6TDhjAhO3YVGLD9LFNXZccazPA+
lKKf7mYCNIKxIvVO1GvlPdYi9m4WVfYeH3V9N7ckVxvf5BIVBN4Ung4wxKWNaa3BvRq8W17GpO4z
sLXKfaWidhiAXMLfngF2+KtyEP8ITAuEfC8aKzvFHcBPX4XKiCB9GHcvhDSEGIwaynbQMJY1N37i
RVJnUFIhdmkYcAqci06kLu3ELUrH3GtIZD6XkIsCjq32QdazeM3zKv95e5teWQ9lw8ViiuSIvG51
muC9S8CUPSaatRmKAA+l8CFVlOybE/WoqjqCptLGI16GTtCy9ImW72AAdNDPT8ZQWkkcjZm5b6QW
Bm3rJZmvFhmqcsYERyJNJ2aAaTgfXKgE80an5spO5GZCBoauOUwbez2Kh2o9wh13zX0f07puIuyA
kGWsGu2hTeMk3BvFJE6qCxNGG8zqPk2kGj+YYFU37qorL56imVewTJ8pHZe39E/mVGeystzEMveV
hAXaQYL/0VJD4/6LW0UfjIk+Gxun8PJ6hAhPU4HhkAPX6CKBn73BMOvI2o8Mve5p5UmB0nOjPDR2
YmaH/7yxaHFaizLkAntYe0lnpc5gfixYzJX0pdtSQVQwj56mpPgNIKTagO2vXyeONqQcC/uCDYWW
1Op1ek40ajKpo0NqGShOogOJzS0u7zttCK37GFTb1jZeB/i3FZGuQ7JvyTVQpT37gJgpEMYtVdlz
d9iPEP87lAjq8r2K4guMe70MWlduQUbptPPP/nv9LcvaDPiZiSDlCOD8fNleF6EzIvq8Rz1TfyaL
9aoDjgDjV00CgvOx/jN+Y3aooF1VYSOxR+FPu/cYA3d4lYXeQobR1Bf0PqBg9XZrqAy1y+xO6Gn8
HkHekTJeGFYVTO0UfahjQ3y0wQcgy6lm8veABuJwCMtoYceKuP3RJar8UowdyrmqNduOTxCXUYDE
hpoDYUwghJR0IZ9nt6z/zEXuCD+SsXMYwJio9206yntd1A4iFX0Sf48TAAUMT6t+8tW2dKrAmwZ6
9KXSkMO4LcbqrlLNPYAQCwaGq7T9jwhAf7MMzKN+t6Q9/FPA3v+wS2QYFDPJNTaUjN6nEh4fbqFd
+SeLG1ArKeG89ptwGtM9Mvs8eNMoobkDp6S8YP2QxftwctLHyeqjOUCev7vzVL71Ps1MD90lxUh/
USCglSHYaKE/enbzGpJ+lvuw1hEr1axJkz7jbfp2gzSyJ0VNoHZAaY7hJ+c6POOkLUATtqjwIw7e
Ku38jPpPOgcSDXOqBNNQGj+iVfnY8HfvwyJCSdbTeyUKRhw6STuLpJ4osGrj/TwATjj0ZdX/sVuX
rHBMzfZrySTrT9eXVC8UvS54ti4qv+pFMyGBOkz1A0TVMN+BVUHT2061+C+RUxMYctmVHkg5ehOQ
8hAxuakwsV3BZwc1pBQgwRdHqlp0SoWankLdGdDG1ECxIegdVyBIG3WRnsMuACBTWXYiIN0YJ59R
dHzPZCTCsTVlOuoj66JYnycm4oA9emYz0JhxX/O9yGOMmuqyi/B+xbwJ5S0FGXdP9FijoLU7/Z7V
EMr9AFXf9EWR5E8SqDYSYnL+m4ah9dsFJJIHUChouaEVMO6IjH38SBc3+55aGSdXKwZ7CiTFse3r
cCF/lRPyoftJ753HuvTSn7w4KNWWkhCXb4fHdSzmGKOau8xkljEW09vzY2y20F90NMcOqlFWR7el
g4mD2QToWB2/3V5qaTqsIsYiLcpAZplQoLZ5vlQTRVkexSpw0brBjAGNgf5Rqez6+fYyV+Ih4w/U
PCH1LE2BVSbh0pSe7byLDgaDYW2vRFn4jiEyDg12Dhyhn+rkXaPZW1P5K/EQ9jVJE1k2sOJ1no0E
iEKPOIkPXR8JPMtm7YSajfFM5dk+62FsbX25CzAfnw4Jb8e1gPIx71hzWRyjnkRkGli2MCVtf8p5
7L5R5Vf4TiVK6j24dRSfCkMshlbw5r8iOwL9VNUQPQi6Ogzzz05rA5wqaBI/ZwIK28lCMqIOkNzx
LFySW6UK2k7TXrGh0LugZW7xK2GwWx5ENTKYnhh1IpKTwLn2wwSVUX8SmfGghIWKk4mYp3e0oczG
90LdEAd3stTHOKv6RVkiN/HgghOigK8qxIEcY079ogj7EqwUSBmOuarZgZHmxqtUdEoEKKzyi51N
I4rIteIoO2YWFYMJte86xg1Rpu9zZJzrIJ2q6qO0plkeRySJ5gOMaQ3ZkanSflal08SIwuhE43RK
HaBMoZG0O5T38AlLU+EQciJkL5oMzIyftTGaxFWpi+dQi8Z+pwqGWIsC35zuabEO05GD6f1uPDqw
OEzRbQ1m3G5/TWounvLKU+Xp9ua+IDAtTmwLw5/oR/FJbn5+iJzaGjH26LPDbMS6FUwYNH8CR62g
/22h7JBbGANhX6YcZIzxRDtLJfBkFg4BxlHITtrNoM68wKT7I4QxwWGsBkSvKbSKLpk+GqHpPHhu
M1F7q2WyG6cZc74mMgIEe0TQ2Ob4jNScmHaIXMMKKOVGtnYxceL5GOK4RCLoWSTnSxD5Jx2Vyzw1
HbzigCzKCG5vsltg9XFPFyfpdSwiVKQjgChYdvUX5cgxJkWfil/wzyJnZ7ZD8ZLUeAPvpqp0TxW2
KzpuW+4Mk70XurIRPC9DDRBaWnNLk2mJNKvgaWVtkRhhVR3AI2hBWUMZSECo/5B58qWPza88pPrp
9gZ4I5meR1GySuTn0J6hBU7j5/wFlS7CMLLCyke1JRJVRhmWpzGr1XJfpS09wyZenGN0WmDF3sRB
DlisUozTTuhdawXtpNdYjEdO/gnom0AMcejs8J1d43A5hCPZGsc7BZ7s5O5rAmWh2NmjVlf0X2wA
DS7I2JcEwkr3ZEy4xirDWDa7Fpmp+YMssWt/p8fGBOHQdACvxwmMv0IZEYRUwwyhKTP6E8nI+mKB
FExgB3vjdJ/pefVjZjqOCnTUMTB03I45k9rHjJPdNBLPiTJ2PzGUjdjUkFJRTEm17hO8FBOvN17x
Bztf2qeehvHeXdgK5wu1x9DfW+AtUf8BDfJNDj0NfScdkifPBGRNdlCIv00cq8y1uB8R5I4msWtr
zjdT2xDrM3CMCnDVOWao4OSyDPIarGFAUtF/rTBXGnaxkcnmTmtsGUPPyRHPiWovf+1mtIiOmNPB
ue40YuHu9g54A2dc7ADa+2BcmD5Rsp3vgKaYDbfrvfRgpDr6flmkGyT7qtn6oV2DY+zH2kGPp89P
1sRx8rXRtl5L0KjiqMf2aAQ1+PvvXY7fwmNvNHrxPC6vA6wYGTfFUV9aT9AzsyYgNpN2GBMKw4tH
ICxGQlpPZquGonzn9VH3hFPBNOzcClO1oBiRR+fqU5w/XZMrL4XX2L8Nu0Am8vYruLxrEfhEw4c8
ghYK9sfnb2CEYengkZUdrLEU99OMyloa0VUWqo1vaVNEGwXrcqZWb5yGETAOyAOLV+gqpcA4uOn7
qs4OehHHGtpJmmifvDyfj7ef6zIZw8KAshi+N4NFunbnz2Vp0YBcvJUeejSanlKnKRH5bNp3U6NP
G7voylIMio0FvMHQBt7m+VKgTGnZWWN+aEGiHdE5BHze2u4LvRllg+1x0SYmpsOAWJo7zAGYTa9e
X4gvl1O4SXLAYVNWD0LamEMxiPeeh35kBGKTdpDjd0Df3VTaFFR5UqGlpFoTVMnZTk8eaWL+HKbu
DCfR6owXL8sliYoElbZjpzTxfdfVWIY1ihbdmXZv/e11HLp8V5MoDdHbkZ9ry1w4psXMkGViNtwF
qtU2r1PZGjZ8K5qhj2FrbxpUXO5Vm4PzNh8FI8os7vxF10oJaLDqigNC96MI+sGT3sfQUZQHJW8o
hhW3H6yNj3uhPk3Dbhn9venxANxYY4+SItfUdhjEIVUyD5P1ztKPbdpaD4VU1HtYytapwHjZR7xM
/jGVCJ/CBieowDOEdfJQi/MtBDafGjHjtklHlrrLK3JAypoqha+3RrSR11zepDZQKZXBH9I3KDqs
3hKBikwGNNyCxlIPs4YcY9kCO7Q6PQsa9CtxGzSbjWN9bVH0LyDnIGXO/Hp13GLMP+y5xy6eDeMc
h85ADasTu6q2GAk7TfHQOXF3+K9H3EMcYjGP0JY/65QhrNys4E5pDvAwmtRHidF6FQ7e7bixi42X
uuSC52ELQiWkI5BgLjfFWnfRhDOIElNbvjmk76n09l6ZHyDtW1RBhfdcRuoUQMVQv/3HZ2QOzJNh
qWBp1DxrSYfJJlRW41Afmsl9pb+QMl4wM/Mw9Ub94fZSF6eLpZj2Wo6NWjnRfRVaFHeEJjZq2H+h
dvjHKFrzSDOp+Mnsn+6ME81beLc1wAxYF4p5DLx01Co8MrHz42xyD7hNW1aHDvXPj3FYtAvqGkJg
1dbDsbC0RW0n7vh7bql7Zp/igC6cuxFSL7rH/AyLhBMHDYBmZMyrqU6R9xXKBHFziNNE+ZVqvYuV
m2LvJwuCFz2ywXwwy1QxYBC6uS9V4FCTK6qNOHP59hk5cm6A/rkUJWt42MTUCX/IWR7UXJueZOPN
O16ee4cV4qDyKxBn9m9/74stzXamWF+UG7iG2dznr1/rYcWESdIeQmybTrlOYxOyTHosonF+srwC
fxWJtjWzwnxDXOPiwmRljYkuUB+SbtDH5yv30jCbGfGxQ2LLTIMhp8v70iKbJetKw43HvIhMy2Kw
szk7fGnauueLcWaVCf5we3Bbw/gBvEA7ta1a7mpTH3YejMy7EWr0xqJXnxAgJyp+AGxIL88XbXqD
WT3eWAeXimmn6rDx68rTT3mVdRuR99pSXIkeQxvai+B0z5cSGbKWkY6XsKHGti9l/wNVwf6L2TrR
y+0Nc2WLsjVR30JBk4xxrYkCgD8vqkEnc40V534axu49vPefcRq7HSg9Ko3b611uULBJy81LxDWQ
NFsFJPjBChzOjvkNNs6/nDCLA2cOXdt3LWbQvj4WRgMzrUFHfrLcj7cXv3xYiLwQ31QyrUUKcJXU
xThjdiAOyYu13D3GHPvP6NEX9wqR4gVK5P+wHKdeg0q7AL/W2BcaFNhsaUV+mNvZfMKFe/LHmiGa
FTnZtwFtgf3tx7s8FbTp+IyA4N7y5NWuWdJIHBdtHq+FUmRLe7xXhQx3tZSVr7Wa8iBGYwtKtXyw
s0sUrUFUbRcUC4gESBnnW7Ug5RmBHXJvysk+RMVY+NOgQJpt6iqg/LXorzCrbc0yf7SrPtp45suT
wvJsJsaUi4rc2k+tcibPrcw2Bx2kZ++UykUThA228xiibETza68X0RIqS5veGdC68yeNGkcfKJTz
wzBq/aPIKPrCvEAqNi7cn6glDQApN7WhLzACAPhAJZB+MfhlML9GboEGcmYFk+GDHQ3l+2jRzD7O
BVMQwFD6nTUb+Cmgx8oAA0WxpyRPpV8VnvXTxeYIh/BU/XF7k10eYLBsdFcW8Tg4BMYqzgPnioRE
2fTgFWr5IibIp9KgDtHMAjEqt433TmsoO69s3P/8qZfmHmqIcBbY4t5qe8eKwAIeK5CDWmXZ576l
hWLppbxLEnfLMeiCQoYgGR8ZdBKggrd9df6trQ6PPqpYB8spxztZCPg8MzuaXxZBxlPeW0bjp6V0
D0NqQBKxQhhdmZZ/znFWfb39vi9iFr+EPeAtEikkNesbHfkfpyqs3gEtDiio1MdPjNuT91Mb4V9V
mNbGNX7xeT24egujCywM+eIaAJKnwhgiwx7xiBvrD0BFHqdeM79mQ1acUCUIX8xSNj+loyun//qc
4IvRx9YpApnSWssP+6exycvGJymd1UMtS4sZP9WXiVL1OyeLfmRC30LJXr5WyD1AKUhZCF8csfPl
EpRs9TKttEOHipy/+MUfsedgLDXQVe1lpfy6/XiXGSlTBgjE3AQovQMGW8XJxBPqZCuzdlDp+ryY
3pC+k5GdHMuYfNif8r72Q8+mOE+z4usUF2PQqiZqfbd/xgX3YrGBMsEyACRZCpB1uI4qxSrwZVQP
LV6D4rVF3Np+VqtU+wotBCycN1jxsKPi6kw0poV7wJlpqh4ZBHbkybkxf9YdDv2+Dg1t9pVaHawA
15gawPUE4cZvRW13gUB3GI91dDISX2AhXOK0kCJrf/thLvcqg5uFycRLpdJY62WiAdPlVjtohxJ8
+QR8ynFeJ7Bm7zLFDk+Gkqf7BGGtXW6PW/CUJVP499bDWQTWOTk2YzpAMmuKZQdiQOJWNQfZYOhB
VLr2fVr15QZYYn3jLKss4nF8MeBQFx8L4yfdbGJ1DoSmz79SJ/kuRjt/7hJPeWIIxLA2bra0fy4u
nP9flPECXCh4Ymtp/sE1oSD05hxE5PE180FQuWXo1rvRjPRPWoNiWl7BgAxApyUfyw6s8uxN4tnE
QfjYJH29ERiuvgSSJzJv7lxUos5PqjnaGW7riQpOQhBnnTc/XN7XBE7CRVai6I1jDYhl46S8NS1X
n5i2OAr2ZKvUsm9SDv8EJKsIm1KE3Rwo+Er6oVF4R6XJvE/CLKPfaQ1kI60QN2h7dTxCahZ03Ovo
LtepLxEdmp7BntUHLwQ5bDoCU/WwByJWdPnXMcJAI8rdeON+vPCd4ssB2+OEE5a5ntduYWnZjgjY
AxxszM55tHGN9yPU+dBKUyJIJnbjwL/IPRVZhng4NGZm77BzdfaOniqfQHGS0HTpVnfzgo6w/KoF
3AiUj7BDADz/fppS0jSK9AWv2A3f9bzt8WCZeu/zMJfufZmEirpDelWLdrEi6V+aKLsoflGp8m6k
2cqok0IduyVVUd8pCAx+ruzEeKEfmfS+sIB7HG5HlXVGufxejjZVHuUzufsqUPdAfUTXZxN4vqR9
Qcw8uZe4o+ykjfv57aUuLoW3tWBkwaFeyAhrp7Aht8nScqAh6O51n3TFEZ8UBfBVlPfyZx2ppg80
K2V7V8l+Upz2MEt7SxB3fRMuv4FCc4EpLSnGmjhjRy2Bq0N9tzTm34qWMIhv8EYOGkDI3yyRqVsP
vfQgVgdryapofS13EJyA8w3RUDlDeSZ2GrNkntZOcaDQVjiBR8CpC5sifCHKzLnjyOnHAuSvn43j
VPuVEQ7vb3+AK8++6JwtpDjAdhdZQO8hNVlG9RwUTHt44m7eRakp7lW1nRC1nI2NEuKNZLZ+dgTg
SQU0uBDgE86fXUFELGS9OegQObrTB8Ddz1Y5tgzYIIJK321DUIa50pLgSyFTO4jA0P+QFjRC38TV
CLkrI20QGgmV6WefKuihCBkjLuoYs3IcCTfKEUGQ5jsG2Ob7KB8LNk1UdXeW3VnDRmi+9vrADbJ5
aWQSm1dJVDS1noUS0MQoUyh+O9jZ8+Q6rT8Axg/mLDT/I3SFrUoXHOQKXEYyqHWOWEsk1xF9n4La
yX5Ib1APuFpaTB7rAvG9nCCR1/Pd7S1yEQ7ov5CO2qAJyL7RCjr/YvUcgQtDpgcvQdN96OcCBqCb
RSjK6FtOrBc33bLU0hS2GAVR761S4DqahzlUXJbSW+URS5IBOXIxQVyzbETWSns/l2238U6vPh/F
1KK+uHiXLX//zzUXYh5tGpkndkyO6x9ARuJd26jI4y5S57df5UXSxPMhlLegTQHb8xnPl2pStv+I
OtbOKe3ya4rObGAngOK2bu6r65hslKXLs6h2nq9TYVqEeC7czSIM53uaIfRdPF7sLpuT8JMRZiJA
P6L6bvdF/y7WJpBr2KMFwi5Qlgg7x/rV1b15yNC02HgDFwcGE3b4UECq6R9wVa9ymUavBz1EV57u
oeF9pOgb93BuJqieE1JrKB1ttOOvfFyAxK6N15HJMHNNMOrxlbKTksl9XToOikAawA/shYJo9rY+
7rVHY9O+PR5HdB3VsySdQClwTvDjBhWfgtlso7gKurLNj9WkKRuv8tqjUZ8vOidQ2UHZn39kPVSz
3IJAsZPMQj/GBa51wqnqB+m4W43fdYuLq8FCT4ZnAuzP4HnVVHdBBagmajE7+FCIoQ4Ix6M6Pho/
OSzGY4vBzDMqVr1yqBUr3atZ1+1uH5x1obP8AB6TkAeJEDTNKjCUnRo6ocAW3Xbq8Qm8lfJONEV9
Wkw7n+dpTO4HZN1iZpBjcbi99GX6tqxNCry0oThOa8kVatmy02w4q0PaleXeNmXaHyGOYJZN5h2e
apXa655OBNPkGJ0n5xiaxYDNMvBb8282i/rgaKjuP9Vzbr7WE61Zv52V+HuE5CI6pnB/Nm6lK2H0
7BevPldUCCVqqO13+OW0Hx176u8guaWwXk0QOkhMf+xNUvPb7+naogyaOGiUDGzK5Xj8E0ZtBysv
auFy13th8ndqGrS3tAxpoaId3oGzk4cImMT+9qIXPJllY7AtmWUTVOHrrOIJag60ApWi3MW15sXf
Eg9B1kBtuzB9sASaoIC/AFnuqqY37/K4zb63s9Ule0ju4/gyoJePsGRX4+FnTAKcuQtL7ePtn3ht
6/I+SHWo/jmlq49R5ilo05j8ph8K54Bz37h3e/QGNWbuf3sJNF6tzeLgVvmWDe+1gAQaY1FxXFSX
rNUtoKWJauZTXmF6ZnToF6qozPAhrM8unXC8YOsf//lJFwN1vr+LssoFOKXGoyyPAUPv2qzWd61r
pvjElGGA/aa6L8b4d6ka6VfUGLccAq48KBMNVH5oQyw6I6tIiMZOklo0Y3dFhH2gZnbFncwzudMV
xTxGmrklnH7lerW5yZd0AWIQf863+uCYdViGES+WhE8/SNcS8R16K5vaKcsXOkuWYW6SnlOAM6IC
9LBaqEIeJnQHprKhsUDL5im1j70M28ehaQd0a0blWCtVFoQxA1V/ELJ7skcJ919Ehe3TqYj9QdPT
97e/85WTDiBiKRH5D1t6Vb6kk4ekntSQNQT8/yz1LgsUYBsn0YTtB4B1xmOTlq+317z2yskGoJIt
Yxauu9Urn7NcF3ih4Gnbil0e5faTo8T1Rj/tYiOBmqQSRahgCShUwOerpJWpDQVSpYGM0vRZ03Yp
WlHpggHUe01uBIYriyE/g7YfOGU+8VsH/p+AmaS0BRUmO3xWkQTgMLGXDUs4saNU7yWYqI079Np6
RKBF7h9PBrpq5w/nVHqrq73jBiVG7eC7e+/IXNR+Ul1RB3UybCKRL3YvaK6FIsgGBvwKyOp8wZkB
haOPOgvqCnQeJY+dX/NcjdG+xUwWK+KhKeOdNVeoN+sR8mAxLAw90AD2env60fSXSr0x9grGtEDz
iWUHK5GxOODqGv8dgVp72KxF9b42ELX2q6TKHockqfoj7qit5yuRU22pbFzsfZ6JQghRELgQmrme
DhiI8AtRFW7gWgrkNx2MLHI9UB73Yqr0o4as5cGwNmUEL3I9liX5oUPByIkAuYpwuSFtV5FgOLTJ
aIFdjjZmVJ0wgFPog7dR8F2ctWUx1AMt8g9w/OvwVkwqAuIWi5mLGdzJTR08LFoxRlvK2tcWQg6E
BiMubdzjq8u7Uijea6Xwgl6APzc7e/hQllbx+XbouLbvmeQs5tDEUV7j+TYc7NJQ82kC4K873Qdt
wNqulHkZzAiq3XU12le317vyrSBLwvCje0ysWtfLTSx72GcFnC6R0W+Uoi0fO6SPNb/Uy+bn7cWu
7EfiB+/ubU96ax2PAQZQkmLThXSm1j5pxvR3NobUN6tM3nkiLx5ztuxGennlhS5K6FieAuuhkFvF
4gmBNIobywtKt4cwN2IYn4GwDRRMSH/Ovb4J+V8ulLNrkHkniAXmv4w7Flbo+RccrQxDDpq+wYyC
FCj0osD2guK8lgUJXoYEfpTj2NI1DATGxqmhCM/e0R6a/oTq45Yo+tXHJ5lbfg6Be42CQcAoLKUe
hwtsQx6LvoQ0tzR2i9j5Si6fHG5/4Yv8kYdfcjgaPxQfNJrOH97B8SOfY6KoIkJLvyfPdp4zb+gf
UzjDP2dzVk91a7i4lGjS2Fj72u6CYGnim7ukO+vc1UQwpesduDFpiPuzhf7yY53AwhNF036URTp8
wCN53GKWv43g1t8bxig7DOQ2k/ZVtPs/zs5rR24jSsNPRIA53JIdJkoaRUs3hG1ZzKmY+fT71ewC
q2YTTYxg2DAg2NVVrHDCH1o6CDij5WFQisiaH5GkyfrvYPUR2O4rZWqrAO7sjGCB6+UvbgvWPRgH
rftXWVpMhVtTcSZIhVA0z66D8FagT6H7MQz1UQQJ2U95TmLa277XRV0TYMLiFQfWFo5fE06x/s9S
qPHndOhKyutASIbAHGzkdk1UgY61XaEEDKDDKx8zZRK5ny4QC0+d7rbJC6Jnw12ZqNXoi7Yovtih
hfr3bLhhvtMYu25SSQyAbMwA/cCP8ZUD8Fv0MKth0lbphGqVmG3EO1Br/GWHVfHQgB8+tPpS/EDf
Bk2v3qvvtSVt/bT2xk+5QmvGz6O53jML2TgWYAbgaxNeIG1yhfXp3Tnt20kPkrDsvy3NaMsnMR0e
U4SNpcRyFO3Udq6qElS3/g85TSgKs/nyZDRl3VSjl+pBN7Vm0C/2FIBS185zAdTSH5SOKnNaN3A0
CUIE9b0EXu3tw7kxaVIOomCic1yt14aYGdLSYogaPShYlbvaiGaGbHPVOyJJ3b/rixm62+0hr58X
KV3DRUgVHfHKtSxAhf8KzeXaCKq0Wp5Gsyl8/C9yOKP9XuX3enag8Sk1Mwheb1duCHqs92Q2NDrz
dCSvUsv55PTpP6mbJkddS98qgMWFCv2euw4fVZMYdXXN28qoGgl/B8BGkXmYhvhcu3n1ddYoeL99
EWVs+r/gWLwJL7fOPOgiqmpbDzDR8TJ/qpL+n74vbedEmwrW0O3RrjcqSSIKKzQAeS7oaK9Gc+aE
vCI2CBozKuhVmv9j9x4WDlmqqeclib320GUKHGEtq6t/9HxU9h6t61BLYudRTKeBgP3nOn/yhOn0
kTkC962F+rjki/GJTdPvTHRrw0gzQGDHsEYsXf75b5fSaOFmWueQAdOpQpfKnkPjkBnwl0uqTl8W
j0v39spewZTknpGCCobsU0K8WY2oiga9rKSAslR7bnXSJr0/dn2LJRXi7x+AL8DRyu2sCJpiaL6F
NDpIO8rwe5Q3+ofbv2XrYEJJRK2FXh3p3Gr7tnM3NNMIy6uzY6wYqyK+SzpbPUvLhZ113hhKQzyK
ggDkbBZ8lcpNs2EoDjyYIEy1/L2Zup/IxMOnNpo+357TlYYR68tMqH2SN0L/Xot/4OaGuVIqzMCZ
RPmRUlv9OST+qYkI5gQdJaDQHwAnmPMxa6J28qdEODivt3Cl/NhusWiKnbI/Rn1T2b5lw7kNtAaW
/tvPszRWJUqkIK7TXLzceK6uqG0+gGansdpgtQ5E4YT2RDGiHKFXh51FkQHuZXwitxvpAngMbIGu
CiAWmihd2xtBgSOJgQ5ErfULBk/aEn90s9mEM5FG4vuUe/QAEBMa/ytcGpKLyX8XqOZYRXvHQH7w
9S9iIyDlB+SdktFq/vSvhFqIVMUxL86PCCgYP3tMNk5YIyn/dnCiWwgWBbYQoCESvC5K9TQvXbuz
MNfhIgq/8uomXAfysJZtictFalBG+HKMAwThiTTyHp2ktPEjT0liwo4h/05Xttjp4G3tUhkJgdoD
IAqlfBUJJCh7KqFTqEFY5uODanbpY56q4ovVRfMDVVC8tIqpCuJmIQTMlUj/MahqdZdPyXAuRZt/
AulT/RgrNX+wKiv97/Z+2bh7sQBgd1LuIC1cAxhdEwHUosrUwK4xkTKQIUeDRNjxjr7rNZZCqn6C
UiHXhfXJybs8BLMbVs0c4SxWN7qNit8IUkJ0sDr8aKobCKvm9Lkmc9OlvoT6Pl3gESIBG+2EphuP
AA0pXMCkFqmsB1/+jNE2B8dJhEowVsSf9Sxpvpl6knyFHW0/TuBVdzb/1q7jvUGBimeHZ3b1umrS
T7l2sR6xEDF4X7pOdOzHvHjQvbG+7wwBbos+5/3tb7q55aDNcejAaqIcJH/V708ds6kXMqbA5sn7
W/bBHuoxnz8DxS7PpbvkCdzgMPxl27P4q6AvYALql+Yt5OfqOzOa7NnvIrUAJeB2L2NRYbB0+ydu
fQcQbHBE6N2DUZDb8rdfWC20m3g7MDlS1OjUz7X3AVoe4n8wupsXx1zEzj7fGpDNR+cLhDh346ou
kGReP+JkqgWDXkX4yTZz8pJBEzSQrLSTJtCHAQ2a25PcOlsgECVVxCbveG3e/TZJpXXU2mxmLVBn
c/mE1dxXPDPH77cH2XhuCYH/f5DV9ZKVsVtP9L2CWUiHeAhtC6J+XlQWKGN2058sIwBZrN7otFJt
vPxu4SJ49UvMqVCeNYojSWA/Htn/M+KIDe21Nt7T3b8uMcg6DrQ12ANwtdZkImUxNaWsE6LhRC/u
6x5PxSlrrVOPF8895kY/KXnUDyX47ru3Lyx8DehLFDjARMiF/+3reV26ZE6LMgKIYFinBk6oXSaG
dxDo2p2NsjlHzgHPkjSTXAt+poAkFJubP2i9aBLftUILx6cpxVCaxnJpoIOFjNQpMjCkCnRtit7q
Jk0gRbwAewGIGTDvdRUyrZJ8jF2SVR21q1M0I7gg1KX80CC3cry9qtdNUcaCkYKFG7Je+KCvbsSa
XlmFRZMeLLY9TY/2kI7TexTbxihAdoFFxqMcMHOpZkJ5ziYT7XPRliSx+awrIPwN5Z/QnLXu7HRx
/zVWhbkn/Lh1VSAITMeWfjqZ++qqAMSUYJ4c4vEUQSertQSvkCVunzAs+gndbdkJELaeCEntQvZH
lfHR6kh1PZATa6KEheg1PMfC+Drg4nYX9nl+dsfGOcA773b29lZqQo2QtgcfgjzTW82xdKzEGDSu
pnIRffnNzab4wRReMx0BptbgPlOU0+dhUXq/T0rFeBjbbCx9JQam6JMpx9Uf7AsSUUCWZPRkv2v2
F8ADrWL3qUGsTJVyViNL607Am5vsLwDNjncSjdPmx642lvEcRwkEOKL6lOUZcvOvVCv0gdwcfLSv
TtgZAXvXor3Nu3Ghcw/wiuDPAt1nzVvtdKUgW25VyngNbhFJqGOM7c6n20dEXiyreJn/O1qnSCng
7r52tqWt2g/YuGPkSTJxP1WL9bXo+xc1bZTzW0fiYmUHyO4/blfrV9jzQiG6qLYRKxiLcxK5aH5Q
KP87bYby0+2hrnc5Q9GT4jPKEddvYQyAwWiN1g4KhwffTRT1xGbCikGBfjAr2niarHnaWcnNQUEG
yj4fALq1dEOzmA4kSVzmeJY6Chg2hXhqAO7JQ8H6KSnM6d5r1D191Ov7g8CFOgZIMl5JrrjLhyPH
nsbQGwdvuwT+KW8w6iuTap2R9inOToUj3u2l3YitIaLS6ZcAQU12di4HRKtq7DPqO4GY5+VLXNQ0
2QF75Z/gG7dHEMThs4ay3zEVuvEcTs78ua3mvefyirsisYPUw6UljywCrvOcGO/IES06mwir1pwM
ZS2pUxWl04AoAczuxtf0zniIemf60VWx/j5fpJaXFcIj8vXUbn6ple3+sMq07p6tYmy+IdeAoGZs
TXPlt4My/Wwat/FOXm66D4lpCeMBiony5fZqysW6PH1Mg4opywlo9qoTrcWz2RkobQWO1ozq2S60
xMX/T6+oycf47YH0nqZTzxWWHbPeSKqgokZh3t/+Fdc3DeUCeo+UNlBoRinm8pMK3W7V0IAjqKcC
4qSVJi8tGiM7ccf1TSPzYTjtEjxHeWI1yoLFZK0srhmo06hVH5uhzpWDKc2b64U0eufR2RyNKhhZ
l5SisVbbFPfSPotszww8vErFA52jMX1edISPAsdu0SO8vYRbw1GEQuwAuVYpM3e5hCgASlIXziFL
l7g/bDctj30YJ39V+q6HxMbXQkJcujBD1eYeXZW8OkzzpKGFQxIt4n81hPu+1lGyEydsXCtSp5yg
m41Bn311rQA+dkFVMsii1oqB+0KVnSjqxRB8JrHY9wVqEj9uL+HWzXIxpgxcf4+BdYAg7lA6OHLA
oQLVEB9RRJpOHWT7j1Q2o0/LrLkpjpPjdE6nWH0c2mn8dvtXbHzIix+x2jdWKBZzmDmRM6KUxwyX
WazVa4FOVrSnCb81FMr79E+BM5CZroYCO9gW1BTdAP6K0JG7WcIHZWm4oJRp2asNyP/Z6qYB/wz8
johH5oirxa1pGtZeXoObUIbcONdxbnwwrXYxzp5WNNnBS3QUZO0uW8Y73R4h1AKrDYs3t2yozGnA
kMmLwVOYq22lhpEp6Euzd7PW/gnRs/ibpH0a/NTQx72MeGsPc0BIv8HsUhdZDTbQti+hUjBYjijO
sBjlO20k6o0ztQ10d+53+LJb3xOHPcYiLeVZWi2xGSVJOmipAzTFUbQDqgbu6GuJmoRAAIfq79sb
9bWItf6iDl1GClzkq6BHLo8LIoaA83uOKOk6/zTHse+Cpkt6MFp5rn9KlmQ2fe4rrHZg05TnQRiU
XkoAmHk3xC9KOA6H279pawUwtySOhLgAz0t+kd9O8II6YhSj8wuJx+y/FJEYgppmOrRsSzvfHmrr
FkSOiKVmN5vemi7l4hKQ5NRAgyQdxY+UqvpDjWxbvHOvy0VcLTJlf9leJYsEV7ta5NCZsegsQcbE
loXnNpbJ6k8UfRFa6hTD8IVSqD9S/L533sqN0woAD9gCKZqsqa2eE7My5oIwwA3G2nRLRCPi5hQT
V5on3PCWyJ9nGxcZXa2jz52Ycky8x87Rdn7EVpDFdeHB2IOLLYnYl5+zWaaqR+vLC+owdRDnHhRt
OQgH2LBf94vyMVaKIgkm24mwbQaZEqG3by3jwUq65LM6Lst/c55X38HYsoC9reEFbfaOE/k48hpt
4KotBDNnTut7pYlHYCtGjR1vKoB4vv1oWgSsUoJHWmGuuyJKkhjt0Ejln8nwDrT/MZ3I1eWnnTba
TvH5+gxgYsJIQDZocRJPXS5aOxpTNYRdfKAz0D05CSo0aCXmPCVxubM5ry84hnK52SDLOxAUV5tT
65ysniMBcnDom3NmS7Fm1yjP2Yx7MUiNPRDM9ZmjiiqDbaqlwELXAByFnAp/pFQJSg8V1Qizet/t
0z2Q0/UCSq9N6dVLmoiMh/wVv10izZKUedtBElFQW6ZUnPHiU6J6Z9Sd9+ZtwVBUAeDhyxRqDVDz
psHFBm2iMVqBaBF13wNikQolrlGdbt9Xm7OSA7F8YDXW8PxwMDAQ92ZoTqEdnvKiagIU+tSjXiNt
dnuo622BjN5r3gvriT6IcbmAaQ+tMo0zJdD1HBm/1LPmY6KEM4gl532hmr9uD3elQ0vaqQIUJlik
vg61aHVNqAgco14GzG/JuE582ipIk3Yhfqx4CKCKica72sm2YAz9F/Ka8Hq/6yz1u4vyKjYrjjF3
vtcKq4H8lPbjuxG3YP2MDhq2PP5SNXjf7Pzk6y4hXQASLxrzsle4LtCHBJI9DRElmMLK/mSLafqU
VcnkNz2GhPy04RB5TnVnp8aDjkjyc5SgUHr7N1xf8ZIigAYR7xdp7BpRFs/WaFJdQo14tDGmrCRC
PW70UyqKijJYrd87XLtH5LfTp7yFTHV7+I22DeNTWmL+xEcgky93iRNjZg8MFJH+zJUQMNg5QYos
/k/dULB8QKS19Ysorb7HsyY+xuaSnCjrDj/xFBCg3I3+bMWad6ryYQiPqYeR3u0feP3y8vsA26Ag
R9541cl8LcmlqqPQw/Pco5mFGXmBFuNSFPdnxCbmg9YWYmdQGaJdPvf0zjSkwvksHKF1xy5PWoEv
OprIZFnWt7CuKt4nMRz02ukOs2ov932SzEGqDPEO4H7rfpDaFagr0qgiZL38HA1kYPCaORq1moay
Qao7B68I3QfDKveKJxtDycY0gSq6W3L3XQ6lxHpSziYrC8mZWM0ZM6BaUzVOh7ESxd4+2zhqDEaE
BgsTcx1vtc9waE74m0cj0p3Z/Z7UVXegTdkf1H5W02Ou59EvVHO88DSaaFPBCLc8P57KPcmmrVlL
IULYDMye2/5y1p62ZFiswTPFhi6JAk+bNNwg49B5bF2rON/evFuDsXlpJSFiQ5a+GqxqHS3s+yI6
eHnvYOWnYtjjD/irgsZDcH4P9bA1nLzKOMsSn7puqQyVrjaVgK3ReCNQGCWv/ipUILmIVHTf3j4z
7gyCe8puxDirJIcSbh95AF8CxSRnzU2nuEvbBAuOCUXSPxiK9p/UupIIY/3yi4XtWKNwZYRBNKUe
VhOLEQVtOhT/Kam992ZurSD9FxseL5JWSHtdjgWpvSswhQ0D04yG/lBCKBdntJyxRSzcont7okSl
FiQzAm2A0Ngnl8NlRsMHG5Uw0HFwe47tMQuqHJFxImMj2lnGrfdZB4gq8XqUqGANXQ6W6Ijy9G0S
BqlJJeOR97D7Glq28smotfLXEmZNi2JPY74jVXWolCNsi5Oc5tYo2izTvz0+BiE3YDShmE4wgUmM
bWTve5Tmf97+4Ju/VHKTXYS2uPXN1bHB122OUSCRx6ao0THIXbjYSlh3x7RxzI9EcL3mR0tcv68b
NZ4PMyqMR6XXBj8J2/6dlaBsmWD6zA2Nf+IR78flzqGMsQco2Hi7Odb8BWwO2Z81YSlqUTkrZ4tg
LnKUY+tlzhP8Bw+xjNE4Uv40D2gJ4u/cDK3l5y2kkdsLtRHhwb9FeI0Dz0qtaQBRUoyemQLoK9ui
P4leGUC+8yyG0/QO2shb9bgI8ECj8izB9YNbuM4zhDVTt/W4OrEoftDRigowBSdEavPxrE1vFwWR
w8mB8Otg3PUjXCyq3o4qFohp1yUnQf3sCOchvvcmHAoaI6tLvA6s/vMy5PW3yPHK+7gd7HsxLM5O
fiCP4SocAFSJKDDlcRB/V7hqtAN6RK+VwBj05UH63aJQa7Z3t7/mxm4iyefeJnTmoK41Coh9FC8K
9fjQ4994ly1x9EFJRw8pyqIOCoCCp44f7c8dimGJ1r/VmYGviwwnEY98q2iRr66H0lB615gB3eB8
qJ0KTDmwlNZQlBOxebAaS/VdJEd2woKN+xbuFv3uV5ga0768kzptkqo+pK6NFjpH0KHZAaM85xiO
+/ffRgSCGAGVTzCKnJZ1qUhwiXucxPigLWJJArAf9lezGacHYarxUfey6cmcksVHppiywJhBa+ii
ZE/vYWPGZPw2qbNLYEkJ9HLGSes1KPbZ0SFZRu3cVQSUFE7yf3oCtb0bX2Z4q31rSlUNICz0+tW1
mnWCBZRDRz+GE5dX9zV95M/CVrpzmWT53VC0zV951nnyYS2xJofAe2+KGqZIboV/9w2U6KmDbrKT
8GxcWnD2JM5B/iSKaZcLIAA5mEYKgELxkl9GC7rEiGL3aBdDeq68dtq5I7fWm/yGzJSSLKyQVUC9
NCYIyFrHmGUqaf2OeI9wPzeQYGJao38wN0qeIK+o+9KcWQ1GTbVFsb5nsKpVyVwn78nLU/e+KuHX
BsLolp0Bt9I3qiMgzC16XNxNq+0ErEYpLBQ9DqMRa+ehM5yzA6v1EFrhGfOh92Bgbenikd9HBCB+
jePo+1YM2qFFlu0hNdCqHKIa8b7R/H77OttaePIYSEv0NAlJV494ioPq7GZGcqjUyj2li/1NoMl2
aPsw2vnEco7rbY5eMdEa1jIA2OUx+K1SRFVRXRyLS4Sa9Hs77op/Ohx+KShU3ZNXavaL5cD29xwl
//DmKdLAoAIGzYevvj7LoWKbYRiW0UEpkcWbpgV7gDaBdW8MfxApgqIHpEJzVpKjV6sJ7Mjru7qJ
DtVQLmcLc/ZHO4a4lLXlnnjAxmtHfQrgssTaSbeUy+WcQ9T4CzkrN9LCZyOOjOeqWuK3p0bodUvJ
RMovAGNXE4IdFOeNNUeHMhkiTKlE7zXHdMR+vk3UvS7Bxp3DseTzs4J0CdahrzF0oHQSIhcq19aT
Vwy8aHM5JX7SeIM4hIrZ7ez+rRGJGaRTrWTOrynDWTkVemlwzc9NFZ6demkO0Bl/xbYRPYIb2qN9
bA1H0oeqhvxg2BZffjMRqcvQOFZ0aJtGOXSNZh65hzo/XmL3S9a6yR98PZlFoHogXcPNVU62IOYT
tpUZHeyRKDcLqcDYM471WH79QVILChPTU5VAkJR9tVHKBg/DwZR2XU29HJKwEoFTJNZLyOP09miE
PfLqqcuVBaX3chWdpYNyVRo58sX64kdhr9ypEf4PMX5Bb6/zUF5iMGldA9ZiNVSTJJ5TLmZ+mMem
fW/ohf2Aq+34lC7KuPNGbFzEtAVsklroALxNqyeiaNwCbH2SHfS4Rjcg65BgMhtRNn42DNPOEsrf
vbqLJeNC2uPCP7hCWhpD7y4OjbFDZqnNV1AtzWMb7eqbyHf0ahT0q6hqI6xyxcMD1ERDKhHZoYXg
eZ5TF7uMBjmrcXFxwIJV7jtCQ4k1m4pPsXDealxIqAz5T1LY5N7X1n6JDZ+z9tIxO8x2PJ5Brb70
YVJ8RgC0u6+mNNzZK9cqnqgPUFU3HYYj4VsDoCd6EbmhNekhKwTBhd2FJrVhOxwPU+gVzx31xDul
K51jbybNezCE5acWAN5TVJpmElRFY/xtWmPy7+3Xb+NTU83DTAqgBAW99eunlbonjKJKD0syqGAS
FeglcbZHZdl43NlGdLeB0SMysW7ZhTNBVI9lCZ96Bh4KdB87TJ2kBH2LJbPP0+jYj/ZIRONOTrNX
CN44O9TRuAxIjagGr0MLGCEzEIksP+T5nP5XOkr0FI2N/ZC45U5BbWuetMxBXVFIQJJkdc3pvTOU
fGgQGKWwH8hLsntiAfVIzd44juj1P4VWl54JAsy7299x4+3g/aVvo1FuAYAm1+C38KlvY7W2UuZI
HzP51VlWexxnY8Bj2Grau74Y9xBgW1Ol4kx5hxlAppd//tuAXbzY8I5AOGe9Opzo+w5+mybQ4+Ic
p9O0cV/CYal9Ha3rlz+YKhw1jagUONMa806yk6DEwyKbiET4yFiPX1p3/jGr03R2S8+5vz3c1u6h
bEAXmNxacglWE52B/JjphDzAYJV/TcKKAsrN+HHFnf7r9lBbH1G6dRNqyAhnrSJal8gFlouaH/Sx
tOGYldrfZZcXHwaNDqph594OSuv68FNlozwDsYqCPg/Y5dQSsYh2yBS8DpMlC3DWqd61w7Kn7nm9
gJejrMIM7POysspRIxB6rn0ZypLamlZ2H6aRlsFbF5ArhnCXF4UPRbp8OSFNEXMb54uEjcbOJ5Ra
fyhLZd95oNYf83LYw+tev2AMJw1PyN4ACa9Lh+ZoaU2mRuXBlUYZFUlq62eQ1N6p0yJQfsG32LdG
mbtN+D/ynGWJ2IkLrrcMP8GjNkAfH2DlKw7vt2NYh1j+qAgCHUC4ue1BL836szW1/UNoeMo5R6Hm
zQKNWORI0QzZe4HysY5Sh9Kkz+Iyoko37ZjViXZe3NijAWXuSSFs7RwGwzSZxjcQDDn53ybXmrWg
vtOUB8RnOvrM9CueYd6J3s9Dy9vBemwdBtQOZDKD0DaJ0+VgIME6N/JGBBFNCK/0g0ofn9VkLwyQ
T8Bl1CNnJOM4bi/adqvTkCGliHYPal9J05rUpuzBz+3Bpj296IfUmLzTPOv5sda7+ezGId3+UA//
u31Mru9uXgH6eAAYKFRe6S6pTha7lasXh6EaPN8YyaRKoCD3mNKnQWhO8z2bfj6oczHsFGG3tqtU
xCa4IukAwnO5yPjGL05Ycxd0mTu/s9L5V27pQ+EjM2oHGJ+Mx9szlSnTerXRQZASOzz+gOsux0tz
MMqRyniqs/wctcXs/aocy6cp7pwAIeba7+Mu3qGKbi2vxKC8mt1BW14NWiFO0uRdUh48k65QGxJO
IYmA4EphZc99r2XnLPGSr5rSR2+v/zqIBkidYVShZDn2cr5lUne0iBCGVeo+DgylbN/NMd5AHUpR
h7y0qsC203knTd7gBPEY02mnG8KWoh56OapSurU9eIhkUpxFMan0lNwMktw2fnBFRN0xAkBS3iso
h3a+cEKshHDKFuCRBym22o76HrhJbqPVZwcOglGaZCgD+FsvA0Fgn6po+S2W0Pwmc5YHZPXRrtK7
8NftHbY5ec+k94dQA8ybNYTbqqPWMvE1OeSZPR7qtMhqP0a4oPaJZHlQrWR4qsZ4+QbinCiMhHF4
ma2oPzdm6gU7P2bjdpG9HV4+j+4DRqeXX2LOuoIyGlrWhRMjoNgtxfdB/opJC5M7Fwdpom63uLdQ
IDlUnp6dhG3usUo2LlKZ4QBPpsgl46bL36B1IZLlCr8BtMCIIcKAS3pb3b19pvgnMdCrcSzSdZej
cFsWSpiR5kcEf+pzE1vjs+nOHroFImOdiZPjyrcIRMWTYifx1zBPxYj0ikmeefu3bIQBtJqlnwcL
DxditehTqswYuEfZYdHa+qEfdfcu04rxoayAiClGaDxU3ZAHKD30Xya4yjvXzfVmB5lIQ5iGCCEA
5ZzLlZgTE6PqATmrZS7AQmMJGEyGEvtDr4jD7ZleX6evpBI6LzhEoTwn//z3Bznv6ynBVjcAyefB
5NXqr0OdzYewmYp7BdeWb+Zkq/nbdzX1HBQwIEKTsvOvl8N2ldAmTBs8/FI6/a6F23PIIKQ/Q94a
Dxi6crUttv4JfsXdPLrVoza1xc5vuPrGLKwt22q8nIBBXsW9fpu5krdt3hnaGMxaAqwsSwCFogdQ
5fClBsXxNXexPsbVnHQU6sVUHim/5vdvXH1+A21qWpekISS0qw89KsArdLA9SBBY0UM2d9XZMZv0
GKeK8zL2ued7866Z6tWL/ToofVnED6TM4Cr9abW2i4a6RshQqWq0TuL+LqzN/tjOxTclCofz7Tle
l0nkeFJpB1ohqIp1CA9DezCQdh4R1iy8r1Vu1w/Ci9uHelnmg4Ea1F3n2eMDAYPzQfRp+IIPqnXX
d17/VE2q8aOJutna+fhXD7qsJwKso0Uv45Y1KJLrJENtUYxASxX3VFa1jpV82QWmyCff8rIxyBxE
yfQBG9bby3F1tuXIyD+81mcI1lc738L10+tBCARd7kXHRjTiAH0+DWZH7GEYNycpC7TSk0eOeXnI
CjrEJuZ6Q+DYQnmH/KLqQ+bV7kSR1qfR85ST0Bvhq3R7d2LizZEZUubzRPlr4RnPXkrFq5mkaw3Q
9sTUaM8lqLF/Zn2pzpXmihdMLEWIubtq7ET9Wwssvy0YBfq5vCWXs9bbuhN2xdjEL4MIqsQw/u3n
lO51ZXrZXqfv6v4kKeWBwCkM0g7gxNUJRlphKtsJJoVb1MV5GWKAmAnGup/GsR3PlVE0L87cY5J5
exdtDktsQuZBm/5KThMNecMTUzZAoS2Wc2iM9p1eTpi5pkty9F6NWopE7Gzdja+KsCM6wKARgGGt
b0zw1ySSNiKGbSZS7JZFf8C63vAbaFmwCobwp+GM0X23pMPp9nQ3vik0EvRsX5Va4IVfflNa5NoA
gwAd21It72H8Z+9dY8z/02pN39m6G7cjtVzeQ9grskO0OjTZ3Bgd0e4QEAKiTTNgu4TNRt0+5b1h
PpdVJL7cntvWp0Qul8Iv8a0Etl7OTdcj9HDaZsANMzaPUTrn97nhoaehluKYiBDFwCkp38r0Ytu+
oh0ogXFDrO9k7mNXA8Y/gMSKp1OIzNzDWLfRI4zv+A++HZ1YWDpozNK8WVVwVJbT5iAOgUAG9Zyk
Qn12R1EEiduH328v5etaXWQJclrQyWwqtbRK11XprrUwd3CiIVBSrX/fK1kKapY3xQogtXqxj7Bi
Ik6zqfW23yhe+N2Lhuxjbnrh6KdR2sNAazJoKKGhzwdENvMPhqIrVlCOauw8dHnreAclD82/PELy
57TMox8Nmv84AHZ0GfyZMvCbwWTUYwlCOXHwPXmoVteZlrW1Gg8eV2mfmk+90bXn1huyY6t57SOw
8L2u/atFxWoNpaSy3BTypK+xlrY2R4vREHIK0BQu1iB4x/9H0Sy3/DQPx+hh6cbsu8NKLndDWRTF
S9rM+XigeIqoZu+EyQd3CAvPt/QSaQ9KsN38bcqnCR0LCyljf+mX4VM+aONO1LxxcsGRSA4l55eb
eLVStGFzOw6VKSBhg3OOE130U/RWgzNl4sWRj5ZH4uwkCleZEV+HfU2NnlyRmF3+pt+CSA2/MTG2
GpZp9Vy/RJ73T6dX+s623hoEK1cq8lJBgFrL5SBFuyRa1+qEDHHe+3Fp2pBhyux4+/Bs3ENUPcG3
gWQA1LQGmi117SZqpxCLasNyxycd7s2lk+oB0Xy3FGiYZ7Hn7TwpGxe7QQOHcqB06yUduJxaas6d
VyzEYZkQ5a9hXuLlFCqOQb8BBbidoG9rhoDo0LZhnxD9rqo46rC0RhoR8dd1gm1aMZv1S4fw3DeB
9CO6F6k4uSKyX26v68arST0ZTDsNZRRD12ivtB21sYJOEkyV2nVBVNrJSzoj/zhgzovEWW5lT6qZ
Jc95Nyo733RreUHxAV+E0EuFb7U9QeslWulxeciu4LEXsxqd6Xm0iyQEKuPOo7K1T9mgkmUPjv+K
nlGq3gRmKZ4Cpyzt73xzXffV1N6rOG5NSjrPwowB3gs7+3LPLJ7XCIt+fIAb3ozZct0+DlNtPCC2
gaTj7Y+3NZaUfXfo8VLbXDfpJ15nde6BOffUuA5WPBHutJoqntJMtH9wFqS6PA8XsY6zlu4okYwE
14gBgdBQDw/ZHsFMp/dhVrV05yRsfCnSMS5turcSe7k6dv24jOiQchIMFQHytjbDx6wU9c5+2LiQ
KSDiCAKfTsLu5K/47XI0zLIzinlk9zUxnYyx1hy6h1ZX+NYQV83DnNv2TvB/XbvDqQ88MBEqCobU
wlePAKWThifJHdBZqxPlyOlW/4MyZT6j4zT/wssPfIWWtjUoC28q1EOWRMVZbZRWhw1XITb15v0j
s1+IJvJmJbC8XIK4iABalSlXN2UUP51mB2xAX51H9FB2pr6xVUFu8fKRdFEYX5OS03HSU+ocA5a+
lX222s7+0jepAVUuy3eG2rjSLKp0Jp1NDjuQi8tZ2ZTdetFjSQSE3zx5ffGz06zxneLo03trydQ7
t8G3AI1d48Obl5MOtRQMwVJQynlcDpx0LGNoMEfLmuN3UV4bhBPJWOe+WhjzjsjG1oKSz0hFeR4N
lAkvB+sdaMn9jNRC6bTZlyyF/KwqhvUETDe9vz2vjZMide0IWinLgE9bDWU2ll2rGBLA0VTGd3Or
6adX9GjLDj8YYtzDpW28hIznyIYVwrCgQS+nlnl669WahcZt2Q+niAqZrwzNF1uLjTsn96b7Ut31
3ZInbxVXcq3x7QiXME1cA09tRUXANBn6YLbMrPAjeoStb86e/S5C06P2K2MovuX8t7Yf1U31WXez
as+3ceOTUm0DOsJJgdTpyI39243Ue6EGdY91jqys+Dc2lezjrHrzs+12yV7gvrXGFL3ocdJbRf5p
tca2sNwkMmPyOgzM73tjso5QpIbnFFfugxSbA9Cd7+mFby3y74OuNlKnpdoS2SRAtV3iGLY4832+
RLCM48zBtTxNHhW7/FmQ/Eq1tz94wWiE0m+lc40wzVUqm6lWG8vREfcxD9Wo1Sfo9gpOsWV7un1i
tr4krA+6EmTNPC2rLynMKKKWxOpO8TDfaSV5Vw4L5dCltrYz1CuBZr1zpZoWPWs4AlcBB54/pehQ
HwycwW6Pi6jTx0XR00ehxdmPykG7wPfSpvnY9Hpgpf1dXxd24xemSOAw5NZZBu9E0Iv9EyeEJSXn
7q2/4x5N1dtrIj/u+ndCxZOMI8nntFdvnzstug2MG+27uVR+OlM86T6uwM3Htob+jfaI9un2gBsf
AbYEVxYfgqVZhxFgxssuSzlOMNOwqnTz9rmgpnxyRLR8+4Oh4DZJaBItmbWBgTFS7xOD2qNYLZSP
RpmBg8rmgnurGYydRHLjeeNxAbnPKhIgrVNu2gVNUVpzH/wPZ+fRJDeSLOFflGbQ4gqUasFussmh
mAtsOORCa41f/77ku7BQsIJxdnZtD9xlViZSRHh4uNcO+tNCp+DYcs4/9UUiUMQsqksFmdJrJgz6
7s9yIy5jZKIyqcIDfrmKy7S5BfA2p97PdEtcsD+1fJcGgp19civlBCkCTEHSPVzZ9Suvrt+uwboi
01gMNrTItfzRatL3tl2Px9EJxdEIRfA2Dm7iTQr9TmFlIPVoF3veTZtbR3pUSXVNiaBe/wR31o2W
heA1UDi1RugYB+GQ4sIbnA/3F3VzKInxI6lBA/faCqsNFdqkEodd6s7OBTeBFA3PVD1xq/wxOUEu
LGV6uoikgPaaSeMoYRYtFAV9t7KDYzwAF3WRFp7DqOv9jvwZafFyr5Xmti/z16gQoxE3lA6Tq12z
RJaSR4Xe+wNa6qclt9MjsoPLi4Ma3YXisT2fqtKoT6mT6NgrllkJGTcYngMlG0+6loznQYwo89lh
Hx0zeByHAnbBnrDsxnsoA3NZceK/OFjXX7xunDAJM5VT1YbDax/PCc9E6T7SF5h8RIjRPVhUGi/3
v/3Ge0iVj4SKCI7ztGaLGOgkQKVimzX9NDzQb9J8S5NlfqcsS3Ie+jw1PS3og+ekQUZARL225yO+
NWtOmWSt6+Cc63dqSjpgnYioRxeTc85aZ3pqQnK80Ij7Qy3w2lg0ke1wcrauEbkPUCoAk2IvXi91
3GmtVgLP+4NZOu9C/Eq8Phz33EK2zhU1d9AieZOAT16PMhlahXA4l5VR1+1RrYri3zpvfwZJ3e0k
krdiWpLFRbZBxUMqtKwJCH3AnqExr/erNnA8xCXFa1V0Xy2rK140ERbULg3toIRiRuu1gLOvlC2u
8LXxXKR59O3+ntqct+QISqCM+ssq9CiHMRpSTT4PZtCd9E58R3V2+EQBpNypRWxsHp4gE6UNkFZI
yKsjU7SpRmwedH7qlkrotUUvHgotaQ0PDfPlNW5K/QMmF3tkso0JShY9GCAeN4jhrCa4JG4/lEvd
+xPw3N9qUDveZHbW65RPu93vW1NEUx7GKngzogWrmCVC1j/gHibz6RXjVFXR9BdiJgAT2mj1ssnV
Pth10Qbe2LUdxlcoH57S2K4f4J8XZ9co58lziiQxjoPRuw9uTAXqEIpSHEeznv7DlodeR9uc5NaT
ucvZ/PZwVpnaVPHoYoYcAcJmbhQfsiRInq2h2euN2voIBvcFKNevIr3889+GmsRc9qKuWJiaprl4
qoLvUV/FT5Zd2jvbbOO6kDmujAjY1DfyW00cizxkOKomrJjbWvlRDTrt0/1jsxGdQnWQCsOQ2aHv
yT//bUL1POKM2WMk3SnajNjvmLvPGbT5b9XUOS+JSJv/3R9wawVJvmSHGUETncXXAxqz2YxzqXN6
0IW7GEb3SRUCr5u43ZNi25waCCH9PNg7A7KsRoqyqq5HRkJfjeCQ5jU/DgP0ijJleuiTItp51bZQ
LhkdyjgYxABnh+sB58gINbtmLamwBBAelejLhILlo24MODc0UGuOODsoX5Xe1J/TPhAvgtf3MqR1
r/w5wkXsT7Aq24tIx1afta3HZsDTEW3DsalfsyDXDzVO9pFn9cmen/HWF3XgZhOb05OBIP/1tCHN
66S0rHOVh1Huoz1gPrYlwomeLtLp7f722bqZwAjA7CGtwHdfgVyTaDKxULzyS4SgvsVpn36tIaV8
KOnZ6g6jtcyFp1GF23ldtg6jq6IAL2EDOjBXn9awW/5m0+j8fArwke3S4CT6Ujndn9xGXCRN2aC+
MD2qA6uzoce9bcUNoyRuNx6CMVE82vloRJ5z06fBNH0Ouix+HkvcqQNz2MNhtoenMEH2TplxHf2L
cBIB0l7cBTmd0cVkVjS9zfpRX7ruYbG75bEz9e7sTq6gTmsEO+fn9tNC6uTUEKhDsrsRMmnGqU46
AzpBqi7Lt2nInGOAWl9yKCcXZDgP7FF4Q2krO1fg7f4l2+HfwMFEZfB5r/dv4VhlWUTR6GOyA0Qz
58r71mpeG5Ojev/7/oqIrrEACoacShIsmIQgfddDzSKb9KQFH8GytjGPIyoW79UYu1Uvmpv0m9JY
2jnQbPH3tCTFK2VM7dGNk+hJYuBfK3UQz0jfOh8LJdiT2ttafEoPyI+Sjkl87PqXwSEp9NQOeqCS
gG6fVsFwqcHuucSBqo0wiHRML26XPcbX7ZbjMAOtSqodN8jagLbD3No28PzyXTfNa69cnBmSemu1
3+AcqpaPzEJy1odq+Dta0Mo8pfqCGdX9r3L7TvAbkJsCIOO2vCmQLXlb2XTDDX5UDvW5VbLhJQ67
6rNG4foTdZo/lvGQICf/P9rz4N3Rgn+91IsdlZoTA/OOObATBkfpIWpwNoPZYu0cqY2tzYzgd8D6
YretGTo9asl2k/F3ZzzHfh0NIXwWx0KqqdhrkNkcCnE0+u7J7UDor2clkq6wagMoSHGjl9KRjkq5
qxZPltbv2hFujsU1BR8IPWJCl+uxtMHOwqIitQYpUZunyRwr91KmmNorbjF//uPtQWeu7CiFBE29
dnUyosiNlcFlsKrGAyGIjJdEX4L4EI12flDnMd1rQb59a1DTA84iyMSnk8fgena8ArGOGTHAJgSO
F7ocYXhX3AT3p7Vx4OWGl3oCVDUhZ1yPYjSpMLuJdGJGFHg6RA66F14V1ellnmz3U2w12jGpgnKv
3L85OwtOA/EJMfsN2B9q1oyRNRdNIJzRd+MyPsPhUPZollt7hCsWyI5LDb6j/B2/BbZKTzsOyDEA
j97Aom0h8ebIfvgx0Nvh/lJuDiX/NjQ9Zfy3GiqtsiAZqUr5eqWEPlGS+pgPw79GXzg7GOgGRohW
HVUSEm5OGgH79awE+hASROSycNrab4y2/FEWi3PIaiN9KBdhPRud8RYOo/o9iePlC85Ie814Wx+Q
IIUzgeoF9/Nqtqhim52LUp8f0UXlh9aynFDqTnbWdONhoMRHBcFGe43C1OqI44iWl02Ww+Cco4Vn
YAweBnPOj3rp9O+62m0x6+vAYVHtPte6u+cwtPVJYY5SGoaDDry9ivf0qtEjc6BY0y9xcppEWh/Q
BaC0ak3d8c93D8RNSPMy9uAJuv6kbTQJJy9KTKiLxPTbek4Og4nd32TUf9xSyN9O9EEdiDZ07rPV
pws7Ks+1AukP1fX2uzK01V9ulOQPEdSwnZ26sYDsDpreDGxdaFdaXS/53BmFWCrqbGQhByOP6qOY
7NHLx9b98/cblTWL4Bz1Ue601VYZlWBAHgU0UVl4AWKtG9DXlvq3Dnhb6FcpJjL3P9kG8iXbflAr
QXANYuOaz9DkZjYo8l0tEmzNvDxbSvN9L8ZRPZbtVP9rdUbcQR7vC5O2v8T+UOe2SntlG9ivU4pt
yDG0CrX/Z+dnbRxNyKp04LmyL55ixfVWSiYzFJbD7ZAVU30So5XWp74bcWXj0qh+WiZ0Ep8GxEj7
3Eaj9S7Fkqn3kywqXowEh4PnyYxsioNZrnzs9CmtdsKRjUMtcRNE4alxEI+sThVCOZOpxAnoCWTo
gwVA5KMLbxzdOn2Na1wWeabUyzDXPQC4buwUWLa2pKYZWDaB/OpQbK9Xp7RNMnKLCVcR3rPw0MVT
HKrfld5Sd5DerZF0yXSBbkVLgbs6Z4mbhaImSWPvYRdflsCesG4i31ymceee3HjGZbLIssreXQgR
15PSibYihJ4IJqN6fqqacCaMbRyoF7Eenmttxnm7BkW/v9Pk37rKY3DfMXhcefDIGVYxkQ2o2tLg
NqBGFo/+qE3ZN8ssix1Cy8Z2YRRbcgK5GGnQuJ4b9kRqMhgQWlQMcg/50mlPUZvq/7hJYp9EZ0Qn
RKusQ+yGmlcqrfF2f5K/OIDrWaouNwtsDInDrTZMPLhGRlP94HcDDtgXLaAhx9fnIJhptFOjwA9q
GmOOdl8J4xhEZTd5uE60PxM6e+m37ZW/6yKqzyUeRKchCKKHEeXXv1qRxtYxTEejPeljpAkvzqIW
fGjkGj3GZWtVpxk0jD5CMxuzR9sUxTHTQ7fcmd9tNkoIITnuEm4ATlnDDSluX51FZISNmfs5roaz
G1iygCvTUVe4VKZyTKLmmXakHCaWKq869PK/5rH1oejQvzO7D/eX/GY3yx2FqtqvPn+CqdWrkZhD
GlMyBEoKZ/OpQw0q9ZTaUZ5CcKeT3Tm0UhPw7WlsyA959aF/DUsJjGgGcH0tDVrZ+JBlPBx+OLsu
ubnbnowWousSzDaE0LTdeT9u7odfBwcyCWNBk1gf2hzYqkLLHMC6tt1zVQ/jJQv63O8cbdoJ87eG
ol1NCog4xNxr8gfJbQIxnWKFtG4+dKbRkEz0M97T6h7rWt7e61WECkBdjwRQkkCvj2tfaGYb5wPt
Wk4TlLRqdcY/eaoGX2jKbA94ZaKqmCTTSz8vxk60sTk06qeS4gIVYV06182xTBRj5AMuVoTurWZ4
TpUMZ2caw+dJSlfndZN57VT9sR8Rn5IGe/4D6su8V3dUKlpMTloYxAmNc16XaQva4NZ4DLJmT9p5
a5dqMEPpz0RBiN7z6/VN9cZMTHfucL1sMw8gcT5MLhKcuWlmh2WwtJ363uZ4QLoWoxGErytqIJF8
ZMoAvqII5ZgncNtrw8AIx8FqkyLfXjv/5nhkhKwlPSLcR9fzI+JKpnGJpcV7Or51fe0e6IosHxor
hGDSzHtOILcVer6dbsPKgZlDPrNeUE2UNXB4TgTUoa5xUgSmNKdI0NPk671tvuaJlTsH3bV73h1X
hK+lYnTjeyXqF9Y/icbRK1q9cDwn7R0sEApaNflD7SP99+YfZyTyxyJ2/8vUl3x4tTrknpOKTgV1
E577ozs5yUsQkzWT2GZf79/Ct1kmY0EcIkFH3ZtEc3WSwzEu8qUSVE6EIr5yZquvqbEYF7uf1e9d
U9ABq+YNVS8ugTdDOMtPVWl6Zyde29oPJNXsBuAXRHNWuW4w04eQIJvuK1mwHNIont8ZnWZ9UYI4
/lo5Svb5/rS3xsOfBXay9BBCRet6/yHdmNHM1gB/93r/OgVph9b9MrS43gRJeujiao+GcBNGsc5c
WDQL6iCuQJ3XI9ZhWql2U3NjtqX4RBuk+iGKgp0oamtaKJvC8eSLyqL19SD4tSzLaFedP7qz9djW
+cekhYJmpoIEYBq0y/1V3Hpwfh9O/pzfcBdVhU+qOGXno9yfH6JYc/0IWddD2ybW8f5QmzMD8JBs
JZ3q5SpacPp8sHMK0L5wmvkZTFL5UBKOf62I50pPzFzB3p+PCBogFSi4EKHLXE9OCVwrII/vfMep
x4vrdK0HRmF5RWhaRw1a4c4RuG2dY4cgrkjkB2eEDHc1RfrZTHPSeVOjYdKjo9m1+gcNTMc6UeVu
Poqx6hKs0+opPmLKPMdHIpzQ9sym6P7CtG62PXQn1MyPKMCbD1wfdMwXmjZEXplVlu7FSqa+T6IW
IpSZaelDgteb4Q16nvwYDTyEvQHpSm3nu21tEXAy7jD0/KUY+/UqtnwYqzRZRddesI0Gzj11eqqc
XcrNO4nK1hYBswXKUVBZBI24Hsp2isouTEpaxZTOx2bIze8AZKk/WqZABVjby3C3piYbe6hsc4+Q
AV6PFymLHqvBwnga4GYhet3vkAk5G0awtxe3hkJ4BfIcCnj0OK+GUsPMAHSkxGtnQYw+81g/J/NM
I0xbxDv57EZ4BahALklTM6TSdSV9MIU1GHPU+z0G5z8D1OxLrzLmwbcUUT/CvcyPY6WUh9Hs63Dn
yG1Mk5wdQrxOtYSzt7ojm9ZJ47IqwAy0vPKs2uwuKTRJz1bH9HT/dG8OJVmC8MIpRq09Xmx1bvS6
INiI4/B/Q1fqJ63qB8pRY7Izkvw2q1CZLmZca6h8IYu5hherNKIdW+GBDQtRHhPZ+W+Y1Z4pwNZ8
TO4NYFRes5s0g/vXpTOb+XQm2qVeVDfj17rTxoFcs8q+//ni8YxRt4V1Bjlq9Z1mt1VMLON6H427
2Bf92D5m+CO8IO6t/nV/KPlX3aye7E7kDqEfYd0mPWGZaCUZ8IrqYhOpaaV71pehP6XpaProT6tA
0+Mfo4xSmhiIkXgERIJU6vpkI+HbLFXPoHBbgueeZwDh21E7zQF9pgPEs53EbWuSpGzkMux9mddc
j6dFNLnYyEz5vdXVx9HoxzfcwI0L28ku6KNqyocY/d2dRGrjvpTq3NwpPHCyOHk96jIZrQkQx3tT
N/YxK0bnwUV4BotnFPUgog7H+59ya4tSOaEIxfMNLLjaNWkShyWy0q1f9ktxTO1euZRi/Bci915B
YWM96dim4IqLERjguuFdVhm61hYt7xys5iiotC+pkSH+XioKrQK20ggsPzvN+Pv+DDfuTql9K/uH
GJ1S2/WKcpkGdSNjvKnRp4OTCNNTp6x8V+bGIs0DdC8pzYgCTl7v5G+3Ei+onZKWymcIiOfG0aDB
HMdtegxOraYr31JaoGsQh2F87QYQaFxQdN9OlPyU9F150Jam+9C6I2L36Ef/W81KcwxFUv4HrIUr
iZ+FJoB8TlbrUemT3pslCTP0l/EozFp7CHU98Aq3mx+s0FTO99f/lpUlV8HlH4IomhTWUaLeOBGY
M9iAKoDp/VaUBEiplsfORQz98qbORWuc+sQNH8FnS/UwinRIfKOam/8NzkDscP8HbWx5fg+nGvVa
GSLIP/89QK5jJ9QUfk809YSPVWHi/Kp9A6r4D/Gx1AygRC7NZeEcXI+kw+YGa0kADBCtiM5LTXbp
zbbeQek08+glcfVsj/a+cYFQlQQ0oDGe+HhdvLbV3Kxokmt9GmXr09DjPTRL7eWch+ptyRBGu7+a
m+PxhspCDM/2uukR4U0rnB2t9e2ptP7uuqnyO5FpFDxCagpT/sdK/OwmKXIIHI04yA0L1+mius86
s0XixQg8Y2wVXwfrOWud+C9DcZm7+LDIzoX1MycWO4vMWm3pTNIpgSZ1/G6a3R+GO4Zvf76IhMcI
xvPIgXPLRf5tS2rBko0N9uiIDFjRxWwRbsSN+quwWlylOnKB+8NtnQAuQtmTDjETHsf1cDG6jXNL
XuFPodl7dNe4vlHGnWeNu/DcRqDFp5IMBwIg5IBWR6BvXJN+5ghA2TFa7J5j9YK6e7Nz025tQkm2
hNEFe4oX5npC1RLjiadS8dMKTX+tBfYlGoQyz65KxaOqW+zE45t3GvEjXHA4/rI39XpANzbbJHM4
ZTSzFNwhgIJx2blH0ajxYUnH/jR3jjjQ8lZIjRXL67W8PYeNbez8kq2Zy5YsJNsoKsPbu/4hndPQ
LaHxfqtOkfr1gje5VtmNN1GVOtQ16tj3t87W98T+gqPHQuN6tvqeMYXeLo75nnUWqqc0tE2/cV3r
/f1RtjaopKNhCogmBUHf9axicgvV6dLOb/A/PwKH/aicsH6rYHnsrN9WdCCLoViJSsvDNa8UWLEZ
dZ14y0J/2o8xt/8WjE35DNyRAz7Fy5ObIiZD7BB+vD/HzZXk0HN1StbWuhZrTSniwh04TTTk6pei
jCu4HPTB3B9Ffo9VqE4qLFt8yD+Q2ljFk90Ay8mqgGjoJhAXav/xt1gvKuQhx+mojy2KAAg+XZR8
UHx16uOd4GvzQ0qu3f8Pv9aJb6oxtnKXSeZ6ZVH5nsz3iDc0Pm1u8eX+TDe/pEWphVAdoapfAj6/
3aGqFglNFezMhtzhUKqhcmaPolXpJAQ3waL7VNuaU+cse304m2eQORJHSzvhddoqkrhfmD/e4CJM
IKjNysGIFNOPiPD8uaYN/z/MVI4Gn1De36vMJDFr2ZfFeGUeZS9ulAfneZCtn06eTekxaA3xlix9
97aoTrnzdPyiMKw3FIEchE0Ae2hQ8ov/tsxW10FacELgRUot88NY64OKXt2Sfob5oGgPZKA2gmua
iN6PSR9ZvNNZesyGKEBKAk8gy++SWnFpdIAM6QWp25beNE3K6LW1rYnjbLTKFycZxgZf9kE3dtZu
a0NaYJCSt4iI+LqJR8ya3iYYjPqo9/dHInI18iZlQdisQhf/j7tVCFZ+H211W85lohaJJvck8lun
KUsVysxxHj/Gi23s4VFb25D0H+UJLBaxllo9giO8t3Z0QRu0rl58srD8oqCP6jvZXJ7ctop2Lumt
q4UvSmcMjzuP4WonhEue5LOgaAtBWjzpaEQqnmHNs0I35zxUfo0K3njo1T76nGSm8+80G/S03j8K
W5coLXYSfYYyT5f99W5M4ygSVtoAjGWR8rRUjfnRsvK9/tVbIgLfkTROEnhpxqLn/XoYja+XBK1D
00MZLek5xv/0R9iMqOALdj6yv1bwKS/wSUJ7OcsPsZpFP+3AqWOKRRhdghCGlFHGacrfiUIPugP6
ucPsjUJfes9p8uXvqq+63Hf0vLK9pBUBqmKWOUWeJtS8eolbTaWTPKuL7DA6Xf3HzBz2BjVUsA6g
I3TSVwGhXVdpk8vOyKnPrdfBCSpadZX01HXKznu7cf541mWfGEVbWp7kB/3t+qiXGr+dClQlrU3D
Q9DCvBBiBZ6WwIq+vzduBQok0xP3T74ZmNhNMzVqogQyDpm/GyRJ4dtVRffugjzK33GiiQ8UVxPb
CxPkVx/oF+rNj11VWuxhMxxzLzYtTA2WOVHfOYBgjZcoVR8/N20zfmhnlvJUhThC7+SmGyCJjAgg
OcuyG30K18uzwAqe2wSg14AzcIpnszo6Qit8a9HaH3MZVbFX5aVl7tyKW/EsygigebKGL+kf1+NW
dmbVcUSq3eiZ8SLa0TxQ34hyrwQWoU0YUWg6+8ch9Z2UlvhhFq5nNU555IjvmYNsbBGSSQ2oBuBN
2kNf/xb47d1iL27tIwuhf4+jQTuqtQPftR3mdO8t3VhwusMh7PF207i4phg5AshBdQbe0qAunp20
0/2hHcITKR8yl5mW/42Xeb/zlTdmyKBg3NwnRIDrwioWT2i7NAsU2rFGnrzvtQejVxTsvbv/UOqR
DsogATzXgPfy0fj9vKHuprVO0/qtMeRHp6KEOmSTdkQbdQ9X2VpKeaqhJENAuSG3Lo4zmXlGljdo
CELAe8n8lqals1VBEa7QGnyyjWgv9tpaSrmEZAvkz7Q0Xs9vGR0r1DAlQweyVn0jSbqT0dlwAeK2
2wkwN4ciwONfvAY3/aDZqMTmEBetH+VadA7dQj93bjUeir7Yo/dtEQCoqtKfQjsMjQhrmnkcKyWV
f6CHIuakpbQJ+9R/ouOkzZjYZOhKmn2JwXRcTQfXpUKujGm7kzr8krRchXqgHtDvfomVwRe9XlvD
rpRqQITVl3rr9anks34CqAj/WprKRuA/dbgnq1Rk4cVpB3obJ6WqKi/vuszhxrLDJ1udqPUB9VkP
Y9EQljdoff11/5rfCHtwJCcQ/VXLB2W9/pVDVJfIgmiN76CkTD0nWo56r//VNmr2GLhmuAPQb+wC
uuQwNAHZIyZYU0tLZYa0YoE/wc7JcPQOSrosg/C5qhZl7wGTC7z6ALItDiEQ2QaOpfz11Aj2hkCf
QBmqegqsoz7b/YEit47Q11AXl6nAjt1TgwBDa30W5wQ/5NyzhClOf7zEtM3JGIGuB0w3VhuhAr+x
4wl4RRlmDIlxuD9EWjwfTbdvnsqiDj/fH29zjeHLyRYchbLE6tKqFBKEaSEp193eglKGBSAwR/c4
AAn8cTxCLuPq3FsoNnB/rILmcppVrbN0TIzCzL1gKoLPlxopp7zu9gyOb2clh2IQqS8IVrPaqC3m
8Fg3W43fK8V0MukO9pQh6E9ZsNsLdnsmgNohgVB15CWFqna9cebaTo2gDCWeuKBkbgzRA0Xw6LhY
Wu1RFqgf7n+wX1Do9U5lAaWIKEGTLPLIuf/2zCC+apdUyJgbYL7uF4NjlqdBkIp7A2fkNSkM6NfY
26YEMGZnPJWp4eIdYDhhi8T8SOqgjzhoeIFd5OkRpSj9McmD4Ufi5NopCOIuPTTTpD6zdjgZVugx
vw9R8IiO9yeycfGCUvJ4waumtE9+fT2RoBSzpaSi8VPDGH8C4OcPJTp3D0VOz5lni647ppNwzzU2
vg+uEyhfgNubcOfkb30/6Soie53ZKuvu8RhNp7SOUi4ZYWlHEdripLS9eR4CTcPPftdwYSP+Q2YC
XA9SIw0/BF3X03abSNeFvNXwETffFdMImqB3ibhUGWaVWXKKLGN8Trn5/C6c7EPHvlXNXfmj2xCC
n4HwngbdnLmv+yeMGffUvuOJ1UNjxFzG7s9TFg2IVbdE7iCPl9RI9mD+jcUm2oSKDQBI3WQtC1OR
GE1Zaza+2zh0/djl/Bzocfsyumna0/o9oC58f5fdQlWINcKvpIWWI3MTtIy2UpSBdE6rMwEXoFZm
Pxs1ZM1r6l6xECY+daNysAet/nR/ZBk7r86p1KbB1ITaiUpYeP2dgQOnaqwA4OZoMvyqKJN3zrIv
xLA5DD1V/ENagSjM9TB136ZLMLmNrxg1shKBNZcPTjvPXhdoaet1CKNFR4G04TGcgV2TWCSfxjxW
D4qbRh86Z8jKUxNE0WmJdGfnrtr63PTjSrgc0inlnevfJlp0KrWYs7UkpfZJN2h/aUY7PdkhLJeD
GoDxHe4v+taulgpPNIeguIS34vWIdWApoGSMKJSuOOaRYfhR59ivnZuiPyd4vk3QsZ1Bt6b5+6Cr
lN6syyW3lIhye59aFCeS+uAKIgfDCrTXIZj+WB2OFZVhGKVOaT66TuwVZUzGMMVZwprd+QFyWePV
QSOOmBQtXm9P4xHQ0jhj/bznAH4zU+oQtN+AAoGFEpuvZlrF9mxR4KcXRsR2ezGMJkQEQ1pgIO6X
Kem5WKZwz75F7uCrg0ReSkBEEkeXJPSvFa4eLFGSzVTP/J7u6vys9Xr7bDaB+lRYarCnCndznORg
tMBIdQ+w11+B+m+v69ymXaWVJRlwuGiveT9pJ7cu7E/3t+nNrcQoNMMj4CMR9NvSjkIHEwEdBJtx
iD7EFQUCqJYVCLa9eMQRNEiCYB7act5rSb4lSjA09yAIHimqiRjd9QmRQpJlKYDI5sZR/+m1MvpJ
VGvNCKFCDSAU06XhtB7/wLp7+YzmUeh64VS5L0HSmPOxyjDLhAoeNG/3l+Tm5MrfxYsAuAhtibW/
/l22k6uT6NC0apLO1f26CtSTPQ7xIRyI2Zq2MoFCVFwS7g+78b3RRqaWSQ8BaeA6mrIl89mVVHMr
D9IvReFEKlihsUt/3pgeuIcsOoOcQlKTJ+u3fUX0WTdsBsaZlOScGZGTeqozxbo/1rPzF7gxSZ0Q
/fD9/vw2dpqsCGv03+BnRkvh9bgpgoO0qTDuElKkLdqmOzlxaXhlpC5Hd1FdvK4cwwOT3KOY364s
or2kbaAUMgJfF4rrCQoUbw9Kt4ndv1MDMX+s467dwXdubySCRyJ9+DUEFDfRcB8lMxMne2+T0PWT
djAuuOP9syzdcIkmcN77y3n7GWGLsVkgcaFzDVv/ejlxCHV73aCcH9PHnPkY67SnVOvCS6KbwVtg
jtpjI5LqTxNhyVEDDfllBcg+Xb2jeTWQmZrwuRb02E5hmU+HMtdjP06nauc83F62DMWNJDlL5MFr
amNnDGYSO/BoemS+v0flFPyYkkx9TYB/v/yHtZTdF78gSGKl67UUajSy1BQsTUS07b9yLQyjoxXG
JCuFko42xL8sPuPHU+xZGm5OkgBU1lJQn19X9Wah1w3wL4dRqYNzZRnpk5Pn9lkHnN3ZMLfnj8QQ
vh9nHoYhAf/1JFFNM4XQAHbo6nfOlUHT39ltluGs67Xz0w6V0vHm2bTfGUVk7VSEbzMs9g1NanKj
KpQA1qQoIhE87gVnLmwaLfVyR+lS6kZ9jcJ/WC1fYsMa81O4DM0n0ymW/7mQVRAQzvpJ/Xj/W29c
BoCiEjYkdpBX7fUyiCBKxymgjprmbY4tDo2lvpoVjr6z3FvjoCdC+5/MMm5s2UMVJim8bPaUkTdP
oSbq06zFe9LPW5fO76PIX/HbZQ6CnwwVujkQsfqUjl0cbp02gA5edlV3QuN7+Hl/+W6b8CXzHebC
L2CZqo5+PWIJACgKRDV9StDaJzwwjegQZJr9UlBk/zZwBz8C2KhI5jqj/oDsSPecuXr8lgdF/mhH
Ok1093/R5hKgdoBzA6kNN+LqByHkEKeSzFGmWfvZEmX2OKe2+q12cvvgYBm9B3lvnVliIAlVwW9C
eeR6QLPv8qZbAMaCVMSXkWr2Iajm9ChllXbSls2hJOgISYXb6aYy1NnLaDlQxGr6wk6LXWQPEA26
Q6KO5uX+Mm5dDxQ7aTsEFwODXp0LKxd90oVOC1BlZ/bBdJL+ZxcFfYeqtCHlYnFLVppYOdFskZzv
j70xzV+dnNwRJGlwdq9XdJEdFAUaH/6AWuW7fq6VD+Fo0zlK48zp/lBo626cTHArQgGCT9KzNbBp
tHhi1A2ceRvLpuZJTKmDUXJNzRYnGL18ayLBNEMr0pZzo/b9J1rgJ1BspxGdZ0R2Gp9UqLQfRWqJ
f+Z5Cj6WTRBYHtoEuXqYlaAeD61Tq66Hm+Y8n2fVDIdDnNmxcq56s/pRN7pRnZqm7/61imKavGZp
rMhrh7j9MCs0p/mxVRk/nHpKf6jdlJQXvICMzKvbanqPrUxfeiBpMkhP9OxfYnr1c+E0jUWNoHK+
jq09tOd5KZOv0ke3hG1stBadq0H6Fhs6cWuj4UuFzXwbJR7twsq7Nhnc6gLkSlMVIScsjERZmh/D
0FjZS2YBRMEmJTsnasXZy8XkOjhMWdxYZ3w5UU/Rcao9Re7ixJfADVxye6ewhwPalkXkz+XcZkfq
KMVyEKUaTycEQrKLW2UjsFolHN3L87kOPzRDWH6FLhv+UzRF/xUvTrOErJFXLW2fqO8djGEx32FF
i30m3b7DC9iQKg4i6PvJF642qU9BkleGxyWR/FuYXSTeOXakvsEnqzHfiu3go9pUBJo9EksoUkYZ
5PNWKezkbcAEJjk6A3Q+LzOL+QttAFHsaVrXz/xP6uTzMi2DTkaEMquJ7ghI2RC174pF4O6xqAW/
qTfVYJLdVfFPt7BDrNPo3Q99Y0qn9rXqaAdEAQwFrVOIcBZYo4i1F4H3S/yIwlvxEtt2wEwjN30M
TZGbp9xh+/s8UMbXckiif0YaYb9CQHRxMUfZX6EekMznnAdVP8aqSW0gmxJU5AIjJAvOioQ6QYEd
4TtDMebxGJZ2jThkrE6FF0YNHquQauf83FU6bl1FGHwZ8kU1oRogjnNoRjUxTnZfuhmNOUWVvkOW
QIX0kA/RY60qENeYhXoKOzMyHoUxAXFDEDJSr9XzqPKcARmWiznYijh0favhqwoW9CiiwPmJRBIu
V1UEWsSCdu74QFtJgilOqNj/GKNbmycroP3Hy3BNcjxNRRr7rZ+KdD7HbjY5D8VsqskBtcrSPOtB
wF8mxDQ/jkZsCgQjkvKDo9Xl/3F0Zdtx6lrwi1gLEOMrQw8e4yF2nBdWcpIIhEASAk1ff6vv6zmO
3c2wtXdV7apnZCLLveHxph/YMJJXa6cY/urHYn8WBaj+NrVQAp+RxsVnCPL2Ir9LqmEgkCZhxEQ0
PWT8p6CrkCCkJ9dQsU0VviYvjePXuICd6j167ZU0JRJEXvOIRvCLjOkuTtxvCmYnhxr+O4rSz5dM
Dft/YkjXT5cjqgFqd5sBGEPesDh56pN/IyvYg4/dhFJUjMo0mSs37NOXNCubVW31m6YRHlfhFbA0
XOP54vAsYuGyOPjLQCUsrR1GgjsHx+DyjMRgTJKrSNd/moHfgBzc7PAfQODs3ESH0tey5CRvNjTe
64kDjgJeM/LluFheDl0NeX7Wz2M1pFdoE8R8eynMf4CJydFY4HWvNaI1qs5si73SvLLfNxNBdeuz
efgqHB6VbkWS63Y11I1/MW77rzxTherMQixOSp87WPrjTsedrOpoaXl11K97Yezap3Sc6TUag3Ww
xIzgY5SuUtGeVDZOOpIfcWigx8jiy0xAcvf7Ng+qEQJr0a31sN7ut2SNkMQZ4oD04EHSqtOxWONm
W0cGdXwsDvY0jge83vV0eNP5eV3MZRqYG+7rVdjtboqx7d+MJXIRW7o7Y66iijjSoXYNRM87OFZc
Iu+kasoxjtzPcaKOv2PCzf4klR0RMiLHTTxCwZACSp+D2MKLxsexfUU8ADH4zrvlIVGkdGekmNPq
HhcfBvWFh/I8amvF2f7sK0em+yFEZugVjOLEn4KYYvlBR76iJnqvIooc7KKC58O5yLe6/F1MVFe/
aeL3dALsajYPN0/Y45af6ZzDWrOxeTiiN5XlrP7r0S7Krpr9ukXneBxcEjW5H0CANi5JNbasIlnN
0mPPdrM+bkU8F/MZFvp6/AWL5Jg3OwlV+BMlxqgcwSaFVJeB5vDpvh+qGjWrTaZ6j993dyTuA7LE
AdZhiUjsE3wTp/3PfKRj+hllTPP7CKcKaeHFSId/G0Gi/HGS1U3Bc8Z85NkLlLOpfXRu9JnCXFBD
aN3oJYkE6zYgjuLvVId0XeGHvovjDU7nk7ifnVUlqL0qIL97W3b6A65teSzx+MQHfWJWyQzhftSJ
BwrEHgKbY8k1ea9S+N0CiM8OAxGpJZK9RrzQM+1FOhOG80rtQyXhywD56RuuW0w6yJFS/VyBv6RR
EzTcLWFXEzKa+RbjZS7MJydYfOpZvFZetg6AtJsaTys7XPZi3senfamN/LtM4eYSaQke/adMWZ+f
ErwbEOLE8L+F400MxIb9BWWi6dYZgkju64gJmnbpUCxPJnX7ftkQrydA1WdG3lcCDrO0qRf49ZC2
UFIMz7AClLAYTMrgs6pZpa1h5cPG7ABPlwm+P2bBy/px5GVJG78ceoDwh3gYRjVIK62L90VPuCnQ
pkV2npvd1Yc8u7lm7jIvR5ZeRJXr7DoLl2NDPBY1O8kC8rgm47dmVkSEr21YjiOmCBqo6finKoOh
TxIax7QJ+QIHOqqMz5r4OOAapaMR/GJKvH/WNxuOLgwcjankRCAcKrUSKRZwqF1OhxMka5WF45VC
iOk+1R3iBBfw4/OUxNiwXpHvsSLZ6XZKhmHsED0GM/k8OfgzFOAwaQ5Hwj7GHcrvVpg9j84Eisbn
ei0oaVIR1UdnTLp/xiHZTcOxC4isjpjaKzg62EmvW+nAWU1InummuSDPnjv9A2y+De2RRcnWYBYa
3N0q68J3WGk5oPOYVDr18LyAtVFR7hz6syHFz8eW099LDouVVtaGrhefB/6AqNGFdcRJcb9HSTw+
DtgB8H0ww/hsUPdw4SCp/Z7fpHVjE9K5qHBggf9r91VxsBEl/m27sAPNQclKqMzMCEy1ZRsM+WAA
hBiKZo21jn/KWS+g4/Z6kw1axUo19VBKckKSnqnPFQww8sbqVVZduQtU5k0q+FCr5NAIHogPv7/L
ZbfqPE1LsL/ROqZZA4aPs79jZBkUI4hKsOdBYx3MPVE7kvkUaLAhamy9WvWjWvkel6eA+OwUXm9D
vvVKF5b3KqF19DsxW/wlN+zvpzC9V/4a281WTQH9Nd6riU1lHyOpPmo81nkW8D5Vut+vOmeXeMin
9c4gt61qErijHS9JbOMY/XfuZUfjYQ19gYluu/e78+7snEp3NLblseBRZ3vWIScPAbrJUgOcLRYX
sESTGAuz5LwKV+Q7jaGrxZonvZk29GUNpumNPqEYJ/NTaotxfpn2NVmfvYA/UM+I2AT2pyr3BsO+
gV+g1Cuvk+KjbOUwyXDOJoBsDzXu4znjIcezkaHr7WEm6uYXUXhC+lGq6k6zKPwtJWSOTt360pVP
69OcL9snRzSXbkoVo0VRDoQDhLp2KZqKTBCjloHw33hr9t85djDiJlVBFg8y7PLoRbwU/4rqoLon
hVXLHZlF+c+YTI8dRfF8EBss3jpazJBtL2hwlzbJBZ86p+rlzaJMvGZa7VhwhHQQ5/QyrcMT8grI
1uhjhtMLPIDTsYO7Sfrq5MREg/ZYfAsLTrerHlOctHJlYbjDObzByXBc0cXuG725j5UeH6LKR+Ue
awSMPc7yZiK1bZGZG5RUJdoxUivCL6ZF/6zkMr+gllcBJPe6fLh5BqiHN2F8G2SOX3oUWMlsHRS9
6MxM5LfesgkWYYYiZrAvdo8/r+GYfMHKgS0bUMvYtZvnel27TUcYx+DNVrda5Ryr0G6IX8aJ5Qxt
VYLMur3S4p46Ey+fgOf0r2FQAqpDk8jtDu9keY4OSI++ipHTEXz3wliD7JDhwxhmVAORXdBdTfkW
N2jwpp97ofZTpOpVNqmB4v09FNUSHnQmo6kFCrzvd9wd8rchdcAHxtIgRK9krOxlz1AFFibq46TK
zfC7YirDdd5wt17FUI0PiUFl7P2WhuQOr+awXoF2iKXJFDJFHuwRlD5XGSiE06xWRD1E9VQoNA67
If1eIun+h07tvP5IbFysDazYVvZhl6io2yiIjDUzWxUsSlZSD5A4qf0XjTj0HZh82JS1iz1k2boa
/R3w6xQNLswk0nAyjNvqbtzIPLeLHOPtB0w1fdXQchp+pKit8Nzg1HzP2D5+xXOwn1XI1Ify5frk
Fxl+gd5i/FqhdLhmMniSu3TJzXIexLh+L8d9AAQ64eKt8PvZf0VHSWxDNki8baGqDzUWtbnQXde/
q2EP+pzTwWSv9cayvFc+zf4bosQVXc3WvLqijKOk5hM61S3MPHnISyEexgJNVYODooLKVcn41SwY
2C+wv0nI02i3XV8s4s9RZMpBrI9ch2O+2Eyy5PsSDrl9mxP0uw/STO7MFsckBAMmusOddP9lQRl5
ziJh128LGlPykB3Z8W+ENHPrNo6V4Carbl5kcyW0aA/BkIG35xC+PI4Tx9J5ArvE5HlIq2iGw1xe
/YljV79z5MrtV4AZU9pYxtf48UBw1NVOczV0eZRV5mw0GdCK7Tk/L2S19DKJePoWmcW6+2JNd3vR
VTKcRkAy+8NqWX4tTCLylto0xPcLrg7ixm9ue7C+T9YryNeCXelKyDuhiqO5IPsMRf1Wkc8kDghU
2wWA2ybagSTetn44MAJN0hl/HULUBlvZGCoEAk1/HHZQDME0eEaZjIe0V2kiX6EbJWuLMzO6V5va
WGdLgtCETOEPN7Dz2P6mSzSgaxv2KYMemk8HWts9+8qdm5drukl4FQ3FRu6w4sHK1mD2Jd+cPqrT
lpbVcM7DkvJm2wLbe4OQRduYBQ9ThwqK4ob+z/2XZOO0dkKZKG4qWk1/Bds87Y+icHeThY+ba3hC
CbBjRLa6By4GsTXZsQMqItOU40ARbBWn2ENSccaQt8N5sorCaEWTrEgcQvxOJZ7SPJrdBbkpQNJi
2L2jmGAta7tlK/P7NLD83rOljJsYWHXywoRW4QTQK81PBtT6J3F16lvFYNt5ioEU0LuUrXvooL2F
EcmQTuzvOsASv4FhYJSc8VqnydmgR1kuLoMT7DWjwU/3zLtbYg32sbKG7zBLxgwYjVVb4R6piyJj
eT48wQIlqk6C1Qo4J+UnOhyjaqHiT8IjzDXN3q+1SI+PPUKf2Ad8nB49K/bXKTQUojWSzCPwNww6
eEdrmsPMLAZ2ovGnVTNFZflGk2Etm2mky9hQcQBpqUaqsG40r0PUprDBf54iZNg3M9a1t+ds9OVl
jjnbOuBWyTcUcf4DIocxa1KXrb/HKFvuqiOFCDdapni+Sos+EWaNuS06NofslWFn6ic+7S1NYkY+
/ZkBo/iCBQh5X/D2mTNPleI9fHHyz7X2k2oIsdvjnuFw+mf3OPsOg+tE91Dis6eDmipgIimA/QBC
8z+x6JMhMdS4dGwtS+PpIdpwsZrRCHuVgmgBa8w0eTnYHEeXcUME20MONuDo4PBc3K/YPpk7sU61
PEHPRl6rJdpq6I5TtjVFEQ0bhr7/39tg6+gPUDop30KVSP1cZki27NWRUdtnma54d2yJfstRJP4G
g061hanYkl8J1+Z7vMHlvJdQvtd9heMmQfWvzIPDbiKefLwn59nVPPou1vn4HdLSim7nI1GnJLP8
tq6VheddSc2vBpuOe4Pzk3wsSR5oVy3HOFyIz4aXkAqH1ymO0CPbKFadMCNMlOASii2dUY/YKiC7
o645wq4IbivFbTuGUD5D0QzsEI/PnjZcQcjSecgrL9bArKZJJeTyvVvjeOuyGUsr6MaOFe4Ns/C/
DAS3smUDt3MzlWICbLjs4yuM6YcZJlxooC9wIAaOM+d6ftklltpOQGu39y2fIS2DGHHfWuwxgd+c
xq36g9nGXcsI82MDLEGelykF9lDvXBy/9zpV+iR0TOT9mtMt+hWQGfiv3qZ9aDUfs4dh4/JPBWB4
7pm32ffjGKZrSAfKe7QM+dTkdkTObAUI8R+ZAZ7147HB/HpT2sKdYh3Axje4+/PxuonUhdOOBSbT
BVSKa4ZmmvfYLMze60E4EHZjpD9qsrpXV+Do4R44UavolrwLP5rsbnGSvzhvh/i1QFNwnKLYgtz0
2BXYzmA89TPHdgJvUFrX5yhgeOwzta3XCiRg2rqAHvIxd0s4W5gAYk4ICV/6dGT7Zwrts77CnpU/
Sa6HtSlpvptzEml+qZxIp7vlJiDBkJMvAmAXF2idcEZgM3qwyx8PMN0Dct6WtDU7QTtvB4t1q6UI
+9D5tHKfFcJaeTNXJfkWFdOIedBV8aNCDOXel2ntfqE35ayNd4xuXYken7ewNHI/ZD3k3+BsyJYz
ncvs+1ZlAOtMUbCA7AdfAwYWFft1mOl2q9OQ90Xk1q8b7TG2Mqwsw7bgEV7WbMEIBw8LWO+GeBhN
owNV37DiitTSxZYHXgS5lKfKZoN9MoWqKaQUYe8DOwr9dFQROiZaqfkRbY2fOj1NqelcWdikqQGd
vwuKMLOPWc0LLhNikfRbjAHsC8avVWglQfryk/TT8ZDBECbH24DlcoaSJzPSzMjL+McFaLaz95t8
wsZYEcAGIFbjmUwFHjiAzbJhKbs109Qqcaar1j1aOcjtUrIg+DaFc/fbDkXZep/TabhonChvIqzp
g0hv8WVpdQgohJd6CC9RPaZYyUGsU+OAZ8J4KI5k+kiPKP8NcDCXV8zx+WNQoqAXGxTWLLH9RX5C
Jj//HlCxgGJjx+3BJ3wSDRou/cHJxCNwOJF9LKyI8OojmANOw15lpM2WatJdNdCYYbNiwfuJV7W2
fRnhuwB4deWDr2iZ9QnMxiFuRm7yc5LnwCd8fXAFnYKu4gaIUxY16ViFd7nl6CyU99ARDBEBH6Mj
O8DcPgtJSxMpaQPUAy8PJi1goOg5YfpbEsSxoH0AkXHNmZcxMNSQsgtAavOGMzpKutlDrtoXYzDT
Q5FonDsOfZt6AkLp2YMRNcYf+A6n8rokdCRdzlL/PLCw/GSqxKqMyRGjSipEIT5lmuGywZtuitpZ
7jw8uoUsnyZHB/bBl2L/xc2U56+cEI1QwT0/kocKibB33mWT6S2SYvBGDWTKgKWuxR8+1zRpQJqJ
8XGUsX3ctQaPorf6+JHSqWRAIGGmhxT4UDYbFkzuZQG4tluW0T2JgZnjbTP7VPUwkNjWJiNUgrlB
HM0ddfPIv9e+To/bbS3g12+t+CKlWsarwSQc9QQO/u/KOYMnFvE+9W+yAYxDvlJMP6zl1SeWUfGh
pwW+gQ08Bd3QHcIdoiscGeRFLa5097ya1xePB9TfESmH7xVy7rL3VSylakdQ0O6rkGy7g+sgBDAh
JkvULlvqgM+ZrUa2JGr+jn4JXwUVhcOKH5sjUX0ZABNHl1VHJHrkEzQIjzco8VfBSOFgEVGgLTFS
p6Hza7zZzprc+D6KGPlJjl1HTRLVq24GZ9R0UhZsWhcysn0A0qmjyz777Xeygs54kmTZ/hR7zJ53
bgg29yBtTds99VjsnBNnZVtOtXoBEY9NrZKO9dXDOSx9n/MJZFJCYKnVwd6irD8dWLT5AkTZmYdq
KvQbX8Ca/dbZcbBWJrtAoS8W33FMAR7zHwbwxgRX5PdpjffpQg0ivx+mIHMJ2BGLhVcPh27+rsdx
mxo0MWoEwRMAp2oMeHU7j4ZMuIqlB5hdzE82t9n6Uttd/EN6eIZULAi8UE0XGm2XHTyhvCCtFF8I
577GpYGMLL9AflL6Vmz5dPHRkImuhrvVjUIahntQPjnmgWmtH2GhU0zQm9UMVgi1Uv9IhomjI6tG
6msRjiLctlDECxZx3LNifHOthOHhgBNUIvWiAEUF9BtF9ehoJdLLTfkF/39ZHtM3UK7wKwNpPvwX
Y2KHScdSRmB392ILbVUk29OEqM6tGZMp/AL9C4oQwaH50MCNFJ0K9KToWW8GlPeiMIJctJzZZ1HV
qBwLC/Q/vYhh6TFz44cthL0wwsVuXmjkAfT8xJZq+BOKZfubTQrNtp2TCX36mr9kcHtUTwqmKcdJ
SxL1aCej8aQmte4vubHykqC/C0AfeS6accTEdAL2nsszvkuZAvpa/BsxUEq/Kszf6mycjT5qvnuY
DRlVJ2d4eSt5neERr5s5Ht23CqwL6/c0CCitp8FbeJUEjCxAk/YYAWcJ6mDQOvE/iHcKZGK9Ogyn
FccygEO0uGtD6eLXY3Tlr0ONCWvD/5+PFUsgvHMQVoMDDzaZ4U+e1j/iLYwJmAzN/1uTAXbQIhJY
7RyXuDibSrOpw69kb1RFKnmrVwSNNDbVXJ/qTRENM6HSA+E5CGiEGTlsxQl0WcYA88dYjLCQaYUm
F4Nc70A/wRURWWJuO1VyyuJupoL6xwG2m8+BeEhxUJzif6su+QOH2Ps485ghPW4uXNEzlJQbFLko
Ds0KXvOxxrJVKzebMniTEUBY8tirhzmvZHQlMhGsRyTQKh8xetKjwbyPQZ4sxdyBzXPyrp4r0M8p
RlNw1VVqRG9wCABAphGAOfjK/doImcH6Vusu+3FNFSaVI5VLsxrpvuC6oHHuOcLPkH3SgPK6ZNOl
nijTdxn4TVyH5PbAculoV1C0Xtcc6tupJaUFPqbFAMci4ChwIYCn2JrBWy0tBDwxxto1sxhr5Knh
gIKShAS89NGKzZ+eq0M+qXkCHwltyVg1GEzkF/pn5hsM6rxokhItWbdCj/q6Tsi6vWe2xBQU6Rx5
DrDgJics4SxbF9bSsoc8V3LpazpUAFByR+/rOpr9Q4QQyAehLTaitj0FhZe5ERv8mqpDXHBMxd9F
usR/89QjomK8KVSB5IgFSeA8mfG8RYOb2//7a/WaEn0azLyuX27laOLNnMdPeqcL9O9uxbptlm4J
8NXI662psLftmxJxMlc4hYBZyGzOswaazfFtnjKenPZjAJeF9ua4B5Vtx7NOMtB2IaH4aaqhw7k6
iHgjiOuzXTYBDtAbGE5vXinIKN3yhR74D4MBF08CrBD9UrLphJ7Zwhs3RtZdgznLXms/52ULmm1W
N8+O8GpmiPo7io2g6sJHbGBcJ3hCfSjwk3c27F60Alw9Rct0WH7yco2ihmOYuIVaJPL7AlzlYw0+
wELN3iQKpir43g2ThgURtsiZuotAUL8ptE3Zd0yDWn7LiFPlX+DuI2QC5QTyZgEg5DpuxwQYD7SI
6HqpFb/nY9MSe7YaO2vYZxmuw8LgHKf9nE1XkjjtO+g4UavBmg/+XxEF/KDBEPQGpQZHv050IA3E
PzFGI1XXp6ka8xL1dPHphXM5vzGqpp/0AI8MrxZBIVhIahOw2bmyv+A0EhAMAVzchHLuKn3yQe5p
B6wAQgj045Atgqsq4OtZ7/X96jcE45UIAYFCasmhKTJCyt+YFNAKhKrk/wnwZqZxE1CoPlkSE+79
PJPeI9/dYNElVV0O0bu8YtY4dM8pNgs6ZBEWd2l2Ux+YEbW8hfzC44TLRwemXOZr3HKRhe1ZeJhD
ABtDzlwjJEqb4tAcXMwhUK+rrVi/Qc2jspc4xX36WcjAw+VALa8aHZuxeGOVTEtsmjFQ2A5uLeMT
eA/UOjDLAOFSnaU1Vn1htNZQwFx4Wwu+AmZZEgvkjZMPMEc4+ped0e2jsCj7nzybOEbQ25mP8534
9qh3/Q6p/zD3N0usscNllp/KHuXxOK1xyq5AWcD6L///KiGueIYbjF7nhU4EYgMnA/v00o+qmReH
nbtaUgbP3WliBEvYQV6dQ8tzk1rPVZuqAdYuGsYrPzJAGXiyIA5ZWofYj/WULBmOqhL/85eyeW6B
qlfxeyHc9Cf2I6MNRCfxb6HLYrwfNoWcOZB3xX5KvJTvdvPL30ryLfRwdWL2QR7LUSPXrFLwCSUj
bHnDAWfguyTR9N8S6Wps4R0NI0csM8avmIGgP9+Bd1NcewxZJq2gxGJ5suP81ijp7YqgE9vDEo7+
d0Aa9b5DSW/xBVhSdFWmAENuWRal3Vav1P6UpRZviKqvIVIKmvIT8qlT6ArGqegWAXt6uIgoBVOi
ONmgHwiq3hGel4VxetC8TF3DZnhtdYRqgPcK0ORDgBAAyiLv8n+qNLD5hfW6+o4ctw3mJFvl35ZC
JkmDs4eAuZ5hp/gQJEpiV4a9QEgp4OHhUW0aEL9WLip7CUdL+/Mwa5y1hm1H/Aj6PVF9tsK6rU+j
gT9Xek0dkCqOU2zQRzAvhY2Kots2b9UdcxFahm3essdiIIfvYXW1j11wrI57lDcZN2OVI4tGga7p
RSW30O0jJG43fNY/rJVOipPxJsmwCqWk79eIFQV4Ps8/IgN5ICCCA9d8tlAAvgxTWaNgH7K4H9An
vA0kg+CL1JCtGuA0WDgZVGFPdb2Vz2hDxBcIL7I9VXpmlz1Onb0IhV8Ncww+PyWZMPAwU1I+R+tc
/isCR5cAwrVaT+Dhs+cNre8XyAKRN9iPgcAGRuAwClXSlVWTjxBAXIcMCFNEYWn9dyZj8A2DOgTs
qJVu7tBlQvqiAygQuehs6pVaTQzHWLh55TFlFQiPGCNTA90NetBYQvrdI+gW5zWSdHZ0ohxkTb/m
C4UCDHT+q8KyUd7ulug/g0cZu2c75BndkPDEdPI2SWKUZQca64FOz4d2y/Y+zdD7PURI4Hu/iUpD
U2U+XAqgyvoL46z+Dap2IU87H9zSQTUz5H2EzvUhCPCobWKj8DBp57IGeog6b0bg+8cDjKG2tzHP
kSWGJxklyO85yh8ieeWTCAWiSqG/8Lwx1i8/i+XI5zucZ/lvOxzTk4eBznutVQG3cZ9D7Q65xPwd
/v5maLMYiCuUTHH1DRh/tj+OBQ6eRm5jDa++ozB/wpQBkodDDw0Xno7zo4/ZBJUUuHwAG5uGHKJS
vLpDk07GbkzAgHS+oMu7NQjEPkERvcXPbDSoPJgltz+rd+x52YYIj+SKat/uA59PyY5EFhCIQGI/
/brsujERspyhhx/8k7DBbv/lIrjnIyWmOqO5H5J+H3ZTQ8MY1T+DnHMMhPD7B6oEVVHyX0mgFexn
Q8T5lpWB/bSFjGj9bF2PLUqR1feMULeDPYDNXWuKiTzLKD9+4di1HpkxRLg+3RPxSVmYoT/S8Pe8
rHXs6J2cDw3GUy31UyKPImv9UIFahhEYTy+03tfvmL0XUNJuos8oAqrsRmh8f0tfsi9iKMD4Gzj2
mS1qfGeDIGVLgRnhO8O7Bw/jPFenoULORF+GmH7n8SjgFrlDcgT1EB8oRHICBZU6rV5BfdTNYBEc
DCWpJgCfNFStaB+q8Qc/Jq77uarl+zANKApQDOTfII6FkCvB93tZdF7nKBWULc2xqUw/HktEvwCw
InQ3niYBY9FaoswWdNZ3JAvOt05McHWEYZ77C1QPi5uw7A+8PRgI7h6WaDCPTVRRb7dZpIxf54OL
FHI1l4wwTo+Wp1DP5MeB/Yr0zlSJvcPQluJMw6lizmkWSHiZAX79YpV3USuPElMFxkxanKbDlB8B
jtHsyU0hpZhg+fqV+6g8elfgkqDGTgFTyaRF3Je+3AH8jJwdF3bUAiu0lNArsGi2ntakYPcFgfIY
nDjHkcq9B8ofAk9/RS6rozPlnOLr1Cp9ZACZIzyldpNdGCuCv+PT9IfXhBdn6PrtJcUQcBv3N/Wt
slE69jrP8WRWEGF9wSUOsKilZIV0nI+v01ZS2qrjyP9bihKKowXRfN+TZU3epjkyEVRyBcx9bI1o
2VaVaD1O0bLnX6XZ+X/TlJgPeGRg+7wQuLzo06IABIvVpjnyMvwzkJoc57RQEaa29SAPHJrBHxNU
fOpkQeOUUHfcaGeQcgd2GZGdLSHwRtc2rZn0LcRZFG3xKvn9PpR2bTedsu/ZQBLfWrjJROew3Ch/
ZP+YlwXaKHAnQ8k/oODJBNQICS5UOhU5KGPMEd+mfKeIcp1q+8vEDNUGDk7VwxBDYXmy3la2AVZL
v4b5iKGijfIEblOEL76JGJh3NI+wlZJ0kqwHRrr8WCBkhDRrTzjyhjIBxxl989W5ACDVqPKJToEa
Mvoy4LGGuHyKAFToba0gacmKFR7XB0kv45HE60UluXsuQGmwdofYp2zgneJYA6OZbbvZiZSmobkH
6RJnAF6/lfMQvUIuBVEG1Tv7bgw4urUxmFrv4JQwr9BX2f9xdF7bkepYGH4i1iKHW6qo6BzbfcNq
H3cDIgiERHr6+WpuJ7TtKpD2/mOF6BlDNysToyLEkdX7R6Ks/XWvVZQM/IMFcjr0D3JLJSJinZYq
7w+A/wrCMFlLn11iKqbfCRlU/wk/j/6iB4qungoAkp2ZuR6dThUm+zgxpc4Kb3HdY8Rn8BYlletn
iODM2ZCWox9o2qr/mwertB8QYwTTZZRLYx5Lp4+f4Ttlt+sn5T6JmQyyyySd9neH6BvJlW/THdda
s3mgwDCc09p41R0iEz1QAN9aHzCEJbpjhOo7tw+5Kdy5bZ5lb0XfM8m5yX+IDT19EKjOffjMWdwj
mAd87I2f/MgpBlbyUJZlCksp1R9uLatdPGnfOtXrJDb0q+vWXQKdL8uxHZ223SvUhf4dZEj+ZGL4
/8Oiuh4Y3ity+7CMAnLfGoaa2gKvAg5ia3210b82BxaL8KDW0l4Oty4SHCJbH08o1gzEYg3p1mVL
jBTkZRrM8lWMcno0YVz0B5ObAYIgVEOOk9CGTa8D3wcJmCxPESDoBtdiRvqX2mMiCftvOH0+5s6v
1Tex7txzazsIa78ha6vvvXjthpegreYltXuGBYT7U+2kpl7MPhxYcm8FOJWThhpGm/RvdBcH7LUR
TEwfNA9FfGv3RBRnH2hLcfFBGL1ei27iqCcRAmmYkm3xU2GMDhm6gWeuPBde1s0dZyEEbO+iOx64
wgl/b1ZSt4Phe3ZjPEe5nJW/CzGsA/rEkym5NYZ6eHe0C6zDogq7ON+8BkjJB90eqayT9Smn8fql
oHu3vlN+ZTpmajFf0bj0Hysh6te1KTwHwKriWLMHLJFQUuu8OHvfm2Mns/ok8u9jM9vdUTtm7k69
rOx132kmYZAmgODUoRWJCxv33GkIkHFjMPZqhFnSqb9ZinzMRcqZx8yp0L4gxS/pWUVpWV6DxoIT
KqNS8CTE3nLfduS4ZQjRusyuQilZd+OeX6VZ1Jc/ruh9+qmV58TtYZV5IuDDZ76N8XnsC4SYqvH7
+6TntkgLay3DFOGoyh/jyakQDOWrnzyVCTU3WW3oJbiPJnahHeUdiXfWTdF2jBthM+3LJWQbrREv
3UE3S3lkgzXPgfHRpxU+huvUyWNXnTm2Rs2qJuXfOALYQnSvNQf5lsTdLkDNlB8CCo3QnTS2dM4G
dILWh5iTZKIJ7E1VTf0TRfBkGWVpvLzRMJpfFjC7x2nIwpeiwizWg0RqRiNdL8iyqp2peXerci4P
be3ZDjmLXK6ZVfYBxPQwzdw0XUE7fCj6+GNDOcFAnoQl6IdYkPbP6AbYJyTC3Ap5LpBZbuD/y9iu
9+uUt8FuDtbpkZSHfslwp1dqt21mhSCYdNfcd5BHfVolrpD7eqMWNt343Bfe63pd9pCvaDG0FVrH
iVNtOowU5ZSHcvNvGoNlzh/8ZepBp62+zNPBnqdPIq7V8yyVZm2k6LTa9UjvAyhLjDJp0NbVsvNq
027nmacZMLdd818BP/LJ8yL92o50RWUdHwSMYTQhNFZNpPqLB1JyD5JlyBT1bwkLLlfHo5q3Whzi
so+I8V+rBQsO6ke1KxbbFvubjx/alFPzO8I04GVhr+eaIGdXsI6bhb6cWFI6m1a+RDyb+BwKiAyH
nBV7QhQ1oMExxM204tWaqkidTR7Yd51rYqA1ByfjiO4R7CCQXni1I0xYeBtm8UJn+wjDFnXjdamn
iJcalOq7zm0ZHgCg+e/ymkt1BzihXzVzR556OqkeARSCOKuWwKsfo6A3r3Pn2cun8MrCPWuqJ5Pv
bgqXczN6yoKsz0v7Z4UpUw+dIhJrj/rdJ/LeqRt9zN2lPrqI9cVfh36q8J/d24tMEQYQkCrc0aEx
PB7sJyoRAOr6bQxeN+W17UfImqyAYyt1e9S32yPTry3Qu6XiI7+lt55wQphL47VFeAq9xkVkG21t
5oCILRku3baBeyKf8Vxgc1r4exRsew5o96soOs4WC2X9v67w7R8yBxEfkc8bPuZ4mIDa1wIHowBq
So5mBtbeGTJoNDRtY5CR28L/BD1zVNYTp75Aw07BT6J77CTIJlFPOwiiv3Tf279zpZLwXjXTZj5n
LrpfXCNbsvdDYut2qDmKHlKnDb9xxgDTqjlQ1cPExlpkwhmadUfltxXztdTzye+hi1BElXW474YB
3KMbe/tVlXCcR34ZlJAsLP1ngyR43IPmumPm0sYkMhaB5u+IXVH8s8K8+6k7FBxHMUae3ksKg1+C
CrZNqI393wM2CTRUc7l+2DzWFAZXVDjvkmTbHgUy3/XC2z30H9USIeJK50lOv4FJBn30IcgXFlRf
U0WIsUe/N6ZwxYvuAzL1TRCirfe3pP2Tt75z56kZiKiOGFz3bUwyfF7MoMnOajvrFQlis+3E1pgX
HXUYPbg750vnTx3h/FaLRBLGkHdVJT4nsmcazh5ldPhUhs2ClN0q4vvRkzq+PTAapscON1HvCk8l
5a9WrIVIGSFpY4C9ccgXqvg2yIIqrhWSQnXWUzSgZR9DFoI87phDKctSjMl9u857y8ehksbGUSsT
i8dswS/hPi2wS/o4VfbyxsulppMQWtjHgovvBFOGkEoP2r0n5tRZvyfogzzjQ0Yo6pNOjdbJmP4u
qQk22TsR+9B5wWroo/ih1jZd5OKiFhPOtv3RPiWEjy4VV/lxgqXz7/qljQ+NmFzn4BKV+jPjVr8H
akKMvYAAZYG4MT18vDakcTT//ygWUwnWLM0/bcfbe62QsqaOMtWrT97VvLebUT1aq7/KYxc2wH+d
Nbek8QYFGJ238aLT4o1eYE8XvVx2teMH3XcXjQMYpDPk/wBZaswl7jDVh2HEMbKrKx4yJpy6+FU2
NiQaM+uc7NpuA28REbjzrpAIVi7zCk5k2hGUdnGEDc3Qg8uzF4q2OQm4LO9JWfP2iMkCd9msw/Xa
sKNzJdu65NYe7VKnGy5rpjW/xUxZgSaGD8uEyQO3HQdCPLj2C8KIpdk73M7R/dSrbjivNFhiLfN5
JDP2q+WRmVTUqajAjVmscSOC/ZJzjIYr8cwe/a3t70lui9x9rYvpLRaMzBenLlmUvNnKrz335dn2
QvPZjzmcnEfrCD5+0SJA0zEnxSG3XPtzVoxoaSsG8xrgynvCCQ9+0k1582XpKX+zgZDB4VZdy90w
qOIHbI9tqtbEkLzbzAT/2R7oKtAdkzyUa7M+Dds68dDXmGOOsd3Z4b7mbnoGdgmAtw323WMc58H7
6onOek+ElzMOt1H8KWW//ZLMjagstoqpawoWQjvsjoBla7KRFiqnHR8aHtQmiwoskOxlc1jdFcW4
whnxOwFKUFh6ASUJ7INvYtu8N0EbFWe70cXt+2lLLCPl4jHAMtlBigQeJc5DVL0CRubViVSJ8gt7
jL2Aw3UK/jDAsnTgjOi6x661gwe6cyr0o0QVvrV1Z/3iq+nWHTK59l3eON2d9Iro70RN8j+pbMZ7
4/VesNdbrJof02kR3E5Qd5aQxr39rlxK+C5om7fuFf49KDh5dAx2I4in+lG8mTB1eTgw/orSYVCr
bXdHHNmEIGu1aIyf4rq+5tHkLS9Ib72LUaQ1EhyHsuDUdb01nNwRIJ7pNTb+ARShQjE+oxiCShUJ
jLTyv7XtNdwzpGUR6VbO+okAJFyeAlv621jZ9n/eWKyXsXBqQM0G7hyJ4LY8Yf3tn5GrFRJYg3yZ
Z7/0h/dKutaHaRvl7Qxzx6Mz2lZ+6kfLukfjmet3t8N3tyeodDrRew+IbbWTeGFK9Aa+vmJyUwze
9jUeZIQsN+EJSl3QJyIDgsU+Ra2J5NGrinU4+uswLVkhDPLQuNeBeEroKa2+PJmo5BFgYJnulWK4
3PdLeEws0jy0cX/7m3BfoXXskZl7XINjmdtudRoxNsgb2eX+o1QjB0PthX4GHqvLE6LG6rFet6l8
AnyIy7Tawvkv+f4cTyVu9cVKiemrzMGvnEiC03XVthvziBu663CH7Xq/8qPjugA0nYI2iPqsWT3/
2GrK0g9lQZ/Gl0t0ZElIllBwzgLtGPgWUMDerDEubxQOrIj7dZZlfW56M/zl6C7eNk9bU+Y0Aqqq
90Z8MoJ25n8WU/gV2fw6X2XE1rvzq5mQN+NsXja7fVDvhzYW8WEjAhI3xQJi39R8rjSmcAMHwdpO
0Lytg9HVyR3vjFO9+kRDEteYLGO4QgagfHizVqv7xrMB/dMDjBIMsJrewyii8HlWUsprUwwOKU2a
QsPjPOLV/iCte9ZQYWDYcPeyChniA59BuVmRB7U+7SkI7vR/Bej5wsre1ejLMS0Dj7sW4kQ8Bkhy
B8flV1FLXB0oJugDlNdTUoCV2fi0GEfNL4jF5rfHJeDwgLFQI0IWxSEYiMW9KQSiN2iI8mHBlFOm
XTP48hgHPeLbKdw8qO+49+8cJvN/bhetzmGL4RfSgaCY/0bW+/IMOVf/dasAVWIxTdM3h0i/oLFn
DD1gk5N/KqeKYnwuHDopHjdXpeuGIXbfsBfi5Am6HGLZT6Lf2GRbckGqNnZgklr5HUV4phV4a7QT
DHzXvNAxlWjKV/8xCqAhk7MfJKRcdLI7eyglXjpK6nkpm2UJwClr+W8ydvzlGywPBCNB6rrFwnuf
WD43Yz+OfXxUq42ktQi75RtaWwwnxHPhA/7zan3cNNKTE8s8BCOh85vBRantH3xngGP4FIpLa+Ml
QQjpNM1uKb3FyTCwYsqMdBhfHdC35tBsCVZDEgjQ+PlO7P7tNyf6NKo3D/C0QORd3E3vmve45S0P
2ytmGMRuncElJVoPzsJe6+pxHj3fPqxj4XOUFAqlfYm4+2IF3Dh72sLUIwnh/XdcOf6/tR/q67bi
B4Au8yWMHqbHfxS7eW8eeylsKbVH1qGKNOVb9QTK6Hrd1u4nQ/43esUC8Q2/ILstkontibda/Yfi
kfj/sYOJOtVOH54YAAhS6KSFG8kaO3SIpEWKfTl4bvCVsEaZvSiCzt35XVKuJ09v7nSem7q7dIFd
lbvC6iL/BPct211B1CDxEdLexl8BbRjOGTk5vDvpBi3iJQRzI1IQHvx0jrrlji2vSi4OK9J4PyFB
fpaL34YkEbQV93nMbJvFNpF8qRDTeu/NNwjGEXMS7efR9/lHrKirf1cbPpYjwDiPeVw7lnohk8iX
Oz8XybW0rBvglofiMaBP8a+NiMTm/15FV7uMi99sAsmWRnPehGei2rrm2jeg2S9ONVjVudtUte1z
FP0IXLvOASLC5hIJ0ddPqp6FkwLTyN9tkkA7+V0Hizg7NBBmunCmcl/jNn/ABIpdkbXSx6wdzssd
Hku494jBw017tzVIUk1EMOVYt/6yd52lDrg0KSvd9aOZ7tx8rH7cWPvyKyoX588CL9SJvd0OeZfh
PSofYuCt5jjLNUHVRwFCstMc1I+IMTz3P96nNr+2pXQfOCdLDmcZzPpOciBgaGz4+5y7BmjNu9QE
UYlzACf4OJd6+hOhRvqx2SVfNNmKfrZsYvwVj1UxZaWvu/mlQ/C9L7Hd4tofaF3sYhMlF8oyi5Mt
2xnWs1BlVrlkBe8jFNXFwcv9uD2DuXYDrdsJpy+/v1oYt+b63SSjrR+buhLXiGdnhbcawBryidqL
owEEJjCqqZudg6IeTx6B8B/OfBM+okRP3rsYH28aztHwu5hK/8ZBC0rHZEgN3i6BRa5SP6iLP7KD
kkE9AfZJnwZ0xZ5LZXmVIuT9qgR2zNTiXFPnXOTTr4B59alwGsn04LvzT+Co+W0RlG8wZBrvkGDR
+i1UNbZ7xGPWye7G+k+sNAt57XU6hc1yyVBHuuztS0js6ZD7VSn3lDfbv1A8yT9WIMYrT8TAjViK
6KXtKzu/uhQfXIk1WbxzEZPGfUA5iyWSmCDzQhpyv+0x7mFI6ckTya9sT0huohbCP10hHsZUuaHx
2INk8AUpl5Qnh8eeK7CO2g9gpHG6K5DnNYeQotGJuEe7+8fgHngUFSSuzS3lkjqP2yH2T4oNCBvd
OEgsIe5SuDshbmo1WQmnvSN9bpoPdaI9GNyukc8tLCTQkCNiZP1LHmz3nWCEZp4xoXfuBjeRTC1u
nR/WAKAimyPHPZDZFbMXw0EgjsvbYVdj96W1s9YrLs/Vtc7zzICSzRp6KrXBR1AUUFhB0MQ0S7Yt
kpLUVU83QbjrctuQJD1GyKlybGDoM8UjpbJwWZ5YFFE080RTWktD54Fc7o27tiH3JSVyTv2e57F5
y8dubS/N2q2PY52bB+ZgyErPd1dkk6M/3OXoRrFYW/nIEO5Z5tHF6e/iqwqm69jJZPvA/b89RLbu
S1Z/F+U0w6wCcNtijOS8Ei9LRBDSwQo3soD5VOKIiBdOoYuIue2PgW6b+WBBNXLZIqQTGTkG7SOd
v7y0XH3+C7uy353ynlQTMriG7pdq8ui6ORz3KYNt+zF4or2fiF2W+6LJ9YEtLMbIBshzZtBFwVRL
SZI+7WXxIWAMD1lwZQhtHUXD9tNLH9VEvwXDXld5/kCgiS7ugAqDUuxUayf8WcP0YdVFcOkxefOp
QqEdl2b1p2xERGhSCVwKMF9FbvvjzhQMXI3A8DalVuUv8rMhYuW/dvBQj1naWVw87UTez5MfLGkn
PRkdGOkYfgQhAnVKNuEAXVav6BIh6J0ia6fcvkonvFmFMPoJBPWWhwzhpnrc1Quyczxwrg9Kq0ka
TFW/rME+usEwADN+jn8On/qWDiiR9IO1ohV57Oso/O5176HRZ0BQ2eYvif3JDdfHl4XivQ3qnMM3
LRepsIctoYUeIhDbJazhY7rUmidtHfqBiXCv7YETvEPTubPx9he7BPki9mHuxt1SxdMDeHnCizUw
1x1UjU/1lmC+eFfkVJSLAw4MSA4roX7y0OjiHeVoOR4CnqN8p+VAulAMu4W5vzYK5y0GwvLJ5G7/
goxowg/LLhjvyOpI/vNnE9fnSJbTT7us5b2Jp5BQn74NHi0vCNw/NTlIqKNLlCppD7th9rehnaWg
rDEeqmkNZxID5puLbC3C59CmCoBL3eoBQl0zjs9tjXueH9ZhG4vDpRqzuBr8l/xmhWXitv02Y4f1
cSePSDNwMJXSfkZcgTRusgv5cPMdnZcWqQfQSgvC0aoSe9OQVMPI6t1F1ZGxCV+DF66vYU8+6u+1
wAE2TUncPq3SL7tzmZeq+ztboP4pFgrIfQlPPZ7Q50b36Nk1zNjg4m1IgNWAgfKEN79FOvgM+89g
o1xD7k9IIM+ninCPpN4arG9g4f6zMmr5rmBBv8J8670HrxYbYTZswIAzfdcyBUTNP6co1r82HE6e
6s2MrzW/0A0Vgf3d1yXuRHaxyv41yih3vZSKlphXU/DXTlBmfZtAlGoZINpnToK+Je54J4jMgJEA
ycicgvKgEtGuPuAcsi/FFjqVPHJmqPLCUXJrhEPEHGYuOkJuTdvbvtEUTdueAuY4vtQ1EOTO99Vy
HVrur6x262IgnMqV3mvYDKW6xF1u/kiYD7xQBKp83BytFVEK1fLAici8FVVczgdVtsDOamRbJ20D
nUWG2qpsf5dWz5lrbKGSsxhn57lciV08Obw3RVqs9fRgmWQ1u4ToBZaMYGTyHwdlph17PdZROIEZ
66ZD+DBaf9n9dUoiB9M2qQOdeR1dVUR5F/jC+Ety4C83LO40oq+vCEIDUqAqSR73dVQm+4KslGon
arE8SRoDPq123cY37fGE8JTyxqMK7VvzzgIvzGcUIk3HArvpd4uYnk+gnpt3fyjlU17U/DXQpOaO
ZI6BEh2qyvo06XTwSi4hGQRzJTZuBZZ79JAYD+JdIuz4MXG0wgC+oPad4A0qOd75kRej1HAK/eTl
UagODhkVn5RRhn/4uL3g5OebzcI+4ls92KpewhMSW3FxaB+VO28MHEAzwAGCoTRq391GzTwEOGtv
fJ80C+vwJGP+2TUM1/g6yHW+k0UxjJe5yiMYtJiYmB0gUgw0AvKABZb/BIgIjl4e8AHgEpronqp2
WEAMLq7a3uY9EyzRHeXq8ratU5H7+3osEegaVSABAEplZO2JTUYrQF6aky34gY6oLYYws7DyMRSA
8tl7DJZum26dj5nck679PIw5TmyOSJnhfS2tnTFoFHbVuG0uPqJYqNM8h5wvopGF+K9lt9Jk7lA5
m07r3H+V65bIE9o+P0xtPRRvVTgV7xMmeLjLINFBVlSd+gNUxecVl/X4NTa2DTuEqSRK8RGpO2h5
WAGtVoK4XG8p4yPewuG/2hBTTZhHvOapqTp8HzlO0fVg5DQ/b3TM5qndodgl86StX0mV2Zwj8ewY
0vKQr+HS5JM7N5xr9i3emPS5Bl2SFVxi3MH9pWoiIgg6pvnxyNYuXteR431XoGHT/ANAyVmElX8+
NB2hK2lcEQa398okfzWtLZxHR7bhGTWAqXbk7BQHEpjr5rR2pa6uiO640EaUrPYlIdRWpjBnGn9G
Qn4goqTwCBup1J1DwJqzi9Uk38bZT94cTNT+QfHi3Ezv0jqavhqKI4/n7ZQ3luKUNn19gNU1qIcW
N/ocwxaZ4bhYCJgmn3cyMa5/nAeDXqOp3DY+TnI04X7GUnq40bX4XLCf3hBKHygUg6PdHxY9xy+W
kog+Kr/TzT5Bq/+1ktwV7Ru0wi8o0WGbchzHSNGpblSp6d2gJRClRMO8KIWnx4IpSRCZYsti/KpY
1JYABSH2ooVctpuYsBycQaSaOLafiTv1fZEbWQMIkNzhceZnPTgb/omM8Ayr4Oc242nFMmVdgWi9
cLfgQp+R5tbBOcegavZNVwKYcnLMSYp77f9n8BBXT61wAT4H2KnUgWvMr/NqOvtgGpdMBPJxPP/v
GPnxQzxoNUPHk56DZk6MvZPiXo7sXZUn5pkvb2ogMzr5ndAD/KtH0BNdIi8X9slJ7DVhbHbd7s5b
zBbytgXub+xd0Qc3fO1kBsUn227lJN+OspxXwgHYfkc5g3O0KHsVxsWfZBg3d9cSJ2MuW144xREQ
O/nbh31fnh3PLgg+B4S3drNn+i0bKCBa7gid8Ko9AxVzcCsn9bmp3C9TZcUSA7NVOghY4oCZvUaD
MZ2dsNW8PknTLgdPYiLY9wXofhYGpHqQt0fxLux/bkWvJDVgvggL1LeHDWgRUC9Y/LMDBNxDxPgE
rwVkKV4Mjd/Bjrwxcg6WZVwo9bP9mCMEweKzGBbhw0cbcO4SmfDVizG2kwfLK7oXMEYE97nW8oeE
lfzdC62uOuEmc78hiwjmZDybieE0rputYG/OLozHUcJzBZiH66kmb67EJ8Ndbk8UTgXTLYMa4TAD
X4Teu0uJAO7++di75CUKmM12ouXqz2j7im4pfiU+Td6rhKWf/BHzzrDFtyQpbNz2/ho54ssewnFB
tNYTiFKUW/vkJVRCHhemYJ5wcIH2hYxOCVa5+WAJNcfCL6tBc35CHjuSJ9lGAIq0j3TosDs3zPEa
RzZf+uzwUT82CmrizGBCczrb1FJfEO3Yt8boqSZ6NGjKGF9vTHACpmzov60duMk5LLbtGjWmwyvS
bk38gHVWdw8A0OFXNEDJvVmkwMTZCm7HD7SQdRFssfVYo7xGbMcQhypYmamK4TtB9nhpMW+td8jc
7O3ozfiGj1Os1PQIn5o/GhnW33anx+oFETi6RZ7BFYgSpzFbxOBRY2KbKYh+e0D+4oJjrhL7sS2Y
KGq+QInB00UKNoxSW5fSze2PeqW+81SbRbzZUhNxMEk5YyOoC3xCcVw1Vz6Y6SkZpawyrh/ZfouR
mScbrWobjiao1nv05ESPr44Kf5U18sKF95vXtlBjiQQ2KpbH7qauBIGKX2ziqbD7up44DKD9M5QL
BMJLV4SIL/AR1OauTrwlOthW2x03mw0Ij649EEnBt3F1nH4aduShJWE2CX+KDxNZquj1A9L6sV0I
051nL1ZfpH/2UBQe/NWpW0iGzOaRxeYkCIXIVpFo+ZgEuvsVVFv9GRMZyA7k5Ovbugkh79wFOV3G
WBO7WeGiX94Xy1bkex2vqDBLApl4Nwq0WiDLDkwRiyD8/hK7yAhbyqpL4oO260KAkDnKpKj9HZ9f
PeHtLRYeVqm6l8YSs/WOvJj23UTQ1XYX0YmZZ6iPywTOzGZJcua5a07scLW6H61hfLIXr5+ySc9T
hUpBlEHmEH/5q0aZVR2iMdHmCLlSUm6bsHAtvYvKA5Kk5SLcLDFlJhn6O8+TvU+OTLQ1xzFfXN7i
ABUve4fVmj86WVBf9QEZgFjQk/i4IWcsU/YJl31yc1qP8Mday8+FOwm5h2PpNsUg1MGegckvuKx8
0RJ7EZk+RdLqLU/Mg26/IxMSIDeuZXBxBQLv86TkXJ17vgtgAqSv/R1K0HnONlRM93U8FcHjrOuk
vp+XaoGMrsfliHy0+pktK7Ip7RJ8aY67uWfQM8Ke3LC7veCjFfzrymlYHuB+I3UYm3ZMLouFExDy
YMYEDrWmi8wh7pMgrNG3PywZGJCQLdRc/9EK2ENujsA2GlYxboWgvXnULKqJYt3Z5AVusJEgb27h
PI59UszklIVRkPXkfHMkaKaug9ODGZFYRDDf5lnzD2qN4F8tFf7ruBXYjj0p13t8b+UPU0jf3mzv
ep/MC/q/21m+Z/VZYGXLpXiRSoDvIt4AEbSV7QlItk79Ja+s+mbJgkDKmfeOERhAeYdbbKR8G/WZ
oZVDN+a1miV7nS69/LkeHPkza/zHJDlgLMxqZ6T6tWw3QA0ndsiEj0A7E7IcXGK2Yg4NLiLsDR9l
O8j4khfSfGzdtr0SokH+AtP4X8xSksMnot+YEIYxOXkj6i3Cerb1za6H4CZmWFEEhjxdz6NXihOV
WsUTaxMEVKgxzl+aYGRPuqWOyR3xYMQo+MqxRBrryYnOva7VjxlmLJKuwlZPHu2AdykGfVhPNm6E
/qNvCKE93ArC/gT1os2l49094lbO9XXRXf0PRHG0EZfRexYg09DEj+JB+ZdMuKVA8lD68v4WDN5T
3HpDRiidTFLl5e0xEUlBTVQLEHJZhGgcSL/NBbcNcCqgmunrB7LKiuaBkBqOYjnVTLmhB+S7HxpW
xtsSO+WX2IZYzGx3i2Rmq4TM2qDDR5f6xMmiz8Tdrh8kb9pvXyX6Z4hkfkfwj42qedboQcZ+cG45
8mw2zPZhvWVbXDrP5EAjfVJJ0z+jjoDiHvmaTyNRYBD47Ii/bfTv9R4ZL8HOJMcSv77lvVNnVu2F
//iylLPryOAuz361uKA1PTGIuzxo6uDKVWeKI3lEfnnERclXwP9yOsWia7iZAi8a73Ik0SO0/Jrz
CI5d/Fkyo6hTYRNj7XSd9Tew83o7bZ2p3MMizCZvbpr2GcUrWKw/W/qPTUKQh0xDb//alpi9e+Jb
lHcoJ1v/R5B9+Zd9ZnmokDY++7PE9tc1Tv9Rx473zqGXPFSm1b8SfJImK6wkxiLf+ri1ZvezYJD8
CLZtntOCHATNmrYJ2s3JwT7XqJpQxFW2z3Vur3rc1+wZuNrjGNW/7g2xzLmfB48NMnuLI1SY/9iX
YS+buXL+VGg0f0/Gi77sfqIvwhGEHbFsF8Fr4xqEUZIOX66pOpyv5GOF3q4BmJD2F5RYm5+lLOI5
a4G9/J3AvKwOoFzW65ZX22/XVkrtKagOvoDJecwpJWJTInhWPa3kGBBhQGAL1DdypEe/AAhPGWJc
RqXOqR6sAT1mmuhCzllihQ3IGVzQflRVbCDUYSCQq7rzX38VzRPlvjkqZ64wkqpyf0Q4l9O4vAui
eRF3ZHHa73piLrCmJqdIdlqALu0Ynm0Oos7a5YmXhA/xljikbo6B/RXic3hGvVOWuxo5KgWkHS3y
ZGHl5gQjgo2/G6z4kybVyNlbzIAHwEyyiEwzETZCydNSHjpuPHQDaPF2uKOUyPCEgWMGLVFsL8jt
bbxypIngPusNzPVyoyI6SF6sFg3+onlzHX0skRXcEgHGhp2rggNOxwBukOQwxGMX4gvdo0eB6/A4
RoLAB+Q5lntsnIV+pRwA0kMd3ofthwmJzkLTzM9+VuF4i85t+Y3WQemfoiJAB+Ju/h9n59EkN67t
+a/y4q0vY0CC9sXMLDKZpqxKLVXLbBgtR+89P/38qNkomYxkVN/o1VVEIUEABwfn/I1a3JNL5Y9R
36gIbAx98XM0FfGoUaOhlE+D/EnGWtEe7dEBWR1zYOUjZcIpcg1ZOERdyY39rI5AJg5TGirpsUha
+xNvA2zZRIXc4o7GEndpOE5I+JVR1SAWQwbYH1N7Iu32pJ1Xc2/ZD12jh9Hg6pE2t3kVw3sdzTH5
1WRk6b8MlXzviBKp2j6kJQI3O0T+0MjvSrqIOz2acvOQYRvZ02OgdLILQt147YMip99ga9T2ozKE
Qk4/qPgxmlM6oM4Y170bQnbtdqiRlQY+9Jr5MwXj91CNtfg1A4v8ndrxJiD6UH3YtagLzpwjIPtI
wo7OBzX1u/ilV+w2eAjrwoTIB4mf41hBei3zPIIWVfnNKcX2FUFR3Ul4fyrT9C2kpIP4XV6px9w3
G52Sjq2DD2wQUn7ySnR0dri318m5twwqWvDRRLXzGsX4ECIX/KMx0URGwsXp38VO5fl7Q9ZEWC/k
/B6NAKjCMamM0diNssifUdulf6+gz4J+7CA+mbWsvzXIkIOo0UhDT7bZiZ8RbkbJM7dt/gyZCevu
2hNqe1AqTwCUTiAoMgE/ov6JSve93TfRR+RP6EchmVe9FnqJQSd0oO47Cl1lvuswaPxZ6bnwXGQn
aGSgeGa/NIkZkB0QbdGyK/Xol8MRRP1X6yK6TnpvPvYkwHCUgtb6niJh26E3hXbOLuEpaO1QYSII
ZInoexj3FXw6h7br/VSSbvD0GsgM0OYxf5g1EO86qipvryUet0cuK+sJ9DkEF5BIzicw5cFZq0LU
eKq0h4ocGQhyH1gPICEIljcAdgbbmttsAWgLVZZx9k6khfY9BxNQ3DkIRqZolNfiB84eityPfiah
jGZmE50EaPVn3R7S5uRo3tTtk4re5mHESUecQN2Nz6Y9tNBWBl8d3DQ2in8S3w+/eAAZX3XTGRB6
GyoO0w/cDEV6QvuprXdmKnwB2KZt34f4RXjnqIrj8A6sAzk1ILvmztZzFREp4OOfhiy0P9lI65O/
dN0A7CXtUJlWp+6fMJVk61NTg95LdJ6cACKNj5OtWxQzkeWChmhgtUIPpomDd4qiGq+Kk8AFVmI9
md08qXG3KBiYYCXSygRPTMlpTgPwd84/GM1EUCwKmHZ0O+uuPppdZnxp/cKEXq5N8qM5ASjEMcEX
h4g+NUgNtDU0es86r1POUGCgNwrRwgWObEG6LOAH7gQN0fCgjhZlJr1D8nbnp4RWN6AGdujRZ2qJ
NnTq950F6PsZHEiDXhlNIJStBSQILdwzllMeRNvHyUcfpREPmeuB5iPYSac7oLcL78Az44F2nGeP
6ZkLOfRdyiF6cpYSNN2h0Dr5De3fKjwXIgCMHViNfETNvovdFgQ/0V3HD4LNpsjPauWbHz3etvZB
puqUAFGC3uZKCyyHC2qHNBUGY/44YJfydwoe4lubV0pG68/WX9N67FDJgHtNecIv1M9ozyd/2V01
Mn1QXk8OUhQVPsoPcTLel8KcTXQowv/KiK0jiLc8sBFT7Apq7khg46th2cNr2rXD53IC7K7YUQwE
uZ66hyocqDFLXYRo4YLvfk3A4WkPAx4E8MLIsWZZAWhWJzyZqhe109ggPZC6j2Mhc+wKc74SmCHo
y4g09uCp0BaHgmGC5FSOAIzQlWowQfyA/JyvfTXMmpp5j/XXc0AU/66rvjYezQhx6icFdgm14tGx
I8IrCu8UA1Npv+hJAP2ghcBRHiYtgFYZBaMcXR8I5h03SpsgSJqDnK4V3firTY2WmyzhcirgkLa7
UCuVmHzSrO7NLnQcN8oCiyQFhRh5sIam+zpZo/xbDcZMc2u6snh0daXNtvYxtHP50iPV4wxSjQR2
lD6MhpCCIovjNV+CHvr2I/nKeA9/WWuOlaSm7xMSoNjTvkcPHDpv/gL2kycqrdvgtcMrFMR368vI
pR1kU5j3qHm4PKnizwp6H+UeycrROhb0eD9nQW0OiM8ow/1/Sh4mvIboMlmJwS0jcoQ6uqpExPw/
ZeD0fZklONHYMhWPFT4i36QaRFSBU0HvpPPgJiDNXcrvfgPpFBoa8DV0Cnr/r8Kgo4OrS0S5L0vR
aKAMIxqALi26gF8pjbf2S1kFWftEK1sjh88r3/uotoOYXC2c9Du4RmEK06YMst1/nF7KMSO3c8HW
RA/0FRx0w9nq8fE/akHFoqBA6AaWZ/6gV9e8ZjIK5wQKGJaAmfzpP9MEmVF0EvavWWseaa0ArKiA
bqUWUqTm8T+QJxtHWF5yyE0tkHvB5XkvYkx4zhEY5nHDFmrFz0ibfdX4K5ZAqGL2HPrDGUsVPuIu
smj2YJJGlKYMQC7HoW8GeR5aP3mcwNh9Hb14vLMpHLj//V//6//+7+/D//g/85f/bwn6X1mbvuQh
la//899rFkM6vW+SeV0XjrrwOuzJaSxiHU8f2B1Al5CkpZznPNweZc02Cak8HVAjCBPHXlgA+tFY
YRnE60nRaK6iwvhLaZvqmXfGcH97pNlD68L4lDgB6lwXkrePwQe9/Jh9FPg5mlpYylZK+NBPrXbi
Mu33uoIvhJHKfyqzR+Acg42H2mi/3x58nsZi8HkNVUvH6tWkK305eBl0fgwPH++IrIruChHiV4lU
x7H2GxiCehegwRMnh9uDXn1bun50/hhOAKjTnMUKTmPRN4EB6m2q2+JvIRHGzopSeYccfvhWT0Um
5hi6tCX6PviXLZaRZtnQ4G8Awawo6mNmOZkLVbVxBw9XpbfOSlepqaiGpaNMaIqFyZfuaV2BBj5i
k5b5oXKi5GmQ5S897dLntw/EW1LHhV7lM4qFKVuimgbAJtQC0MmtdwMVgXcaUfVIDxx25u2xrgzg
mIxuYwLp4LNnQ9W93B8wbDFcSR19b6E2ipb0qO1imdOwACW8wxCje+vhnsdz5uUirmhw5S7Hi4rG
R+iM8SrQ+Cc0H5WD3k7p+zfPCl9PzaFJISht6IulSkt/4ja3STixI9t7eeQcIYyijNsIxE9kb274
Il5veKS1Lbi9jmbREVoecVWBB5sKMHiJaOu9Zpg0c0vkifTenv5+89RgV2oG+93iG+qLBevm0kAa
YjcxZYn5GhUtDQer0H81CBSewKsGb42Tlo7zOVg+ygMcMG2e+h9XgYIfABckKDoFMd7z5Odk5ECo
9tzeW36MK1+RbYGFHRJNOuyYxaqhcdDMxAUEZ9ABPWPowgmgOrOHu9ZuGEyuD4US7fyfw86/nJXm
wUyBQzSfZb3cKVoo7jwAhJUS6RsBauWASWIGsRCoLdF/sV6FBshwCJhKBY4Bhi4P7N4folNg9Ciu
TWX09ijFeI7QTdNw+JSL2IvXR590DlsxwwX5NPTSd3U8w05NHf26vRNXv6HmSKRGbGFxYV9+Q0j+
eOdYEMPjirb81PreocoxqI8Gv/o3k5LQKQWf0DTkYiiflF5Xw4Eo1Wvo5KEUcGd40C4QfrA2XCOv
b2v8nZH1pK8GQBFP28tZASUHdOMhKYwWTgaYuUc15+iTj9OQxy70V19VwPUaTaELMoFLvh8dyYP3
X3xaW9iOrtq2tJcG7TmP96wa0HnQPKXEAwm2OcXK6izsPtoIyL//1mWGAH9ZYGJhCrq/mrpIT4Sf
NjkNMbnPpiz4rFR0cHbNgLVRAcrsnQiS+CWsKv2B5lj9iBmeeMeVOx1otdt3QHGsn2NcdD+BZWc2
73uwWXT343MUqhR3FegvGxfWfDJv/dzF+igKMNXYtOU+pl/hZwEdWG/A+gCjiwNy7WKfjk2I1jBC
IbfX5HfeeWtk7XJnoIwCxaVn5BrxRgAPKMul9juTwtm+VM3uwZkhARQJfnmVrB5FmAbnsvU2fsXa
oSP4s17mHLjs+d//CMeQh/RIgu6B6Ye2pBeiMV4D979DJLzcGGo+VFfzRUCBEw4M2DQXh46SS9RC
3dP3XvPVAKN5oimT0dZFR7ZAROj2110bTM7GoiA9oD9oi5zHKeJGn/VvaTtmvrrPVb14VKyoOhn9
kFCL12GdbcxPXfuWNpUCMhLNtLSlm7EDx5osAg9OBFxqtH3xIgCB7RV3Fun63YjbF2AUzTwiF9i/
FNwUdLjwBDhQGoleFc0xH0ZQ36ULf0YcS4rlp9vfZL4aFgsAqVhFPsWm1scVcrnW2fz5cyS0QMVB
rLRL8PY6rbfD7VFWvgLXkkNCywWlCbHY1t400H1F9mBfjwJJXR2BFMvQdnDvx+PtkVZCK+Fb5WLX
+OLSXOzdpJcdaDtyP7pD1d0UZN5dQXdnTxllbkGY2amr1QAtSEd5xDmkentQJaEm1pnUvImqiy2W
DjA/wz4w9o6SK+8bU8CtEGORP0K5Tj7fnurKdjawONZ5KbCx1OUDGoQkHOCSsQAKzy4AEp9a6nSg
qacSYhnWZxvfdmUVTW5GlhCDboNu3uVewUQHMU+Dkj6gtfq+7GO0/4rGfqw029kYav5Ti23JUI6q
kdbwcl5aOOPSU2MM5HEZJxYtoKQOWyRKwwARcEzVDr0utCecsZSNCLE6Q1uzTQPMjWGo82n5I/IB
4qwi1JlQRIN0caTOCYqkQBMdVkd+fvPq0ZlAj5wzbFvIjV4OZSpoyUMvJcmdPPFBL4uIvgG44zOs
ytgBh9eV2kYwWp2dY/Kq5M5XLXsxO0M2KjGQDSN8vykPCqJiTyibGJEbQi1/+3OFr8gSmrapSTLg
y/k1PJxQg+NToqxigjQiz7Hw6z5UBfDO259ybV5ELtvRdOxgLbmYV4yMdg7+2NhDODMwGEJ9WEnw
qG0BH25skLULej4BPB4o6cD1XEwLrr4w25ZpYfJk+fvCzjsDmICVnxHWV9AwDpAcTnon63mnjf3P
qiq7O7x8qvupVUnO3z5zk7uM5jlB1TAW4aZOcIWyenQyMd21zi0MqOPg1K9tDyn2X4zkOOhhge/h
tpiD0R8ng9cbBqX8ArJFDUMB6GFIHWngXnHE2/jGa2ffmt9nuKrR97UXl0U9VEC0auAUBXDfO/QY
6bLhXuVW9HDuEY5W7qAm2v/iOPK+gH9L5KZGIS/n51voPI4IZ4MoTnyYtsAw0sBUv4x6ei4mx9t4
8a7OkfaRpZNioWe5WLgcjoOtjeg2eWHevrdCPdrjwTOdUdSIH2EJYjmBVuHbn4nEbjlDq1TSOnMx
xwkJOvB1SLcnYFXVw0waBSfYWNqzw9jfjDAIv9zeNWvTtC2bvckONYl2l18VJTTdG9Dx2JujUb8O
E0LjVQ6cNcKR9O8+sJPHtlfGH7cHXQsH1JVRFHV4zunGIhyIKrNKvUcpASrM4OajMu7NRIEgQLf4
9OahqHtSk6EqOBeBFl8Ul+2ZaUbvAPqv6gZUKx8pK8fHpPS6jRtxZVaUyaE5CYs3IznO5adsoS9B
yqpRinWEOMYgK+mFJCby1/av25Oa/9Li7oXmx6Ykf6IaIxaLNgjPq+NCrfcSWMlzhWn1ANczw6Pz
9jjzHr8aR/IIhionmNIilNpWmcUR0rbgXSrnzFnJT+ZQm/iOSwSnJtN6lR2YhYLrEBMEK/52e/g5
Yi2Ht4QJsIRGmUlR6PKD2lXWGr4lOfHC6D9Ynpj+AtWNZKndZcdyzJSNiuvKWbDwOqVCTo1L2ssI
2oJNtIKYlqI9+TCP0tz6mYva34e09xEwme0pgUD+9eZJErORf5FSCsFD4nKSSB8j2g9We985iNPl
qES8M+lOH9GDRNOEF+XGmv7+aouvyqXI/rSlwRm0FsHbSfqRNmmNsFobx9+MILW+zyH+m7CgdMKd
qtBnV4MhgMI0QfoAzeV/TKlAmu7tiV9/bcMyHTIKSZaFs/jiuEDmQL4ppFAqTEV7j2li8ouWBA6o
EBAekEowrN0IwUbf3R72elMZFseU+UMLQbRhPsV/XJMm+sKhjakS/oU4jsXZLGWCzeQdfJafbMJw
Y5arw6n23GNyVIdL83I4JAtVqEuAnGYNwI/gePS7KoEXPygDpOwgR2buzfObvyg+X5DgVeZ4OaBt
zqrEeV9D/1FoS0YybT5MrW7eRYbXY6CZNxszXFlHDN0Y0+IeIW1dXJSy7MIUlyWon05an0NZoF6P
tYOreF58DgLFu5sURXt3e5Zz5LncxNT0iec8cXjF8by6nCUF2pw2EkcVTw/QTdWAyWBMxmOpRfHD
DMryR9TU+AdAMto4P9dRfh7ZJDPgPW4Cv7ocWUdZaKxKgwsT/dIDrWfrrpK29ojOT77RMlzZO1Rw
VUlVjlIuQfByKMXToiLQdSAOBZqN1TBOB7jVgJ2n4kPu4eR9+5uuzowVpK4Euk43FrdKnFqBMoVA
T6A4Z8ecDBKYv6cckc5JNj7i2vKpFHgc06HtJKzFJo20AY5HOuvHTBAAu0rxDzq6Oyh8y79p/Gon
BI1mm4RB2cjq5qByuW/IrxjSdkgj+aKLzRr3I85EadVAAaG+pOBSdAwpfGwcieuF4/1B+Zh9Sai5
OoOdiiYJxO9mX9cRkjqQAlxEaIojSp0oDuEMs/E51XknLKdlzY8zOk8a2fHiOFSiQCS5kQ1Np1J/
jhJekEGUYWqmyzLEtcWrTqKoIQuYIj2XZYpUaeg0h6bzJbIeffkkEFV7vb2drtfYRL9Po5RH55kb
ZLGdQF77UPBY4zpNUIfoCLKf/bgZTugEmZ+aBibmORpgF7rguAFZ3h59ZQkc3plkffwP3sYizDuW
OcDLLWns19NXH/ljGi+YTI9QmgiBx9uDXedJRCGVNi3nxpDasv08m+IiiIg7hQDafcaQC5Eda+rP
XoplLoU16y73U8Qk26aJDgZQhLfXgy0OEePzK0wE2RfnKaFEKhB4avd2HP3gQVQ/4dDuISQb6+9v
T/X6ADESCRkUUu5u5nsZk9oSa77YAG+jDRmM4zJoTiHtzo0NvTIKGRgPzDk1oCexWL1ScZDRFh4f
dHKg/WL+c69oSKXenst1wLPmEuQ8G+gtbJfLueRo1qIkPSDPOst5jYHs7kw1+iz7aTr9i5FMMjzJ
y46q2SKT7RAtg73SY+wKGBk/U9+6TxEfRu9DJne3h1rZi9TOeYSoqFTTWV8uUGBjS2PO2jH4Ptaw
JFrjqA9a/6Rq1Ot3qazjj+kIb6+2uvJT3ZtvrySjPgdkSAOgYNLpXJx7BHqp76TAqDAvzB5ph0+H
vEeXMhaDfrg917UF/A1acH4v37IhiAZM11qt1iPHU0KTiiGTwX2PXlA73OpMzJ/tMsLijsuMZiCL
QFB6sSNtD5MqdYRtWcpJfkDvrvhUKKb2SVPA9+66xnbcNM/yN19XjApyjQelSu1suZjI9QxD4uvd
fgBK+YCxUuGqvWP8i3OAwR11wBlPQCP38hz0I8bQQkeiHcYhuqCTRKtVTtUeL7+3F6mYCu9J4geN
VSqCl0OpGoxlQNbAniwsSyxEWg844Rk7XyLH8vbNMddSZhABHXBjcea0qsYUqJPdvvTq8TQ5KGMH
NIqPSTd8uz3SWrSiEcc1M8OraE5fTspsZOpMCW4bZVW0d03FCzmzQfrfHmVts3OhSgNuLaqYxiJa
FdKj9BfBvSxtbENQ5UcKujLK89Tk3cbleTUUkyCr5iWMyRcIk0WWNKGzVJst3q7C6KwT9ijjuexb
agywkA63Z3V1ruah+HImRVIyXX1xcykYecMrQu4ozlL/DPzZR4KoCV7wZKu/OJ0OJTXCsSPfmOHK
sCZZLvZCdBG4ZpZRklY2+6DAC5MrgKy6+YxtonpK0lj7ieSqnSMCZZRvPWc8GP4cdLH5DaRwUj8Y
JrTscshpGgY7qHI0xzHsu/Ptz7qygnTyHGYogdCIKyhSyBNIQzNhXyC8eQ9iGWVOCz83AOD6xjm7
yvPmWQGdpF3LtwQwcbn7PcAloRzi2ZgzGbBmQ9pVlwjwAF9QTkWnmV/Jw+IPg1VvHLurm24x8GLr
oOkCrF4Ppn3TqP2RdyDqRaEBVVOdouIetfXARckLBj7mw480ltONA7m6h7gMOPh0UKhMX04ckb2p
qRysTkSACdUuFMhaun6QZI8eEgERFI0SZZARiYuNK359YGmgO0UXjYzzcuDKUpFgxWmLLl/c/Y3q
R/mPhg3RCSqM5ZbCmk4xJpBvP6hzj5xqINcfQLDF1+4LxVEzL59nC4h/T8mqTh/bJsv671OXKS9d
UEcKFdy8+n57K19FV2BFvIKp3lJAkcDrLmdr5pNejijg7JFfUCbYJC2oeByLrY9vH4ekU5JuOoBJ
l703rguttCv40yZlqNlRZ6y8hyCAt7KxfGsTIrRSueDIYcC4mFDYTJaeeLGYNZExb83xX5jqbqs/
uxIBrD9HWRzLIEajHeEPsUcOpDlZpoeKe+DMKkTWm0sirBDJOj0SyJk0aBbXBTpSZdoFGqAbM9e+
BMqovtdai24XeCL39iKtbH2LpBbXenPuPS9xdBjl2E6WeGKP4htqe2hWogrej3dVJ+yzj7PurkOc
fWPBViIc+Ypp0j5QEd80F5mEsAJLwWRLRWIurb5TefkHRcTpuScmPEDBz1xjmr3lHAtR+dvTXVtE
c65wUU2g3r/cKpjd+U0as0va1BxP0NIxYoxg+Wlo7WxcTmu7kqwd2BuVEfMKLOvQ66l8A4kQCuD5
KRd56VoUFTZi5hwlLtJotgrFQiB8FuxFe9k5tHQkP8sJFzfg1SPqkVZ5N/vdHsvZ7rIvR22jobb2
AeeKyAzutHgdL2K0M2AZh82Xtq+MLD3kQTsecf4aT/Aat+qgq0NZBBBBum7wnLyMU6KECUWzSduX
kBIPREuECTEoQ3fS2oLIrn5Fbj/qipQGaVVcDhWHoPVTK9H2NZ6Yd5AY9LsC95T7Aebiu96Q/un2
Nlw7dSwZkVEjU6O9dTkezglR05hMTcrqZwxd8Rw2sOZiHHLdBsMIzKunfGPMtTny5PldNqemsoQM
FADe/Wwg7I9OI/aTWsaRO5Z9msGhx4cREers8fYsrzsjbE6Hqw30DMEFvuzlNI3cxBBgdAjMkdOG
uyT8LXk9OOoxRj4Z4TpUw4hz9jEMDNTo4BuqRy8X0Mxu/5C1eMO8ecID+6JJs4insaXiExWE4N8i
W3tRMGQRYDTM/kQ5rf+e5Y0BdQlZ+q6u5BYc7npszj8BFiM/yvnUki6/QaH45tCNHnZdeVS6ra4P
MTp5O805wk2q3VIP+kOT1srh9pSvow/DGip7WZ8xWcuHLoR96lrzxY63un6wxsh7itG+O98e5fqI
zgOA9uYlzU0hlpOL7WnESG4AS+sZBB4fMy3kXo5DUX5680iWThSY39TkaMtkAl90inSDpcFOlNrB
iafg1NtOeVKn3tyY1PXhpJE+A3dtEzDGFcjMN0NDyeoQaL6DrLrMctTDhYIsVWZ7RwCxClID9RZQ
6fp00ncGFMp7l8cobZDLbdJakLlbAxAf3M3wrJd421bYzJ2HBuZtHYIjfuv3nMtJPOd5J9JrWn7P
rIvjGv8pZLKCqYXrO1REhpyHx2MKvmZjM16fgcvB5m30R4uwaL2g72cEkVU1CFHbNVoRfitdMRk9
Vr3w9q2cEJ/i6r1R71kJQRqwL8QUwJ7Pic4i0ubCaAyf3icd98h6wsaw2yuB/jlTDNyKCmRPESbF
PnZAwrSscDw2Uq3bCIPXS2tyYUKomtklBIB5v/0x+zx07KAR6uiOleLcK/3on8bE8s5xWk4oDI1b
Kd31oWQ8+tDQWBiQCszleAkSjkgAOSNOOprzRMV5wAwtkK6vt1vFhuuFtQRBRlM1k2cxRIzLoVCT
GSa0MnrXKKoOVcOubl5DB812tW3iFsrwYHzFeKV68HFj39hU15+VsVlUkM06lZUlxSoZVfRUh7x3
bazCn3oYNOeMgiy6V1p9CoTabmTK1591zhtpBJP+2GAY5eVcccwZFDO0egwRS4K3Ew075DQwOhXV
59tn83fL8zKps2aAK1cnrbW553U5VBJUDhV7f3SxjkWmsU/BE+0qHatUoH6y/btDM+vFRGnnHajc
Ea3/iObIbhaIxqMAg91dn6TmRu/0+kKxNAKwIGmer7IlChDxqFYAI0ZFxROYDiLnE+xln42/bs99
vooXU4fHZcyJCiWAqzgITxzXLVVHXcGvURCC6i72gH7K8KTiOwo2TQJwgCllu8h1NnKXjujm3f4J
KwtN0WUenWIdYhDzpv/jvOqOh3ZsbLOpDRE/kiI0Z1EZ4h7AvNx4CK0ORT8NCg4xH+Tv5VB1JMlC
arV3tUlp8ELLAlXfB3WN4rMl+3bj8bMSDCkW8+CSIOHm995iZkHHSggkS1BC6pVs32oqfGk0de4l
lNV916jw1uUYnmAJ28/1VPkv/qRu8T3XVhgaKx0iGxg3jKDlnNEQ1NR8wF9IVR9HTeITE1K5y9IJ
vULcYFG61BQ3SeD3k8W0H2+v7urwnCuCh8F+Xj549aT2gpjA4apqbKBBqdJQjjto0XZkDOglgo8H
ZN2i8lBgE6tYb8Zb26wBjeWZFDS/Dhdr0JhAO9qhGly/S4tvBY6FJ+m1xq5vy3bjyK5ESC4e9jKc
UKoiS1KLr7Z2o039gExKjJQGDsrnfgDkjdRNiOqN1pxuf9q13QzwiM4tnUyV5OlyZSNMMWPdYnuV
nTN8NBnAheHYPERFuIXkWItGc3FkTpfAei13ctMKjCNDsI6xLLT8Lshs5JYwQsN44Pac5lC7iEfU
KLi34bzCsF1SXq1k7Ao/54bLS2k/YI5qHLwcGaK8baYPjYHoNXJbzuH2oCsfkot7rsfMyArtNzrh
jwiEzqnV+zGCeqZf9JiI4RXkFnI2CapqxL82wsJvRNxyjvTYgRvBIpn5B5frNgI8TjMxYtkM+rhX
0TvPHAz/pkxYx6ns1OnQe2GTo7ucjt8QZTDQlkduFcHfcpaj6amQ9rtGRMiBxrhaPIPPbsYTPVHV
P/YtUvITWhtfW2FhMIt0G2uEbYw5vVdUX/F2RuV39gGl9qG5j7Qwf2LifoIys/Zmzih7RZLvkB45
MB20RdkpC/IqsYwWUT5UMT+IvL/3e+QW8dCy7hMdK4U3ryJ0OF6bgGQNCibzKv+xigj7dXWSJDpP
3Nb5bDeW/5gjUPBFat20keaubBgY9DaMUcAE0EcWQ9V9ic5S0OpuKVP7AzIx6UMjjOxsDggd3p7V
yoGYG1lUZUySk6tstq0D+GQtQ9EIHx5Irm1XbabgPkpo0MG71B41zI825rcSyUgu6XPyJWmh6YuV
k5NWWR6SZG6amdn70ArvsLEgCat6kPFNs4UxXJvjn8MtDkSWzE9q6hruhN+Vc25sH8E1MWGWuHNq
rqqODilONHohDrc/7to6IpGJZgCvT0qkixwzRDoVuUGKvP04iC8x1ZrPpfDL1yROp5fbQ833zOLQ
02HhhaADqwLVs5hjraJ64tOic8txEgeKiJh5t/IXJjuYeA2Kts8xgPlV1jQobg+88nEZ2AK6yWKq
kHIuj4URoaPVebXqxo2FDk+vKR9BTf3KW9E9Dw24SnNUs43vurJ/HAo/VHzpuxPjFpPt7QLpZIsx
O6+yuSgQKHlKAQFGu1rDpSkbbet4e5YrKwlNXMyAEbotFGgvZ1kjC+a0EwKmPVpIX1TR1M+jHmHh
Sytv43259kFnEjerSRCnzHU5lJJAD0uRfEB2tBGogzZVbzfvrSaz6IM0mrbXKtt+6QvYQm+fI9RG
KdFgIpMy5q/+R4ALS0o/kiTSrTwPC6EGldSPZaJUyKs5abWRzKx9UDYrBcU5WyYSXA5WWVoThzTX
3Szz7E8yH3OMJUJMI0w7HDdyxLWzYczXIQh9wCJLxE2MfV+DBYzqWo5X1fjAqd1Dl9gGal08RCnH
zJGAppd2QBWg3QDNrySoDoAfcg2qw4y+SBCJrVNUVjrWBkahdHejlfhny0Nrfl+OPjixJtH0v1JP
mh/Tzmh/ZTX1qdvrujZ9KpUzip7OJD/k8lPjC2oZfV1K14xTZNqT2oiGk54nxj9JXIk7A9PxQwDy
z61HHmkbg69Nn3oNaKeZUXqFX5Da0A652UvEwoIsOYyW9EvELrXyQ+wApdVzL37AMMB0ea52B6jw
W3ivtY3G8xYFhllViMv0cvYxXfdKQXUIRKfMEMJtxC4sHP2sIM/xL4IEDOEZPU9+cJWgB2ocBRZ6
5W7aB+g5BnZ7SvF4vUsLnE5ur+laBGQIQE884MksF8dH8zMVmbNIuvjVS3/fUz75mfVAknd4u/QP
HXbNbx8SqQXODzVGcMlo01x+SN/IC7TCqom41HcvLZzJA76dmNfw/w7/FB66ZbfneB0IbXStUJeY
dZJmiZ/LAREYr0yEAic3UbXoM3gNVK48Rd3FAjunFL/EHTLMw0b0/X13XF6kkI0lXZxZ7IHSyOK0
DJrAAzruRhRAfZG7QzeoD71ueP/0sMo/JN4YPDZ+jSL2WGTmuUmj/inG8fg0do74cfsDXG9dskDS
Bnr60N2u+qodKqeIRChU/jAD+CigEX/LwAs+FVmZfbo91PUxJQucwUxcqbyKlumDJukNR1U0uS1q
24ch1ZxDgF/toUhr46PjtelB9GG143a1znU6eIfbw19v5zkJJULQYSVXWsLOfZjSJuUwVDEQUcxQ
bYiRyItANZCcaVX52HVOtbHQK7tLlTNygjIYKHR7cdvZsKQ7DAtHV51pGV1iVgfZKs4Bm5bpGx5I
5SnWrPe3p3kdiVFwpkpvc8uSaS5Lx5iUqUNbIlFY1WH4mqTaS+3Z+V9EQuWs9gGaozz+XZtkeCNc
rO0kgh9YYVDYvEEXk/VTTDudIBZYr6J/1Aya/6AkYPvjJvY3LvZrrL1tk7kArcDvh520LKzWTVsl
vYHBhQQUCqC2j1CYjzEStCsvf2bz9LsEi1k30vrhzlL98a+QvOsjcqt4oTZJ/KSVln++/eHXFpum
JdV6YFhkAItDjbtYhJkBoSScIBtgCmoDRse4yd972FtgroTQ8F3mGOi+3R54bcVJpajWwJcDQa1d
xrAox8wrGvrJrYuif8QwSPsbt9bkzq5l+mMcKnHMETw4qrHeb+zvtSNF+AIhrvE+psR9ObKao4/l
legmU+9vnodazZmrqnxCF6u5rwLf24gga1uMQ8yZMsDi0vm6HC8FqNtbIfaU0Efb44Aq9Z7UD6OI
wc43LoZ5tRYhmljF16TjTrxaVnTzFCPe2SETidyheU+DQkdwvulf37x01GvmNxV1KfLhxZkpEQEc
7Toace9Mh3KPX6F1V2YI5qhKXByR3KSKVIcN7qKwPJSNfbOyYcnUYP+SI/O0WuKAKeeWXU21yp38
qcA9qyzvjKLXnlusyR4ol7e7QR3yt0dh0gnu9hmsxN5ZLKFBy98Iw2xWUK3xdNV1LDfwhT6Kzni1
41A73f7Av/ECy3UErUv+guyBwa17uWUkarZajLmjS6M03iP+HB+wqhyPU2+Y7wvZ5l9VlJ/dEc+U
wyBwRTxUlTBPeGjGH8O2QLceRUl975Q8ijZ+2spupt1OtKWKjxv7siBJKkcfs25G18wt7SV2lOnO
6tryA9C37JuPK9xBjMipxn0VfC54NX6PsPwRiEbq+RHHy/Aw4R/w2BCLziKO+o3dsVL5p3hC32p+
BetU/xfxDEJ4MVmyG9zeyGukdYq+T9wQmZ0vtZCKdbQUfFLvTVQyvvdg//197mfiEW1mlAg2vtRK
nOEEqoLGHU1ZQESXi5hGFIeDnPq/0eFSibte7B9bFJ4f5k77dEDNRd6P2K2dTTySETx3su/tOBbh
IUerzC0tJXsCF6ufQqtIH+Oqx4SvjRVjY2uv5DdEQRIpNCnnZsH873++bbvSgu8lBjfy8oES/aSH
D9qYpw/clc5XpN2R181Re+dTZmOxE83o/X37Q62c6Jk8QLMAtL0kIl/+AgOxPhwjBYcrNLD287HL
vsfXoHs1E5vmTdcgvH3Arc9++z0A44ohZ9oiwJXFPRA1pdbRscerT2kL7EYrbKJ/BpVUoFBrwB8w
erdS7e7Nk6U/rurQrUCxyeWj1/BUzLHCXrg4DlXFV18Zg3NE17M82XgFhDu/xi3qHqeb8c2VRaqJ
hG0qJwQxjtvlVwaEqGOLlFEZquKixAfHwalFxmUCi9lTpjOO9TLfChZzXFzEMVBms5IrPXrSnsUl
D/1TgzIdo1+fm6jeqV4fYzHYFg9ON36TYJCOkWhfBifuTgM6K3sawO2H2x/8Ol5RnoBgxz0P6gQ5
vMt56zKa+oBKrQvSTPtEsciATWcg4FRnaHnfHmsl+oBrEaSxMwqD5u7iyAcO7x0xcVgmra/zh5QA
lbkyCawvelvV1VM6jaN9dPRq1PGFh+S4rz00uPGsSfMtOvd1LgAYxPpN6CK/RRfzcuJ9KJE2gYyB
NTthZVeXanCasMzZOL3XUe5ymPnf/4gfTV/ALbFl6/4/5s5rOY5jS9evotB9acqbiNlzUVVtYAlD
ECRuMkgKrCzv7dOfryjtM+pGD3p4rk7s2BGSQDC7srNWLvMb4G1uhDOp21+1Fc4GeHq0X71kMLfv
b/KpBXlh6RyBG2AgdnSmusTurSlPB7zooEy6JY5BWJlCosIB0RfAbc5kyKf2EcT8+nXSUEDN7vAB
MdnUACS0Q2gMTXRTLm3xUbemc1f+2zBMqwK1DAPpJrJE7Wgbwcx5Y5H3A1YCdbuFjJnavocFzR2T
quZusTxxV6eKcVNWUR7ag2revb+rJ14T1ia7IUG1VrzJ4VPS2pDmmLC+zNsixHsLp/GubW/mZa43
7y/1NvOn62UA+SAQkTkdsx8Qs+71BRJNiK1TikVKlSjPSa47l5GmYe3NOB4nkEIXr1QG6bmu21vR
vrXnRmsI/SHmVW/GAbWC1UCkdzxojLlFgCOIuHLGNr0q1M6uET5CsfanpeJniVdyIMyq/9TV/fdc
dsbHNl6yTVrJCYHBwblmRtQ9vL85p84BZFwgsyu/FLb54fdQysnEUigfGGX3FR1tRIYeFLuUu1mp
DAPfaNdB724YkTBKDPURUXfrTPJ56ryTB6CSShCjTDr6BMItTNF4fILRwoHVlyIHsJu47Znu76nX
GI4n0H/4pvDpj8JTirXeoOMyFyqKOjzVpZriNIkJ67zzlqXeDoyNL97f2pMPRuPM/snReDu1j1sT
J4GCF5mL+VmddHFr2BQp769y6kVCIAQNJoIGDJ+jcAGduyhLSTwssk7ddIpwwjgfMAcrlV/H79C0
ABVPxwStOcr3w7MiYkm0lQ6CGYOb7Mpx9EJbqnIjIq86kyudeiqEg+iR0Ipi0aND0ZdamcWG14cg
SlF67ftuo0sdY3Mpz3VkTh0Mh7i+iizqNKCON7DrGreyiO8zBmdXutolIcbfBWbPib26XIy/DPQn
KwDrteJUAN8f35MMNoqqx48oFJCI0PrOm10z1VGoYeO2ff9snIh8ukqSDcaCAoUk8PALAwBlJPTT
hrBzXCRnxeIFUaEkgEeGdq9HHkWCYgLXHFNx5qU+UVGiTETIA4u09p+OBaulDr6JMVAfmopsn4p0
duIQU07H12KAefu68rQvyEzjgK3ioTYHcqSdShVqFqvBOqZUnOYetzJusH1UQUYM39+aEwdsxa/S
4aSru+qWHG5NObtVyzBtDE2cDnZLnX2psAdCL9w+E2BPRIGDhY7iTiso4UcJmnIBNzCFqIhgWWJ0
Vnum2/e2qqEEhdtI2gAOionE4QP1GHCPvcIx1pdF3XnD0FD5asqmMVESdNVCvVXQEzyz6KnbDS6l
zWSAegrK3dEJ0xkL9EaLUWmf2LIMFmXGCNhAMzRwx0L/plS5io6F2hlhQqU5YvVimPeFUVUPVT2j
SE3k6FOyKBFdJZSdO96Y6fn9b/rUxoCiX6duRBTzWIAnxY7QNiuUUxJNsT9mmLJujLhXNlHq0VpJ
JifETNs+E5VPLbriAJmq0r95o8iJqj7+q44YQpfDvE9k+ZIBc9p02JNeYB6G36uA/vn+g64x8bD4
YTLBLWARXjRC9NFJE0m7wLZRyDS8qPhil8PnFIHMXVx1xbXSDeIi1hyksuamvEpF+vr+4iemNWTH
vI7gH1cflGNybeWOotPs9X6FUtCGeduUt/HsRJ4/l7O1i8suC3Khjtsp1qpx32TAhca2AOzKEP0c
w+lETF9rMOY1QF5XTObhy4DPZRYNmcZ3nrfZBSF2uh0j/WvnNPOlPdXt7v2HPxVn0ebA+mXN8IBA
HS2X4pyo1HhPLIvV/cDpB/5yl1fWxhprfNlxMI2vIiTibher8s5cJ6ce1aXvw0ibgRFZyuHai6Em
JZbaXajVs7fzpIpTtIXOie95Tb5p6vHM5GR9luNThhYwl8l6tcD8OVwvzSupeT3rkZpOmyzH81ix
m3KbWk5/pkY4ta2QaWn7AoPnH47yjaRY5jTHTDWMHX2MN61r4UNHMxT7rrbdU6h0r6g+42EKTFt/
fv8rPfECrzzGFdQLSPGtT4selWkesXZfKPa2V7rVgQz74BuX/1oHZpF0l5Ndu5v3lz3xDgPeYehJ
8Fg7CEffprTqjFe7gQEbxXaxT1V1xLJMoYcQC2V6mBxjrHeDrhiPM1h2dBVa81zFcmLXQYPQBLbX
oRwy3odfsI2Zn7soog0Vt0u33pw9OtWAvfWi91u18qoLxPdl2HJ5n3mLTpwscBErxJUoj0bQUdNb
xE7jjV3WhUoSuy9405q7bNYrhlTFOSlD/eRDQpMlBUBRGNrT4UMW6uKKRcV3Z5wc61uDgfElkyl9
1wzZcLF0vQxlZMvA0eLiU48log0ZApjGopp4IKWuGCIfesJ4MUyTERYRcEQCa4G6M8jz9nNdGRLP
pML+MIolNhBcX4aXHDb3yH4u42WfxXVAmLBcn6YUrnuJXe/lHJ/z1jj5lOgmrs0/WKzHuEzXlVja
tmOHH5VSflSm8TJDlW2GYqo3PrP1WcG3clpu6LnWZ4qfE2EJ9BKlD6EJ6PLxQdZxN5SN03Zhh13V
FyLnY22UUQv4FXSCJfWn99+bE1kWHbCV27HG+zeSI32duJI8sgvttqKKhq/Y635enNNPOXVEARDx
XPDYUEs7OqJO3YqhkEoXqnWPwUaR5jEGclU7X1Yu7p7vP9OpWACkdr3FUPhkSn14RnF9TaxsWKjs
FHN+alyzKe6XTkAp78fWuBnpR81YHnUD3pZU15sxxaLv/Y9wgjAD7gIhBSaXCIzT1Dz8DApeC8Ng
aPArNaueEPZHORa9iKoV1/ZSgHdpIqP5hEqImd84ctZXS/AhQjGk076n1Zy+anE+fn//Q50IzeS4
jINI3ME6Hgco2XpZnRm4GAO1HK/zBPvqobO6bR4V8yZuWl36qOmcEy47sSp84hW95JFbMY863Amp
px7ek0odDlVrP3twzPAcrIX5qFa6OfsMTbyrVPblrz8sc2MgqzSwDO7co+u2cZsB3Cq62EPiqm2Q
wha6TksGOIGHE8oGbWmgGtxUZ17fU0+7ygECe6Y9yJV0+LSGGmvSFgt+5YXlPVu1PlFImCKBFtBE
1Vbtin5rT9F0Ztmfbcej7ALUCTnUOmvFpvGoilELrUldXQGVn/Ju3Rhaiyf9YHjZt5ke+kPiNUbq
Z9C89/1sFravpUwUQjEmtQ7SXWI06yKNG2qofqPKCG0BDbMOazJ/KZXo9f1zeCIY/Kwd1+E3X81x
JqRZqRwrb0Toqil0HIjNzIvnO9tAmSPHtrFvzgWEUwsSxhkzUlgTWo9uZhBsFU11lLVUpwLrTxqd
XTVZFV/mHYIIwftPd+IE8HLRp1iPAEf+6AT0k9u6kus+FCKxntvGfiqrJb9xcRQOp3qotnEdncsA
Tlwa6NyR6f3sfnPgD0/dzKDSTCunDudSwR4myVoHP3E1Q3/Wrsfn2hv/H9rgUJKhka+FwtoKOFwR
d2Rz6bq8oZElxxT+RLJ0e+lODHHT2EMvbdEUeeNE5phfjkttKolfNLr+9f29PvHFwvJGIJs595pT
H+11zPRB5E1dh1oOwHh2GsNXIoc4JjG0276/1qk9Ro6HITj6J6R4R4fIy2gI8DrXoUya4SHSsvkp
VYfcZ2l3VyyVPNPJO3GOoE7iE4HiEmnAsQqtY9LqAINCRZhp9T1yfziFTmoiJ+Qtu+RDXQkyPHcY
zpFvTmQEq2INREMSaXTIjm5PI9MSS28ZjcWgbzYSTYhQcymO39/NE98c0pK0r5ktGMiZHoXnWPVi
x0urNszSvoRibs6XCa7vgfTS+tc3kskXQwRyqnXNowdayrnLB6PvQq+w6tqPUoBdaRm5D+zAK5wi
ZwvDIdr88vN5WDtC02K+iOrZ0fMBmFZL3UWJWRTNcjfMuNwiFaqABdSSM7H/xMFEImRVyvrraj9a
yk1T5PzrihSu7+SPMc+bjZao6jUUIOehKPVzZOBT6zFtoLxbswg654evfp8VTYPkdRfWk+l0Gy7W
ZNmzx94VKZX+OLW9dS6+vSWEMXyAfAbxGLYUI9KjZ4QYGWfDPNCk0zPkDkYHkYftSB88T/x40Mok
rFvVeNJiZ0kvtIGm7jaa624XDSqJplmrwkCsq7T0b401Oc0uUq3k1RVWM29zNCzJB8Ymye8X3sdV
MMIQd1FbRH/Kruqwg1O8Evzm4j5npZvngScKPdq5GYPAM2njm3eeN4EbHCQROHO6z0dRldJt6q24
4THBvdwnXFHhZDSqn1Xmsk+s4Tv78PT+QX27JIR82hKruhtclGNFFLmAgEyL0grrpHWHK0BJlG9m
hne9T4+gWbZKSppz2QPlOZcZvok0TE+ZvVC6coMwSDuK3m2Cy908R1bYJmhMbKLV6T4WHIBffRfX
dQik1AMM2vHAODywrSvwUKixoUHZZJz9GSnxYFQy43qe3Pzb+9v55uVgLRgvIBJXMq93LK6CTkfh
9Oizh4khxM41Kudz0xh3vSLFpsx7rsFfXm/NNMEAUy+qtGoPn0138gZTS/aQhlKu9H5tC++HlPGA
+XbGEX70jALdg/cXfVMerxhcRvtMn0HIvul0YFTdaJhDsagaoY2uJm24VEkeNk3chzNwncDCa+iD
HhnnHGLWI3GQ5rIyTJSVj8aBQzn48HFLHIb7Nk7ssJW18jREANX2CdIZgR5VZ80of6Zqx6vxXSJn
SmrF+Tza3FbvMxU/eGgnHrqsfttJ87rGoHz0yTqSe9WF5OgLPdIpz2sdmWtLJsoHrbTcB8xk8h96
nSN9wIq5EcKRWVaQZ9HLizRpSHs9rMNu1FRqyFQIOV32CaQpX+9U4JKO6MrEVxWE+AK+v+TFLtP5
y/vf4tvOMwMP1QbuQ99shZYd1aimtEjY8EgLqyhWr6EK6KPvTVZe8jGbpPHHye2tDaVdddVbDVqZ
zmw1ia9MsdPhS2I4+f79T/S2u7R+opUKTzeLUvV4qK62pmxoT5bIhpnxuOFLTdttbESLskGFUWfg
sSzUJEULMsHHHz57Nal3kIeMsM8LlkS126DBq73xVTDwhW8jyl2Gy6Sa6jaGhpAGcZskd0WtZmim
G/b8hX63VfkdavXppsTk5OOsO6hgZamJOwYGzd1FvIxejM2ApUHugaj//f1nfnuiEe5AQh3+KpIs
dKIPT/Sc1TCu5qIKYf/ZwVzq2b7JO/AOy3hu0vU2NsFAYpxDKcQo/w1ntW7ghUQokoS62/Rf5GDa
ELhsDWMetP18lWLwTJw4ecKYclEjrKkCgiyHD4cnXZSvKNhQ75Jxww0PRjZr0g2JEZzOoWhCpXZV
XyaLtVkAcOyLWYhAOmX8F+DrPw685tuf3vPfy2puYvTej/71vz5Ur8Vj17y+djdfq/9cf/X//tHD
X/yvm/h7U7blj+74Tx38En//3+uHX7uvB/+yKbq4m+/712Z+eMVwuvu5QPRarn/yf/vD315//i0f
5+r1X79/L/uiW/+2KC6L3//+0cWf//qdTfvHgVv//r9/ePs15/fuyuxr8eebX3j92nb/+l03/1gh
NuD64XsZa6fk99/G1/UnGj9BVZbgxwxo5VUT+oqy6eS/frfMP1z+5E9AA9cqFfXvv7WIC/Aj0/sD
lylQGRihUWzzh37/94PzOeYINfKjf/+t6PO7EhZ/y5prZ+i/wy+Q8XU2CngZSYoVl3uM0EDlVGtU
MjgsJKpl2SC6r3bbRIsK4ReR4jh+7rRN5lep7d0ttbQ3Rpoa007voZf+Urny86Os9x1QZWY365jh
8CAjfznWLUV/0GfNvIkQS9r0TfMwu9E52a3DePB2paMUsC0jpSoilDYLT2t3tTrQcNalfEiwlQz+
cRL+3vB/bvAaWo72F0VfPNoZ+JERH08eM0eb0zbX1CCCdbNbhnYMJuxYQw+z2Q2WGT3UsRZYIvnj
leJ64sz9c+pJ/7n80Z4uZg9QhIYz77uMPxhoGIV51A8PjtFNZwLRYeT7a1MZvKEOCfiGquDoIi+n
thFWyUnylNS9hopWEvXcVNGhCHga8mmtbJTt+7t7mFj/tSZ91rXrRHGGEvrhkbFQdjctyeMlFGjS
V2qFC01RZNCWrXKrpKruM8pezlyhP714jr9UEkGSwnX0x2z1cNk5wjUr7VEWRDasfHa1vr+OJATe
TTuMttiWxoSncOMUkKQttHBDxIUy9aKZG3d4gXef23sroj7Z5Krd1CHSp2QtVlm4RcglIdUbnMBS
JEZmfI3uHCoU58yhPHUqVtlXmrZQJn9Gt3/CVGF5lQOQLS1wzFSffUz60j04zHHyDS6SM0cQJbu3
7wDerWwVR3wlxx99S/NiIiCKOE5QInc3+C3qQB5xJY7vS7eQjJl6WYlwMDMlC5iEO9cOPd3B7yqr
orm2CNvxI6VETLGaWjIGjYrxWlNM2wlHp3NqEMyF0e0HUO1FWDedidb50k0fGUJqms+el0/D5Ez5
0xKbsQy8qM/jIAFq4fr0zoZhL0RV/9DhaTKc1tzirpAwhkJLK+gvh04Mt2c2XIWEsYKyt1dQEyiZ
uNFmDNU+LuK7pnTQ8qxqd0RkoKm1LFCKdHkpoBBk2zwxdeumcXvABE4XKY+NNZjf+tyS1VYYxUJl
lorYxgR7HENVVDETjEVxv2uRWhRU1VqDxwR2xQ/aSh9tnN4Co66Rmvv8v+uR5ZZdv9H1EdzG1Gvp
506tvbveyEWHoZNZPVHrqc7NOAzlvZXWVr6by74krmeL8+R1CLAE1P36B6dp6y9skxUhJqb3f9J4
d+Ztb0YxzvCLyITfOpH1OpoSKZpRGwScyyxrv9vm7DzHeW9/pk8zaX5ZJfZlZXXL91ZPkPPFudP4
bKXFctskY/RKhjneDyXEfgzfRfqSGm7phk2xLK7fRgB0unTSJSYQlfVpBo5a+kNpz49JU5R9UC2l
+ogNVhRtqDeHRzet3IfFGdiobNDn0Z8StzNRd8iWfWWVWYHCb973/qiupTY0rc6lQ+rUHvI9TlT6
bIrz3S4mkeyWVIl/dMlKNmGkjQCYqLHkG7PUAzgxq87wwYpa/bJO4rHyc66AB25KJ9vYeqw7vV86
nrl8mpAYHXa2Mpn2paRdbF7G7qCL1l/ycUh2sKWTp0I0uhO4EZBWv0jGdPBRXmyeWky1Dd8B9lPt
V5lK68JErLjcOkNrS99kXtn5Ik6s3vCLkumsZPLexvotOOmF5ovWRsI3G3LETZPX032kqgW6tlww
tV8RyIxAQzsAKtxUZt8NmcbTBmQx5U8jUfDxvXnoXqox7uutoigLOqmDY837uV0sXhXTSWjQdE73
ZHCBoZeOWpgRLN2AeBnWYKmzIcFpv+IFGWnXNYgJf6zSwvSHJRkzDPl05RYzOmHtdVmPBezVyIYN
vVSNHRZ6pSPIOvTLtHURILPD2hAcBQCxoDv8BIB2cWWNlpU8lTVJlN8pAyo0hb3U3m6GUT3fCPpU
yo3egOt/nlwDKERR1Va9xVR1ml5FK5PpIhol//MdZ7T7gOpjyr6hveZCChszlItMwOafWlvI4YPe
6an8wPTcQuqFF+XKjGbZ0jKJevW+AjD9bKmdcP3Fnstmp6iRgqlIXBQyKDmsTtBBj5YBqp9Nd8sR
8J7Vaq7sC3NWBBR4pWqSQNeEt1y0EvvjoPeW+GGxxZSFhiPNx0LTpekDKDEQRKs89WbQWyXy4eQy
MuriuU38svaUfm9HmTVvBk0lghA0S0t7tiAO3zmooX/TrH4ZPou8oohEXliI+qW07WbpgnLskRu+
kfpQU1DrWmPlV8IQtbMv7dgenGAYOrso8aKs9UrzGXk55oc8xV/BCj21zaJs00Qx3fsLoeQq2lEg
QT5mvdVTak+Lww1YWGblG9LGKkfv0zzfjWbFIex1pvyhSKLeDUY8vT7WaOHIfZ5oU+Vnqjt0Qc9f
ZvimM6XPs6UuwtdmXIcDpette0tzOdqVYkrzG7OtUn3fzl1bPvbWTCldJIX9Ke3t4aM9FN61ojXy
BunzBfpjqgnHXywzugJpP21lakv0tbCInNSWfV2G6qktDfFoymko/agerHBcNLv3sykvvgqZYTQ8
1po/I3r40MqqfUL8mk6lN9MLHt3hk1Bm/KKiSIQIcG4ave02I8qUmayn2yTJvpamAH9RC4jjBeJy
Yds16GG1GZAh6Q1bUx8dXxGRHspOQVAravIMZP0wqL7Va+oVWhubOnXTjVrV/jImX6LEjkLTyCjp
etlZexpe8VZpPO9z2nuKD6HwvmHiHO/jyrqmNSJu4gUiPqoWW2uQEQ0H1b5SGtgpU7kMWwIQDMBe
RMEyL49idkK3cFaf13gepV+p9ibx8nRjoLoxOO1u9hzUJs3B4my4UeabcqB5kGZyiwjNXjj1M7Lk
JaGomtyvLfo0W6fM8j11V3+RNiL74k36tB9Lc9jlHYFrmix35yFzMgNnWeZNZU7fC698TlNBjV7K
zWzUXAF6lf4EtlRbx5qSm2QqKobaRnuVtpWhAp4UL+ZoavAGwZT4veuIb6QzF4WhILha6N/dERB1
oOTaS50uStDNMbd5m6S7Pm9U6ZfJqPqVKJ9x4bCfRbtUHw2iXkB+6d4roEI2OeIjjGz7H4msbFTJ
5VXb1t8nRzThUGf3ZWFdePRHdoqePAPGuxsRCsUGhVs6XfcqzRBCjVLkXZZm7r1AqE3ja1kxXAgJ
uRu7jcs21j7qmWEGRalVgQeVdzsyrdknprAu55R5WxHXRhAroHt6coPcBwaifhax0TWhaKJ5pxW6
cZvAWCh91J2SsNFHupLNoGf+kNYvZlHLx0IfkOQG81pb6PcgPLVxouous2d729WgMMliP65Q/tsx
trhx9Lr4gP3QJTZ3+7zSq8Bty28SgnHiiUu9WRSU3bT2wu3K5bKMnA+xibGO17fXEjZDIBxPCaxi
DSsoncwJKOP8ugKj8oNM0f3mLNjaY/lDMwLD6wBI1XKVLDa2P16vY5ABjp9oAPneLBQMQMqR+5jr
9Fqi0e7PmSk2qJFeVPGyPFqj8QEDj1e153e6Ytb3VpsEQ6n+GAsActTGHypF7YKhcAGoYYVbKfl3
4SZNaC4uegqG+UGO0fB5slrlwlzkfUqtm/p1gguLrsdKqFZKeb/gP+ZrzVSE9pJtjdZptnnhhL0L
Ltxp601vT5Zf9EswjShFx0q3IRsE2WqNelhm7rCBNH1fmk20lU7+ErUDom2Fdpm61RgoKiowEgis
J9wbYWV+51RfTW+ggFHaR2VILjqcStpIfsYf+ePcI9A11M1VBcM9rGT0NU+43+hCaH5Xi9s8UzZ2
XNWboq3lVaVRGgmynh7gS1uTgtdj6QZOrak7SRMuMETmhlVSqpSlphJ4rc4fHiJT7KIkMda9j+3P
5ewALZrnH/T14lDC/277fAni5luVG5aPXTrSQHYclFWV8XLOL4jq98w2+82ieN214c7E27m8MUmI
R59g7/rZEo1P7hTH9qablWZXNCtZWbXHMRjLGmpAPjVKwXH3OrJUrwNO0pE7fo6sCDF1acr5m97X
tHKnbibs1SJx0ZBo4j1DgOU+tkX0CG+ieJajrQvfseKaXcsjxGh0Q7qpP4y6+up0Ulv8xO6BvTHV
Suogi21lbYPmXeFzlbL1BVIVIfmJXVxostVd31Kspf/s1c4S71QsjrwLmNbdbTLMwtxqwizvUrWp
BKZZnrFH8V1e6tzAID2EvXZFG326UNPM2ysTVskBIuAJJwdmu+ObnjS+RZqdZYEFFTbeJLgF/GAb
M4crolDpys/en83saoPfiN4c/RQhDJqnwADkFjyd8+L1k4leVTFbw0UFLPe2pcPDNiqq+Jio+bCK
Djn6gzvHmH8Yipbcqt3cpmHjGO5XbSw0LgI6UDqH2mrjAFh1SusythKxqRq9hiHgqR2cAVeQ+erW
AltTIE3ThoNXqZ8oex+rHJ/nwKN1E/vqWGeIRhYyGXyozfzzYA6e5kMOkj8qodFx7lszgnncKhXT
xLJWax/brPhCM4byJTKMeTNaQv/UeVanb5NeaZ9HzwFiNc0Fu+To8Oz90YOKH1RuZF/HmdGpkE6H
hv8si4aTztXlUNv1+SfbmeNPcZRzUDW9cD5q7sQ1BpjUjX0JQjyDBCGal7ZqE/ZqzpcV29rXQYX2
zJ2ca8/cRAibczcw42Zxp8tenKR2cUwptGqv6dmMd5lu1q+CJvdLPhbDPXCZ8QVgan2R9dWMVWhZ
1MbGyTzruWtEFwdZUWM2hPZGR7K9OFNQjTTKfD3x7A5d2l77NsjYezaFRzzKrCgh7qZKhHbK3NhP
LQ56JPIcTFS7jGx8MJ26/DMd8pywFNUiC/qpnq97hIrUwFyagXKlN616k8bGOGxVAwYwZfJsvqi5
sD4adl61fgn0rwziwaqEjx51Q4uqV0Yi1zRnFe9iMf5p9wVekkux8vk7e9AezMzp7iNh5fFlyyoP
2Uh24OejUIadaXUp9+VoZ0En2x6yheEu30RulfezAocGu48o+yRKvf4+ZOryIWXcX66vWWVxGKL6
IwDYjsrXlojH153nAdRUxkwPo75dEnIZHNWDblkiA51Py3yx0YubeXA9/q60uKhw5YrcZI5ttYyC
ZBf/KGBU3fcGYCXf7Jy2DckRls/uUtYt94wDtKvthrnYtXqVPU2t0KAHFXnxp9L3ZkIkbuqHIZso
UOE4l5XvEmqjTZYV6p+1YJQcoBI+OkGrR7a5GdGWw3V4xjbXX5Zx7oLFmufrGHOhMazw5/2SDW6j
YbmlVCX+OEIs/uBObYprsDKVfp5m7qpIN1NVWaJhjiJH5IRRhXMNnPh07gs5JpETGHpmPRj5kri+
Qor/lM2Mhn2tdbF+WzAm1zA1wMp6L221qDcK87SLoR/maDvjywiau7O1i9yaI9SRZdJN2wUYTLdL
B92bb7Ar7UAv2nrySSm93PGdxJT3Dnmr5ivW2JQbi3lKFdb4P6XA4PMiogPRUBopTbq8ukbbAzwu
MScmgRyUB1eqk+ur6JdIbo/GSbfoho1PttLYZbBq8Clk2EV9ry0Ic/vxSCN1vyqh5js1MrL7ppsw
TlimVhUbLOGGmIOl0zgeUuxhfVisxHPBHU69NmyX3JvQP6ts91nEdCkDxh+0N6JMABxvNZF+fb8x
eaLDRpFOpkTFbTqAFQ87hIWK6z3yWGow8z77LiHFnztb3TG6Hs+0zU/0XS0gsKgxoseI3uxRM3uw
k3Tp16WmZl62dW6koZFgs6B19rjHWPvXUDc/e67rQzHVxBUVy7/10f/BcXdgD6lWRZ9XdxqiO1PV
K44AL6WiTLtf3EVAUivAE/yLvtoPHS1lGKPTSJmxVOTagaNywYH4nAJj0axzagVre/qgp4v4BcbP
EL5pJa/N+sPHskvTRpwul2FWTOoDXJjkAolkSIkLV/pOMfrZ8Ts+J/mluw7j6XiUt9WkRFsNr/iP
epvWN220yF+zemK7+Vzw+hGXoU+7YjgOP1fsWW2aplAMdWP+MsRJT0WFNEbZR/GGDFq9e3/L35wm
gNRAnJhZ6D8lU4+2PI3qxu4nOw6xDk5DXcxoZNAu2sPt+oFYtnHmG1539WjXGRnA0wbqBOboeHhp
6oxhQBjGIWLCov1alyi1fgIrXW5MPO/nF2dUtPRrPSBiBHvJ/qs1/UsTy/9xDnkwu3x3rvn/4cSS
qeBv//HvOeCbgeX2a1O+/nbRrmPL9p9zy/XX/hpbKvYfODLQlEeEjvOHvOK/x5aK8weZKuJ7Kwya
eLOSOf8eW9r6H4y+4fnBqoWApa5oh7/HlrbGj4AFoWYHUAj8gfdLY8vDkQLjwZ8zVQwjXHJSREOP
jimezFIz+8IMUIVu79vE0y6oqz4Kt4s3A0n4hdfE7UbvlyX1QQrtdDeJbxOR6ZdxkhZbrcFABBDW
Y6Sm5n6J5a3LKOFaVbr0fqJ8/8fm3v11nP85A/yJ1vvvU/7Xp2VfVhYewGgGIYfvMELEIimVwggm
obWfRIF5YFCVjftxdRQd/dKsbHQMvQsdQhFdabOvH+TQ5DghOIl20aHN0ILNMPJtIkH7GFZm+JnM
6L564AKlb5Ei0qCdldd0Srpblc71bVI7uDjPJpm7bibLPQ05BdXGxXqsXBE1gekpBlUPCVgdKLr4
syXCuj5QlVdIHNODrKl7fJ066E7TIXUgd4gAQ0EH5wV2AfHn/R36yc4/3CF2iTsM2SPHgqDJOfzn
pdKN2WJaOaCmiNEEDD46CGk5XA9aFLd7OaoSG2waPn7pjsZFHOm56reNHB+qyilzeHcxiSh/YJOp
s9Q2hV3p9zFa4TmJiZWH+IfUZz7xzxv86BNbJrcfk2qo5Hy3h59YpeXutoS2AOEe5bErRHahgn38
TkpWNGgU09JR9Uo8xVZkdb5riGif9dEPU5SdAb1q1rBczJob9GiiOrCj2gFxaajzJ7U2uk+0bqs4
6EU6kvXRwn6A1zHdTwPi60GzzIj1z8NMGk6WhIeEMSUvCxopjZ8JCv9upXz7VjdqjLWlIf/sFxsD
JMRnrIJqrHAD3HLnDJbcVN3/H/bOozluZF3T/2X26EDCYwsUytI7kdwgyKaEhHcJ++vnKerMvS2e
M1Lc3Symo6MXiiYFVAGZX752nZSKwKU54rhod4gKc+WDW03x80CUTTg6srxT+EfeBp3byOw1A8PC
F72nV47kj7n0tBdpDN1+EV7/0Z+Fo2ouJBdflx2RpKvjXzImaSBibnNdlwvHX1+J9Pb3D9B5ofrH
RnJ+xYhuRwqIQhezKTf469ehtWXXxbomwsmkNYbc+JTDT8ZHAlIap+GcdE4eTUYMElI5XkQurr91
meTvssks7FDTnMDpdTLeu/EmdTPXiphNxEM7JvMaMGW31wkKtj50TCVtGLIku/QXuIugXeNORpNo
lsshrvcNB84p6JqUL0m3YirH+4HBU4wXS9znMmSI5sjeapz62kUWkZQ5q3SlDU/FWK9qm+e1F9Tg
PJdVV6wyIIstu1dEVnoUNCyUiesZQ20/4gDlppaFbORJWy5I6wpEYzUZs+ZSR6Y09cjU6R3Pe6M8
adj8L2l/tp2tURjN1arNOkjKJI/kZND3m84Eam7WwmovZMn/EA5Oat6khnOt9ehFqwFB3b7NqSNt
dWrRVonXkjND1cTuN2cpaYZwalveoy3tCghT7aTXyVCGwm6us9nNXpy2mC+s0izuGKi8+Q9s9q8z
xM+vnvnQx1ynf2oWf/3qC2PNkTgoA90ID1e6dATu0Wd+1cJG79bJxB5pF/17vcKs//6p+xIk8a+/
mj2SGRVxn6F/mb3LBAyE5FKYNqPh+KM18wvxT+4JD+MJpW9xsNTQ7mwbCwPDa1j4WrMx0kFean5r
RT7HnWDq9eoPs+yn7+rL2kT4MuI+YoEpVv4aTixmizhNsp6ht1IzkpY77rKm7yAQAWwg5dat2ZhO
KBpQ6ArVMg3ySfGY1DEEkezNwDFHfTd0NC8gL9WPWsr5WeZxcjHp0CJYXs2/GQ9wifawZL//SD+r
2b5eO1d+rhUkmeDfMuGWwSo5zfkijDUru3CqbJkjQKKl2se5uK84uvdhlnX+s16UGnhJ3l3nTfND
lqSFB7ktKSRzpwGza4FVgf+WpX5t5aLNsIQ1SZTVRnq16G17LMsaonma2GGCuJpIjRRiiJZ07a/o
Z2o3sbU0kc3n+K2w3SWETxDRVAsaqdNGb6CTluXDQDrkB7TYTqe+066zeLpenU6bQrKz0gdDOQlf
fO53UGh5/YKWfs3CNGvmy+EcJzuVdGlANMR3dlHMV2WFQpTU6sBisQrqLhEnzVnA2LXJ906I2YEd
mBDSbe9hBuhyVirL7JdnQ3mSxOlMPJepMGZiLORI352zmndW3nOURo5/KNbFudBV+tg6pXpzl8Lf
iIU89fhz3xgXSQH477/J/7SnYxxiOcYydZ5+vpgSh8yqcnRCIjSnNH4wBmHtC6S5kP3FGPVALqG9
gtLj5XJObUbMkdClHuTJ2u7SYajPTZlvixLZVrZwol1ppZuuwGzeNHBvv79W81cZ3OeLTEwI2zXi
WPucp/brGtIn44IKRWf7GMv8W3tu/dEgHczEEtsqg3/kaTJ3ulOLaAAmDPFDvbRjPh19b8p2xpr6
PG+EASkN9rfCaHRQw9ieVoHgoE+yrfCk9Qgrg9oDUmTTo7q7axAyR34X2C/5WGdXqnTkrnSHct+h
Y/rTl8FQ/uv+iESUjRGXE1JrNH/mrzeopWnsle3EDYrcuKkb4YVAUtM3Y1b+RVfC4Yu6pe7EIqEv
IKszjRxn5OIHcMhkcD50trU/vetfpKt86lzU2QDFGoV4i/TcXy+q8cq40p1ShKKyshvLrcZIW7oh
FO54yD1R7NOu8jlvPzs6O6WwjvMw/c8Kvj+vAR0XOndCxlhuvmYBpSkwV4urOmya6W87tZz96I9i
WxrJn+p6PjM0f1nayHcxiKbisMuRioPLr7c790umFXohAA/n4mYsXf+JG2P+dl2eoSHWXtOViZuS
Wru56Y2qf0VFlzxhf0qg+GYI+9G2tRMpNakKXL8Q73k97P31HC7cFtboBChVFGKTYt1ltelUQT2a
eQavpPpLw2Ei6swedr5b/KYK8rp7q0Bsi0DoaXskDGX2IhIir3//an3KNr/cNcE/JH3TakXvqPfl
yTNtH38QavBwYurZVPNC35vhVBc0Za+PGGVBRxN3uutgyA5rlmQq6Cfruh4tt9z0KO3K0M4IiyT/
0N4gkVvuKRvBb+QsQntPprS/F1pz0oeufii7qu/x8Yy1HSyl1721sHtPzA32dtSSWsG4gm+ENgD4
JGJPRNkEJeO3GCos0fhhJtPpGvC0+Zg6TfvQ/TJ9SWrHey6m3DuZmuG+T8piqm5IWbnIW8OpA60e
nBOirPqsx8IWtSoyRGEFB1Qc3gv6wOK5mQWVFn79yCltFLtGUgxuiYy/CeTShk5Kt58f+f+HNf4X
J5d/PH3/hmvcN2/pL8Ltz///J6Bh/YUqRTCroXMGaUKR+1+AhvD+Oqe4YfA5x2j/rEL7F6JhmX+R
znSObWWYAoCzOHf8C9EwwEHwNJyzjB1WDlyr/yNEgx/8dYlG34WVEcMvp8mzz+jrEt0seo+SYvwx
gJeNt9K1xibsCR0hHlcRlBG45QqR60AiRILD+wVA9rpDq2d9j32jSF7iij6endOV5hDWVDTn3xK3
XcWGlQRYM1+wuYgRgefbALKDMKCF1+P0utROaDduN6PnswdnK9LV6O6bs14pswqzvtHcRJg7VE7O
GMEs2j0y5rMecF5RToMRYPQIq7V0MO0VmmtHmUNeYlpCrIekKbU3miF9L5SGBpaot1k3BmjOZtap
DPpyA1miPUpnocwgKdO42ynPrn6YsEqmCuAa2qtUpO2LRwS4ONHP4++QTMD1QA1wvGf5qpGYxVlD
kO0ADhKlvWsUm6bW6Onhl1wgjbAMes6n5W6iJykOzLlZXjSj1rGK9+Og3a8th6ktzj/fOS4z7rWo
yLP0IQXXjWiwTaedrJLljD10fI6QLxUJM2wa8ys/raXB0Mzj9CD92tFu/XZuhi1CaD0NdVnrd1nZ
CvtyhHFctqbqp5wjsY+ii7CO9oV+YGMItbGHwETV0H20yOTce1lVkO40WTbr3hv0cabGeJ5e7Cot
iq30qMBFCZvIFZUnfe5bj8guDJWtSBLkeMKHsVVCHu1pVEMwVK57lehma965azumDHwpd6Eyo3mp
iYn3D/kUG7cTDjQswjg+js2ZRYtgaOS8Xfyls8I2Gef2SkmS0YJ46q1l4yV+W0bEb+hwmo5DKZOp
l+vRNVoUXPTWes9Quoa/GUfUT+fOVvlNVi5KrAIvkRXZ8VT1By3p5ykYs6psX6a0zH7UpKMkQV1Z
ifio7W6+gZpnYB7GGjsUDLL1JlryXI5E9EzxNu5V6YUIBdMl6vuBmvWOd0pGoDCJfETvM70TJIuH
qTZ0xZtUrDrFDnlM6adNc5VxvXYEGRyTWfDLrLTuObFTb3TWWxF7Wp5tfhjCth4QRnyqyeXSw9aa
POZB3yeJ1m9ppWrdadTuC0t51sHTBC+bEh76irqE9dwOiyjkBsHIfDMbek7M8c9XUaluTBFwZiO/
orGrfn6da0jLPYj3mqHwk+ZcJ6Eya1l+WLlZUPOrIPXJytPOLVVZ0NjS958IVHdmi0D3mb949efm
xetzZVzTG0da48/HdTXa2H4eoL4R1Wo5S8PPh66byMvcevA4GGH7taoA3CZySUynyDlV9d6bS7Iq
ds5Ua3nox8R+Njqvdg4VybhGkCyuGTZ21t/ymZicuuVivWgqzi9sRoprR0xaGxSZtN5nbbJUUMX1
R5YX+h6fVnaiVqKLxt6wDwNC/dCpGlVswFfGfVJWPxKYzc1aGU6ydbQyv3ILA9O6leup3GJiHUhU
iZWJqFa3p6jKYv3bPIqBXDFCU7M1w2/WeC51lHr16I/IQTCyJPXrxAR/KpYU5eqiVXIKh3wAMqhi
LJV1XTwhvfYPrT3VlzZK0ikokya7MSfVIBjlTL9PhO654G6ufCxm+96TM3xtTW4u+iSdWPZbz5iG
Adpkol2pS1xAgcbuOTgCnuAUcGzs/UZd+AlVyka6Eh2RpEZAwHG7aYS73DGOaZA8y2jfOKKsL4TX
8B2Y2vBAmE97jsZGBubOpIyiJUegqVCkJHaX3i2NzGc+Q2+5XquhvUimGvOXLdDpFuoxd1V2tRio
drKpw6pQ17jA7FjL8GbYlXYYyzr+NoMxDRT/HlQ7dBfcfUED1jC8zMhjoczT+JD7Ux42xVDvmpxH
d1SN2Z+l8dVxtXih01EqqqhnjzZ5YjlQG/seb24mxnaK1lwWrGaF/IFqqbxnxS4T1HY+8ymoRLvT
qXDiD9xSXk9+6wPTtW23RW6NTqewUPqGkj3BCLO2zC5W30okSav98LcnC8TyK20i2sZHvPZWr4ht
RFkZr8j6alTTmtu+k2Hs6BHBRAyOU+ug1klaDRGF4ecbd1EKmYqVGVGdOM7VWhT5Qe9Lb8dKMlyU
U+7SGmglR6LkWw6v7vqKIkCFyUAq8bZFCmgGCRF372yNGWEurUr3iKrVHvl6tzmTgei4EOTBOpy5
4n1RZhpqRjopciRL+fih1bP13ZHjj1hfu8ukqJONYhR5XCycQJ6eu68acR/pxuqbd1VNqB5pO4rD
TucwFyTuKBAm9zZ/Fd1ApyxrMv+kF2N7Z1lLvIHnnDkyEwLznWNB/8PL+vaGFZ58Bo937wqyUf0t
hHLvB4kPqZuEVgR1vBLlXFmk63SFUSANM7zbxljcN+Dc9jajDP2OBbOkOzJZv+Visk/AD4LVpokv
vSJH9q+v4tuwJvnW6Ht1izfdRz2DxZ+y2XpTUvk6vijgWdYP1+/6q9KQ68OKhTELG8LLukhRAT7u
c7Ik/ZeaiQwJHnmVMspyUYFypsQOBTpKq0uEps4L1lRedmMd/WAl0n+KNKwo3dnlUfzw1EQgXzY1
/ZPXOez9LAceJbNIBtlP4rUOZIqkCL/HOISGstiMAcd8JPZOZbrbKc3mectukH/LHTUikSQq7QSK
PrqbRveLXa96eiVbd7SrsG7pYbxdaq/fk9lify+zpD6uksU9wJY6OyFGV85lUrhChquxpGWE03yw
zhUtQnmPSKKWHhXJUOqgVm7NMpdktvdstFw0amU7o83Mnh1rHxtWUmy0fpR9xBCUb2qLl2sjRNX4
G+QV2nccCVLfTqiv4k1SLP6IktUgpcmf1XbCpLDCpoxAFt3SsHYLzfWRZg1nUqU9RzhhnRjSTU4J
4rDpOeVod1T2IO+qR1wTkce+iarHEYV4rVNLvA6mu8w3g0/4HO2/VrOzU0Yh9gAdEXM1ja2MOnTW
w43DpJReiHgWkHLxYqhjYg/+zDehzPzCz/z+OV2sBgYOnecRc3I9ItUxAbU18pZZh7um+YC7sIud
juHC2OWzBU7kzibbRwFBtjczekx22Uh7nyUhHEICJSwZTJPt4KIxdaZWcqIccVu0ViGClCTaG3ty
S2S6UjS7wcz9EzV8vhcZDHg9+YqTvl90vGAsJqlzWuKGZnoaqLM9hE52Zwwz+6rVWPYPhqMrBzl7
y2dotO5RmP2M5pAgMqTxjd/PPJKpVm61eM5OVPCZJ9TRjbXTh3jIwyLpc+tUU5nWRRpqeHSg2oS8
QjJnvKDpx3FgrVN7lbOH2iF0+K0VA3liQNKxgpiNztAxj+ZMForGKBacU9lMtJALLzvAlB2VSc+w
jlBEvnVVou7JEmJbXvsuv+zE4HxPhNtvF00uYWwzbUVz5mhXeVE2rz5UyZlIKvj5uB0cJERWM5VB
qsYsD/KlGnqcEs2CUnVNnSWQvc1DWuHXGTHYIPMKbFRw+bbU17bdGW5imMGw2tqFXmVeu1kHWxNH
Dj7KCbExp0/+mBFFn/iV9zyVXbJJbWvBJy9T76k1dVly0aw9oXJIe8xGaR6NxvNQTFMtNYSdU3GZ
0qyNJ6/Jqgu/mvn8F1Mh/3ZRCF84o+13UaIP1qOpwGQt4IJdrvzs1UpNhnlR1POHoUR767XEAXDH
MrYOg+aYB+TV/XTQC73KQ3sY9Ne4R7geTJ+HAFmI2bhY8vyJuhIPRZK/tut2XBHa7hXyczRPmiXJ
ponjCcpOxD9Me0pPeqrPB/Z/D7Gjpy78viI7q9XQCW5Kaa7mBk0/IcVMf30oV8Ncv0nyQp4GAU4e
YVNY792xc3ta+ErzVNh5+mGYMIwBya6Uv5KS1QRVYQnE1CwWtuhMGn4t8rU7I+nuGb/HQOP1D7xl
SvdoMTkQyjrJQKZ5LiDfa2wqWhc1risPspEftqNovVlTGtlmEzCx8JIxyDu9PPONmrOXaZxvNa+R
txZy0e+dVVo/htHW7ko/7V5pAPLvkyVOIjz6cAuuVp714Suabb2r3BuH1/d7PM0aGC9Hlmc14KSH
kVglMZb4Zdtd2y3ui+hqcyRLEaQcsxJq9kkgFXZqr12uEarhvpG12nq5i1jOLwhZK+YRVM2szHE/
GlZ1XFQ6Q4hkU4Az/+QVLlELMSxuEzj6fKMzeezIcvuWoj1/FJrhnIwOEV2K/Gq/lvOe6W25PudU
PdsNjo4AWFWeRN1jE2A46XbOYlQ3pKBCrvC058lutubhgG6y30L7jo8z9P8OuM1/anVzW5f2eN0r
YyDlojf9i7VwP+pZaCv1c/KM5hHYdvKqNNurceUdwYhEFJifGt4xrWfjwO7zHe168uFo7biH/TYj
j0W12vi1BuKfkde1wQuT1qGyM2gVMkzlHatkcVnS8RZNDR2G5+wbzWKv95HsmVA722nJUHynfhIO
wNcbsxGMtsjLw5KDX9hmY3dT0gEWSXMaL6e1+G4jydyOi9IOnWMWJyvTjP0YO2HKhmZFrdDK717W
mFGKUP7aL3paBW3KL+xt1lFoiwy9UldW3fe3uJXyndsI7djh8yuIPoqZLAdXulgZEt0OOtViCy38
FeUjXSew5H2B49OrsyPOrPGWXK23NWnmI+OF2ueL010Ug6tDwXvWtUHk8tNYYouLZq9L2ZvZ6L9N
2bzspA1BG9CCp8LOw569NQvcojT+rYe4oRV2P1eT/25VaX1X9briyzfjEaMUQoyTmKgcDSbqtH3o
92z8UXQtBxfBVMM66SPCgBHOdxN8zrtLQ+h13zTNcCTVYbzpId9YsoyV5V5bs+5DnyWOe/JfV4ZZ
ZX7rFGdCizioape77vwe5xUy/4ypg7eXQACNoHwOKDzGKzN5ZyU6Jp90uLe8UjswjMOxSN2OQ7NJ
cGeMHJuixqykFfWDNW7b2Hix2lacqqxOw7ISamu3U+ZsZ0171Wfd3RmjW4Uiy9D5xVpymDl/kFuo
NREzCntrl6kx8PBZHSC0ORsI/Bd7pOTicVZuitxXc+w8chTXPFON9K3xKnhGxJszcJSf31BH3r7a
SeVQTQZd9bDM8UPXJ+q6mB23OwDF8uK4uTVkD101ljbI94CVY3Cy6Sa1Ri2+RufuhWM3+k+VXnSY
EfVpt/RJvm7nZLJQZiv6tNo5K+6YB9etmEyjDegA7t5zu+rehjzpQMza8e95Unm3GcwVGlArdmNZ
oPzLpIYwxp9gH8a2ifpy1K7YANv3gYa/G2mDKHfxWHMEo9X80uDoX+9gMeLDVBTToeaQdFuO49Z1
yXui9XAp3tdUNXg5SELBTVCesMAu2EpiuRdWyUIxrHKPa4rtj2F9gE0avO/dpEP12+cyhY1yl4EZ
AJ2s2s26s9666zg8twiK9/WA/+xm6fJlW0v1ynZc3uMImiMvL4ubcpGHgbvdDdrAi+45+fDdmpzJ
Pq6ZWvVj4nr9FLX0wL+und0+e+iImswoI9yFTjibbvqcUhB31xHjBXeXGwBoevriY8Laa8lZguRq
93VsnRtSupIqN4VNDhhDY9rmnAxYPjnlBV7P/MBxstqZXey8apCWmzwx5SVy+42q0bNulBOPM+Y8
2jbBeshB7o3lMEhLuyNMm3sgRohXwbwTKDiOgH5JiFiw2wLaW5expZYLxL2ajIxVoeL2exNbzeoR
xBC69pBe6R31DvHAZEctVUfIRK7VJ78eZ7C5pnp1JWKhtlh+iHKetq1RpE8GoZ4MVjEyRd/OjrMv
u0t4SufKcIvHVWP6xyr+4dae/mD3PW8QzrfqmuyywJrm/klZlUwvNK9ST71la8e28tSLV+kxfnMz
r42bjDlifq1sDzP26A56sVHxkA0bzkMOcNeUJjhUmpKyhC1QX9XepGsJmOoW7Dwbqbf9A8nJTIAm
Fus1WM5IUGyleruTJrxm0JrYbze+qnUtSAtNf1xaa9jQKodRJyGi5qShVwYhTqVzsxAm+cCO241b
Bz4aKGuqE5t8pQR4YOQwUm6QDbTNSak6lptaMlQFeGmIQLdnMWPMx99GUpzqWGZmy+XQxXfqAT5h
qh//IBb4T4g5DB7RN+caOdf5Ir9o8VZOJB9+x368HL1y0O09YQMYapY6UZSGI8hBwtotV26uNc//
YBb+g6jviwIRtN459yo66HLP0btfO6o8Z+xbUa9vXt1Xl6lvDrtkEVjcAF03qWiHfW0Ww50W51YZ
4lnRf3I8v2Tt/FNT+CWDwna4WzCD89HDOndff23FnDwiXGULp2cXY3nGuDTC7qlJdMxwIDxsxwEc
xNKfEJoF7kjm3WZ2RvKaE/oAOGMPccFQP5f8iRGfR2Kr4IgQEY3gdRHiNdcKaxaxZlPrbklcCV3l
3t3vP8F/vwVqwk0+RLJn2Hudr/mm0rWlNjuA4asupCQNo3LBQP00Xf7Gq2GPDw3pFUSXQMTBNmi6
/p5lmdVvOyRGXTR1JG5AFfdtRk9YOueHeNCW4oTPJTZ2pHiX2gb9Qzvf1NDwpPEuman9IfbyqwCI
BjSX66b406MojP7RL+SmJh0BHm8VWKnj3NnJTgLlI/JHjj+OAIyRQgJRMO3lfEeSEAzOHoU4f/Ta
PD1Z/dkgvXYa7Qzi81uA+XeKP8hP/9NFkt5BrSOCGoMY8i80OwaqgQzXtggc7OfjLjbp0DphA+O6
mD1ulZzS7z5JxA1qmpUP+fOp8PGzd5HRJoYTySyh8nhGjL+AgNpkKfz+SfhMbP4HR+x4ZNTwNPM6
ob7AWvBFKtKgKyx8iYbNwENk7c2cSvPXImmbsyCAN/ytpHqg2EyatPLLxDASLLWod7KrZKEO7GRD
k9v7omgIpegMmRZbuLA+2Ux2b62B3UlWz+xMCwEJSOzyajGebBtLNv6UwsG7gxXY2rYM0CQklJw5
GKpbb6d5dYkbhwfpB0en7A4DBqBr2kKehPPqaW+NnLzpduql8+DPyHIDU6mm/tMzdl7Ffv1wUHBx
2MKYYBA/7Z2lHf8wXEBcEI/SEgijhsIf734uqr3R4zAWDRjkFfvCWYKXwsdsXHRJziGZ+7W48is5
z3jPEdGAfsw542HRVrxL/WzyGsXtLJZTiat4SgI1Kcf7gzzuS6Io8nFS0HkBkFYQf4G65sv6vMKt
lLhME7xxcpZXWupxOhsUkS5hythXR5VdW+Zl3ynOhF2aGstp9Z0kP9qkVywni3PnNQRGn+78Coo2
rAThAntWxjw76c7iWdvS0W0NP7Nl9JuWSB5K4cqEHzWok04Z8irdR+ndDZn31jhlvqLRdbNnOAp9
efj9M/zrfuBihzEAVKmX4TFG/Kt/+ZbkJBbU1qjDSsqFzoeAJCRloziUetkcnbQD0tBJMgmVpeh2
02iT/8NL9OmV+O/nhCvgQyaJnwQtJA0I7c+75T+ek1XO9lJlJESsMu3rrZMIizl49YBFfrJSfMyu
daAHWz6nWk0AVCG788oqEuNvW9pNFRYNCpiNAb4ch0YB3LotzWl4rTL2cQ7QcXzQxiluI9KqrJ09
5MR9t5zX06CyV60cqfWNtci2wFp3v/90PyP6/nlzMOzESnlCnGPuEJIYv96cjehKjx31weGqvQQs
qoqQ5EiuHpDDv+QgPMRBKlzzGLu5fCNuFkTUdbucBmbPi+kf8CslghrR4fUCuLsZlyy7N2aMw9Bi
wr73hyU74WjktdFju8rwNRpE51FxIi7TmZ5BUG2Qf28xs3zTIGNrgCPtPiJRsLuzYs5zf1Js/apo
RqnFcVpnQaSIjEUb2cKvd1xotVuQYfOB3xtq0IS44RhU92f4D1VCFXqgZ+OWZ6y+LFAppzu7Bjrm
WMHJTLWmnKPffwVf9AnnC0LhTBH32anjGCQc/npBpWWlzEG4uNXEdn6oiWC9zzK/Ip1poEOeFF1n
eRzbER+hrYo4jSZ78eIL36/SFMBMEXgzwbVngUhs/wfBT5mKMiKwrlwzN8V2aPLyB7p52Fa7acvL
Yaza4l6fvJkj4pmjZaFpXoymtx9smqOJ5NB1AMjPP9XwqcI36KPmhksypuMm0agQ3vaklMRBrdok
0MeeE6jd17lJKUbJvLuUom9QJdGCFsarmabER8xn/+JYATgWnCskv3KylrBkFVHPPk3VcVB8kqhG
aZnJHplPuye4XWw9lAuche14IIIWpztnnZwK6cjMirbeVG7pW4cK+RdqAc3IL/DQisfeR3MY2jXH
t4C0UhfdXelfkoZKXCTRYYUfmYqMFQa8AqERgt1FCxYxwJh9frH/I7nQQ13y79coxl8sUP9Xo9T/
g/Yn9p1/PNz/phO6GObv5XvNhPxP89PnD/0UCzl/kYpoOQQt2i5CPfs8sPwMbbT/QqbDdsw/vALn
PPD/cj/Z+l88bGx0eJygDw2fa/jv0EZMLfyu80ZI2SHFy//HnPWvo8bvQhvNL5o6TIHWWTv5mSZJ
C5L4Oi8t8P8JgThozHqlAnOYl0jhmgv8uuj+bhu0bDMQPTXWpbhd/BinCMlFUaaTHyyJ8w7HfIXB
i0GcYNOMHWJydHJG8W73q9qtgiQywCLSvBP1lpbOW+PGT8THv6xzGcoWZsyz0x/4wB70pZoCRxK0
JWRDXEhnNqgXL7BI+Ed3Se5czftg2RgCZIftAcGQGzRSuhvHgxAjZlw7VShMAjD29xay+UWJbmG0
kuk9rOcSNkmGXj3R3UtFfFXgOEtFnxH0xlgaAxGgZw9Eg597qfp168HQb2RdWtd6rPv72JnmC7+b
+jCRfYZgp9q55vII+PSalKM65kZ+K2MTwYnOVYa+Pba7zF7y46D5SZCnSN7LQbxCM90yaM47VqO/
XTkXR18VbPJ9Hc0iPp1lAEEM4r9lcXi308ncgfcRn9Ml7TYzfPanM9Spr6YK+XIAFpqxD1fsESHA
r84teW9MXgTtTqnaUFNIcddcJieSyl5R7CchQ7fxXqOXKgl5ce29ZZTdiSxXdI5kCQfJ5D4Ceo0Q
PuVyWYC/ho3BLpCZBmovDQh6KdYDJp0LlJJiW7RdezXVYAfKY0BJofo3vlHdSWu26RqmGJwUvDIw
UuOyOCeorDUihw5cAEKhB/NpuieT+CxYkcXjP+iLQI8fzWwhCQgzSqgP9pMz1A/6GJPEYVMCUMjx
qWkUxhaBg3zqESA383BlxExnnVo8hiSXACiAcQJTlj05W6SZxQgEpBi/KdiTjWW0971oiXzpx0tl
DQqFEP5QvSt5epuFnC9za5+vIPOKt5i4AhWLC7slBy4TBP21rbw669XOsot3fUmciD6ms0q03jaW
/jI42OByQ6NiQpYbVoJTAcsbJMmCaMUX7yh1AJur9VpLqsfVc7Z5TR6bMWvIVO1vRavFWxU7KKVs
r42I5u8RQGDM74zKiBDidQ9To+8984xex9ZHMtlFWFfTN6e3rJDAFe0gsWFhMMpw+HXDC2ayBxqV
43v7jOanSWbi5ZE7Ys0cXGzG0ei9PUxRRZ4LqWJEoqH35y7FlgrDKvILCtf6Zu4PBHf5gZd2L7jr
iWNjsCKS3Y332bAgXlfjUR+HeT8q86BnnrdnJ9ohRMp2I8/XN11178rR842AxNsAAHmbBKAfNU67
bNPRe9WH5G9vbB9HszQAdRMEYbBiaFQah87z1d+JAVGhpNeVXL7iqoH4CVeLD7ru3VM+CB8kqVkv
Zpk0x74y1k1FcuQms8luMmcJ5iTSV9YETH8e36tEPLWBmvoG8V9sU8wcG7ef7k07e0kJsFYE127Q
DpmYtLEfxbIhYUQsxYG10dhZPaFshIWvEIQtPZu0gXlbT1NXdgfK6xkWoRFkYXlVY+7tlCittqF2
OwFv4VPLrbvFZd5wq8oDo0QWg2+D3JWV1R++/X+zd2ZLkiJpln6VeYAmBWVR4Nb2zfc9bhD3WNgX
RQEFnn4+q5ruzozprpLuERmZi7mJlKzKcDM3A/RfzvkOzZPbH3WO3ID0TkgtJY2mU+h6O4zZAyuu
s4OvZM+pz4H+6ZllelRJeYxdrJRWGaDpvrL7osUOVsbpb6Nk/upiU+ytfpHhVaT2I70S0RRLBJUF
LzAvhnXCyG/lJMAdswH5dB18jXF1KUcS0hUaFlBWyt0BfHsrIaJsapMeapRG20rZXwsixn0ZkOut
yxz9XM7d2dEFNNDdCDiFp28MKoo+5v2IfkoO2IV+Ft1gA/ou0Iy44w3wrh8NORurPKPZZXx6dBNc
l0Fswr93M//XipK/lC77n82V1Kx/r2/+H6xcnKvs9z93bj9xDCw/u99503/7W38vXYT9Bxpm5gQM
1ZiMBNdc5X8tXZhRebRmjqRscZgl/Fvp4gV/hMyHcESRcX7NVPhT6eL/wYydsQMSKyZItLn/ldLl
70DpPzVypAhh0rzGzgYeamwKqL92EW6Gpl9kjsOoZ0nfCy8q1jbNMvM5jyTala0IEouKpVsTHsfg
ICVwCTFhcM8ECDwZkuNtS4TpClmQvo103z4hluSoHJojM3NxB+CSqDOrTC7RXI83hGQ2JQLHvLmp
Mxa8GCy8m5Fxp49V49gCZV5WJMKOpylbwmNYMAKVVosCx6GNOfvI7/YDyWqnvOMIE7pZQKTmAmaz
H+pjEzXzORld/yzy6QlsXXbDOLPdu+xckTuNBnUYnJj3PvYn2F+93jlt+1D62HBZ0HbM70cWV1aV
JnsYlvm21K67YdHFvYVFg4M3zfy9chBFrKqsnB7y1vZQlEiCsiPO/t5T3t718vYU9L3ZlwkHYeUE
43dTTmiQXe9nByEUPWxmA6fEnERKXH4CRD+vSObotzwuxxvAoeNJlKpAKCBEcDSjE7AVTkN8dMJl
ij6VOn2369n6ciwiDEVLsCeLMRoXkc0nqgJkJIGAYIMsyPmqWAegf3JzCBVSRR+J6AvocXP7pAc3
4Qgby8Ooi/LXlDgJaL5xByq5X+t0mA8j5/oRTRch8Qig92wQ6gPMrfbFdHpZD52f3CTuEpw1QaT+
itHueMCtqHnkZqV/bgJ400PbLUeYrdatm9kInCS7uIjqicyunOCO7G9MmgUlDwseBILNTDjS4Pu/
mkTJ89iBJSICe3lYsEo/cIJnTEyrkE7XjfaorLt9FGl9HskpWCEVkids1SX4nak+BAYJRMKX+kJR
azaxFsUOo4GzVzU95pSE4IqIwoFuaoln4dmAizwGss41olH6sC7bKdjPXYo3yF3qW1O1iMsK/Cas
DVcOvT8fXWlvgil4i5wKNGAPI6cIQMvaOWIjjz3nTa1jfw01NUU+llWbIKYsLCo/oPxbqmNaqf6A
cSVfSRPt2Ujar3BXwmdPxojCCFuB+wbMZVvKkijoAa1/2uTee1Ni/e16K1ErP3HqMxKBFLmGBnpZ
YTJo1p7OxXvKybef83H8noz0yxTEbFixJjgbqhFxDLUPu4nw33SflB1UOYKuka4FGSs6t7nS4lhP
Y6fmTHEKdzswWihXM98l0h3piG0PlvEq8J2+wRy012SETF+1k/rP6Gu+FeA+EdeV7q3oxjPRyhVi
WyH2ruWLu8hjwafL2dqzehy3KMztXV3xESHnEzdKTf66rqv2INnpXXfZV0Or9mlRYCeUw6syEQCJ
mDyNbewP75bslxe4YuTOjZ7Z6aba2dPUHGpLi41jdfZaAmBGAmhvjRfEb9yqwyWnLn2o0uk1iKPg
MEBp3WJr4Gpcqs69m7z8scyAos39BMczK4r7eBhiNhc9YMLCUCsrNigD/iEyUa/s3+JVMrc6uKEZ
7np3DH6qKRXnORy8dSWkdteAsjJw0jGGYzHZ/aXy7MnCZGWxnR6I6ULabDTjGhnVt2mhkGOnlR8j
OOj2LNRoZ4blC/EZ+sq2WX4oVtHZyiOZdd+2Ol1PHtWuDi0DrKqMfgqIA5uIn7e3irk/1UTknJ2C
4rsUlOZl8VJYnt9uMsOAY+VbQ2VO4ZCN0V3WzO6yttSA3ZJb/arXvvYtVr08gMq4CZMOKyLo/yNH
WRpTcV9BZlQcXKGBVz8D/PLao20n9T6NWUBvclIgOW/IIq6sE7obAx4Om1zv87grYXWj/R+dchtm
1iscK3leiirHlCp3VWRCRNMdhPqucTa9w6VbNGm+nyRM1yZO4NrREh5dLwXzPtpylbSet3fa3ttE
xfjdVTiS4XBUR3eYo53A0sGShCuIeSzCvkBHmP5LfL9dvtxkMgekmlX7ptLZLvLq77LoPkpdHdFg
vgdleQs18UlaGXEoKd0vS1gJlhxn07BmyNce+qL9HGN3vrHYcV5wCvFmAQQe7Kxke+f2NODJlIgD
YQ4ogvEyz9HgvluxSFg8edUpDWuHIjtun2m85m+ZqsJtPstpzfS8XKth1D1Kw+bDKdV7NM63hYnu
wp4HVIc9pe8QZiNVQn+ON4anhdnlRTDBE6CbSfhaj3SN555wQLhX4QMxd8nOscxXbaz4rSf8lrDh
Otsk0L45tiM6BiS2G7YCxNMRT+odSXOktWFn+MgOL7mDu+BthrEIH3D2wwcfigvyBRyTPgdws+Ii
rA5eFtlP7RgUn9XSIJRBkhasQUrGx5FN+V5n/sTTbijf5riYTl0o8EzhNlpjtorXcRg070OL5QSG
LFYRaCLyKJzW/YpF20J2qgHFLr0bnP1Z+z+aFFB6hC/5oWtTLOYWb/XOY6NarqU+wZiZTyZImJWM
k5+fs0aV91Mcf2eeUp66mENMNqC5A+E+Wfil92Zaml2ie3+lgjY4RkXGrqL30w81Z350rfutDzB/
7bH246ne2kBmAxIONjyXQ/7w/T0XJvTbxp/OvjPJu2K2yV5lwdg+JNCYP2sHmynrayB/ivn1KkWW
wFwV6xFkmbm+N8s8vLqF/aYb7iiM2IwERvLXVssEj2ZIyl3T4ZkX1eC+MNlvDokaffzNlJ7BqvBs
tVEdRcSqjaxy45etfG+zkHOwdbtzbKv4Rjple5uydHzsMPscBZCsTWqpZY09E35J4+ac3tFkfec9
0qcKgHCcKyP2DbiF4pykobWjLaLX9nqkWJ2zRcoQX5ZUuvu0tFxB41QW06qIKhZLKl52EYw5S7f1
oRmrGxPmLAoBLSan0QtASY9YvJHQL3JVDF6xxV8EqG68bgkMXrRv2AyggjohDU6dk6PD1j/4UTvd
dAiZU902cZuyVw+XE96P7jnHI8ERAtGefhOqhRG2uh8VEEu0WNLfTNzsPjM46WKEK2PxjTCXol8l
oTBrx8Jk0GRJsgvi0HoqWI+tMuTs0FOMbF9hsytmATK0L2Vo4p+lqwbxlMY1Y5q0DZYdegw3Xi9Z
8K3LxgUL75R5CNlRGK91oOq9L/PwBT3dr861fjW9dJ8MYFkQplIzWXFxD/h9W31Gbou9kMgitS9Q
8N12XjBQgVTh6yIXK9/w/1q4usQe//pV7p42T56nu31Ay7BTTBEf/ZxLRYUZTGsDY2bou509d+AH
SZRiUlM51cbzkZ3j1ZrvfEu+edSSu8m3412VBOl2mab8Z1gtcKdDxz0OMydpIIviYBMKseWbUIdp
XJaXelr67Vh9U6QpkNyFBDew+W6CrLgwPDhJkIeUqv5eVB9Bza6UdImL5y9PoBR6zDLW+Jn3/m1e
9N29xgV8pE556Dy1Y/1723XpT6eJtuFcP6Lg+1mXy2M2ed/dwtlb6B/gVS/OxadYYt17LMvgPmZ+
D85RMNJkjxfUjBw07mZE5/LYQbffTMQPb3kQso/2qemNvSm9dO8wjPua8hgfU2FmSrQIad8uTqV+
nCclGFpmjUHVDDvHemiC3g8eMHx9D6hgHxCU9s+B8NxhlfbwPlmQJg9WouH22KVZN9f19jK51VNc
uawAobFvBtWHpwJo+9YsZrmLUIgxcYy6kTI3i+U5xG0uOfWSZOMjH3kwzHXmXVTa1iaV7LuTgf8E
9WXUMbuzTWsddJRnh7Bd6BYw3/RY/bwUH19p3QcLRuk1EUbLrVeO2U8bHBctVwND1O+a2zROxjUC
Mv/ec7puG7QZGvVJLDYPY1fuB6qcCVEugRIBn2dpoWgeMEOuRmIzgI8TDIdDJD3gVay3oC5GNo58
wQB9O5ez11XnvHfMWiCguql6b42c+R2iHx+ErieLzQvCfwdRDMBc6IFDhSCsm3Nx384crrkTPpZI
xeDcvNcV3kokWE9VttjbYFiqg3TjbheGwOETPzjVVW9Oqev2e9OVuHSVcwGbcy/VsGw1GKc32+rc
R4XwfjU4ud7Aok5vJFD0rWewuJLmUu27PEiOvmPF+8aOmEJRgt8FWejcpGjIIThKdqvloFZzHuC4
qbi8F8cYvHIVCRfzdDP62UPgj+Li9cY6IkEub+JZ4Ri16ygnP22uil2fjdXj0k8/hrwRBzPYZoNh
3mnQwifYsbLBqi8+tx0xexq5fZZO2UvgGG7ZJIkexWyKt2G6OuqQ1CZY9I2tn6+yWNoHdlnXH1AF
lyTz+KPIkocM+jM0KJx82xnpO1sGnggWIH2m71W3Tr36PcF7fUtsC1fbmFjjBTtrqDdJa713TZhv
q4qxuiYn54RJjajscaFhLd1DEbb1vULkThuZJ/eLiaMtT7jq0ffBJUFPX9ZKkpBT1XJiWiuWTU44
fbOe7Vb9aNuqefMxjGCgxLk8IXcjeK/JmnTNrs59nVQo9k0ui6dRzTbsK1AB/dKVx4mM05ss9565
GCh+hn62T4ulMb12LYKuZrIUhA92nAgJGs5n7EnkoLPhpP/wrr/Llbg9TXfV3IdPXdJSEzqZDt8r
LoyzNmHPvKNtb7DO2GsXksxzCHESh8JkfcULg3Rd6+wXBE/QF9acHwtbT8//0kBIW/oohC3uCwBR
eFYx8sQMLmHTQMKzP0WYm/O/QL9ZAKl7PkDwaDzYKqpXM3gHxJzyNs+GeB3IKKFayB5oO/NbgQ7k
75qj/z+++ydJcY6HMOE/H9+91Fn/88f/OGfk2jbVn5ePf/uL/2uC9wcff8iEjL0e3UIk/m35aIV/
SNaHNsMzVnIITiJEA//KXrT/gMTvBOE15BBv3HUD+u/bR56iLArJ8gR8gP7rv7B8dOy/ChN8T161
egKdVoRc+/qCf53gLQWubDHgYgPKNSuIBE0XhDszl/Cn69aKLIJZyuiMfF83m4KZxquoVMbQvfWO
pR0H2e1ikvBXXDTi14Th5cQ8JjnOoIp3E6lQz2Fi2u2kWWU+Lcsy7YNatfe2FcqznB3vnZE6jWrU
esW1hkGo0viz/Q2EWfZNijzIWDBRZmAJq7FAeijx6B0nNW6gkHczg/SQTYE0lvdEpPoQ3RWs9VEc
o4Cu8ZJOE445d2xH4hywuO2qIseCN4RWvWl6Ov/tUM4LXVlcRT9b6jVz6IHRN/hLLQ/7x2yLad8V
uC7WswbqusYqhxqoRjiudgnKav9oBd4YPmJT0Rk8LjFNR9ZdQUDhravixC6y5OODCbgxFTl7dWXC
6CX2/AzibKmSQx/JmZeIpuojbZbyziiiPkknIT38UIclu0UnxPvZhiTWrqp2Hm8qBk/52ixJSTda
lcyZKpfshNgBrbuuYa9ccvZIzRpyUFBCqByls/NHpIn4h735B8JwhgPU9rO/h6wSdPepiUV/nAkK
NBuvxsN53dyVT42J5B18qqt5rG6KG4fIG/wVaTmJHXkC1riSmVd/MC7N2lMXtcZfz8sidlrP7pfo
K0mXh1yVBjPNecMIqfutt0A+3uUl1EKI52l7FyxePTwvzUQaFNIbGNYR2gp9JEPa/rLFMO/pSmt0
1TM2LLaweWDOxKyGH6mXBMU6jxOztxc9JwcXNd8LGCYo0XnV9A+joWuBkCmz56gPWHsGjlV/N61v
foypVMQfGPvGC8rsoPwkOA9WUVkkE4wBKWTYzCugFnI5RgAQn4tIV48RboFhY+Ys2EAVVmdvSHLS
zMoAOn5ZdajvHEAe/dwwkdMmKV4b0SmixNxSrmIGKoeQ/gLKZZIbij02mJ9w1afvjQLJt45CveyH
prEx7AcYaDb5FEkCKCgY8KNWIl6H1lzTEefFQeaW+6rEEBElTGrWT+AU2lu3eSBxnTQV87TOBJ9J
6jvL2hVx84BWrd13rAPUVqQo8Dg+CImzCxvOOq5RsOwDkcTJtq5Kgz/IjfNP2AfOsIdnVe/ARJkb
KXz3vkBOZXbGTyEMdiJjpqM5qFblrNnhLkQB+EewgeWNNdG37gjHsb7kLLCCF9VIBMqfnrP/gVz7
r/wrqCoIpa+MPoRLNtpp/zehbiWK3vZ6zItlh6TZPsguOfw3XoGWzKUDQQUY/SYA1PS23QCkZKXA
fy7BwU7y/8NX+O3BG7WDccmgEDjO1hm/Q9Dr/84roKXHf0cqaPC7YFMsieZyIbBmCDYWqjNoLf/k
FZzrfuff9z8hUjYPxR06spBDykEr+dfTI2ltFCSA8lbwa73pJh1aIt2w3L9liWeJs423gHF6z+bB
KcL6pvayeOu0QXkjAKmqTYidSe7UNFRvdExk9OjEnpf3Tox2dVAM4MU+9jFVwvK9ql0gPrFs/cdf
9FXn9pffgKsHThxyb+Q+KHqu5+OfdJbYQiclVYAPdhEg9X6EUXHyGnvbGO+fvNL1C/39la7Yc9f2
Ag7vq9boz6+Ek12ndgle35lb2MZdfqYafcCuvmz+8a/0H78QIgKKQofR028vtJSoPrI6dVbeIDcV
MF3XNK9ZZN7/8cv8759c4ODaRz9IIU0W6m834SSZLc3XeYmN2QvGZEPyRfgx1fJgmeKfvBblzm+f
XeCGYJ2uf5Aq/ntoexYwhIY7htc4nI51vlN5s5raZe3ocxrs/vHv9RvIjosaMwZQKRePecA/xfUX
/9MlUUgoEeEEpXCq3HUpX213wxlB7Dejkc/gOv3CnnJxdf1PNL8i8v76YPvbS0NPx/kFNI0r5Per
0Xgt7QXBOSvl+AMDgjGXSD2iEtVDOCR3eBYnFysHrlI2U+Up6evl0TVjA2YB7t2GCKWsOXDQZ3c5
CHxnXciWxAbWcOxDpD9Y7wjJsML5rV2h2LLqM4PS9mWOHK4WGNH9czxn2KkWHX2LQ8neT8MZbImF
UdilQB7Qx1oVRl4SyKSZN17SdtY6x0t6ydulP5IAyn+tpBm/yvYa1oQ/3LzINpyC9ZVQtWWiHD76
7A30Y9Iz+UcB4S3TCXaa7Z6T1thfPazk+7JgvsroGIf62khrOdltoL2VyyD90R2Sn5wPCeYFu8am
lkxRy5Ry7q/CEfZLT2i0Muc8hK0jT+REqCe1EGdxnFq/282tpX9kc9Lf+3XaHKFV1IcqwJjq9RVm
/zQnpZUt1+h0+3GQ7o3rGT1yBhOFc1XANBhP4Rd5eNow8eymRrRfOeZCAnuGpaXwnItqumsXYANt
7CB7BbMxfsYgXs4qUe4mVcp+iFwd3ovOaTYkjcoLQxkyNUbKKZBZQ44917ebOwcLW7UbMTsOT/AF
AwYbChTBSmKqnG60pRNzTqSGhEcWpEZ/l7NhHPbaSQefgJEgmDdu3pintg4grOgsLD6Q8pxynncH
v5liyFOd+0BhGD2Zmmf4XiQxjE6icOzBAuNEB/JqSRFfrC5S/bqKh+SC6bU2J75MZ6dVMG2mMB5P
GHRmhhUde4oVxOL62XDXbC1VsFiqyUHwLgN7lWblODiELj2ymz3CK+u1daBIAAcf9BaTIOuuZpZd
ek/xEECizVW4k7kEFtFnTXcz4JbeastCIdy7XXYExZ02j9c+vmXlzFLkXPFR3kVpqI6MFDg86no2
83PBtePuDT8OJDtayYJapVSgp597Lyu3wxUL2fW1xPrYmvmAnphreZU5TbhL5oatDRUim8GebNCT
MiNrJF+N5NSsmsyxnTuDwiD/PqL7Ftt4invrMPtRaZ4QbOSfurGi5sxyJjiiOKvJc0UySF59FfnP
sqi77NLDRYP6nsFc3ihGdN+YB+Rtv/EGbNKbkVN979GTTcRQ9iUMMdEFTL86WyLjor58QwvUebvM
0Qg82bvvam+OnlKPeZHPal7jf3f6T4dR5c6zBnOwZtPdT3YkKZ+99pcjjHcgQMrZZbkVHvKuGz5D
ZZutD0OXm2si42yDGSrqNlmmrhk/QzwS1BhaLzrOkXzUpkJbRAZk+qMBsvEYxyMDa8vUy1vnurCG
grZcPqM0dxrkT3a9A6/lnzRaMZICeeruWF3075Lsrs95VgLC9zQg+5J9fz8OOe/DAoWPClVVp0x2
wvokc9oVe2Yp1nZIrKsgyrtGbbbOlBCQxqrNkD3nDxAgllJfvGV+a+o2BXVT1RdR58v3nBCxcG+q
Kmq2tMLkh3lVir14IugvXXdtnL3MWYdUttLIA/wqtvAM8BDPtnAiql+mJy2raF0TPY708dCHohat
gj3Uk3OXBkgyt8KFFb4pSNtbLj6mTQc4eHJFqfhgnw5WxsJ7JRn8P9BhGgWsI2cvXQ0Q0Ag7tpk9
YkrNWm/Ddh0F+sAjGmVXak/rDLHWM++7RkEZmk8kpGP70dMtrXHk8+iopUlB2ozkBgAhBpYAfoxi
DNAuHrFaCbN3YiMUHrG8+cEwtZwBqjvdqVIdgONhtpZrhFVGzKutrccUm2Cys9H6vyyECrzUw+Rv
57xuT1Er0mRDXkmyUWE/w+Vw5XIROrPZYS7T8Kw6u3CA8tT1/RWfC4XFRfgwCBK5hqhNnZ0kK9ZF
x5KG7ksZstyGPd+eyy7piC3tvVAcWRaZbls0M/YhND5za57o/fLlVNpZBiGmXxwPmpynK8Q4yih4
b86QPUhbVlsb3+iJ9W0jvqF1EPUmzHzl3RvqxwtZzuMDHdjiHYSCHn9w8GRvktFJboVXy8e6HVAQ
LhL6CcuiGA4hdn+Uols1I4v8lB3f623gDTPpa+U8haSXLSI5TEbhQAM/0tJooVM+B6ANDo1uo+Rm
HpHdXNvw7jg7VvNUtaSqcef0WXlO/AGLV2g30X2ZGCfaTs6Mu2ieqhIKWRDNeCv6K3l9gN2jwFpb
zOvXeOTKXU5qT8f9HS7Fmew6BAc584tHwnk7dUA96MgDZ0N38Bm8VLdd1Oh9Zif+G24qkCs5Qwez
i8XYHxYjqje2Bcs7rIIu2CVeVu+0FRLvyNN2PKpSgh5DDK9TdLWp2Cd2N9z3SzYGF0b4k1h75E2R
L6WnTqHAidxHr19qPtnJ7BFzp59Jn3X2Kp7j7MnFw0pLgH9H5k68XYaQbf5MVbEPKkhYK3RXlCOr
zr9Gd6c+T7BgEc0+he+EqHYJ3GNnj0JcikiaXq8EdKRHr/GCdlsMo/1Upb5FwFfE977SdhcFMLFQ
rbNy5dnDXN17WdL0kcc0xt4Uxaw6qHga8nfyeCJzW1ls9QNdq1vVWl54yUDsMCbqym44Nw5d1M6R
OUOCHprjTMPbzRymdohEts0t4sHy6TQSArhuFkqrqejL6ps1wQwAuBAaZjrAIstt7WZoYQSkoy07
wLr/sixFcLxZbMmgqrUPHquC4lLFhl1jFrqkgGNVFMSIqATaPEHXamZkI3wAonHMRpjFRClg+L0a
Uhg4xroyCm8lYPLq3E0hO/mQRRyJinGdHGHr8SO6cfHfl8hmDhEmfbMfhe0UPGu7QhwSXWf+MVlI
FT6RU5RvQmV6NjaVLpJHES/DuGHCV6g1EiRyxK062aFAXKigWmbeTLnHJziXawGG+RQmqtvUzGY2
JnEPyvbT29Rbin1sonSXwNVdA6hJdgl3f7VSA1q4ku3hYYK7vS1D9LwbBLDhpRClrX8pawwQ8aFz
MQoVnS4tq+asLcALo5qqxoexMqrYxiOiuAP2WNKao9r+qNTUFjxIhnZrLSMCX/RLHvGArDxYX9nT
vDNIt8t3w/wkRXFbOVf40SwuTq87qt7MGy/23DfOTVR4DuuaISq/sBV4FAZXEUldkOewagojz0BD
5X1OyuQ9UMEGG0AxJslrZNdEBCDFzznSZPARg0rcwcBatiVZDRQTlv1BvngYrpkO64fJdWCiVRUI
dacSIUOHMG+2UWQg66g8DZ1dCBBqnc7pAmdopFzcNQjU65O3WPFX5RQUg5VTWx+0UQSXegjqracA
b1bAzCkjWpnPfv7syZyYfzhBHasv6Dsi2w1BZQ0sjrOuevKLlEcIVJYGkV6UUmsxxt00ALyrDbO+
aOu4zYwFZEQFPjnafR7mij6hau35NDMkPFoia6pV6MVWeOHEGNdlGmETC8CS/KrhPqLODkuy3Ysj
fKXzMLA6nGvX27L4JZp7xj99ZK1S4I5Lk0Me5fHdlNnlc6t3PaW8ZjJ0JX1xA9gTjqo7gqSYVIsi
mpcVdeRCjOKSxLQbkOQejIOAGp+aDm9Dlddbugz/drCBaTXAOX6VmV++cMuFIGpgQuuodeAdaesX
HkpEJTya56OxQdac/DhV9nmZWpeqEazod/RKw14tC7hbxIMuGuomjMEx5aIW1xrV3hF0N0+s6UDR
vrYR1Ka0idikF6RzbDvfwtlJm9Vtur4oLrq8itICJPYgfVTj7ONuipcjZLs5OZb4pMm31JW9B72l
xrUpR5MfLWkQvXa5SupLiKcMIxwX7XvWBbgphxLLEGL6oakvxUCgQZM67nzksZgeaaoQXyFPtbOt
yM38ndMgr9eYiMDHTantnBJ17bsyPCJC1326k+VIdHHSs5i2W6kPbZ6Q1hPiXWY4hvztfsYY96UC
LB3YPf09rs0IsRWQ05WjcM5dyP8073A1R+gF9WQGh+2sxN0SJ/0UsM9GsnBpmKIHpz5u8+q5rwFO
Eg+ZD8FWuW3x7tIUk6waVzimx9J9sKZYfws1EpNtOskFbYndn0e/9D7J6SMQKfHgD9wsLDpRgGR9
lz7K2HYkxyRs2JULWuBM9PIMHwU53S1YzfqgvbEz194EBQoCUh87yth9b+tsuLMsWORHpo7Fl5d4
qgdZuun9Omp3pPfExY2v0uXDF9TnG6fv2FO7Gd7AhXz3t7wXDrtyjl3Axtf4u5UaF3QqPedPz7YW
rK4lST+VCGw5AnTQXuBmGXm8BnXveu1TM0RDuZnLgn+NyBjPirHfzVf+TSumZGvbKkAqFrr1ytQ2
8dvEgn/Lma49E1VPUgnJmcjB+jJ7aDptv3aClrVe7OLOZxa1hcqj7RVDg/iD9MiAAZ1Q59DJutt0
aXhZQjag5HipGd8i2Wa/4DPDJHHA/ewjAntv5TjTl/eym/a4qIkIqmXW382NB87Pl0K/QDOcT6lO
sw3YBmfZccv5ybrEX7eujPwutWPdFMzWMWERg/1ASdp8DKPwNKWXppNdNAWQ58LJ4jGRtNBie59O
k6WQc8Ro7+/lOOlLAXHuwhUtNoSR5zveunpwnUY8Q2d6imvKBP+agJWjI0ZuDSxQbyZbLb940IhT
HpnI28UyNceZ+h2WPgDdN90N6IP4ad5tkboFBLcOMQOdrPs9tAOwpp1qjmYJkP/UrTYIkTp6ESzZ
0UeoKuvQTEQwA1ElJnPtaosjo3TjZdoGXgp4WfQNFneeB6+WVUQ7sr2Td5n2XoPPxcLfWihZnzJY
eJuojAklGRNZPOC4nz6sLqkeJTZ8KJDJdC5Z1lxMF4MRdgVJ300oqwOYmOKRLNpga7NQWtdB2dz1
mtRvWUSILUKa95Wm36s2kljJb8NAqhbyFi0POXt1xjpC+cMuTUGWblvbivYuBwpErIk3sCaJKyZ3
ZAqxFpJCJrtYsP1j+yzVFQac6eWQsCQ4dlOEi7uJXGICzKhP0CSnZ1Qr+UMqBBsW40+x3GZZ1Xar
imz2zcgc/mkoDbSTUU81+oOxqtcqm4tD48RMLMjcJYJ50PhiBmF2GAk4eIK5gbzD/zwWUGlQsnud
PQdrM0eAjRv9N3EJNL8HywFbw0Cpu3jD2JMXx/owTmeM1obnmi+AZ65YOfCXdFRVr+WcO8UeqQ/U
QOGXyc5t52hj+CAIIJbOeMGS1en12Hf+T2iPONhqaEODT2xtFuaPSMYx2LTgEDfX4vklnIvgqUIJ
NFC2BkPxfQmj9m3uLJhdxNLb5T0fB7fP1I4kU4qpwXk5hGTz9ktl3YlFSpZ+19kgdcAU2nvPaQL8
dTksrEudCP/zyu7kYcxcdNO5NBY7SLkdYXRgX7f2XNjRJhIK8HLawfTDOsVx1MPIAuqGGNmT90QY
gL7SLZ0UCFEzXoaRWyeAu74euafuNTyjn3JmMjVXjiEaBc4rHurYe4/1bB4ZgtFLRgg+IfAJfIHI
pgcCR1RBC50ODsu4hYUN0blL9hRHS46j4X+Sdl67jSvbun6hQ6DIYrxVli1nt93dN4Q7MefMp98f
ewFnWZSOhN7nak5gTnioWGnUGH+AauSoqRtscvrSmP7GLIJ1ST8J2QfLL7DxQgLgYLQ0UZe2LL0n
sxyAFeZ0x8l+WXkwRZHJfHFHPBzelAONvBA3WTUX+yqj8Y77Fg+16iDiPFg7ifKrHhqceEve47/d
xlTUteLiVpKqGJFiwzvedqWV0ZlUbeHvurSsEM1OkPS0MnTtmywYdkhvELqrUNlfKJgFAePK1Yc+
ZuKcSDRrgIvdSiRBRz6k1i4SeIEDSbRAI2UpYLUad3lQvWZ582HZsDUQcxie9dYJDiPGspyyKq21
G+TzniKW325wUfdbogA3Nltcf5qvY4D8+42ok57TFoXaO2ryA+lhxqOp1zx/P1mhYgtiFOYbb8Pu
prNR0NWAnSPF3cT1r5yksl6gf5OsWhwLeYkAElvZVKfwyVYBZfpwIN5q8uAfcWYyD6XJ03Ed1dKP
V76dOaTbgjfZXWpnqbNDOQwysA8DdNKKSIs7BFQ4fUnZoKeE44BiN+B8VI0p9T/ABHQwpm4kB0eh
19lkkVi01r2Ucbax2xoDoQw6fwHowEDrvelg8IMfa/aaH1fYBJDrf0RNiCpP3kYfitTtfGV1mnrj
jmEvNjwehm4bFM4D2/IJyykT3VDdwU2xNyb/yEY3Nk4VwG1OyZNxiyMfusujWvMWnptDV8y9Erxr
qy/LqqIJHqNS9F7y5HGWWmNjlpMxZW8mRVgcDcewks8yo1nstqG+NxN+/0Z0qBOsAEuSNkmoo8Mq
8NHXX9QIyis72ZnlnesN9i8Kmr8zLXlyMWKFptvbGpJ3QaZuRlrx8dqD6fEiYcZug1KDlx1HAzr9
Fdxm8JN4XqdWNnEah8FJDkMY4TTvKr43LnDvQgjDM7Phw8OKRyx59vRvugveYuHaSKyoMm0nW4VY
lXttzAVcqFFp2qXdVWWyhhLQYN0OITdax15ShpsQ+dhoXaoJ/UmAo637CnmorNEJ98Z2Q4PZHRY0
BNGJ9hwQeFWQR9U2SmN5UJBhhm6eeIOz8xPq+/e+ajooIJdGj7GKPQQ/VYrj7TJCLu6AsVRh4M+F
CP1ODqgqbMGpmB9AHJCeyMmczJXjxc0WXPcYPXmYBrzmJkoKy4aVfWisht+Bpq74K0OnKEA0KbJ4
iwQtnfARbpwCGLXNGkr/fDIQhFXRfSR+1WnLQhbFR0uZbvwFgToDXU3eu085A3vEILSJFJxr2pPq
ZWa0QqdRfVWmbHfn6VKtdk4GZreu03StYy71gPpd9dKokUHdvBDq7zGQ/qZP4VItHAPLjiUyPajP
C9MPDzHffdPLEvaypooNuUlwp7e1O25jxSufKk9rQKkaIc8o4HcPcDiDR9K67j6V6EQvIWjBkscH
nf/L7N1f6dCIcqmERoRIsIPg6aJMQ4DyIks6/RYZ7QkBWrlvIL3FCpOm0j4Am8kGXsJU4Z8b0LIY
07OI3xL0jeHLjr5CaqB6yVvZDNGwjoomBtyLvTkLyKN+iu6FF74FJeUAzmZTgRkcuytAatXBg0C9
GKyoyNCqhWFtZf0HwSbpFsUuXpRRKb8gRGzQWePG+q0nYfiIkrq9mog89bY1bRvWklnzDrYr9BQz
yoUvNUJw3TJG7UM7BEbj/IlrXq7YVTcgBLEarrqtFOMAB8Py9BCtwdxuF17txMh8RmBfsh6hwTSJ
dIVP02bbyIuKb4kxGHeojEE8ceruRWDGyO0KxXnh/nbyXHlKlKrchM6vwEKFzyjxOzFjKgc9CSgU
gVSg1WlGqvhdqSjdI+Mc2v4iTd1Q3kZ+4r+DDM5RX2tinmaiZD3TU3a+UBV8aP341VWNKFtJ0we+
33lVzixiKl/XiMsmah7eJv5Q76rMtICpwM+6HVIKIQfh6o630Z2hKG9yVJ7yfROmKS0Dpvperws8
t9KmBYfvuFGrLUptVLxbAUgpWyfpWB90F632DTOOTR7d9Ch+ECm4lDylMbQC0+IjeNL5sPb7ga4V
iJIy3wl6hs/FdOl6tc3KQ6o5Kpc2u/s7jT5sRSF9oz3BSsU6oAS7zgt/1F6rJEwfEBslE4yoO/Kp
eL1temqj0TbEJV5dpQWi+OisAt69UdXW+oqZWXALDaQaHsqsbhB46SUusrgD33hOiHJ+0mUFvoD0
I35EapEGm7Ic4+49z+lZLAoHWeltmUsu2zKwsjVqoh2tOqo2T3nXjre+E/bRU0p7jpHZtRc/qrVh
P6FUVac3cThkygqvJ+XLWOXiQXjeWCxEQtnIiIpErFMxCh51mqmR6Dgm0OR8tN4lKGsPfRpUH9Yy
jdHodWp3Qx4lNs5QN+lNX6v6DzJOvpBhqHkJaV//klVgkZkAWVsL1CWtcaslto1khOeF2mtBKqYu
NamqGYXFsSFeo/RLGkeeSZfARGDUtBWO69hslbfMBVWPxSkGwvBKhx9MHCJHFiJo3yOGPbESNeWF
pmhMc6WN/JHCnSVfutpWpqKjW60iFaTu5MvVhVPvqd3XCSYOO2R383LrVcb4GhowSVZx1/df6kEG
K/xC5WGgXP1EFz38ntZFuQuyNCn3VlLn0c4vU1BgvaGtwQ5So0zcwZpECavwJVWHwl50eZQBaR87
5yURpAN3MabzKLpmruUtExsA98JtbUhnQBhyWJllhdVGl3qxIBuxzD8KoJd4X3d5TbMm4XxcSieu
9n5DDvEjp4kzfFHMVPWfKzfBTgeArIyXSHpR0jfssvvStmGCe04fpF+qrnfIkSvsDiDySkUBjE7Z
fIMHgeI/1W6d0/pCy/ab9Lxkjza7v9P9TII8DuPxLaikDu6xj16Q3KKuhIalqzB36GagJa6JYhEW
ARISlGNycag7Tw3uI0PxxbPvD6zwkLUFH4kre5+gAhrchHSZeZP6fP0FigbNBwjO+l6NOng2snLM
p0DjHEboqE4eIUdVL5Jnv74wlTYPbtzahCzkqX1zgK6ZbuIo876ZJEKYzfUutcZQIEFQOdXwUQDF
tpaNVwXt0iu5XGCxBHV/q4xegGefjujcKuub4FF6sYSGa7hF9l5gN3ofB6bgNe5F8XsqQCAshFrV
r7Vhlq+DiXbfQjfRkpJ429zYY1H6mNkoGkazsolwcsPULlsmRQTAn0Q4OVDQi5/47Yq60nW11n9G
Q1PetqlRPqomiYmmF+NbjhjxXYbKz0rScl/BVWxvTMomULsRC4EAbJRoJ28H0ygAR2MSXKZwgkOr
fw7Dms6nJUrtKUwb7ZcucgeV1UAithUD6vwWkANS+xzARSxoPVq7iv2yL42wOdBzs76reYNbnK0b
lNVLOFJOWiBp3ZUiSHgIBnKDIbd4ajOt3WoB1rhswkH/goo1J2zbcCBZdQHptuFNTNcyqdSd1ug8
soLUqYs12FlnbdCc+MOVhY7LmJf2yjXC+KNqyvIOaKH/mPURqEKWVQpRj/ofClQKSEhU2uq8eS60
QnusJq2LIGn7e+EI7ata1urB7FVjXeT8qYLuvbtMg8pI1kFBCzHWunwzVNnAKtFTBHg6AUNYtkpo
39D66d+pFKUbMmeBHvqQ17el9L07y8itN4FSM20GrbnPu8ZB0ySi3xnTg+a9onoU8GmMpeSkNP5/
sZfcdZtXzmNYNlSqYpcf5Jly4yWqeJBBA4Qyj2t7lXCcvDeC5F6wNNdgGm3c0l1EP/+gIBMzEx1Y
xxs8hSp/5SKMX+xI0kHA+l0o9jEGJi+hWnXfZYqi8YLCaEVWj8+BfETCPq924PjSm7DGDbJ3yHMn
7nHGihZK8jyAb6CdGRbhb6G54zetMuiMCDptJRLtHCPFKGpx59MB5FvoSY4StGxA3HZOIH9LtuHW
FfBsV7JGVQDhnih+9jybKgtAFvUZZndIJkXVbVFFWptukJ+WPIvqGHN03BS+JFDUjbXZNlaxrsIA
kFubJM0qCSGO713HU9Dabaxc2ZBR5DCj6RHu0tgb41e8bftFqyTdQSOvcxZDxCm3ybjSbsH9Neo2
HpP00bBJcgYXkhiVV+QBeN4IxM3NaeIw3SKpfqDOaXvf27HQ2CilMTW36CKsPDRF75qgAiwth7Ru
38yMNAv+Hh4obqEY/b7RkIHhPKWQxhYveETCEUEU26NdUVXIIPm0dMe4btfmkG85L2BD91YU3ERe
HT37DTZVlFZgOxrW+IVuOxoQgcCSl/ohcmz0P73XXAnYV12DNqhqUqQGqOeBKCFPDzdWqvCE5VHP
vhj5YHivkT2v+lHB+nTo/fJniacr/PGsbr9juMKhhf9D8lhltdOvIvpbUJBDxIdsuhLpc0PUZ31I
k1uXY+yeJ4z50NR9+YQyAkQZDaOI/dAm1cZxEVdxbRx/lmOTO1NOH+t4WVW6tfY1I9k1Nufw0raE
eKZxRuEX1Qc03zxDd/cDl017U5tm89DBg2GWID15m9KwEzRZqSxgxYFEBYI0mKE8Yies3fWp4iNk
xJu730szoMRllwIjvzqNaO60bBU6/QFvjaJ8gGdtsDe6dBuS39yqrj9+uGXUvZTIVtCBH43uUDrN
WK3zxHPhMlskWJvcAeQJhSVu91SutTeTzPsdyPlAhd6QtB30Qv1oMBOKuTtiN3vs8z5a60aEp6zR
D/pNFwWl8x73ojygHdlHkNqGRm5KPcFfAL2BHPHOJqTrhfbMQ9jygTakCbjWwuqtTHqmtpk+0YXw
hxeQBHH5lbSnrICaFf7OKP3oTyWErWwTR7b+I095u9025DMrWcUYFYpWd1Bk0jM7WU9tXBi4po0l
YQsM55ljIAK5JDLujyGHrjXW2hdLbfChprC15ouLb0D7ck5Bg/tPW/GSIeHn5kaMejEalCPomcYc
y0mLKfVGqejpokJhr2VfKyaldRKAiELfIQw0HcdnjpJlAjDuC6Jr+psuhbWKLM3/ZWv8lF2po3FG
AwKSFK9FlcoUv7j3YfxX/TvyBIG5CRyzxO/dp+O7aLkMvXfHLu1f3jBq0T6FvWjcgU4s0zUJfI95
SZ6pd4NTktqodjd8rXHf/RH0qfwo7LbCTgCDge8+yKYaGYEc+pZuevYvn/aFwxFP/4USamfhWwum
mqNLKWkTITX3ENYIH65VcBlwBq0B90LYE84TJUxgIJpnBy8oVYv8PnJFByFrCA0SFr3L24dE98cb
FL/6n4J79bfMCoxo2gjOMeVgbVrnod1/1XJVfxkKBSXgDLVYdzelZxbdQkpLG+rZmM90WqqGB7Bo
sNzdxEYRLtCcGoZZ5N6GvR+V+6xqERhpOKiHRdjSTIZooU0ntYfiyyKpPRjVuV540VLTJcYF4+hS
+448pXpDZ0//4ack+EsZozqAFl6b1TeBW8Map3feP9WRgkXa/6l7nNhSyGjUOCKZrZRWb//YTYWj
pU8F+jlqUnuLe0t4GHqv+9DCGvNCKcS3y7DUU1SvZdsAUx3VJIsSk3fpZ1Rq1qntJKwiUQl8HpB0
S9i4jjXuL0c5A7SlF4kQuTSgR+v6DNAt8tBVhjqkGw/tXyjPAYZETnZPLzfX/8Mq+3+Knp/Bujq6
ZuEYTfcFx+jZgMBn5UglUNEdfV5swn2NMvfp8mjOfDMHWUeqPJLxiDm5yZA5UukRIWT+lFuvKfRM
5wrY+hQFbeMbKyT4MgNO1iT49HlaIj8DC+MXOk3pboUu4wJnEAFMFpubK/Bgm790jB+3haGr3OYO
yqzGRCT7HCktLOlAKQZLgixeSFmvCwRPBNROfibYx0ALvPzx1BNwP4x0aE2IRdmgyM2JnvY5YAYz
uARnqy8QrUYA3SfRv0nLbeDchcGd561b2r3mFfD16YxNsGcwbJoBH1/MseuaR1PTARsHkf9Zww+7
TeuNbNaXR3a68pCqUnlug7K2TH2+LHI7boLSJIVWnYe+eavtayLf06QfTRUTxIqDWQAS2WTLHn+5
ivqp1ZemudCrZlmoyMdn76FhLks8VZDKAu+bKwvZfmjVW8XDmNriPgitK4LdJ+sFlgGUDA4LbZJk
16at/gnGrmYJsG5npHgljYfMz1eNqJ9xAqqWnaI+agjt00q4v/xl/2LjZyNn8gT0MoHKMWXd46Am
Tj5ITKkUyUMECIr3vCMbqPTuqVKyw4CMYtOZ9yktItoUaMLA4nnsbbmssIxLi3FXed5d7vXPV37V
mfngV0mDw4CPAX/g+FeV1UDXChrPwq1/ZLl+K8jBjFAvFm12Z5vo8PU2Ov/NF1RTHzAAoUcgf2i6
eoXEcHZCHMGDHXdqqdmzCbE0unVeD2a2SIBcGijtOPGiK2BQ2+ouogQD+ufn5ZGfHOfTGvgUcvpJ
n9aAVg408FNClu4GNfCVi6ROR7OtKTvktq7s3ZNtNQs2m/veQMgs7gjWgo7hwqaRafGcuDyikwOC
IOwsy8ClU2pM5vGIAEQOYZOiWCIGY03TAAtTQLbkgpfDnBzrFtRaC3YtB4SDDfFsB3uWUtdKjYWu
Z9iPQyr+4NVDbSSpviDFk71dDnY6JkcXXLqc7KZuch0ejylPJHITmDoslEBsVZIlT7ZvrOIrF+7p
+iMMNpRoVUoT1s405k+LIas9ra1HVGwt9a0ONwm9cnRoCtDJzVcrN5aXB3W69EgkVEg0E2UH9s5s
UB3yLLVTeJTTiLpANnjfuu066pOnCJmENh2vxDszY1yOOktCFfxzvruCwKbUp2p4QmY/kAO7j/v6
GamIhZ56t5dHdhIJng5rgkE5fMQTaX5l6lKloYkmVGU98X+ipNOWdOBCaa98FFguR5t2zdGJyhWs
SWtKMOCCQ1E7njVR9mUDEo8tjJiL/qIafzp4IKmg+2etk/YryoTryxFPluMUUcd4QXVgnhvzLYZU
RxJ5uEAgP6ovjQCatPHbHaJ/3ci2RnoJAV2yleGqzcZFmWnQHAxuFmV/j8WRUbq8ya9cgWdmihg2
c6WTxYi5oQuNrNyGKkxSphxsHvF6eWOhHdW8Xf5gqnY6RwyEDhHwHs02jVnWjPLuYKuxRp5ZKeoB
LnK9Kqyi38e9DG/xa/njSsQ4Co9aU96m2NhBtyrp3qy10O2vrM6TfYfwkGpSK0Ufje1gTqf0p13e
VUXs9JZqoISCY4QFDHhrJ7p8lag17nn8UojQm/RKxnP6oaUu0CQwUNDmmTLnAuoN1Rw6HTTda2cR
lT81MW6wD3fN18tf+nRwUpcmSwaOHkjCOYfSw2F7LGuAfBkfu81b6EHGbQLeIg+WufPncrBzg2Jt
4r+gWzpxZ1lDIpHxVh2KAThjPMLd3EN5BPfXHVpN2V0OdXI08wjiJNEEAzMh007j/jRpOKaF7ehh
vpDEOAC7bxVG4rzZlyCS12n9k6bg5XinWxwZembLNEzaSKyX43i+GslchsjaIY5Z3go3wSM8HLOb
Ht+PK6fJ6flFKMcxsHHjtiYZOQ4VoKOjG1UEUwjr471K/Q8TcuSS+snsZ0FDwsSqbmixgPHfLBrj
V46ZabkfH58Spf6/NGVL009WTN8OESCFxiLdRkFUgapW3Fz+lqfvJDLLzyFmHzNX7cZCrZLJC9RJ
qkwZVsaQNfsS0NeyGOi9SjX9FSltsezS+EE2ovjXu2/6BQ4sb95rXH5/rXs+LZ8kdl1fb/kFOBD6
SK6phwxFUT0dvsYo7l4e7pldAUHOmHR/Obm1OUUVlPBAKY8sD+vRFcaewrlLEm7Z6v8zznTmfhpT
iQsIzqnEoeu16tQ7FK4XiO4si/jKJXFuhTjqJIdMojzVPo4DoUQZeY1KJ7bI1CfcSH+inn1lLGe2
G2Q7rjmV1yB+EdN//zSWDkNUN8AodlECRltUEgtvrUe7zSiurPZT7rLNxHyKNFuLPbRW20flbNHo
sG6Cx5GF5/+uFeT4jGSplNQpmo8K7CnidJfXhXrmDCO0wQVAcYp/mQ0ShcGhBlbDe1N9DTwkQW90
sSuqx07bCpprenDIUKrvtzk8tfLZLw80+xtnY2DnmH1c+S3nP/h/f8vsM+hhHSDHwmfgtwzZ1qvv
Mxye0SmQxgESomlsg/4ldm8RH6NJujajzTBcuRLPLCsyAlMDZWayuOZXotqaMjNLPkdeIlMom5wL
CwzF5YGe2Ywm8uBYVU0LGJzk8cJqAInCh6aGC//lj5YZG/C7vyHOrQt8Df451CQ5JDlmNHLeSRrp
8xouvK7Q80iaC5pE720wPOHdcwve66cb5c2VWKfTR2ZoksjgjELpaV7rVDqtKND1YBVLZVsU9iTe
B9PY+favQyIMDyEsvjjHgJUdD2loAQoNBmGsuj34mHIAS18jZbvm9XmlMPL3Bj++h6ajZRJ5pE1t
/Yf5/+kIcHT0xvLWp84Qdpb9lFP133uaVLr3uM6LcIMTFZk21XH7XZd1H9Lww4SLF2HU4cThDcEe
oqb5FkPMtu7cMu9+o77kjAeoB+DhLZpzyQoTEpLceqShsKGbFv8ZXKhNKxOJ6zcNouSjKGPnhiWD
s3zedi3mFCU0ll6iSwt5O423iOz1AFP8oPyC2b33WgV1+I1mRr0P07757VphvYez0IdXDsjTs+Nv
YRNJF1I7bunZfjXyeJBFADAkKX4EDsrB9q8iQP6ouA/DvaVdOfFPs8jppYhzsKVZrOW/F/qnuSCB
lWAmaubCHpEOcp/o3S3Upr3Tuckkfnb/vMyQrtAoOGLcSF4+nRSfwgkTOrBaOTbvRVRbm7WB+4Y1
wttPrwQ6PXL469Kht25ZEMbEbD1rRtlWRhihVp99k/ptaF6ZpXN/n1cvZTQ2ANncLCHOHbiGXgaJ
aRizHzU97rGz3v79W30OMftWSqi0EBwIgenMit7kgt2ytJpVDXL+cqQzgwFCRR1OThey1GbX1Qhi
PbQq5HEbiT4lrh9SXgtxejrTD/gUYraq67HtOihbGE57SOomUe9NLjHdboSov64y0b9eHtLfFsDs
kKG6o5JvswAs+hHHKw3J/TFqULddAFBbmDK/ySMkcREUVVBgAPF+C4LlFTmDZz3sl7gdwXZMbzNI
0Bb8AlULny7/ntN9ZtLagbJtQYlxLGNWRHPKMYzxbnYXaqo/67oHH7SE+V3tQswi7FG98qg5nVHG
DZ2C9oGFfuvJ4zDKTUVrsEUuzMA9hJX1pxtRML08ptOraZKG4elJNWGqc89uXPoRbuYBDVvo7UeQ
CaDm1kaR2ZWZPP1yRMGNGHYutwVltOOJjLBBCvrAR760Un/Webp1Ydj2igUTqOzwb6/s7b8PS3IV
UioRYkonjgOOTTq0CnJdSyt7TXP4s4GFhty1A+p0Q2BXYumIUQHjlVjtHkeBgoM7u4dtqGK1aKg3
abBN1RwxBi96toxOvZKCnT49p3A2B5WJ8MvJqzp2FQvd/b/OQ0iruV8BXa6jiv2HW5LkmDSNWF2Y
vrG6/C1PJ+847GwXgrtCWwPoBQLK/Q1QtA0UPXy/izsMKjccCFcKPqcrkhNfaqqk0MVzXpuFQ7Qg
haToB0uQrjdVISCwDd1trilXysdn4nBVkv+hT0QfWs6WiI7SXKGWNK9CZLWNSV5PHKL46+VvN/3Y
4xNsuo//G2R2hUEGG4aY5BXR9w7PM+TSmypeosKzHEkFY/cPFm0vl0OeeTM5NNY5M1iZunqSqbdB
3gE67LG11IInv9M2OkSpvhQ/VdV76qMWVLB4B4xLAa9Y4Vh15dY+WS4OT3aBMij7QaVLNa3iT+lB
A6k8bieKbydapNw76ycunMZHIRsVJyoDuF6RDl8uj/lkLqeYgAh4pumon9mz86XvIHqEZhYsyxBh
QNNAFYhzOVh7HdvicihtKvAcTSmxSOmIhnM7XYvpt3wanx/aBtAFNVgO3ga9DIyzAVOPbxia7Kro
rYl7YM8HWF63fjx96mUCtq3fmkm4ySOxV5r70v1tWXuju3JdaCf3xfTDkD+l54KFkZgfsmOJLnKh
mwHusHBTKYCFZGROWoHtBW2W3EVDFphLcKbA3QPFbOpdlmnGox9ryloEZePu8Ff3/JuSQ2hYkEfK
FdBE7akDB9muynbIYYErvXJrI12mL1WMbpUlvH/y9SIp5NfGCkDs0YYMmysn0Mk56wjJecBzTdDD
Ouk0xq7W4rBehsuccs2BB9S4yjuMI8XYip0aeObu8hyfjUehnY1LlY+2yPEUR+XYqpUJ8Mnx4xut
/uYFGsoOG6FfSdzPLFta6nQmSHHZMPPnLs4qiLUEWBnmQ3HPzvyJ/svWU+wrt++54UxFdG5DjQ1i
zXYk8z363EbhMg6/q8avtt2Y8lfuXznqzkcxVNYgz2p73vULAqH6TaCFWEnv6/HXiBKC1z8G7a/L
c3Pum00+pnT+yFk4vI/nJoxrrkHXCZYht8RWCYwE0R89CBCeCrMryZE2TfRsr/99HnAT8dw52esh
9fkMFf9wqfmdeEM5wkFF2A/Vp34QwDQHUKLoBSqa+FGlnbVJgQl+iSGUHRKQvNYjFOo8WWLJhIkW
HT7Q85ao3F94m/avo+/FPy0M/HbIJABkHTCW+Kajh/7x79+LKofgSBYqFfJZvbpo2I+dcINlow/4
DwJnd7Kd4/4zbogt+jnMbMukmhtR0yUMgDfo/DuvFksjiiBivl0ez7llZuqUvk267XRkp+vn0/Hr
6AWKW7rCeBKL7n/a6/q7akfFMw9d+XM0fQ7AyxHPXGjEIeWihsPaFrPLBVsByUT24ZLXCHwk0Sp3
TN6PPsWNJgRqu+6oJV1J9c6M8j+PXh4/vH3+3vGfRqngu1Hw5Ad62aFFWHTLhHfAYCc7t0uu5EHX
Qs1SFHukRlJEFCmi7C2H8gXaFozxV1+/coif2bhHQ5p9RjRha0OmxAG4uvKqam3Vwa4Z/1mWlKo3
yqck5XgJkn/M1ocIRKmXoK75cvaqUct7F/I58mOby4tCPz0ZJp9l0wRViGaaNQsj2xI/n2bi4oXv
nVmSQL5cDnDmc009Jgyepzob/ZjjdZ67eeSbWRMtEXL4E9TJBj+aBYjdK1fQmcU9tXpRduJ041U7
27cCAUtfMQGUIqpwmLzjggrBsfQXLS5oQsOVrXSamwKHm9oGqkAnfsqMj0dVIpwXDWmE2DXMMfQt
EGofTQxhOSQ3loZoXIOIYrn2039ffMTVKXiSQejIoR7HHQs/dRUcv5aQ6pcyMlZZpaCCqq4vT9q5
CwPwp0oNhroFHnqzWTOr3jGSEgMYnIoWXu5T8HxyMLtB/w0xAHoDdbAu3BvpbdvsDSGAHgMGpDjb
jzy/1Sfo/rpvHqjcXv5ZZxYrxToBEofsGKzM7KvDgi9wf84jtvgWxiU8+erKxJ5bRqwiphTCIKIR
s0PEGYse00Ii2Fz7A3St6qGmpY0qSHUNBHFuY+DcKVRO4ulanmUznmWaHjoEyOd4OI6548qLjD1S
pldGdD7MVPCZnhbGPDcbPb2SNgfj0suwxqKPa+Bia8uHyzNzLgrnFJcLyGHeLbPBaK6PC3gN7L2r
Dsak0TVG6ERcGcqZ6aerQt6s0sdC/Hu2+IuoyIVMeX9aTbMzYAQyf1cy5jPjYAgmb3YqSSaHyfH+
akavkXHJOEa3fUNpZVMBWRKx9a+1AYCuE1qC+bct2u/zkfR12oTSAtxeOyu1uRlxYbXs4cp2OXMj
HkWZLeYB6eyxDYnSYv8+VQjw5akHXLgtceUxee6zIYwMvoUWFEDO2fQjW6wOdh7EUO+ivQKNR0dK
xK2D7eVVdlKFmD4bG58NSuZ0ksHIUnP1uvbjpauX8CURgaATfjM4yA1jrLXKi3rVNH/+NzEBqAK0
poozP3Frt3QHPLTiJYKw66AlI97n6lOZUblKHpFNuxztzPmDuP1UaaGXPzUoj9cflW/DzCR6hRIn
DtwA9klrrcyGixNQrNVeufzPTRv1PgocNiVavFCOoxWuDS3DgAnljfbN5ECh2sZaq668Ps4tw6mA
g7y6OhWoZmNqjC7CrwRFApGZ26n2Fib5okPrAcHNK1nA2QF9CjX9lE/pZqDDpHVMQsnSeY3hnMeL
3BiHVWkO5ffLM3XuMKIPyllHssGMzUYVtFnAoAmFWuDeHqwHRKquLIZrIWajGQy/9XKXEGXeO8+j
V4aUED3v+fJAzk/PfwcyLclP38wfQKmPDlHsTlmMvAl0umDPUvlfXK20pyeMJvAmmuOzMwIVHzGm
cEtQqtJfJlBM67i7UfORcY3upGJfq9+dOyw+xbNmD8bBRh3HczM2bg41sir9bJm1nrXwtOKb66Ik
HXhbP4s2l7/m2aiTbxC1bQo98xSliz2j8oIiXo5ZfENvMY9/a2q/gKWTSKyT7SvhTkFOHIm0Bf5v
vGkNfZo9DYNflMmIh17uckA8S0GeTdUFgrQvnfGQ2C42LWscyy4P8xRaOYs7W/66irQLJhMx7dJx
i6SKXjwNEl23bc1ogXZk1YBzIpoW1R4V7svBzx6Sn8Y82xemO2ndY1WOqorDykETEO/dxyH2sK/A
dc9I/j25OfrGsx2i9yh9+viM0oo7eCqyqBXai9CRL4/q7D78NKppZX2aSXTqvQajHPQQHDSHjfp7
VzXQbbwQEOU1K4q/QMJZQci0qazD5CGjBiN6HCyusVCrdEr4tYH4rN8g1VVYPzGbgb/svoa7rFno
SJihjiHFXqB9FX64prlsva9tduX8mVbKyU+xHX0CGIB5nD8QWw2MV5PXvCGC6ndiI7XQwBPHYfbK
3XD2+36KM1s1Enk9avoMWdHQIxy1pVKjYTJ+RxPyf5GnsvSohlLkBWM5SyK9gpIH6lusT2VwFjJD
bAyJ8CtBzn02MiCw4EBUz+CYpOgTpNXRFEXKyPbygxG7h6a23/59VZL4OLR+ADHgDnq8UKy8VXwg
GPEyCs301RRDvC9RfTz4miPfjCR6vxzu3MPadHh5AfshA8LH5Diej21zXgZ4/caILLf1njps1n4z
SfmGm0ZBptO6i7tV5W4ux53+7HwR8habci/mDGLicdgMU4y28QSXkxIc0F/St1E1iIXIjOrRrm/8
+K1vMlRSryLipj98HBhwqEoRQaOmSd43C1w441AHEnMID5lbJMxq66D4/Velkoi00NJYJI39juT3
+F53+bCqw0FfVlHw7En5vVO9N2mX0b1iDuM2apHd8GDIXHmrnGYh/D6+DJRorlMxf0DGiqiUicu0
KORrnb936dfLn/70xjz++7NzL00qvBF8lUe2uo2UN0tD0OwJA0/DXuVe88+75jjYbHnpYaqjscZg
3HglPB/xT2SbkA66PKQztyMLmNOMlxAeg/ocjaBVdUtnkcIBMPaFbr0Z0XcpvyhpvyiMQ6R9Kbrb
Cr9o906LrvXy1TPzNTWZgOdhajj1Y46Xcmq1WVxI/K419ZsarWJ30rZF3/SPZSxBOZUVsppGt3a6
L1i6b1zn7moxQD/dTdM+ArcwcTxo9M8WtYJqrt23LGr46WuEYSLEtIrgptYB9EAIUB4apHbbkG1s
LjGYWqbZptfWY4Mc+KrTH7V8Wfm7gpR3cJG37zDa2LbQhPuXDkEPMRGgo2Vh+JvOxoXWRc00fNHL
3YAlXW+Xi7T6gFy0ipS7Ov+e6L+r8sXBQdzZhoPYekAp6HDEyUuDz2x6rdp5Jh87HvpsNQeB5Y5p
zNAhtyPvhqI2tUhMcXwdSusKuOlqCJ8NdF8ur7gzm+joi88mPex7RYk7wrbDpunokvMdX3ips9i8
Aw/xK7nKlQmWs9waAef/Ie28duRGlm79RATozW2xTHujVkvqviE0MvTe8+nPxz74R1VZ3EVo7wE0
mJnGdDAjXWTEirVidMwxl8P12dDkLyc38QA5TOeqCpJG408ZHsjLQzy/8E48K+IcwqLpYLTrDKgt
ELwtoDsGhxkiWnLZjKqen8jzJcALhfTP3PRxun+8cYToo8XOOA0ufJP0aL5kyS/HuFHaZ8uSNpBo
TzFcW1/7KoZEZq9qP8nfb3rDhNSr30gkJgvtvh8ONTRqklSsRL8fV65wZZx8oBDyeymNG3CL4ghY
dRCfjiBazfQUc+x5mF3aX8mobGaGWQsp3/A9L8ADp5sG3YRscNwxhBrKeQZeR8/Fow0nY2U9qLX5
/bIfz0FvMAjw0DCAC2sW6UfhECBbIY9jjR/9Sd1KluvEr2FwjXSiCsYogjdMtz7ZpMgp5TnlV/Ll
7fATrpAVby2umqOvEPajipaEFXt8hUwnge79LMF6ZnBXrwx2cdEcmRH2n2zDVZR4vbHpK0f7lE2K
PKN9jNvBmCo6oGBobRESdWMPsXIL2sld23rtJpr1dGottFceLAvhPb5HONaxATbTJSX6XnamAo5L
Y5OUzygJBdU18t7wiacby9m2zjcrf5OZf17G/PluDPAkO299BW7o82XHfBz1Z4v16EsE/9Pvomla
zZfU3QTn2lULpDeLZzLzGwdifmiIFSjgJPVRrj/J8t6fHobxVZcQiI2uWrLWUTRu1PamotxR27vU
aNwIqrRBRxY9+QbRF2/N4nD5mxdi0Nl7c8evacAZKuLP4YrqLURSDYDB3zwVbZ43SQs2Va0fBvAi
Xje5DTgSUPBKs3L4LK5Wpmwmx4BLQrw4Iagy8y6cDIRsEBdpG7R9U6n7CVNtsrJiz19D8xj/WBLm
xbc92IArLIGA4J1CD0qwbyCPMltzZUxrloStoaZMmhdjydfkrcfNPWXkTpMnvV2J4T8Qdedr7d8x
ibcShLW2NQacgmE5qxJDCsk/JjdFC7di+NxK0U7lqPQVd5IeFPmgajd+eKs7REVfEuebVnyx7Il/
ee/He8rhNPY+Zk7qRuUuR0cIWnDneWWhLU73nEGkEY4S7Mc2Pnrym1rigZzgg03JexgCSHwrCypd
FIKbQdvHqr4fUF6HgXcLteV77P2o0Ht20cM6TE6HVvJaT+Dyyj/6IOHcmAK9HOhmMzaZOe3zsXAV
GTYd564OVBehGzI6t7X81Dfmxgr//nqnRDX3leAPKPGFZZKqqdSHaDdvULYgXyXde12ya5JiBZCw
NETsWNQp5jLSGYRXqmOQyhYXwmBIkSuhmLFBXRAdgRFuW2g3pT3/r3fw6L2EgJEbFjV5wDKdnawM
eClQn7lO5uwL+Xdb7GNFd2CMgpRjJoLTfPC1be4oX7TG3KpD7jq58YKO8jVUrHcOrMqQNz2bvfIY
6vre6OKVFP2yV46+RYgp2tiBd8/A++2cFDEOCGPJ5n0ONQe8uFrvVnJ6g05gm65sgYUdcOKD+edH
O8Ar6SLMgCchKxFdJ1a/D6dslzd/Xzi2DVojGCBHHqVjYV0nQBCUcB5eHN1AoOw6zUo1YNmBRxaE
81TpEPeUMwaSOg++9XXQruv0Ku6/asNzmt+AWtTVuz5fW0JznC2ceCfjEjYNWCU/QBOVUNB6Vaav
nuQdEvlGyp4qNEEaUGVg/dayW4tTps0wLJOecupGp1NmNDyizZGR6ib7wtOvUhi588xZeUPPDjsb
2pEZwaEVkjijNZtBiMot+kOAjlQGudunnF43iJdXjuI5qr9kTvAkQb8KHx63VJw/Keleiu4BiIf+
L1SSSHzA0szN6ObZT0VHGbpfiTguuxQCwlOXJlGaKE3CsavVAQyW8iPM3PddYv83m+1fl1qycmoG
PTpSbgljLIxPdfMYmd8m79NlP87nxH92I91VpybyUA7kdmDW4knayD3029KKhTVfCc+zOG9kOCmw
0AbBQRt46w7+zSyHcHkg8yoWBwLGBhwIjYEzBv10IH5Jy70tMyV1pcHOiiqUfa+UDTiYW8lcw2gs
RcnEAHN5lJyNBsmWYA3VBKOOmBl0b7rxtxGoV1lzVeaDa0bwpjuP8gRh1UBMYiU0eh5kqz7Yw4vT
oqr209EfZO1nbv2UNFQon5wm29Z5vtX7W8n6bpuVGzfqSky3dNydfPAc9B2d27OeVoKMKHdXrNaP
ajSSkMmbH5pDzyk/iAHlp+EXaLOz22CcQlfq5Uc7aJOV71iYpZPPEGaJRBevTJgXN0FJIkI1G5k3
RttdxzB9wcWCkq3fRGsd8PNRICyNE6PCyeSnqo3+JEbTaZeRyOqzcVOF2Q6YqNtC0Sdrr7a1yvo2
b84zq4SIHzk1Fe6eU4/r+aBl5sCCNPpqU99ECSydEsDurf2QWI/ZWP3WzfRTZUrXlzfCUi6TY/5f
w7ZwOPmdliR4eX5Lfm77N0X9/cHeaH/Oq+smAuYzweF3WyIq1hord8AH1P980ISFcy5GPsshWG2u
eOivGJtmKNJdYDvlFs0a+U7x4KjoILbaJFnfu7oTvQRJCqdsPwUu+h0qkRwALsVaO98WTh+c8eeD
hLkP1LYmsYkzTNr20+6tB+fUZStH3AL6zj6xIs61aZadN2Il4q7r0O8Ixy90j3PtbTX7ewUnbJBt
yJ1aOdTGsjvFkHlnKB6OL0XUbGEQzptvqkMGNdlM07eV9bC8EOfK+tw27Yh5uDrLirQYmZO8fR3G
20S71pJ9R9/RgMLUCCj8NtVdmPMum11Ky+GTP2bV0/UfTzQaOShXb3qHJOMsHxnwuAt3DTiwqt7a
sNbm3vcugqiroreSKpHlAmvfwD+eSJ8gTlYtFy63iPRkY9/Wa983T/zZSqXPi5hInu8N8SQCzVUG
El4x9X47q6bGTYeM9hMy03X8Nk4rS+Sc1YHeqLmv7P/sCQtRyv0EsQjcEYXDFckUJew3gbIvCnQJ
b8LitbNfDOMekvVgaElJ3iP9gSb0r2jYhsqzWawSXMzuvzR+Ycmak5kqXTRPj/Eta6frKpn2aKRu
2vBVldy4/TLqKlmNz+XIF63c1UtJ92NniFAPyMeMQaGVmGxrQ3Bzl3jF3vTuPQpiKc+l4qcTwB6y
km74D1YdmSTbjJ36uCOP7kCJ67myGs3YTMmbk8gbI/sGmfbGKl9N+7ocateyXiRdWhmsuNBoKISu
h74BQgWV4ESIfzq5p2VRssGxyNeQ7Ls9mATjTlO+VN2nPF85gMXcDQY+mEPAb6syPGdCXKJVSHt3
6A66XQuEsIX7V3XajRMbOy1ZwyGJd/k8mNkMZVgwvmdEcQac4Bl5ASiBM9mr3HyMc4j4kUeqiXxg
CjpM1hRe+1WWrITFC4M0aS+E1YJmH8gFhUGi3VrOOjaxO8ARsGHLtVuStd+QoYluEIRXNpdPskVz
kErBoQFATP84/I+WTdXmCFFDxs31/a6XIKvRboX8T1nLfH9kj463JA6lt4Sq7XxxOqQTT09MHx7a
WdqQds0KSJCJMBMqgVmwmagIaTDef/O91zqDoPyrah2oqYzqC9KTtnm4PN6zPIf4HbNDjgbcxIMj
tx7fYUbexla9fYLOV/rEOakX93BLeNmdFbqpskMmZ2OHd460kt042zKCI4SzuZ5AzI8qH6Ajku72
tr8BK41OA5KjmRzvYFzfVaqxsk8XlvOJ94UD2kNVyohgWSWVF+yi4qaCwCMJ9lJ3JQ1vlz28aIq7
kWIyvV1nDD+157Rq6bBzIEwno3Uo1F1ShVu123reyoEwr5mzNUUTFtg2oLCmuHjtOLd0v6KIMTiP
UwM69eu0lkpZNgHcFmZFgAfiKzWS9S4rZ/x4gNbvh1Tv78T/dtljZ0Htx5oESfx/RoRoIqgC5AlN
Xi1yTSsbhSG53kma335LOyfZmXakX/nxJL9kQxLtk6Lo7xoAUh1dDVJ4HaOWupZ/EB/O4gcJx3oZ
oP0W6jKjVreW7FYBEAV7a3i3FkqKwbMTXpfwwrfOFuWp0HArZe0DxATI//8Ai2uSah0AfiE5oDax
PlkpH2BFiGUqbirtNDT05Hu0M3M0ClBhcipq5xTsf+jGSnR3dpeK1oX5kEZ9NBB9pQ1JPgTNwwTp
qhr+AyK+77/K9j6p9nW1MuLldfZnwILHHZqMu6xiwJr3nsSfxuI+1X9fXmaLG9P5Y0LIqualPCEt
hQmqsHL1A2xbaj92E2CGNdz42mDmnx+dsXqK8kGS4z8tGh/y9l1y5L262n20eJAejUc4yZ1Y02II
97HS8PJEBVU/9Oiu8hSCLdtyVo7tOWQ8P2v+eE84tnMniw1j9t4wPSFloDsPpnk3ZIcQQElzQxnn
8mQtuZBWXNqd4NGbGXlPXWhqZYJerxO7RfEc9t/9iCrEWt5kxcbHNjiaJqQRlbTvsIH8NhVpRLDR
CiTjfXkkSxHG0UjEwFSljtebJVbSRPus9tqubbZy18cbRVvZQ0sLgoQiCB8dEV46pk59BgBCR4ye
mh4YA7/ap9Qnxm8t6qOtcdt7h8vDWnTekTFhNymJYQ6dgrHe63em/xzRCFx1/1w2sui7IyPzRxzN
kMdBRHCGEYvbR+3uU3OPKjaShmsn3uJoKC7Da2HMjXzCcrObzEeJnJu0ADeS/xi6fjOi92wou6pU
d3bwklAuVdBjnTK3rbaj9hgM36s1wtHF4f75ig+SiKPhAqLqQqngK7KIzpbvg3Gjocy9xrO4ZAWm
ZMJ6KBd4wAjLxHG4Ss0YKD60P3q8dewHadjaa1nUJY8S5c6vb+r2hiN41ITGrUakMHFrHwUm560G
LtpHK9CKj1SseCrB/gP7AI+GWU3gdIGM8A/IzmxFkakftkk5y1gkuX0VQ+WG9iV6dZRDpqTa+bHd
3tv2VOzkqB/z+8G0auis7MQuf/US3XpA4HLfUd0pCpD79RP1l1wnaIoBsAUOlxuZXO6hyM9RerfT
prnrOm2QD0lqDAQIlV7oW13L/DVi60U3QpBIs+AM+BQb08sAEeuxBo8tlc5DH6quQut248e7v99o
JJD+NSPEx0mNkFJj4sfR07qN1iOkaOUbmDceoza5+t9sCStDj0m5Sx22uuzNTm6z+D4pHto1IOti
EEPkBD8UyTHtLEXrIzFXa0yhaxrRrxY6jFJuN0hq8nDWEb6tnqBl3OYw6VVroM+lDQZZ2kxFbrH6
Rc6KJFMVqQ2Zs1JRt5m3SxUgMlCo/S155hymkXRikDQv8kgSruSiUKDEtxhhWfntvois30lh6CsP
5KVQGFZwm5QKlgDRn+4wr9UDCSw678W8vg0B6fpZsHJvLfoLtYeZMwz2BTGHaXZBW04T/YpIIsfb
YXivlGpjDjT0D+VaF+bScBDqAuRBRx/5GsFnyDDl5Thyo8SIiNn5c5c8XV7diwZmtmgduil4HYTI
3XY6Q0oSBmPMoN/2Omp+/DcGqJ+jUsj5LbZAOn40+I5OCyS8gj/JdCF0FqzpR5xVlOalhSgBiX7m
HnJ7YdbzSk3LKkL7bai9gxLuHJVkQLpFDFUzvvjRLOJzN2viQvH234zuj2EhrOgKn/bYhJZLq8y+
05fm6r66AjpZWm7HYxPuDKVOUP4OGJuvvsHTs9WGnWQb+9FYiZDmc0y8m0CbU0aEzpg3urASKJVY
djQBXKksxUM468dQke/ov1Zd9OQMvgn1dHInwxpw2YOLwwPABDUehFKO2M2cmo7eeB1mxw6GMKXU
tnFkIVWvfcmkn5dNLS8T7nY6UU067MS6LJToaWbOvVhdobmmd2flj6MJLd61qv3KyyvDeJbUz1a3
coHMe/TMsTOzBGlXyKhFXJ4O+SyBHCM0Ef5UQedkP0vwvXZ80Pv95REu7makxDgqSA6CVjk9/XK9
C6xSxVTZ8MqqlerK86O1uumaEeG5DadPxiWPEdjcvvSe/NmCCfryOBZdxrkH1eYcX4oyYtJoOUg+
ciqNUvur9MPrAsJcsNFXdv9eVmudzEsPESgS/7UmDEiTeWv3OTsM5XECabndkfncIPsGK8hXr3Me
FOPr5fEtpjVp8gIoDgyGrpLZAUehMxKNUhpKmETD6bmfUhfVwFdUgr9kMhJ59JcYGcqxWYHkjvZN
c8at2urb1i52FhLpl79l2dd/PkWIpbwuGpOk5AhzjN4tJaKoB0RsW6PZJcOKqQVHAxyhVW8GK/BS
FpZnjXQ5urWsHLSZtkWNZPg2MK5MK9369jsCyJcHtmZNmNawtZsOuVT2He9lc3ot/W+Dr1KA4Mnk
3JjZ1WVzCwcZHZEmA4OsiEtIiBProjImtadxDzzIgfRbK/00mk+oJa8cmAvnNKIcNBcQ/9IQL7LH
6EMlhVU6N9VRLKs+mz1sFjeZfqUk6G+pvJ6LlbTtkh8VUrbq3IsEAa0wMDttQYR7nJrJ9DSUbpAN
t+oOjfpd19QrbZYLaxFiVBLRaAtBCCKy98mSWfny3M5ZI9A8cEdtkPpjjaT+xoutJ/Ov8WgEDhic
tYwg7qIYJ4xt8vPBi5H/dCMY7VvJ3jRUFnr22d+vjSMzol5GVauF0cxmPELsqL4vatcrVPqWVs7/
pRsOGRiHahj948DJhB1WOkbbFBONnVNRgbqFohi2nUwtb8dEf5aGOny2w1H74ZVmsx8zGtiDyGyD
jR4gQr2y/ZbWKZ6lKMdUsieET0GIWUGEVOWaGN5D+R0KzmSacdE3Bv3lTr0J13Jwi+v0yKCw36fa
K8PcxGAOTUmbIGz+iv7wRs0jt0/flWBlvy+92MAa/xmgEHRKga2mDRJBPMHvCrsGW9PA/DLHufBG
7iWZA5uyjVN+v7yW1oY5X89HVwc4qHToAoZJ29ZzmXPQBOaXPLAPkjM9lejA9dkqVHQeihDCnAxV
iEENb/C0OtMSt1B/DcVuQL9Zv/adO8u5tvRHp3lt031pJAi3X/feynNr8UywoW4BMjLrigpXZds3
U+7nuLmRfQgKrhpL23e2K9N71K+xjZxhhj7OA96nqAPR4U5z7alzY3/wOinEuZpZyKSow3rX9yNA
kVRPadnwfuh+VNBb26s3MA2+SIhwb3sLZWgSwA6XeJBeX57tpdFTPUcgidoyzzThgHJ6dASMTMfz
no2EAQRZ0SGq97YUH8p0Olw2doaTmYd/ZE3M6OWR5jdFaJCfyh5bBdn1sipBdT9zeLlBrm/7NNpm
lXpfBvtC2aqudW2Gn4vojkMa3XVEF6KnYSttlWjlwxZCTr5rLkfPAhKQUJ5Oi4QEFyk1vDBQnozL
4pGrYcXRS9c3WE36anmr2rCMnJpwYi+opGbezXFoxduxi4ECjVZ/jcZkGaKq7DQvl729eIAcm5w/
6Wgn620Tq4SexJ0zIWD5vWtfzWnXK5TXvw6IASMaKL1dtrnoSPYQzmI96SJxKASKfhxVjDLpHdQc
67veW8PdLToS/VXySbzGHRHMpHhKPAHFQIe9vpOTW2v4JKkHp3++PJDFfcGb36CMrCDZJ0yXnWtV
aebzvvCzp1iTbsqgfBlt2I7b9iFAMv6yuUW/ofBhwg+k8bISzMmN3zcp+GdXa8v6tjZz586c1ugS
5l8inrKswH+NCOuhiEgMBh1GDGPYOnGJrEi8LdWV+2N52cEMSXWc3c5COF12CXFXFsWwInR6+lz1
Cv2UxXXYB1cSbMJTrF+1hXPbG78sZy0k+A+mZyGDmQFRE9tjTZSMkDt2iJFbbduEb4qEulyl7rvA
c4c2PaTGe58PB19ZK/8sLcqZGQvcG1xVhlig7kqKxHYGhG8Kq+ix9Wvym/IU35edgoCq39QrL52l
qSSJC/4JWBC9gMKBRc7WkEBakUyBYtFrryduh+DX5TW5GOwdG5kX7fH5MUy13AcY6STH2QwFBOe+
tEsMXBvNYsvDYSIDlkXO82A5CHuEP//HDxB2RU51T0pSPsCX0r2eHazpzfce9PHQ1P6urZ5V+bOt
/aaafNnu0mY8HrewT+qq0exUYzKNKEen4WCbw/ayhaUYa6by4IgEksnL59Szla/4Wl2PbHd4YDVl
p3SvkXTQpasWGuSEHtLL5pZWJ8khRGlnLCC5m1NzxuRBcxtwZCrKneL0btTA0xG951K4u2xoyXPH
hoQQuS6MzAezAvl+kb20U/ZZy6aVsSytfCqSMwaZu/qMZi/UvUSzOyKooPlmk08un7L/5mF/bGIe
5dG6N+QmKdOPl0X/ym1p0ZPOm9Jtfbcpn8o17ujFyTkakLDIndiRy9Bjcsb4Rqk6ZC4goLOjzbAW
5KwZEpb1IEVq28V4LvJuFPu1S+6r+pMVrMQ5S/NDmpgaCI0p5+RNQzTZk+nZ7NnEzjed9FYU5VXv
Zyv389JKM4FjIqar8kd8iHqBbEy6xdFgxxHa3J7S0k2hRK+X1/NSHu1DoHrmWodAVCyoyk1kZS0C
jOiOSO9tqR1USaPNRnZHaGb7IYCD9R8NDuRyrPZO6+98tpRd+G7S2ivrfvE0RngAtnxY5g30mE9X
pVaYPcW9lCN/amhTD7thEw/UY/UcbH2OPrvj5mFJy3y4oVvHzae1Xun5UBLDh+MPELaF6ZRJamVz
vouwIWv3sXWboYQHQsBP5V2b57yX3Mv+X1qyxyaFvWF4feQXPrV5pxr2YfNPHR7yXttOzT+X7SxB
7pjnP84V9oaROWNozYSJozGE8J1nm6KH29KqbvwGkjNao7ZW8482xYe+z3aRGkLO89ddNPPr6Pgj
hMBJR6jA7mcH16m3SVTS92hk2r8m40dp/jMG92i1uLF+qNv/IgGHTN+HHuhcpBW8bGtjEFOs50hV
oivfQgkq9+7U6KWxt5H5T9RtLzt7KbQ+Nif4usyJyiSKPa4fTF+zsdx1ukkfPNnFOQ+n/K0i74dX
Z0VAjgmdQF7YN2ETRo5dQ+2IytV2LLd58TDJ0O2sUcAsDouHnUbteVZIEewE4ZS3eoidMn2ZN0VX
HgbF39rlvb2WRlg0BSndTDYNJky8z4sqDcwqKjkKZAWdvytN2qYIAnjfw7+Vf5+dN5ezaOQ1yT6L
9eFwtIcGdD2RQ7NrDAhlnrv4UTZ711Lu6mZlty9dHcfG5qjp6N5VwrjwAwtjWVdnhy5SZMT2dGjW
WrSxL6/BNVNCABbHU6mnCqa0/sEafyTSE9H6io2lwwvmNCI8FWJowCrCcGrqqnnEgijachO3uQve
ZIPE0sb5r0ZzZEkIu+iycSYnx5Lf0ASq0VvmPXTd22WXLR3/x8MR1ndUdrqcZxgx9JCu4091GW4U
46Aon9Ox3NTDY1nuLltcdCDih6jtkGs+Y+risvGRGCNbPwQPer4v5Osw+Qzn3v9mRVh1I6Dqdiix
UmSI4Cm+9D4l002oqI9J4K1d4vNMCHfoTFrPi43xcCAJR20ARkKJbPLnkITuKtrieoj1zDLZtFCg
JdK1jmgp149x49Mo6qmKa9jVyjcsvD34BFgm4LMgjSVu6aEA8FHMnwDrmmrtumpbGNcd/IGy9aNb
RdctHFVz+RHoP4k16I2FjabWQ15P84sgNTrYnaQ98nWfdXO4oh3gNvXNtQaWOQgRHYxj6ZaZK64g
P0833aRUQ6tpzCagvl1v2jsy9JfXy8LRMUPsZoFyqPFh0T21kNV1MlYa9bFAei/8h3QcNlGykpNe
syGsST0JZSstsTH10GfZ77El3Sn2sL88koX9dTISYW76MDY0v2AlVFFOd7+blNeh9qLARfW/2IG7
/tRjE+y/CmTvcGzr3SaXHwFEtFHhroOkl9xGToDsOn+bmf5PDalUGUut4lk9VQCrNm01FjHkdoqz
9RSUEcF25kG+S9vS2XnkxK+DfuivB2AMcO1o2ZVOCwNAKNOa05cBsjp22R+mIIj2WGt/0Y4jh5sq
KDNYNx0PWcAqIgEZDhPEzekYA/xt2HXWVUslAxxSXmu7OCnUjSFNw1evn+S3yK/9OycsxvfBTyzv
OW5V7U1v4dDJA4l8cC9b/sFOFPOnF8bTk5Wo9IZKdpcdiqLIelBgfh+504CO2KHyGqu7c6pYKvda
HSvBQfH94GtldP1XqSo1DebCPHgrRlsJN5LvoZJmN2p3RWEw2/dRFTkr993SwQI0CqgfL3PwXsJ9
NxVcg6lCytTLmm1jHCrC10K/Gsq7Qt+l9qfLi2ppro+tqadz7UdtOEYq1qyypyZNq1oTbGySG5fN
LO2RYzPCkqrjieUzYkaBSC99jr1PXfujXC2Azb4Rjy2ofUDIEaNCyzmP9ij0qTwjcDQYGd26/FFo
WzU9aPpjHCCjUtxK0QEgkVM+mebKI3rpTUnD+B+z8+iPzPYN+li8B8jwaT87aIfy9FOCJo3Z7Qyj
28j6Yy3tGggS1pDdZ/x7xJUzca/K8UnpCdjmqWG7nBoJYFbqomf3Q8/fp27YA4/yu9c2rm9Mf9zZ
PAhm0ZGBhpvYeOYqvZ6C/GbUrMPlGV64oU4+RfBBU9kJdRk+Re8VE0JkYysZBeDlxnfbPL5W8zW+
n4VAioFzQ80QUtkSyRI808tCPe1TN8nNlzxBkMYuYtdIvYdWyn9TX7iqx/ql0O2flwe6hA4/NiyS
JRipEveS0iGWlk/XnpwQ7Nip5TaS3tzLZgddSZHF0W001VZ+EweSdytbSUh/bVEHv71RkyW3iU2F
5HraPcnqGF1FqY3EpQ4pnUr/v9e8BbExfOl86vKbSA/Km6DvjJtRlpMnOeJCzvx8BV+6tISJSin4
AOQyEMMUVlLkT3UTdAMIJ6nrXA9Uu2zXBqeC/oZKS7yrqvgzGZknIzlMZaxtlGFNhGPhJAJLAvpu
xh6B8RCOCHCNk6SFckpAkH7VtODg1NYXU1nDrC2cRMiozskfsg2ExOLx2keDaZTM3thPG5OaBr1v
bXBIgVdcXidn7fvz5qSYoajgceQZRHa6OWulpyJmj6lbqm8DD0wdXvVtpWzT6aaTX6HGgx0yCK60
ctgkdDPI2mMSXgf+lay5Kv/t8tece3dOWPN6h4qLu8UUQiE5iSaJ9TPj1lPQbFftmLnJ8NenPKTE
BmJHoMZZTSLFTRt0ljYAMEBrhFxvuB2Md1X9Mqx1j54Hp6dmhKOGoEUr6xwzKbwHvf4wOvGKt84P
s9kC0bYJVQ8Ex0JwaiRjqKQGFnKt3Y3yazZtwfUfkgl+quvLE7M0GG1WDtfhlEASXYgeTXPymBnY
SpG1a56aLKTY26TpyoAWFiMVUQ1EGkbAvYmiR5ZvWOh9YcYcXw3EUQMl/eL0Ge0pyYtTg7+nVSeR
OuStK5hHZi1Mf9MY4UujvuhtdO8pnwercCVttSv0/Mqe26NMyjiI/cA/Lxw8VPs0vZLL1PUzB3FW
DW660JoeSdxuIIDZFRN0P+M/Q5fukxpAlPFy2f0Ltc5T+8JiinzJ6MymSilKOPuu7DblKKEoqwQP
k/e7qsP9KOk0aBHeD2sptaVVRjmJ22vWhmTfnB4QeQ4sZcpq5oQXbNjdq+l2jlW84XaK1+o958ce
w/xjS4SMhD0dwUGILW1qANBCpDLcauGtvYbuWhwT7W7ULmZicjFNCAkfqWaTMIBmpo0i5/TG7Nvx
IWneM+mwMnWLS+fI1ry1jsKuodPrNrawxVuSEPmXrBAiX5le7urWPxP55lDf56CQhs+XDS+MkZcR
iDLOB2hHxGqG6thhbel5Bl7tt59JGzXjoqR/MLqxVkVYFm3x6md5kEHkr9MxSn2VZlFbII6s1pTP
Dqp6kAtI3ut20/x9fROcM5hOrBigSMVosmjGUvXHElv1wVTuJ/So60HZTO2K/xbKQaeGhD1XaGNl
JgOG2vQ2Du6n4jBoP1V7N5CztNpNl91SApHVL3l+bde7Nn6+PH/nkSPmdUpr3M4QHIqpm8xwEp/Y
MHM9owcQRSs8WtP9XJ60XrK6cCH7jtfaNhb234lN4f7VOObVVMfmpCd7J9orqXdlaTdGs1bgWhuc
cKigj2ZExUD3mYYGJ9SODGrctPEPxfC2jd65obwP7bfLDj1/sp44VBcyE8QcI7IiDC6zSIHdNPV2
0t+nWufN7Q5Rdf331rjI0E8jjKGPe94yR9t+HOSOZheFd3ge7jRaeOPqTiLxFpfDvmx7EBbtyu25
tAmPLQqTZxhtiGQyyp+SUhzq4buU0qBsm/swSDfSahS1aE3lQUn1Y6ZkE7Y8qLcoiCvG1wz5dsws
6GqA+4/5VvVptll7M5/NHTQQmmFrIIwIhgkOT73p9Wrfta0iUf100QObWccCU3Uj+d6OnnlAXZ67
s2hntoY0GHgbwtCz6yEIjaxOPKxJzvc6pXFJf79s4Gz5YwAQM5wiyDsSVqmnw+ny2kJfCQb/DBgq
+cuueajzL9GIrBraBWl9VfRrvAxrJgUPJmnP80xljvzxPaHyB610DjNhAvbye2cbrrPWV34Wywtj
FO49tZ2aLiOXuRmGB1vda2pOsH247Mez80qwIYRl3uRPqRVgI+Bc9Py900MxNmxLfWUzLy0IXmJk
L0j+sSSEzQzKFd7pEDtV8TnRUrcqVhbEsrP+GBD2rhk345Tms4HhhVe6ojyvcpOtjWFeIEcHUmOM
WhQ3mLADf4/ux2bS19bYigmxMyFXIjIds5vqwNzo/hfZWZmHZTeBplbnNwjNhadj8AbV7FBBZgxR
vYGjuao+qeany2vqHB4wLyqbIh4IcfoIxcnWG1gMwSPNWlbx1i+huKm2k3PbtW6kWxvTegykalO2
EOvVW7lcWdGLLqSJC+wWZAzwuZ2OUPFjM4Z7XdpY3n2ZPtr1SrFhcccc/X5hofld10XovHO0jTRh
at1utDfydJ+sdWKujUNYbaWp+cY47/68SjapcuXJawXk8zcR8zSDIq25/xJ0sLD56S8dpn5gngZI
Xk2DHrCNHz1UmquN14WxjbyH8q+LG7NJynY6ICQOA01Yf2ZdNmUnM6qYvjZ5MyqfdaBBpXF1eQku
Oe/YjLAI0hDi/VDFjKy+WbClmN2vywYWVgF4aiokyKzzQhC11tWhCJADobOlrF8VcpLldtSvB+fL
ZSsLuxUrrOK5JAgThhAiaNEMcq4maZPou4wkYVDFlGkC97KVBWfxGjBhAScPQrVVWGkw9FlamyE9
FzmvjvUsByvkP2ejIOUBKz7YcAPGW7JxpzsymCl2AYUFri49xP1tbO4072/nGxP4Z2b7obHd+VCx
OjqaOx9UetVngUv3g5x80rWV3z+vl5OCw/z7SV2gIWSYFqXM0yFIneyHaZ8HbqP9VqqXvrnpg33W
b4NwxdDZuhIMCb7yHY81h0i7q+YTnac3ofWuJzu5+tspR6gAfiTAN2BiCD2F/aGlmYwkfE+Ht/q7
Cbdtt1ZYXhjHiQH71GFpEynmCIrdNazHydvTiFMAJForNy1MC1lkptsgr0YbgLByYy9VPKOZrZT3
iYcIsXrVdLmLvsOwdhwvLOJjU6b49hmcXFMGTMFgpeeHtr7p7JWbZWk0RM0aD9a5lVQ8jpM80Pu2
0ZgU/YdebOzs1qvpOiBZF6+ssrMdz/QfW5pn72i7ZKo5URbGUo7KWJRRfFgj/lhwF89uJgXEBIUr
MUXc9H0X67URuCnPjfhVN3dRtVLLWFhimADUDE/iTBEkrGHgzp7deLAUJNovW9/4BZTr0accwdHL
x+OiHRpg5xIct5Yl7H3b7p3cKpzAlaRtpLmRvzXtx2mtRWFhSsg/g9tBalDVwLqfTkkbampoTm3o
IoukSJ/D9PXyKNZ+vzDlndpmQarw+4t4X6dPTfH78u8/99KsnE2K8+M9dnYCh0HvaHXlAyaI1ObK
8ZoHW5/q6yYHH1EOwVpVcNHcXDUHJkObtzj5HNXD5ERQEpTjzqxzSOv2Ibvel1YOyvM9ST6dthyG
xoZUxVC2TibEvVovpm32UQlqCs77vnhq1Xpf9N8ve3A+rE7vGEwhHWRSHQMXIKbu49KgBqhjCgEy
5/+RdmU7cuvI8osEaKFI6VW1V++72y9C2+dYErVTu77+Bn0x4yq2bhHuC8zTGKezSCWTycyMiIe0
MMeHIWuu5ikV+7JvkpU9DT+cZhqv0mT8edn2Z++ApjtIW4CUZyACVwethsgZDeFhO0E/swpZsWl0
c/sy4KurI7i7kApgmAo9inP/jnhNs4JKigW32zDDDXzWXqVV8tayadWjWM0g+fiFReGtifI0AgSW
dm6SO10SA72OafT6nntV0Op64UtfDLen1AYHxttUDfTMzvnvMWi3hoQKh4LAevTv0Y03ORSdhiDU
zYx8jqqo4chBAEQhQPmIkg/2ORe+V2OoMCzuZ/Sq6odO9wL9/HiT1XzEOsB7CbgR1PdTZZdd5U0R
eACTNxauTLCV9vsxgoZrBOLQ+x7g0hpU9RSqeM3u8gf7fKjPTStJQ9WOFgR0Ydpm42G0gL2kADc/
zn89AHq+RKYUj6ysHcbWisHl6WUBTd/iotq2urbFZ+c4W4x6bYgwGXgzYDGzhRlFjGeAdeCx8ccA
qievkQXROzEEzeBrAtZnF4FZmRKBfwkjfeo9Ug1Nas4EawszgO35TpSv4V8XueX+oXqAOxfUNp+n
FOuoN3ppo/Zpvx9c/19gTO9aY6r2yDu2l51icUF/jKmE8L3vpMhVYCx2/nXNzYwwERGN431+CZ+v
SO3hs9jFE9mBEWJch2Td02sOhuAid7bCPjbWZq5+2sa3ywtb9PaThSleGPPZn6wQNv3ELtYi4zdu
PxE8jEtjAyyfDkeg20clAOdmWIyshMiH6TzE4X3dY15Hg4zQmZC3zElaGfs8nlmU4FN5P5CRoekZ
sEiTun6mQpefStJJY9JCjijKH3FiBDgmlwwu1uH6Nwb0/+qbkgRtF4zOPswObvLMoKsXmQHUoGv3
jmQAZQR2q3nSfp6jUX6F/Lgnv8IvnApodPyKEepqTmDHY2CDNzf9iMe7HHquQ7im0L7rdeF50WlO
Vq8kvbGAvEvVwO7En2wK8Yw9uKbXgP1f9s3FAwEzkG1Hrx4AKmWXm7kDz0EIOwZBnY5gHRYFfVWI
7kSIEd5YjruY1hra5keQIV42/jnnwnA+pjEwxeJ5uIaUVx3gfe5k2bCd1t4RqLV1htLXMDrfackO
UadzKHlpnmcmp+aIOm87Mq8uJxuCPxnyO/ZvNVrrKAxI81gBVigKsY7LbV4MhyFeX17n0rf8s07s
9rkP0cRsJjuC4QK6RrVDD1EitszGzCSIEi+bWrzVCUQm8LpEfvnpVs+6ZuyKBLY8tGOC3pkDr5vB
m5+tJ0i/udW4kf+/aJzb1Mr2+K0Y59WwCS2emdPfoFzv6Nm1RTbgNxiMh88o0Q5XOS3wqJrLflWY
oLAYjGjegY1qOlaJLe7yUexavL80FH7/x2ZgIv1/m1Tq49SCvhAKI/ghJsUYRrvuuz1nP412m7rb
COL1ADAP2CQU20Zd+PqcaMPZHFRcwa0n53SUb147PAHzUYkQGU23jlFj5FmnH77oVhgbd/GeJJKA
8dyt7Mn3c3BGY5uT72C1S51/fAlD/0KeAUQEFD4wFI8WpnKdcGN0jLISMs9wjx0t93EHeMb0Q+O3
S/sF2AWCEEMD/5OCAMuqxPK4TAl7hNgx9F4LBq1wtwUfTNhl9ksIch/e5iFmGYcfY1V+axr2UJMQ
9C+58xK2xNFEp8XQCBpEYEFQN0P1QQnBfWbgYhJoDadNvgmd8BFzTPt2riGMBsGmMHkgXb5xx3wT
ZZqM4XdZTg1VeKShICxFajC6pnzaFIzjDkikVml1L+i4SwT5kU1pkLePs9WurSj+F7IOso7bo4/X
V+8txy00CPvQuCkSNTug/vvlLyQPrfqT8F081HUp/qeOsU+sqet2gkMnIyRW+ofcmXbgPAjCcLwt
AXgNUx1txZJ/n1pU8qYKqg7TNMNixeca4mBk3ZjZe4K6iavtmssNvbQ6xcsto51He4CtFNm0PyQB
q16rQXMDLd13pwuSZ+AklxCuETeWDyMTQjDndZBEYI86hjEeP5vLX2vpUXJqSnGgMmu7GByH6arB
/F1TbKAqxpLvYRqtbYhKTVEXVJ0m7C+bBKc8pmQRjRzlNudDlaSQwkawDWtY4iuR2ofJN4OO+rch
BVFXfpcas4bbeyluSKV6ADFB1gAKu/M9NXLhTrGFIOgQjNwy7zaJdDnS0meT6wEEQdag1ImKsjIT
sBq3uL4pm6r7fOoHDPYhYLjrJKtAGxG10OZsIBGkucyXnBICMaBgRwUfL3UlAIkqx01q9tAEmO5S
Z9tCB2j4yiUCdi9cIT4haA0pX81sx6FI3AEqiN2HMd9G8Uviv1Bve9kdF1cC3hkbXUEP16JyG85s
nDLcJPANL3nquv6VC6BShlnj9YsXPiZRGPhfUIv+NKIN+FEYmeOEFM+/ceMNTa+GYjuJnejuTXdT
WhsHbwR6bfXPX1jfiV0lVMWj1cVDPMvwUWz9lB+c+rHMDc0uLoXg09Upvs6jZI5yKU8UM1KthMP+
lUb3fkKKlV0VbJtUnbWui0IzcrFsF0M+aO6BUkI92e5Q1E6DXj9YfPJVkntXPaPraTbuQqMICsvY
Uvrr8n4unWoc5v9YVAfQwjZPegfAspVTRiuP3/qdbjZy8XY/NaG4JB43pKYRTHheCCgyTtYmju6j
4a2iK7SXbEiYha3mQC+FyN/D9BbayYCpK4ctdCu3mbkLN+nRSnbfQRm4GtNh7WCqKRHjsSX5tTlM
h8ubqbGqbiamNMYUKCasdLybK1D139vxqzDuG7IX9arWTWwtnfWTRaq1S9/xuxRz5Zio44DxXMUO
EIfxF07CqQ3lvEHEr6SRDRskbaCUGLgkDmxUtMW0nloI0GnM6ZakHLwp99KpNmGOxR8ZZruLcaNV
9fh9jSgpCIXDy+6/nNdR2wJOGrV1gzt01YEYONladh+9Q+qP/kwwuLv1S6t4GksvvWVjK+bVJCLj
Dt1dtMWGNBqu4zrLrlrXA2HzZe9ZWLskvLWh7gd2U1SLzy9YrwAus8XrFQWYQxgdGzYGXq8FgMuu
qrp4+TrHgxU3ua+OzkN5UpROjxrZMNTuteHV9n2Uu1fZOODJJvzd1NvDGunLzQje5CDm5axZ5kLE
kRQVAIIBag4UrBIOaImnDxiRsUwHmC3QT+GyuLyRSxEHJiBgBpi5i+E45TqP5jps3Qg5WUmv/HY/
NhuvXGXsncQmUDy7ccBjWNNpXvp46DGCd1DSCH/iz8uok7eklBmncZ3RnYG8EyDUy+taCC/01AY9
dxBhmZhYagvE6noNaooxWs/5TZi8gJYSoP3uC6kESN3RggS0RGaayi42zRTRzsF7NLGOJD5W43cv
0eSUi7uGqVY8/eD5gJWdryivSRLHM0x4Flz+55DfTK3mcQlCpgWPl3myJEFGH1ilwWj5KKYUXORA
6ST1ixSE/OGaaf8K2ZgKVICh/T1rCv8QJty4ZQVvjzy38g0HKGQflmZ8iLho38kYmh81L8O9aUXz
lhtuhFcFLZ1d2UfhFrzb3dGkc0+CmRXzezqB4YxGY5YE/UjMCkSjnljnE+9u2iQz11NDq1XSdPZN
MzHjTtTh2EIdZ5p3tVVHHza3shuad9VDWDXjNeFJe58ZosNrM67AdJfmPuiIuiZaR6b9w5tTkFUX
pAlt6MJV7XPXJcmGtH1y6zLhNuvETUDIVKFDCjB/zMANOEPE5rWlIPPBxg2PfTVHB8utrY0fItEJ
us4j+7gaywol51pcJ44jf1nIDz10PNZ23RXQDiYxyFL9ctjW1BVbsxj8fNdFdbdHlXE40DBPopU5
x85LlM3ecaDNCI6HsXCSTUiyqQpIbpJruzLDfTT4YJKqGrNpgg6buB0gzrV2MacF/B/NjX3fZQmg
um7vbzntk10++/Rb3sb5EdVH45mnef99Dr3wrqkGsjGs2Okwr0+cLEjQDSVrCLISzBWaqfXmzLaP
tvZIr7K8sz66TNj/kjIx7weW8U0prAQJMyAH2dooyuwtT+lQg8+5zP4pQnc8chDbv3Kr7w9lYc0r
MUz5Df7z7ib2PAyeZ8y5CY3JQmPFiQ/eaPMbO3HrtSjnpApqlHvf/NqmD0MR+RwSyMKpAMDxsmEb
5lGU7QAktw+l3bQPKXfqLVBpfrvijjMdMfA1fGd9bKLXK1As9qByvBsAjhMBAaPtvQdoxm0W1rwC
+7uM4dC0eIrSvHgsi5mWa17F1aEr6/o9IjT2g9oSwwfpOQZHM2ua3aMdZ+03jvnILZ+z6hh2pvNc
dJUTHiD/moAZ0J4foHZUbPN0cldGaLAHl9XhobUa19z1JHSiTd3VoRXQAnXXFeHp1O+yphkfsqqf
+mDM/PB6cI0cSCOj24dJZVgBG+vyB4A68bODfYmDGiy1T5HlNsW6YH32XHIyPtmgVvvuV2CRjTLf
bANe8eK5cPr6w81QUQCOiAIOEqdx/VYOmf8Q+lFDg6JyHHCek/zKG8ZoM3fAeGdlMzzb9WSLIDJE
+Wvsh3FjoaH4bNMEgJbMQ7MoyO0SLNB54sdPThpC/Ctx4yGIkJw/25NtbMuwc+LALM0MM//hOLw6
IhoOYZYLPygGSq+Gyg5vI6fFAS5Nd8QpwjBjnFf91TCk5vuEyafATmuCn+56YQ423pLd5gIPbFDn
uOOhDhMDoYOKdIKi3yyORBjp/cTnrgwgNlMfao+m28JtUS9z51ig+uCOwHLw9B/MdQ0vFfO7Q+5l
PhrbKALeFXijFUAoxetKlOIj8sL4FtGwWxsin36w3K63MwGLk9MXYxw0rAIhxzxN0VXSJ0hd/YmG
u5rw/GlEuN6avLH7AIaiQ+lX9RaDHukNqUr+aIRTvKex4+I4pOBE8GjcbiIHjPrZNPdbcMKl77nf
GAGZ4m4Dzgq2B+UEmORo5PZrISaGop9lYyYEBKrRlkwMkpCkHjYJL8im7FN32FWUCn/l5cSdA8CI
Gz8YwDvXru24yWI8ygS6w24FitagB6nYBgD/1lmxiKUbaqXZswfZeMy1NaMByXjiimkFvM1crXyz
SX+BJh5YyrGs29e69MPN5IjqnZGw3fdxlm7Bw9C8O5HR7mtoJa+E0bUbwUS1duSmx4UxvxGrM38N
JPUCxtLyAYMB7Dpq/eYKMhnzwYIjgkvciHUiF0utAHAE/rnllOwxTowJQl4hB5PC45xsTfQiLPZu
+28m+skzXRlVkE5bopMWWczm5LigpBJAMVkxKzADVVqyl2w0uxps8JnQDVYuZj0nFuQvOKnlRV1l
R6CmQFO3m75X1j+SZN83IXjhoCCU/PSz7J60OtD3YgpJTACxfdTKMUAmX+onVuuG8W40kDSkcvQx
Obj9tsuTALpESbwfk7eQ/MNrzVt8KVFBVY9hUhE1FaRc5zaTJgZ1sWxfl+FtkgQD3bbVbmhuQt2j
bintOjWkbCkUnSa/l11lQzx34psTHTqd3OCSX5yakD/hZP94HYo4kV9tZocxd8F47Px9a5yiwIWX
HGa8JO3xuYUSg2zElv03f7gaph3zN76r6UnLhFp9K4EjHyBSkB7QT2PcVpM3ptXLlu3sXQ9edmyT
FKqTCXRk7fXl3H7pk5yYUmcyBGNNlWdYTeg9eeQeiomWbrT3M5IdDKKnNpSXl4Msr/Bj2AAj4QoM
dEgRQZk5m2sWCrCsGNc2JgvjnkK5AtBAB1REOThYCitI+bifoM434sXWmt8ZhgQur16z0er4kMfS
OmzkJIWINr7zOnSoLBwj3TDUkk9CYgBwPYwCW5+UwGmfNSB6wMvTFr9S8RyLly+sQlZeQRIACnpV
BwtZUBNODV4zub+p66AFygR0j16hm6Bc9BWECEz/ewAcqwI5g81RvEjxvHXCo238W/dgbNK0GHQm
lAhhQm4a8uww0XlPfp8AIrE2dXKJOhvy309CRJmK3iMensxe+atON2l5N1aPX/kif3bq04sZJD7V
gGVUSNdq980rv4f5ahC6/sGiZ518EeWpnFh2HFEXdgqovzgvvNfUhXVbpdxGRo0HUkiwVXW+qSE1
2Liv1l+T88vocLIGJZ7y1AanXIU1tM2Rd2/Cf0rDh8ufQ7NNvy/dky/uhwWmwQVM2ORbnEF4Q3zh
TpCiD5hMRb0OKdi5S01ml05mjh5Vbh0TyAjixjb/Wq5F7hPSNsDwwOfqq2160zPs2m9xyqccwyzD
vWc8dO5NhAF2qomKS/nAqSXlENbIm+MCAKXVZO5IvI+EFxD6AArg8u+nYOWaKLT7JKcrSj7n+2Zb
VVgXHJZ6a+2R25ls++Er3x6YKMzho/aKOfNzE2KEcJEVotHeVjeuXwZt/pWz/seAq6whK9qSerGM
7v1LMWxpfFWGO6qDLS2eRExQASCN2Wts1/kymJkUddPJGhzbDdHWqNOA6y7qpdsQjKPAYaANBJZd
JQ8sqxlw2AG9tRiQ8jzapnQKwNJl8c3l47jUxKOnhhQHg0SzIHkrDTVtdY2iUnosUNTYsLZp7oH4
DFeiB3VsT+n30bSaNZ3dbUYTZwWeYV3GveTsuJd/+yG6x7aSnGStM5ezjaPL0q1pj4DTP0bmVQtJ
sdHSVB2XwtCpKaWnUVR2jboKTMmB3sR5GCDOcXlnly2AvEqiwYBwU+KQk4GonMvSadvsqvLW6TWH
adFDUMH/z99X7gO/AEuXGPH36+If3vF1VKBa4rONk+hIpX/T26g5MJ52AB0hdcTMv+KMcET0tMBh
tvJ6CqE6F48fY+tGYFZEzaqdGUa9WGBH0KVJy2sMLN9OqP3NTYfKWB9wUAE74CFKBn/fWbdd6KPw
pdmLpffh6Q9UnBjotG7u5F50xptH72N6zONNXEIh9FhXe0c3fLG49Sf7oQQA1BxdH3RA6CyiIdYk
bUCrCdDCfYQC0WUnWgo1pwtTkpfC54COTFgYx8Ck89Iat6apiQCLfipp1zGXgL6F6qeDUbhghMDA
Bbev49RC+q3r/i4e6z8WVPh9UmR+iZkOzAlAsyBrnhu2LbJvWXNt5LpxbM1ifOVYhz4VQ21jMXFS
7UueXENPa/+VT/Lf/VJf6I1jTyMPsRqfdrvSGVBXK4KMZZrPots0xaXrPhXECvHlJ0CIQYrBCpBr
pWvSPw08W///lqT481SBRxE0Xrg2W7Km5UtOge32NPu2fEb/7JsSD0PTSpjfYN8ivjcxBCqam2m4
qSkSKOj3WDvf2V5e1fLV5gNMDvpzsC+o09YVn9KBkA7XSXKd5MdwvMswe2xbb5AT7UDkQwJirdAJ
DvBS/Mq5lZNZqL07gO8pO1qMc4r6NEzHzbHo4pWJQn+s01KRf+RTWD4xouxoT4rJoPLk+t6Os53I
G4zka1pniwfqxIZyy9RFMruzCxsj+GYKSWrQaZxPZ0FJCqOhqhLDgAXsZRAa5arXDdUueh4af4B3
sd/yC+f5WgmFGFrmmLoqPP7MEVKDPIduG5hc6YqBAglMN9MjOicfmP46fMEHpaok0LSQbwee9tx2
nQ4N99oRDVQ3esg9B+Ce56GpUcuurvuGrYrRfBDjj7l9xVz8hhh/TdiJlwqodZGoStQw+1QnMKAh
JCysPedWCg5pNpl70hsuVOqr9NrzSuvl8oqXnBJbDRFdABxMzGOfL3hMBktSocIp48BKwStf3M3R
pDleS8Hx1IhyLcL2mFQERmLnZ8LQ0NlnboWn5HPTvV5ejvxL6hk7taScsXGsp6jvkB5XI5j/QPkI
gNHKRpPIad8vW9JtnHLScJPQDI0Y5Iv+RxTtWfrE2OayiaWDIBHw4IoERwheMOffxrbrukkGjJYV
4QdLoJ2D/nOFjqQZDP6HY2zr6Mdlg8tr+q9BdRjKyzpMEzcwaJfOho6YV4Akb44m6GUzyx/pjxn7
fF1V6VrCLuRHSre02BCyLrInh3whUJ3snvrodyEID9Z2WHHEt5zv+kpTaV4KhKd/X/77SWWEAag+
QsQIT5IR4mgQfuW6W2nx+8vbENwUgLyqz+OeNxko4SzMKbMn0U4rPr4Kk6CZiD7oIZnQJtKBhRcP
KuZdAWkABB8I2/M1RW3JULOCRd+6TkLgUfi2iIZg6CzkzdvLXrC4fye2FC+wQaHtugL7FwMCalDM
zGtiwWfmRRlMTywo76DCmwoiRlioMZHJj5V4KqNHQVZFvevQIEbuzI9WtAW/NXBdq6LQvCgXExrm
/qZKxwzLp4QmHHJqdSE80IitgQc566cXkhhoOAvulQBHhwVaf2P9mDGa31GAoMqVnEG4sYDvAzMt
iYRmzxcPOOAaQCqA6OYT8TWzo6FuQge/qH/i9qYZjq2vCVo6E/LwnxwLJ/enOskIppk5u0078KkV
/LYQOo7fxbNxshIl0CP69l4yw0zTZ+2Vy4YSyYh15GNC143Lj56fQUKcR1ekLnWvvMVTcmJbictD
2yVuX0nbTglupa1In8p4B14cwF++cEb+WFKJbDlvei8SsBS3biCIGbQ6dXbN51JPPHNKxkQJCxlB
OlptbQz8kFzTmlg86ifLUI66P1oVxlfgdr31yjzYeLq8TYsfxHPA2gR8FKYH5SJPfK7gHPI3NXpR
CapDpguq7DXPbozwHk2wy5Z+N8fVBAOZLd4JCCyAHShLSTOLZ44EcoAeIAidq77/lYWgQLw1IAzV
lpvB2bP8fQpvKvceLbnL1pfWidwQyCcCWRzALc7XGVKj4BDExT7y5kPEmC0fv2O47G50n5200Rzk
pRMG9CkwTcAmkE8Kb2WJZ5InB/1sYoLv5yrnP0bHC9xyFRdXfbpu2n8vr27RIKhfAOgAP6erMv8Y
EAK1q7BFmcYrr6bmvQFbhTfext4ACfvoec6nNYSiNVu65P+4RD3IqksFarUlzfDsY4UFGElKwGAH
6Yb+atLyQC0aAfUXxi0wwwza4fPv5ntjh9Ii3tKCNNsmnA91bO6aiGq+2OJACciTIYcEUB7qmMr1
LQZb0v7J10OS3UzibgZfbCyaW7CqbTDruo3r+B4ipo8Tb1Z+9nH58y0dcsCVwT8FMJCHovD5Iqk/
F7T2keTXUEI0xuu+/OeygcVdBAMumhHoBKOOem4gtUk9mg6uUxbOO9m5qwxzG0WexiPkBfXphJ+Y
US4w04EGKZN5CVR4g87GlG6+7fgT+QLwWWqR/3c5ymG2SgtctJgDXYXI6RLM4aT5R20Bv6frSS2e
qxNDyksl8ULaVSDQWZU26OX9D4IxzuypJXcdWxdlsm+8L7T0PIxxUQQPtNVVKr1q6HxT1CjWR+lx
mr+ZdG+JL3RXoUqMlj0SLNdWry3DAZMON1Cw8TlfsREkFbgidYXQJY8+NaLEeprO4CIqYCSn3r1J
uwe/eLzs0joLSmBwnCIvISaHMwPpHGu8czPNp1jMQdG7cyWCDcL0ag8vNackGgROZeO9mSWwQleT
/WR0Lzx+AOlyfGPcoJg2f+WFd2JVfbnEyD0zVz74h3TGeMxrK1hQeWstK750XfWsntpRAl4kzGEE
RVS6smpa7BJ7eujHNzH793T+mQPPF7D0x+UvthSETi2qPlGkTpmWOEypC2CClBjoHtO/FjHEw+XU
iOIWud3YkQixrN7fgUU2gCwvOEgdHSXlUqQ7NSO98yRtKlkzOCODmQovsGycgpz+aId9ZWqAFouT
eaeGlMhNJitjtsTmQax1FU0fc4gPdhNWjxDeg2ATSOhdGwnVF1p6gPmCgA9FZSDF1QqAzyPe2PI6
zHrz2BbstteS+8vPrTggTPiScBNUVJ+0U0K3HEbM38MEq29r+Uyu5iCJuyDnDpAyNYo1R+YU68H9
Nkbf7ErHpLDwCdFRpB4FggUQVZXEgfadlSc2LhETjEBDueOY0jC/uzqC7AWvPzOj3IkA/0YkZTDT
thgCb8e7ltS/2sJcXz5cC8f5zIxyJbbdXPeJxFJmDb+BEgtg2UH6MDL/RpRhgFkUzVW/cDMyvIPR
RQPy9nMvjVuGWfMGVz2n9Suxy03c/YpD4M6HJ7gUZop/+Mmw+8IaT2wqt7FBjMGtW1uGrLWYn0T6
EAQO9Ld5q2mZL34zvBOQ11KwEqrkgFUj8iiRhoYJTJ1evO3n/FjPkYZHRGdGWY8ziogNJsyM7a6m
97zZZvH+8pbJz/7pkEHfDk8fiD4iYzqPU21YQ2MMw/OrfsCsfrLxBao4AOnkQfuFHg3kqzAjAlpm
yUSpXCg+yIGRlMHUGA/rju4dyGdnuvrB4pZhUAR/DUK/oHA6X0+TO4BJuB6qMIDSgb1jwoymG2lu
/qWzZJkYtUUqjm1ToYlRNNpG1BlAgXJrF8YohXMC0joyrf3eB+hlRCExKTVfamllFiCCIE9E6vcJ
UscHGgMzA/7LuIXEki/yes38ftgmzqxZ3lLgO7WkRKR5ZhTABCwv9gkQyuS66P1DBO5B3DSHy+63
tCgb/XYMboJt5NNDGFQnYeanKIpWI+RhTbDJcbqZhK+pJy95uU3xDpW6VXjFKV5es87PygSVGD8t
oICxg35k7F1RFkx8e3lBS3t3akm59yE5NwPhjQUVxhbMHgFlP3p/0ztPl80sJLfgDP2zILmvJ+mF
ZdhmhH+FGXe+Y4O/K8tKE8CXVyLJOqWs+SeO/SzPIP/loLCUF78mQMT9N9ZtBp1s16IDgC7qP1aU
EJekllPHsmraVfdld5hASTJqboUlE2CyQWEH6GZJc36+V0me+90gwe/tdDu6rwYoas1Gs1k6G0rY
EeMgcNfBhke2JPo2WGAw02nJLUUd9E59EOpDYws4/vN1jJmdgkoMtwHQiz+qPL7uHageOXybgYHU
rb3AA39scNnPlm5xiSeQdTEMg6s5kFsKPrQR1pX0FUC2txwBu87LAES8K1ptgMCE/u1lk0tn9dSk
8rn6ys6iysRZrXN2i7mPlT3kP/vK2uS+t+1ZrgmruhUqX44ITKaFFLs6lVW5asn4EVZGc8j65lvZ
m++mH5WbMPFvc8yDaTZ3+YP+2VzF9yHWl45Zhc2dmTVCjQuFK1Cy9GtoP3yMZfhultYNRAA0YwxL
5xo1R9Aaow6Im1K5hiHHYk+VIWPhcIVngzOmwZysRPjr8mdcKphhjgoSOoClAAiuzn0QABlHoNsR
P2x6Y6Z0NWV0DUXNXW3wqzx9b7384AKH6EbTPnK7n5fNL3qRLGShggpKA5UNmPZ9L0CFjOS9/Nmm
ORwn2dpRjyvtIze45kMubumJMSXoO66ZhGAFQ1EG3HoVfU3n9OA3kHAxvpJV48/9d1lKDHCBxONU
YFlTDEC16V2xgiEvhMb1WN7x1lyLuA28WTsaq1uh/PeT+6bATwJNHuzGvNrbmVhxtwtcoDrAlXUz
TtMK43L3UQ86GG7uw659yit6x5KhhQx0tqvTLrC0TJWLn5iaIA+SKHZQMZ3/JqBpMzF08vigcp3F
Wx+86WQNqoNARxK3eFBPLCmrH5gAC0aM1ZPxO3GCPNtnaIZYfB1GBZQ/NK67eJecWFMiUjmBgcCR
60rAYGJO30LUSS2IEF4+IDorSvCJh9Q13Ex6kot51A2QnwGyMY2RxeB6shT57ydu47RuF1uT/ERd
+83x2+u4o+s+fAUabkNosknijwKzupdXttSblmoj/3EMVUmB9zGvK2l1dLOtkyQHMFaurL7Y9Kzd
I3tGe4WvQYrx2PfONjaqjRd9mEZ0n8WHy79Es8eqRHBbGzQE2k+Woe01iW1wYya7ytDJ7Cwlg1B1
wMMAhIFgTFYiOsuayvVTvHki5kJJnu4BWN99ZSV/TNjnHxITzwmo7xHhmj46chZjmDR+DedZY2Yx
zJysxDk3Uzpt6bUTVkKm6CCa6sbqH63CwxgI1XjmUrMRM3CQ3ySAYGAKSNk04reN4cQ+skJw0kHR
bXYhtR64zisj38Z524V37hAUpAf5w6bRIU611pX9jJGqNkRgoTZqSyV5oPEx9lZDdQWO36z7AUQ2
ziNo2HsbY1bD5vLHXAxnJ0tXdrlhQ90J+UYuEzCU8dVMd1HSraP8pfAhHr66bG2pQnm208rtGEVx
Fed45a3i+dbtNxXGXN1+NycCedWjYzxm9nrkmq74oiPJCUd5IJxP2EbDzwbTL2GzCuNDIXqQsDeb
wjN2HZZ4eX2L15Ak9ALAn6BaqThSP7n5FNp4LbsxRDGRpxod2WV4YczkG64tTUhZWpicT/chrwM+
H7UNOZURcQ1SIuF3WBOINPunrf1+ZUc0CWbbfbm8tqUWB3qeJqAV0HK3IatwfiCj0vca04U5TKqR
XZNW121Tl2u3jcYDCJHorqPOzzapm2D0unLtjODwr8L5KaeVjhN+KZgiqGM8gODXfOKDtfPWGZFl
ZSue+UfS1StSs5tM+8pacFd0vuRzFNIEUk9bubNaHvW25/QoIiaPXvFR9Q8l2HoniORQdOc3jQFJ
Lqbxoc9fFTZRGsN4rAOJFrX9anh2nJQhbPJ8ZTVPiSfAEXwoBx3dlc6O/PeT+5jZHYeqJErqE1u1
3dNUbKGQLcjbZa/RWZEn5sRKxQfQ6XtYjZv1QewBtGU9EROd8efLdj57hNw1uCeGXE2fqc5ZJzGU
Dlq5muxp6B8K867W8fZ/PtznJpTYFbvV7PvSxMh+ROxgiXVUYpzh16zrAny+w4E5MW1ovf1WMlPH
T1oQlhiTnBUeq4dI+I+m12lq1osWoDBDUGeT+iiKXzsWj8MkREG+E6uWvxHnr0OuZPOEHCL48aQY
ivLVu7iamvF38Z29NM7WCcsgDe8KQIIuf/Ul7zq1oySu9lhgBm9A6Yvm6yjLgoiBUAnNIKJZz9J+
ofWE5g8KR2BNU+J61yJxqygqU8K/s8t/s8HWXYwLzuUiriKdZ6isMFX+WwAJUUwF0sPOrSCQ/WxC
8TNmuSR/CUR54/u/COUPrdNtU/5g9s0eDY7nznbWpiXAplUiRtS6Z8Hib6IgSnUQ86VI2PnZFR1U
zgDlR8pKs6tw7q5EYu2c2t1O8P1p1nUvl8xBSwSujxog3EYe8ZNQUZbgeBgYPqZo5up9YiGIYvIZ
4qKrMssgxs4ni4DXpIN+YwGx5CggpGfBPLLhGEEkZON3c+YFQISWBSQaPMmoxfvmJUQR6d4te6IT
aVv6veiTUIjMEoxGqNNw4dyHqCNjeya8J4IwNdfGPB69pLwejfafIul0PiJhuuf9GQfSc1Agtglc
EQ3X8w2aIJ07Rp5MFA0BmYTGXA9Odw1s15rN01rUPso4OXC3ww6jjLqvI//4J+PwBQLOD8lQqBgH
cqcxuhmpzdj7azGYe8P0t8zEJK3rbo3OeZn/h7Pr7JFUZ7q/CAkwwXwFOk3OYb+gTUMOJsOvf4/3
1XOn22O1tSutrq40Uhe2y2W76tQ56YQrD+C05tPYxIpElWQDcvV4iJVxRU/Akk6HXiHWrGWEO5wd
/5gS6pvgsPrrUAIg15/CA2gw0CR6aqEY45mRMULWNtpYyYEZlzMIkqq381Ykx9SJFWFLzVVigH4R
szi6h3ZGiy279ejmvA3Jg4LACKfKwT5CukuYrK5d07XtUB2q7Hmbo9nAj2PPCNzeWHa9l+dQYpjy
sKhBxD1n/XwDpBmSN8ZkX3TlcD/266L4ItlOgeva4AXkCWuxRkbSaLIAAAQ1qvmBSoJf0ptI1+4G
b0KtYg4Vw5d5KlwUPJ540ZlwmdOVJGOHsjZ/0jRGBLGUsrvyQPS1SVjN3sfUyba4Kdz28eregPD6
OqOaC1GIXOGwfyZZ3C9YAMicGtivwGidfkVk02QeIxBSzI0z9WgRLokexE5pPWkeKHL6fGhB8j7n
VXIJDBecLs1ylCkNNJkfXDdrn2aSg6iq11zrOx1jEoLPdh1wtJX5hc6WKtnkK37J73qne6q91Aib
qOFsZ1W/bOLVKZ9Np7c5j43xpPeW9sGqju28TDNf7Chi+6JfyjBLrPUqSa0SlZAoSvwYvGh3Q9zO
KqDS12cm1h4XM1zXca9xRBmDfMbD2xyrIqAm+r1M966yf/YoI+RGC3ZOsp1VIEZJyhkWQRDADxNe
lxfmPxsdaxpcvFaGZePRexKH1fBauU/J+B2CdylyMM61pZRvlO1vHAaozIKiHXSZwtabCnOxISNR
BFMCclWDK7vkt05rKcAAknsPzhzIYSGfjY0uommnAnx56QwkdDF4oHI7pM23jL457vb8VpLtW4Bd
oGvt8Igi5qymuiUDenuKwKLTxpyLg+PlYdJZfkHe49lSnG/SuTuyZp7umHU0xyxrYa1fQSBumpvC
vWOzYubkRkCLDzAyx6MIC2Qm+Ry7HrQH53L6Oc3OfEfd8bnO+lpRZpY7IKQzUJ5DdRatRafDyQDh
aSf+Oq+jCZjTH90CZM3l6vnxjMrgxnQvRnSmNiqaaH51F+OO5RFsNmgZoYNTuNpTq3cjp8QsOv3z
OjzOzUWcgXzAz7Vnvd0bqreKJCuATgDA9Ln0AZpvxD75AQJ+JVB08JH+GX3rMwn0PIzSTZ/7bvZG
iiCGVeeGNrvzvim7ERzbFa7+mQlKwYlinLTrd6k776dF1Rcmc3/+RsJkom71JZfa9lNvFiA65a3Z
TXdg035hJccN186quH3I3PLYlOD7eR0D9YYbcEBjqE/Fzp7aha+XxT9s6GMzwtEYZwtb2wRmIjQV
N/PdnL95ZR1Ey68E7JnnF0gW8oElgmiPh5hviTh1nu3vqqnHTkOrhvfgZZ7v2fdt9DhAYNpRJfpN
mT84CPZQOyKgMRPjvcG0kbWEX3qA4+wN32sezRUrt9HYfRe9oBdcs66H+PtSByXdk/yja24St0Hl
ZkfHS9361WrML5vHYt1XTphWKg4emTMdf5/grw7rSG7HuA+AMjrT/XHZtu496X70qeLm8QeTLUYA
nHhgr8FrFaeQEHhISzsjsTETrZkAxrUrFlQzOHms3+f3zFnCxCB+3lebosbhW3xrCOiAgoL9tMlF
Pr9UFJSjc6A793OsiPDSm+nxpwluPpgNQZkXk8DKS7BRYfI3SA21WUi8p6zcOlk45vsaGmxxGVZ/
34JF0G8J88BLgWtJfEMwhqQHMlEQDQbXOXKnfmQFk0oyTxZ+j43wk/voEZt3jVehwRAXAOO97327
37nlliRPk70vo1tTBZCQXQSOzXGvOzLH2GLH6QJzjp0F1PEtcjOjWc5TvY5k3ounvg5lAGR+UeE9
tTMsmu0YNaItyUd0HB7a9SEBMZ1lfC9UrBuSuIHj8g+OGOg25PROTaExNitTC6bS7NGJW7Rzgo+4
vo3BtUgCNISdj1KS9TqxJqzXlJlxoc2wBr2UlYHzEf35aWL5jumX1jfw7ALyogiMklh/YlJYswyN
yJU9wqTZko3eD+FUX+sqx5As2IkRIdysU5ZFLb9MxVPps+ICBUdMqw+m9ZEprlSmdMWwn9Azi1Qf
iiynK1ZWmVVYC5/D4jGdD1N601cETXqhHW+s6inNrCAZf3XVr9S5ita9S9pwshyf6FsKKvL00Mfb
NipCY9igsyqYiwFMm1vcKHKo4yW3k/f3hyCqJZ+fK0wN4uNQmSl+vwVGwQN4yWh3LvsxaXTj/jrv
XRJeUa608GlLuI21FD06K7+lROxHbYed9poiHer1fp4c9GXTptuGXHnGxqzverAzLVXAzAfPfivK
ZNeojiBZ+D36GohIny4UlMuiSdfxNR6mGYXVGCKwgZ3rfjceQEzuR9Pb0M47276rynCa/6HiAPNo
m3MIXmboez81D/Jq0s38ahqxu9l7MldAROqLOVEcgNL99WlGbObV1kjzuhRmqu4tbacwbvYVq/5l
Ex8ZEQKibWnJDFgTplL71oEXe0g3joooWBabOC6L91W4YKAS9pUxzFOR87J04vwoosNaQCjy0Log
m80v6/p1fjnvrLJ5Q18v5P6QNAKUWVgevdeB740X7Ltlo9G9TR/XfziCeevw/0yIS9OYE+TaG5ho
2XURvzNno1WK3S0fBVTL0d+KZJOYawJ9/NoTbcLxse4X61XPrlpVN5nUBConjo40ITpNhXVJRtNo
VxejGOdHoKCX/ApV1/NrIas8gofv04YQpBYbWheQGYF/tW/rNws59y7Q7N9m+m0Y7wsci/ZQKmzK
h4V3Dnqi8IIU04as6QerBpAqsNtDHH+kSB6R7+eHJTspUG76z4Rw2kaGTkuk4sHSGm0mbY9LuB1m
1c3qbcxO8f5WjUZYJG+Ji8QaYMqD7Hps7Kf0G+DR54fDf0O4aWORPocjLFI+LFNn6LDB0sVPC99y
XxZa+p5xSVQFIj4z50wJm9NwWRsZDUxN9U9Duyi6j2bGQ3F3fkCy1zzyZYbJ8dG4JIuPtjWboIQC
7adgwe0OmElIthh+NIyXLnOCyGzxkmtuXEp2ix1dJ258nzBFx6ks6B1/geAiDVCwIGPAFxB6GJff
zvhkEpSoL0DCU9NtqqtGzAO1MLHoLLNNkJKhnRvspaeH0uityTwZNvKELWRUEr9In916U0QXs7X6
s/dKkELu8Xb8+/MD/QdAzaMHHwo/YmNt3vYsAo3onzBFaVj2u3HenF9MyUyisYbrSEHRygOJwunI
mtJtZpZCkMxhadDTraPvEuKj+ubbaYiLVqZKeUl89Njgn5h29BhxTOhLNHOEpbMyv8gaYIkP63CV
EUUtSrK1T+wIZ++ooxndKj0kSyC+Tl0ksGe/+4cD/sSI8FR1m8GuKlxLgwTNUF4UEO91UnEyS+IH
6AOQhuTwEngC//vRhOWOtpYkd4oAZdGrrh6gXpVd9lO6qXn/5pgp5k0SfU/MCeEKjDjQ59Dhc4X5
K2epn5qGX2gb6J5TzKWqK1RlTXC/1h5wE6hgzXTCNvsOJKZvtfs5D23zPh8+zvv6V5ewULxD4MHV
Eo8QRxiarkdONbjQpHA7huwFRAxHv6q354189W8YQR0cItSoiYP74XS57LVEBXSOUX9FNdoaQqal
eJ0+uNrhvJ2vGxd2CGBkKPbiuiS+p7I1rvUmhR3D+MjBXAsxM/ZqQvJvBHuTOwWJrbgxf/XDU4PC
UhX6VBuQA8bAok1b7UfvouvfIWallGmTXGuOLYEp/HQKgRdppqqHpdVyCG7NUZRu3T6Krw2SZdvU
gxxGU7b1Lytx4ofEoMnOGbz86fz8SocLHV0uXYGMhlikiVqvJaWeAu7JrjtAjgvznrrvsx2yVrHj
pCt5ZIl71NEGL+1MbysXlvKpCT3c4JgDma8ZKM99Mr2O1r3VK649Uh89siiEFGpF6AInsAgS7nra
rKYLQOtt1PxDlRUrifoaapt4zeHgPB2aNScV9HRhSHeD1Also/PHEexsut8OH5H1oKdPs3cDXPy/
rN1/Zi3BgaCsm8VOxcdngHsIDF/aneNtKm+jT4q0hjSkfA5QBDwYcQvagRqWNGtjF9fTemcsb+cH
I98ORzaEQ8bQtMYdkgRQas5LUW9KVIT6tYPUXApc7POY+dpyGFU8AaqRCVcePXX1cTEwstFcQw3A
wnn+Fq0qjjuVFZ6wP/L9yKtKu+EOkpLLJHscoGeeq3RBpd6OMAmSJoq8pCV4e9OWdbR6sMFsv1oz
nwJyCnKABNmu8yslDRlHhoTzJfeqPjL4Rp6RU7e0nzG79shmbX2mUo2ShAzHANUKcU0DwFYRdKVF
Q+GtboyL4bSxq9sxDXv3caxvgFvI69At/97Lod4DCK2NigEKBsIMZgmJR5qnSJZkV65xV9hv5d/f
clCOOTIhzF0Kzs1sWpD0z6u73rxrx2dWB+tyaw5/f4yh7oOAhBMaZWuxuZMNqHu4I2AmNLor9MeM
BZQGFo6ZbNmfdwfZxj0xJUwbgGfUbRxMGy0+eu3NgQh2UDeL3w3XBnsxsus4GhQvBomvn5gUprHQ
LAtEvRgdMtST8bbqu9a7qlTlY/4rp88hXjv7nEMhrI9L3q0LxcA849cyfofuXeQ9sOShSPeRqfA9
6YhAfcZTNbwsI8ahYeoSaP6hdIzc4wgsRtpBxPCKDIrVkkQiCA182hEiUT6NJsl72InXW9MOo+Zp
VGGu+E+I04ZJwx5CHQTgI8Efqp4mtRkBkB6ZgGLqH0SVOZMbALEZeNuQnxMfc4TiXeyuaO6FWhgk
5c3H1a4Vrf5SE0iY8WI3II0ivDBPDHvCoPk+/VU3Dw56Yc7vGtl684zc/wwIp13SG+a8ViUSTOW9
jkht5rdu8ZCotIBly31sRnCrNmMjzm2MI+kOa/XiMj+LFB4lOQ64wtR/IxE8Kom7OJlzjITWL1r6
7kFIHVKb+ZL7hYqLULoqkOOmlHDpD1GRm+bWZHQ6SvZ2emX1TdCVTLEsKgvCYHJc3eqaA1WgbkSQ
AWlUWnHSBTkaAv/70U2g7RuUBTyAv7TkObWeyAIi30mxIlIbwPTwFi7UEcTEVRytFctnAK/q+VbT
QlpfkfLjvPvKTmaUjv8zwd37aBhFG3e51cBEs9xAUnXwQguwyeaaaZBKZpBkVXUTyWKxSYG1RTkU
eXExIQtMG7SCCGoMybJlThea0BwullBzrhCfGZhuz49P6tRH5oTx9RDvAMMMzNH2ajL2qfviknBp
940KSyxfq89xCcFyGinoh1YYGuZvTrZjyMxaimeQdCyo9fNGLA4+EY4xyrwSrSKo8ZHmaWqe0+Rg
xUC8PmbZP9w5zE9DojghG6ahLBkCv77sx/IJd/iiCUYgMB1FC4J00o4MCcmH2KTA7wLaGjjJq1bU
ProwoQeocAFphPaQ/gcHC3pPRI/TAZXPwO4AFye+hapWS0N9QIeu4jYtjThHZgRPM/osM5IYZkz9
XtPemBae92Tp9QzAZywxZz/H1fZ0q9aZk1URxx6xFapwWnJJszwkqbk3kulSn27mqgI8zayYX3md
oiggm0OCSwBnIOX/BNs9mJnJWsH1Znpb54VvZ/tJA+71cH6MMn8A0ImfQcgOUpFwMOlHsnYU/lAb
OzP6PS63i6vKgUowjEjDfBoR+QXBuz+AeQNGhiYARi006XXkvlvuzrMDA4CJ6iHzdp1KYVHmHsdW
RVdfCFAR3GpXXabQ4Wz+vikNw3LhFvB0EMqJuYvWHNdmbeAe/aw5Q2C5WbcjaNxkAXNzB9Sgg+6V
Cp+UrtenTTFxAYBEl1Nuk9XfSxci1e/DsD3vEnK3P7IhTBybRlB4rbBhOIekM/yptQGuuiv6uxUZ
yy4Ka22jm5vzVmXHIsHrG8R/6MIAUvh0r81kNVB/gNGoh/KKD6hwNoKeT2PQl+npzp5MM2y6Jr3W
+giJxaU0duc/QBbruXoDp/TBU0LElheFRslQ4AMsXCwKsmHYdJFX+FrxYlaKa4Z0c/NKEdLMSDXr
fJWP7gB6SYbR8wa8zts0XLNqA8Fr5kOcGLcmW9UJKnWZI2NCmFzrqohmhpqf3twtVthPzzlVuIx0
7jyuOwjAMOcTOx2PFiduURUTPIZVoObQfJd+xzMTIFd07CW24niRusqnNVHxijmsB8gMA1pS6zGh
72v7FnvrfVnpl3pFcXKiNcVSoXil0eTIqHk6xCJmmhkbGGIJZCi/Qo3/kJNElxyaotHagruamCks
ywa66QmGZWUfZNX8dfKJ7XvVs61qo5Av16clYSwo38xJxz1i0NGr0/mOF5D0fhxR33v/h02FBnYU
OmwcouJ7E1JuMemdGXkAwIPc/gZK9yN9AoJ8jFQKsTI3/4MfRynd4Ixspwvk5HRJSYkFWsEIkDfT
hg14G5ov5wck27mg/+H6w2jLQHrt1Eqt2xXoNRe8o9zvGfmYgQNm0W3nKB7RshVCmxoaDNDoBFJA
IQQP3TDFbYJ5i7WrIT7o5k0xXZr1/eAo6uTSs/nYkuALOoAUQ9LzFTKa3dp6l1kPXBmpCIiVmiE0
RrRp1GxnomVj7rpfjf32DxOKEQJlg6zEF0nnoaXr2nt8QsFq62lWGLNNj8gRf5y3I3WPIzv8lXQU
cqmmFagn65hRepnZl1a21TrF2SyLS9anCSIUFfLZgQhyiqHM4+viIak77zPQ9MbkY0F9ylxudJVW
qtQbAbGxgR9yUOYT3MSlizkZEQZVotZlLYFjfCSg3TdTxU1b6o5I7FIAM4FysAU75ZIOZmbDSfJ1
jyJskz5p06Zrbm1V3lA6IP5IxXhwqRJjYDHEXR1nJryx0A5O+0G98adXgF2vZYodprIk+H1bROkS
tbA0mfdggbPKV8IFw+J8c97v/uDdxJweNH//G5JwscFLGIjXyMCQGL1ex9onThuMVfbcdNZDmw9X
qd6Av/TJbF6qNLlD/5uvpetmou8W3mdL025WJw1clh2sUcUmpJoEfugdbYqhsJljMXwb2G07b9NY
13oSttrD+SmQJSCQDoZUH252OAkE74mZN5nGCGwMnb8Vw8c4Bmt20NnF0gTTr/OmZKc0COJAA4+r
lU3Fsoe1ZMZEQYEX5PNtbdyCAsE/b0A6Y0cGhBnLidYsOYMB5hRhRq6WPiwY2Y7/kn08Hohwmrlm
PZbOADt2+i0tV9827o38x/mxSHf10Vj4WI9WH63/gGlyG8tQ+ln+NjdxkBsJeuMfqKqELZ03NDNa
UNWgEMEWzs0pHvECXGCrbUBj+TZ3vg6ZElVJUuppR1aEIA/xjAlJb0TgBFvHyTZ95AOFNeh3NNpa
9On89EnD/ZEx/vej6dPjYiIGB7ml+nUE0HcH3PnWM56SOOjaPUsVVynFDIqP6MrVAIpe/hyUb0O9
mxvAsJ5iFae39JjEfY2D9v7Q4pwOymhqiEDVKx7NGt2tBiiInf466t3D+bmT7tMjM0JIsFPUISJw
igUJ1K9TiHCbr+cNSB+xoJH/byBCfGeElLkFKodgNT+sQfdZu5+8F8t6MNlrAsQS1KdorYr10h11
ZFSI9XMyQtM+h1G7QWxHXgj3wzBPEx+X45C4v6BEtU2qh8HBDdV7n9Mk0IbXWq+eRrRKs6wG6fP0
fH4ipG5z9ElCwNIGPbabGJ80ZhOeZY9Ng56Ih1bbnTcjW1B0zAF/xtkPwCxx6jdl05dj3TvIhZhh
Cmajcl0VdxDZQI4s2MKCenHutGVKYWF8nfVwdu8N9w2EaufHobIirGCUYbIIcxETi98zCCLi3O/n
b733cd6MbJuhNmbzpg4094qJZWequ2xmGEyJ/AZKMba1XSFBcN4In3Px5nFkREwqU7PRE7OFEYaW
nTJ+9FjoZfcgguqyy67OwmZUcRbL4u+xRWFb62bsoXcdFh0GzuJgMLEDTH+prqZfeaUqaSnm0BUc
gnrDaC4TjGn1Uz6E8/hMFCHXkHqDx+FdKGgAxyl4Q99rVrsMyAnZbffkovlyPy/m1mXrG9g7cz+f
6LSbu3YJUzB8XVCneJtqhvRftvHSn+CWuLLLaUvmtVcAwmRxhmtIQEuCa2W4wjx75mAlOgfA01FD
riMFI0SERNX3zPF7laypbJqPbQnT3AJFqJWQ7QsaNvmo+Qdr+9NSoaRkE31sRJhoHNsxXTjMvloA
S4iNsC7Gm1IDj/A/lcCRjTZRCMPjGuQHp5EKVxOadPGMg8EIbTAVJ9X389tOujhHBvhYj+8FGY09
t4SB2EAjIGDnZEj9aHyprY1RqYQVZXEXBCUu1A/A8UZEmreBWouezhYvWH5rpp9s2p4fjGz1j39f
GAxLBsuNI4LXy5oEMenCxH3qZ1XPiGzKjq3wvx9NWYUiTFSi/S+os8No7yIdLaFjUFC8hh7/YTyg
80DTAc4qpO1PLRVTWUOWGefUYmUB67ZkiLamq4gb0kX5NPLnbnI8HDsazU6HkQgNY9TdJaOqL1O2
X1xgTokJVwb+XxhGBSWles5wTBG2X6EOV/nV/JD9C1rkyAoVEhqVayPjaWIcZrwtjY8Z1C7nV0PC
q4tHDpego3gfAlUujGMYbMSXBRYcVBYq64B3qDPcpvMONFg0OjTtK3Zo3u+aGHo52K94CZ3/AvlE
/vcBX4h9NS1rAaHm6a8kaKkfOc919zaPh/NmpNvoc5wiBUqspxCQ6zBOw0h8irOhePRUVxfpJvI4
DTvn8oQAy6lrRwvpQH2Cx3wFbp720U4PenWou02mQinJTnmwr/9nSIwJZr3EWYLUCTJO5nQ9Tc+L
trf6t7bcW6pKiXQrHdkSXnRTnVXF4sJWhlLMCpKJJlWcpYrRiEtTm7PVLRTTZpaJ3+UoX1zR4Yr1
oZV/KxxFnV9mDKKLkFtBrhNZIeGcW2PPKgYeGea83qamGQyufRjWdt8ZHigdZr9vG0UhWbrHuNoq
ACC8JUtsZSR9lKZRgXtSnQYR0X2URwhJQQl1G7GDTf00+o2Lm5+xm9y8cvOwV6llSN9ix1/AF/ko
Hmq0HY10xBfE9Y05h2sc2tO2Ka6T+Lpluzh7iPA2Ob/h5DaRaODZc2gFiJkgoFD6PoVGS1CiGWGy
ULa5S5s7rb1MnA5MhOhmr3MfXdsKs3wBxTv3H/ZQgB84TYRwkhWUVmXlwKxXEe1Xk68dcsCQRRhm
rTxUHQeTAn+3Y2iqCtwsI7gdm9P6odNVx5eh0DkO078AZcC4h3QYSGjQ1iIEWYYcReWtvINLr/2q
f2P0o1GyPMo26pER8cybkfe2Jg+NTrQbIJyqo4qlmFtZfOMFEXDzo8/JE5+Ydg6CnbhPSzzNEr+O
fw5gWsm9X1Vzp2y4kIXrI1NirsWwFjqlaVwGc1yE0Ea5SuckNOdJkYNWmRGu8UO21nlrwkzUPnTk
tWgJNqOKQEd2wh2PRbi/m9W69GWUlIGlbWhy4dBbXKqySbE40uX/XBwRrlIsqztqOoaC14jvMuK7
KrCkahxCEIl0o9QrAxbs/H4qkf+CDcvzk38pw3qg/AM5NY+Y4pUkp3rNmhasyVrcvmSud9caGiR5
50t0tO46s9+fjxjSifs0J15A8jLN7DWCV4/2sJuN+X7FiXDehNTNOFMCV2MDi5LgZo4R2WNcwkTX
/CRoQc2TzRS//7UNl8saQvcAuEm8R05D/OB0sc20poQO0hJZ/hLp+h0aLTI3tKqqSDfnrUkajIEt
s7muNhJ8nNHz1BxUfyMyWqDRssrMzzTEUvsqQmF+cFH6DZo19+mQ7I3ijrT9FiImitNFcoyfmBf2
lD6aGaSbW8yotdWQWgYV2xh6AO0S/VbXFBcU2VF2Yo2fOUfHZ4f+oTxPYY2Qhx5PsbXfgJfTd5OX
geCcQXLiKur/YUOfGBW2m72AYrc3McNJc9vEE+5eqqu3yWdJOCtPTHC/PRpXTGhdagXGpWn3kb3t
6IYkcWjp13b0lmubtNL89hcptW2WbJL0NckGDonEizdwgYdLLyfnpx6/L+yJjpHKwfjT5su3OTZU
YP5ohYrkDGh9KxmoEUtA1l5KEAyM3+11OzV0V7ZP1hrC+QAOVnXDSTYq3hrAG4KxHYlBMa2jL1bE
DK5SG81+Rl6c+jrrt+d3juQQ/dOUDygw0h+u2KdeaDqZiQvSh84kO3f+aRbbJe6CudrNKnFGScA+
MSV4EAOciTo1TCVGWGhAgO69areoyCUl8fPEiuBE6E3vPdbBCs13s3nbgRv+/IxJFwV39f/NGB/m
kZdC5q02mxQGMhMM2c/puE1SBcxYBsIAhhAVb4BNza99H0nSgop5RK+Bm+obNM9Ad21T5j/yKEyN
K4KeoHxbpBBG01UpYllsObEsxG2NFOBSI7zLgd1DwbUuQz37gUQCmKDTJgS3rPIpLDWJ3jQwPaIa
jESMcEU2vCwqyIikaj/4BUhn0bU7gFiy9/tl8LNyQLMibhHhX68iUM+fRsVx6jRbco6brNa72rnT
jQ9n/nnexJ8+eyFmHNsQ8+3d2NuTocMGaaYne2AXWbT4GQD2HVq68p6EPfloizfHeMQ9nDlX5Zxs
DIryLvX1HF2HdnJIR2e7lJAEcJ7NSIfO2c8UrbfArfijXd3Nk32boVv8/HdL9unJZ4tnaTomht3h
s0e8As16OxkvXhpqlSKkSs5MnNWAL+q4gyCjLmzU2EqiplsAx12c1XpJPa/8FsM7wMxmkeQSuwKX
h75y2hqTkYCR+Pwgv4YJ8OKDfhYXFDDDfyGNmgpWomE8BTCgeKz1y6pQjO5rlPh/3n1uwkYrmjC6
cmzSNsrw+x1qLR6Lg0zPt57+dn4UEjAJzAArhVQZUu2wdRqMeEXThgAeuBfShxYUn/lWJ7sZKmVx
DGDurb2GbPRd76oP2JNt+X0QQKu22a6qiCUbLnRqgRmHJhaYJwSf6ZPGyBYTw2X17zp3rvpF2y2D
qQCn/WndO91RoCaGxjSYGIA+QgnmdLirrg9aoyM6TY6zJr4GdMmHkZTO5VKbY+7rRQ9IYc9WqOTU
pIOqSoEWwLU0WhIaaVrfGXhW36JQ36Voq/Q6JyRTZG6mrh1nqKcPZeVrkIas/Z7lyVPkDt3TtNaY
QaLndG9Gmeqw4svzZTwAuYGPAbkYVwx9bCgLx8palKysGM+XBvKnhVeAU12j1GdmebW0Be5zBTrN
Mu0fsCuYTdyVwaYKiCkwY6ezqRmzB4EI7MC6+IidyyjdjdGrXe7O+6jUNY6sCK4BhYsxs3mHCe0e
8jw0WpBcGM/nbXy9xQBQhS42y4GKKIdsn45k6AC1b8jIwbjNnTnY14lHdk604viofapFisNDFjx4
eykUraHMTMUyYMeIFhsDhtQC0+y1pm8m388PSGoBqSrcALgQxJfwEdVgGk348eQ6W8+KwCGhaPyR
TtmRBeEaszBUSpscFub6fgSB9PSoZ5de3vmeSkj4a6DH4nic2AS82Ab+IyxONEJN0gQQN1tvAIHU
2T5KNtXk2xSSjpvz8ybhIjwx9gUL3kZxW3FYdsvC0ryell3JNjTfGPHesbYzCevutkzDOtpTolLP
lXn60UA9/r45uhlCewRQAT5QnV21SIV7+1il6iYLGMcmhKdfk3hRZKwwMRThMB/AGoAQDx2AzNtq
NOhUguCSXDGfTpwseMxj9cR39VzluVUBnBPEzbbr7/T1zcz2tLtdEug+/KbkUFjfGm1CSR9Sb/r3
zlZkxGT7ANEJRyjge7gd8ik/mtKIOXE2EIy3BM0Jenf80VSEJ6kFl8ObTJDiAMx6akFfmyY3HY48
Ip1vlNd6quLkkiQnECowiyDk4vzp4gZomaYz6Ljg1LJRT7oslwfD22v5ddxvaieMvdxnHRAS+KdI
9ct23pFhcTPk7hj34wjDQKV72s4gP7L+xlieu+bC+HuA4skgRY26bMHeb/ggm7jedsv3ZjUvtCQN
z+9v1YjELcaqwlk4ajsBgZqz3hbVJe6/kfND7/fAjymsyTb08fwJu20A3qPLdT4mFO3db11/kU3v
5wckC8NoFdN5H7YLiJ0QHJvGBp1uj84fGlmodbbp73Q0NX+qoZaSzPG6AV2MinVENonIk3HGdmD6
KBVcftYSknocwVHmj30P3vJA059rw1+8i0lFiiSZQoPztP9p/UTDsTA+UCUatebAVu8hK2ZazlPT
O+u2cEFteH4mJaHRAL8AUttcTBAtzKcbOdYhyzuBzyBIoXdpLOlNXN8BMX2jGc1FQ24SnWypjevg
easSKl5cnD7NfikNzAOuCDbiRzp7e7RWQXzFDeP0hSzmXtOci655auPkcky6EOc4iBwsL1igdZGt
kJNyn60s2VuDFViG4vVJJKuMD4NboccfNwgRCdLG2Vi7FZyX1uhs0IY4v0jsWjeDwkuzF7wm13fq
Fd4hJcO0z6wlD9uhnya/MXvIvPZr5LM1T16rttHvqsjMolCfervYR10+gEF5mvuLaiYztEUXh4Su
mTS/hmyMp9DUyvlXAfbm30kEJuLOmpfZn1LH/OGOrX2opiW/XGI6zAHO6vVh8FoDTqHn71HH0gPa
XLotAGpdeaVVg3ed62OtKLp+feBiydCUBpwEnkwQRjv1lCLrDStpUOM3ugs8FTTya6mvi0jVVfVH
G0C43aNTHPU13uyERmrh5ouH79izxELtb2wrPUiSZLzGnE4f6aB1e90aQFbh5M38g1bWcFPNE0oY
+pg3m3zOu4vJnduHIq+R2e1B6PfcplZ+xwpt+NF42qqYEpmzgBfIBlKecwKLzhIPugXZENSh3UVL
d5qzmhuHeYemadsDIcgCLZRG/lJb498f8BDHAh6Vn4+Q5RXWAo9XZPP/1Ee7e9AU+q6zOb9BZYt9
bECI4b0V91SDowcgOEHapNYaP0r1IPv7hBIaf3FZ56SL+B8xkGtsZEPKy1HUYZthyG8qMvjD2CqO
dMl1BQQNiHJ4LXICB+GlU5Ujy6Z8Qh6aTmGqYdPOwfkJk5xIeBCCIhAdbRakpoTTYUoghze2GIi5
BC0oxKFpPZggwhz91iAKW5LFQRXadgD14Yo2YpVw1K2mGCNUopPaH6tv7Xzb15tMJZolmTNYQWYC
k8YVegQfy20vNenCrVTvDr3OVIUL1e8LT6lkGdex4NVhOle+rm3iuVLMk8qCsOqZnjl9aWIElZkf
nDHb183+/KrLV+JzjniAOLposyYp2LpgDKyKtx4BIcz86iAF+/cNXRBvoUi7cTFjznVzascejSYZ
S9gpjfvVnv2Yfu/JjZclihmT3DtO7PAZPRoPFKW6BRCuEg2Td8t43U2v2vB+fsokWfrTsQg7JXci
s5tH2FjjhywCMLzcVG7mx9O+X6/N9j6tDrr3ffmHiHYyNMHdHNCIainl7mxB1rMLBqYHTX1JVEul
mkLR6ZJ66b0Bw4voo93ctvHsk/z/SDuz3biRZWs/EQHOwy1Zg2ZZsi3LviHabpvzPPPpz5f+/9Ou
oogi5NO7N/rCgKMyGRkZGbFird3lPdyysXC7qZj9TG2xUQfPs31VDB5I5q0UbfX0UCxkWpFHLFw7
577Q2WoU6A0bVjlg0I2dA+nY5IrKmiV/nuAWiF7q9GPjo7YJQrdLPzF1enmZKz0OXEXk3KjAU9BZ
cpIVTQVkusDtu+qgWU99dgC6cBgrz88cVwb6J4936fuJZQ0kNUX2zYGj1L7IiC0zmadasUhNsytG
+eBbsZtd3e8vr20ldTi1sgQs1E5mQ8GFFaN+zcudPt/bfekmDRHk4Gevl42t+YtA3ouxMUFhu/DJ
uVSSwpZBFaX1rq6RHrKolT7/hQ1IGBRuJl282s/dZSDLcSoHd4nyX3lw10K0snWLry5D48JDuJLs
fAnXLYY6HqIRdxBwhVCg/yjXb5H9r7m988fIEq072qEVzzNG2vKTT+88+puCl3FqYblTpChTnHF6
pap06Uya3Y2/xfe8lo4ALQDYDIO8aNWcf41ssjjTA/CbVrmTx13Xf+2tg5ZcT8PLX3x2nUc4pSAg
Zb+VwE5uDChtMzhp+eymfDX7u6C+9tXPl02s3RiCSwTU5W/N7+WJ7Iq2l9sZ5I2Sfi2lG94/u6Lf
T+azbx1s55iovyz5UFgbpd6Vux2rqFSxiwoa8IstNMLON2npEsgRlFBRy478q4qHWLEFTBHfe/Hg
wRAT4fCu0Vxbnhwl7dJGzRLABGa3L7TK9W2m2ZiBGYF/KXtgGSBqJVBTA7rac/L98u6u+PuZ9UWa
1yeJLNngNMC1jm5uPyjVxvpW95EBG2Y5aJuYyyZXavVNS9Wc5RGwE+nXOD5L4X24dVmsBAcM/DGz
WEcbam1UO5jRgjtEFvvwyvAPf7FVJyYWWdisSnYVJBl4Rqh6hwYMcPDpsoWtRYiPdXKapBqeY03s
FSUIt3B+hT2qZeVGP3Ct2s/gDg8unlyUiZfPVpiqEglyMbAY6K6VEU+7kLEBzc3zBx7c2IN9G97j
svg8dp/9LdTXSsXpzLrwl5M1opzbx5KMw2V9fGwc66PcV7eCLivQTBBZzIOPGY7YHC9v7UpEPDO7
uAOjNA54TLHoWXtu/LvUuB+Vr1r9TduasHz7DXkHWnCo6AiD01tb5A9ZM0APKFsxzVQ5dJOueshM
yU3lcCM+vd1H0VyAUg+xAt6Ab94EbVe1+WQmdO8aV+/uy/HjUE3eoF3L6Fcg6vt+nK1AmmAL5WBO
wbIgP5aZmZallXh0kiXlcxI+S83Xyx9pbe9OTCxL70Zn5o5fYKIExlnrr1pn7pppd9nI24j3GzHD
ZWVzDSP5ce6AEzTfwzAiSV1Zw96Mm92wlUO8DXlYsBkp5O1Mn3NZKst0yczlCPlyq3dL6dpQ970G
DVf/cnkhK2aQXxdlE8YChHOfLwQvy3qnAz6QdZ8N51YbkYD/1Ckbb8I1K2De4bajkUV9Q3yzk/Nq
SJOpJH6AldRneKTyn1O5exhmqblWZF+6urymt8fU5sXxx5r4NSfWEsuIZ0lDkz2PqsTVy3/GPP2k
Bl/tWb2a2l+Xja24GyyuEClwjmDd1hYBPY7L0K8q3NkpAmgU/hmBTpnlx8tGVtzNFp+IIVNQvdBF
na8IMHJbWIKlbAR3YbikMtYTN6X972UzK+HgN8+2LUS2gSUuws4UOplSCTyY5R+S+TWEByiOGP3a
FcoB8C+Foq2hSZpw/PTzzMXGy6l4ASxRoStfZLLhLGVOGMAlq5V2M7uy7k8Misj+B8CRfD0r5Mnt
hkzxe5bddztnCAe3Umyyat7IzB1IVGcaTx+kAbrpuRmuh0HSXzK/IRWJ5L68ikstmXe9RjSVM7MN
j92QojXQE1nvmnro7qgg1w+VMgXdbWlF+gdzNjlv8zQf1HYKb001k7+pU2HfjpHdXHe4V8TwWEZg
1mddoXmYJBIUQ4Fj/srkYjzMuj19j6TJeCoaP/sY0sn6UiZ2d6s7yXgwsPFU2qA+yjxXw102Ov2N
nprma1+FsDslU6i4Yze0004JpPyhiAA0z3LaBN5Uy/0/gtGzOUCAVlx35kzYrgcr+zDkdTvf0mUd
/A8OyNJHRl3s3hugSmzdMQ+La8sIp5eyq8ODFfUwgRYK/AAUNM1jGGloBfg2dOe7oJsYAJrVUHpM
1Vx+TarZfyraJqJ/YhnVddZL8Q7BN5Rzej1vPOpWYX6bl0lxw2fUgr3mJNNPtVKLDNa0JPsEXVHJ
OxvC8EPeNNGvpq1S9SBZdc6b2LK6hHd50L2q+tB+LeYATZk+tOPviDVo+zrodKQ18lS708OG8ltr
+pJ72eXfvqGpicmCKc8CJgHg4/xkRVxUoVTBlaxms6fD/aBK7XGO5WMENbPfZz9jaatxtXaYKUkI
rWsHQrZlUcTwA0vPM06ZlhxMwEfd+H6IHYs6sbAI6mWeWkUr2FIDpGOldHKH/Prytm2tQWzrSYht
J6XTp9+RAv9qoodRfbpsYCXBhKJI47ZA74oWxTIWteBVi7ydKG4UqvTN6i3rax4GQ+1Vdk551IEA
85D5TsApzMx+dtvQj9Rdm6jZv3WgxXy/qLkto6Gvdpd/2drSIRslP4PejlL9IuCngT8OgQ4wYug+
S0rvmuFGo2HlsmTlfwyIH3Cyt3bdJoX6m9hoUF8SFRpHEBjGVN7k6oalraUsnN+I7Cy2hLRiTTsD
9EW5qRm1djtavEl5eEPhTRfgfC2RExGfBTaBSLVTrRcHjsPQ2Pgiq0ZoLJJPYot+97kR3UqjckBf
3ZPsp745pN3O0DZMrH0TeFj/M7F4GTpAVk0/pkvXjN8Sw9zFHZDsfKCDucVuubWYhXvJRVeUg8Ri
mulKqW8aMvItFMJKfmRT0SFDAvcAwmexX1E/qT1xT6AQ8gOsg4fsaH4MIVbW/fdTuUKHcGJqsW9j
IWfJJFGi9MvoCrHTPA0ORrtr5fswfH/Wd2ZqsXGjYgV94jPaWoz+rjWjHQyrafGiyzC5S6Z3OQis
XRuwaEJqjFANaPaFsSoo+q5x2MKh9KImcssQjbwrZKhcA73keMspVt3vxNwiJDRKok+5hLkp892o
303yL793+/Tl8qrWfI88kwKLqqtvO6mwnHVGagAZCRE/AJBgA9pQ5i1upg0rS83YKQ9kM5pIZmPY
puzwg6k/m1vMyWsbdrKS5aBdNtdzlfyWPi0N8zhoSU3ZX7mfocSjWeTHHy9v3Ja5hZtHE/LmTcrG
adqP1PrBnJ1XMjkUxl8u21npZsDcR85Az57+MBD+81BXc5xqv2NEvufezQzPMZ479aMyUfmIdmFx
aKftxuGarwvIBjh3FOxgQj236YRwrAcFYAqtyMVEn3ZbdN3HbiizvVI/9PRwJGcDFLEWoRxY+Fmi
7Fg0qc9Nkj8OmjXANSANereXtA9G0vmwNeTydWlXr/BwbLWqVi3+5gKAF0wIWp9bNLtWb6qEsFtM
qUW7TUFtOBki5Zua+FLoVXrlp8ds7LKNQtrKFQxoSjMtm2IInMOLJxefOE/MgbZKHhrXRXdv+dXx
ss+sHLf/R8JogsyiI7VYmZSig653VL7lJMn2xgyvpFk3I1gM6+dfWOIdzCyCI0ZBF2uZS8ekEEyU
igsKIupTZx1LtdpfNrK2YUyeC84YZlLelNSV2Q7rpBbEbubkjoxhaVvKIyuu4JxaWDifNSMFI2sT
WRE9+fhDLB8U7SrL7orpL/J0geylPwo0AlIr8elOMr0kH/PJngSmUmGItHO8MvxxebdWAhP9R1pR
gNaBFy1RxMkQW6VWahCEKDfqcJPr+8n+VRhbz/iVgSvRXgV7A2u8xf8Wn95Is26KRErRxlFxcLqg
v8p7p55dKzfMYGc5oX0fyVn4EDhhV+zqIqsehiFNP0azFt2kmZoVR5/x7titqk7fq6affhSl8js1
HiHuVVFmB0VuQMHZDEPju3HB9NXejKJJpXAQGR9TB/oYjyaIeR03TVXz7FGkfCMLFKs4r1WwPvDQ
cCRT9LaXvWR/SgK/pkHAy82Q99OQ+57eNNL10AqDVTvtVXXQj8bUDce6r2zv8sd8e5Ixz8wKzMY0
Sd/IiKIUOkRJSVsRupLq0FpJ8GpPAEZyv36/6DqmBJoT8A4A9GU4HJ1YifOY/mLa9ZNrKXl0HZam
7TKus8UPsrYqvpxg+3I0lRfx+SGgPCMVQ8qobTiVzW1hm+WTGrf2d7vUKOFc3sG3x0FMSRFUDRv4
LQT557bIbRyz6ZkgLcvHSqOVhK5xPx31Utr4VKuGLNBc6P2Zmrok+ghUs7LypKfNDLhxihTeq9ED
ajz7Rq+eL6/pbUBkTX9MLWeJ/FIv5LnF1GTC8dfkj1NXfr1sYvUTwd1CI9PWnDeBvdIzzlyJiaEP
dpmvfUjQ4AuTaeOmWnnzsxQg2fT5wM2yqvPP00UOVbx0or8yHLr5OUpvpfglUK8NRrwjpDOr2xmN
9PihTIFjfrq8xrVthMVAKGtztVBkPbctS5LVR4lBgxip5qzLvSw6XLawtou2AH6TQgFWfFP36YzC
N4m9XlS+oPU2q09/c5ZElLchNhJkhMt+zhQkRT3XjG8OyZWcIVwwX0VkUZfXsbJTpIE0cPhKOleK
dr5TtlFUUWkr0H9Mitcle+ZHNiysnB4w8lQLBMJA5t9zC1nF2GDoh7mX5/d++BBV95bza1A3Howr
6xATXogEMAHIDOciGCCSmbdJnuTegMCj/mpuqd6sfG8CJwLT3O40PZYxNG+6dmKGJ/dKmHWHZKfm
j1q3obi4ciOZgAv4FKIahe+e75Sa+rpJiSv3KuWoZJ8G+1hYX3TzWjaefQPFFIZ6L3/81UWB0hAC
AYDcVfFYOElZlASkejBgsI/vDOMltL4mDJT932wsFjUlctAVNjbm/NHvHilZx9HHyyZWv/2fZSwF
AupxboB2Y0Kfp4OipFcTUwLvN8FIBCeE/zPLtQgo1qDnFSwSuScxvBqZFjX65C9WcWpiES+byAop
72AinWvXYdy533idvH36kWJTCsDHHNK6ZcgyjR7qrqrOPbOIXD3/FL/SWKXEsTPp1IzfL2/Ymi+T
rEISJiBgqImduxYu56Rd3eYIYD1OPfLJTFPL9NRM+AePk28e5S3ZsjVnZoFIDTEjAEX9IpJ1cVg4
ZdETZ8yI9dxk8T/dFhHvWiw7tSE88eTA1Fot8SrDhpS70a+++SIHuzjccISVrbOofgr9c6pR9PPP
jYSD6o+1NHBpGbeSGbtZ+NFkDjJ0XMW8RTOqmjfijvCsRSYMpJNMAG4mWtTq4ogOjYrA5DTxrZyP
s3Srox9geloL6GLaIhtb+UjMa/BEdnSugzdiPLbe5+Ticu7V3QSFOK9L/VM1bjVl3lgRpAEms7KC
S5Grc3GUZJmpHHI0oIdtwgzTrlRy14qOlz18y8gieFal4rT+iBHDB+ANv5iW/4XYmuAlEAy0ODTw
kWWOKyvDaI4jxASxSq1d2w1B6V1exhuX/m0BG/Rsxej34uJsu7JkVI6W91g5u7za2c6zkjqevBEP
VnaLBINRb2S6RV1f/PnJyfGLuiSNLqmEVy0yrEwyTV+CdydlDOIj80uFhK9O+rdYi9QUoVELBas8
1J60rt8ZOfJ7wUYcXVvKqRX1fClTOvhd7Asr4CdNWT4qUfeoWVv4pFUzGvvFk1/nlbg4lf3Im9Gc
GcTrU+OuHbV7C/CImnXvd2NUkcnQBHJITOAtVjNLqlkbokVBvdsCaFZpLg2ky0725urhw8BLQ05D
yUohfzo3ohZVzoPTBBRqGIfBifbMZR6HACxPGj+P0rALwy0KnjdRdGFyEQNiu6yssaVZkUU6M9X7
qPwn8NtdwqSdnh70+gjT1eVFir/xLIySF/C+FqU/UB0wQZwv0poLszRaGrW23ZCzW3DUlHt4G47m
bD/3fnZ12dxbFKywJ/oICmzFFJ4W3h76kCx3QplroMzYpfvSpG1/LGKvsD4nyYuiPIXhqxPcXDa7
tkpGIXVUhEghQAyer5IceYiymqK1Vt8EIf0Z0TK+bUbHLfoN/qaV0ETxiUYjDQwmqZyl1+RJOlcF
pkxVvs40/65LE2iMql+d0z5dXtWaKdEkkUFncWUsH6t6XjSD0eMthtnLbqOU3b0dTu1d2VSS2wbT
X0QqhiYdak90nERl5nwXB9VuFF9QQNequaffCp011bJ3g77xEHDSAhtPyvrmBekA38B7KHHBqm/t
Eiuw3DnNnyIlZfI0Lw5Tnr9e3sc17wAjLdYmbvflM6my6j6thQCD3Rs/02k8qqgwz0HduLGdHBpz
i0Vsy94iV2rGBixViL0yi37JYYso6XgzUoFvpOrJrN+dvvze0D/LWxzxKS+sKk3YUDuHaVf6hEzv
odhiYVwJ/BbAZZJ9uibkyYtENi8mBw481jAm6nWlPbW9sQdx9/57/8zKYueCrKuTWNT3x1A9yLX/
2rXVvTb/CKJ6o/+zth5qgQIuSDJDafDc17V5iuM5nojE/XM6OIySSW64FXxXbhiKc5Td+YeC7vLq
15m8rn1YhyCIUnah/EWOvvhN7OZ+81RFSLpuxItVcxZODtQNpP5Sr3AaQ9AFYva5mcsbK7lLtX/r
odqbP0v64v0W9Yv4FsubBV4DkgASG3ZxEXNhpe/kpifjSBznh5RC6JhHG+DhtQBIeqbxeCJNgwfr
/CNxiNBub4i1VImu5S7fdcP0jZcIU1XGxj255g/kTxaPNFGRXj4NIwV4Xm7RKImtK7CEIKGvGjXd
KDu8pVzhqJ5aWVweph5luSM02NpUz/6VZsO88Uet/gDD1fRZkWaLyXGzPNJUSalNWs1tXFINcfM6
dh5VZ+g/mtleHbYI69/2fBc/a3EYnGgy/NBk8RL8PelwZMLDnL3ACNHV2hWV5unhsdm6B9a8laYR
Vw1sX7r6O5M4Sb4VKHetGTpCr6zb68jUrueou/PT8WriKPp1d5Po9fszPtGn+s/kIknuC3Py8wCT
8HK4rW66o/2j9XcArvZ0EvNo4zyunRCB2qVIr8MUsJzN6dJyzlPBEaA4/gcNRvKx+nz5Zls9IIw9
o08q3q5LkIgaGLkz1cICOOToppczJT6OmlKFblwa/j9t2Jd/s4eUm6D94OVHpfn8TPbT1OuBQA+1
eXTsLPk1l8uboqTkYKn37QSZYLalSrO6SlHnhI8L5sxlpAmreTRipiI8i6aAPsuwJua3euEwf2Fs
VB1W81c+lghqGHyDvVOtOEEklbvbb1NGYgdX586zgkOc/BgtV9IeKv+jpR50ayM0rMYfjgEHQReY
zcW2hvS150QXbdTGcpGO+QBG7+AjJnPZYdZSE+qF/2tmiYxp7ClQO3Ho5DrYB+2LRLOgKg7hNKNx
vBFS1z4b5Vu+F2UjmFsWSwoMSUHdUyR6I1Cixrf/darB8qR2DKGjSY6XV7YaxBiE03nk0Dbg7XHu
mIHT2zT5+Fpmpz1E9XNhWwhSF8MxNYKDOqdfx9lAtuIxNrdmXFYXemJ5EVb8FkWbxsBnojR7HeQv
c6I9lRRnPRpah8urXHMTaok0PEicqY8t0jCr6nM/iDGVVEbilob+y2mzGxprW4Jba7GLlikhxaIG
ryzZC6NWQxlwZGKStvvXonJCV9uk813dNwgieERx5fLtzr9Y3I3ZkLfYyC0AxAiiFzEIel2FrnHj
fbjqHLz1KfEQscQU6LkpaHKmeZjpNpttays3raMF6T3JZjm6OlIGQNT7uLFdc1CTB701wmc1VLtb
GzD7++s0VBqhyuNVzpDz8lAYUdnZjsQPSer2M/k0Y21qvMthkd2I06tLBk4lKmii6bjsDsSGEqZ2
RdQkDb7R7DhwE+SW/Sb85vfDv7OjvoSZ5qlF/kHhOXTZTd9+WR6thGr2m0LRG8oZQxuMoSTX8ei+
7QcTivhiF8BxmefPlw29jWcYAq9G11O8JpcZotYPRqc59Cf85i43v41Z4Kb5FQ9yOiMba3p79M5N
iTWf5CvQe5XaqGNKmVDVc/ZOQbK4daFvGVlkYr1hNJUiWjoomQTNd0fq3eTdEgGgjOl9cM1QFWJW
bhFDmPao5TGglJ8wd2Om/VVmpQdN2ioFrSwFvBEpAjNZBKxl43BSSCpLhap63lj/0JU/Wj4BOSiD
jWtmw86SiRmR3gJx1hlfyyY3LKVDI41739jCGa+age1J3M7kIUsIuOT0k9RUJrs2+b0n24XtOmYB
z1fnvz9YKXRZmLKmhASJwPIdF1Q1kSqF7D8ySzez97blJfG9XUQ7u/5mluHBZiZofvecighKIDCo
vSig3uyF65lRE8Z+hFU7TT/BDfWilqQ9soRCGzNABsNuWeDsLx/flTghRs5MwUIJvdLSR3otiNNu
jgpGf+RDr31Pp+E4k5FPaAZdtvS28ooj/rG09BI/KoJmHLHU2p8ZbCEn2Uu+sZ/Hb4ZKrrevtnrz
WwYX6UjaFj5QLgyGTeVaAxnjQzww4/Ylsux9I71aW4Dx1b2E84z5PIEBWd4snaV3xtgkhacAW5zC
p1GddrLv9tZGivz23cZO/meHVsJ5HKyLUi59k4XFikbl+ovuzJ4fe5LxmjlfbGlL0uZtIqKwJEiF
cErWpS320ZrDIQxqwkhl3qpT6WqwX192jZWTDYWUoLClCyDSqvMFjVVKoYGZXq+0Vdmd5CHeJy3U
Leg2bfGiry2G2rEJ5Fics+WLkI5aKqWqRTs9KF3D+LCZUv1O4M+rMgjriblnIggIwmWi09VgcGuf
UzwaTe6WvnFrZUZ7kKb4MZSlx6zRjRtfHe4USbqx7fpaUovPVTXfl2oQwAPPKWzCD/SQdNLm/qZA
AseXyMgCWes3TuRb6lSua0Dfov9PnsKenO/7UPdAmJKwYDbIPJRKdiWHgjBe3pU9+mgjkOjY9+Tx
RzAbu1gJBNPeRrlx5ctDLsCENbUyCmbLtkFT+nQgJ0ngAW6C3nKD+hliq+O73QsjDM0ilQOAZnku
szSrsnIKCATkYX4jH02o9ze181bSPdoePI552lnAZpbJdBdXuaIlmCnGZJ93n61JYGPb8WquBJ1O
t5sQnlJKZA+NZivXXN1HnpXCOjnFcsSRNLDSIgPbegwn1th6Y6ncpuEWJGDl9AiE+X9mRAQ8zcDy
GhamDjNRQX8nNR/acEt4fSVqi5agDqKS3BW+k3MTdoWcUCYR3Mz6Wfcf+vwVYp12fLabV12/6vyN
3GWl3ICI0ok9EWxPltROre1PUVx4c7Ur6odkciOK38pumG906Zujue3wWeqv3u+RFPE1niFArEhn
zo0yi1tkJUA++hPy46QVN2NgPEbS6/ut0Lti+EvG99Vl1QaKScCWKSqORjrt63a6rupmB8x34zpa
cwoNTVGgVmDs3pShh9gOK/IhnIIRFa35Se7//nXoBAhVBR9EJ26RLqsxAwG92eDc8ifFuNHQFEg3
1rB2foDYiVEvIEI43/kH8ZnILmic4nXIgeS1KUhG3M27Yc236dmDFAR8ym23uEkD0y4c6iHslHnb
MWoCiYkyPCXhLvd/1sMuKzbyWOFGi6sIfIiYXYP9gZq5WPWJb6d9XTOPzpCzBien1Y2uOjy1xYfI
jtw0jtxqSztrZRcZOBRNWRnIGgn0uT1p6o2Kl03hJbmY1rV/9AGXi6ZugQdXPE70LUGNiIucWt25
nVxTSj+MZJFK1tLNPKjQLPfGFlXnmhWasNQg2T+uyMXu2UnF7qVTgcjI7Yig9NaI5oo3MADMEwO6
XODjy3KZ2lmwrYX8/VK9L2VKqQnd0E9Kcwdvvxocpy2U2qo90aQkP4XJYdlwA59iDK3MrlnFeNM5
45FKvGs6vzTrOzkL7HzWkb7xe8ePiXAmwn4wsTky9/tiE4c+r4aEFIeLqb2yggGZ8S1Gp99/x9LN
WZYimKMo3i6TCL3TwgKq28ILKD5ADJFG15F835IRo43Zf1Yn154/IOwTRP+k3bGfH8OteL7mKqe/
QD13yMQY+7HK9cJT/Vm6QfFLfdQr48e7w6CgVP5vmYsYVWuJwkayzDiR9xL/RQLp2oJw7LKZlVfM
7xYc4HxAKwxgna9lcuQJsm1xuEgj2tL2lBFdkeixKrYYFNfChWj2/X9LvxOqk/Bk1HMUhZlSeKk2
X2U6fCROvJ8H8/n9C2JWjbYTHRPqnIt9SxOlijvqX15A7dlygu9jHd3LZLywJW1lEyubR6MUWhXB
N4/fLzYPbGOWagG21Li87brgwzyZR6vOkOOwD0nSXsnaBwV4bVqpUJk/qMpH06zvgsZwK+17nSQb
S1/Lbk5/z3KL24pnd9Pxe2bD/1L0yl6vlRujzG/iJPzQUNlIwUFa5Kt0m0JIRDZcduUCglMQ6SL4
VUB4LUPO0KtTMrSAE/PGcTPlelQ8ZAVTNfIyiazu6+UPveJPNvFaAOAACDFCe+65sxnUUwZPGapj
SDsbxyn9Z+434tmWjcVJN/wiSR0/LL06yt3ZP+ZTsKs2hwZX3ehkJQuXDapylJWGlejJ0W6/SswV
pbsw3l/ery0rIqqdnL+wdJiI7ViLiQRcAFjhmmefan+6bGV9x0xBpIEoMgT851ZsZY4t3LD0UsTY
FQbo04jm0+GykfWl/GdkqRMQQqYjz7X49NJ9rj9m1lU8eWO3gYZYdWfqBgwuMZ33Roeryi0/Hi02
TGo00o72utSquw6Wbcb0VW9Q/KM6bBV71rZPFF4YMSHXAYh9vn1pbCWQwDKUbdsxlU/nTs7yo9Mq
ny9v4MoNBgsLFUBCPoaWqMEqqWJlKit8wVTvkRc+Fv73yxbEw21xS0OcJ4TFYKYWLFDnCwmHplNr
jeTQsqMMLjWIAZJwYL68yb8NU9wRF4NsI/69tQlBL3O+kOAjgqctC+1zJhmto5NitdGud77q2t7v
bgb9Wyd7710chqCGFjM6BLxl3I98ReuagjSn7F5H86tfXwfdS63ezFtDm2+/05mhZUBvCqip0oE7
U6lfrYSQvSUfL47j+WdC8tukXcxbDkbYZYGs0fu5aFuTLGO8ndsPZn6Uwi91cFUNt6V6GzQbYM61
L3RqThzskxhUBHnc1R3m0nLyJvkaTuWjH32Txqs23gL/rNpi8g8UIlAmelXntvoZDXlOGpeh/NLa
8ZVuzE+FVu+lunPpLG3kAm8PrphgF0A9WOP478LfDamNg0LcFMOQuZZ1GOzPfrm/7HZvw56wAfEs
bAaIsy2ZBYq4t6diQIO5K34a03MV34UTMJCNx/Gaz4HQZs6VxJCmyGLfFAU1R80SVpQn04+oiDxd
XsbbuIoAOEGV58HvyLDYqk6uyrys4tIr8p1ZosX5I9Aftfg6Q5s12QJrrnnBqTHxY048LquKsOtg
E/LsWXej5NqwngyjdC35utl6ca25AGhKMG3g80B4La4+6GyH3AjZuArtjbQ+CgE4I9xiGFi1IuQk
uJMEf+Bi98K6MCgbpyUiVE+TA7uZ8yxZW2ysa57GFf6fkcWu2dUgEWkxMnM4i+sm+jErN7KyJfK2
+nHoMZAvUotBnff84+Rl2VhJhBk7MW4zBnaveJpCWxqM36zOvFcDP9s4QqsWEX+mTUonBez1ucXQ
CHND9rlf/exfccU2lldJ19JQ7trieNnNV/fwP1NAAs5NQabXNnFR4A7TFVR31VC6jkFat2Fm1R9O
zCyOq+kbVdcNmPHTvdl/7cLnMnq5vJLVTTORL6G8iDrqEoKGoIReA7UpPVV96uNDa9zIjg94xDO3
EHyriyH4yECeiQ7LIkzIbP2gZSxmaKJDOWleDMJnRJT88oJWP82JGfHnJ0EhzQbbRM2y9JIuozbm
jdF+Uky3Lf4ilIppl/9djtjYEzuMiKYqJPs8H5Af1jr7JZ+Dv/n8JyYWJ5XaWIA4Dib64NmIHiPn
cR436orrn//PKhZnptGdrjKEI0NadQiD2y45VlBWhDo6M5tPauGuy4TkZMuWqT1UHENT6Rjr8pC5
1EHMDMxHyfhmdvautbJ9P+u7yuxiKGn6q2R2/m/7ucwaTIuhLrjAfofXTv3U60e/2Spobnj5UkNH
TaElsEtspLWzs8JHuXVcaws+s+HjS6hqZRYDYnIYUYKd0+57+2CoN9ZWUWfVNxhAAvdEFQTp3XMP
1+QpDJURK0P5A82Patr36VPqB56VbOVzq7sGnBiSD8bUSOvOTYW61UDcXBLo5E9atU+zn9ZWLF3N
TE5MiNTo5LzGQdpqts9qzPzFzr+Pyj+J4/X2R3tQXQA1l4PQ+tb9Wc8iCFm9lBaDzhuslqA8irpd
OI5MxLqD8b0wXi7b2lrYIko0QdDLVcHehbVxRe+mH78YQD8U7ata3vfqX+TCDCr896UWAYNOeVIH
OtbUXP+eWlPk0rE8IJ9yfXlVK/UuMsk/hpYz/8CTS3rvbGEb7Gv/k5HvLNqHc3w1drvCvCoiont4
5ctb4GGxgDdB6sTu4s6dlRH6YgZZPb9OXnonvnbGT4YvbDKZ5sSeQjW6qv8mbT4xuqhFFf7chEGC
0W6oD5n6VFYDSq5Htfk6IMycDT8ub+7GcVu24UBHV4ksjlveAR9mJrRuy+dUsjZWtbWViyMHN68x
9xlm5OKHEXtle2PBCzc5V+HgTY7bbGW2W8sSf35yxIO0DKVRw54/3VvtQ1F8UquPl3du7QF16pWL
g91XaVk5wsQ8fByn79q0cR+vQA/O3X4RdEfbD8y4x4A9ti/zJD0rTuyWSvgE0w4CKMZtlD+WKRMC
mbl14kTSesnzF4GkttVKjiNMm3rxomXdXZwGt5Y13aR6dFM7sjeXOUTU5t4Y5Y14uR7DyD/RRGHg
6ncwOPlyOWOundYSnGNJ91L5hxyHxzCbDwoCM1kd3zN5u1GtWPUVrjbwrjzn3iDcNQYExjQWJ85A
EqAa9rmiQ/uyBd5dvQhOzCwONtKVtRNP7Gkb9YfMtr16iB57qI8z7WfobE2Ur24js6CUZkFc0Io8
PwBm3Wo9M5LkBa0gzkw8pzu28LfJs6sWX5LevXwY1hf3x9zi1tYh7m+gc+e8FS8SWBj7S1Ps5uag
bb2Lt9a1CCTU/vxgbDDUJR/lnEGqm3a8bfVHSb7R9Z//t0UtggjjYlKRiU771P1j6ccc9rrxTonu
nXh32dDWohahROBSO73AUAtLl/0Q+58dH7qs5yK/G9W/CSv0bwQGlkTK0MWPOTlgjuzrWcKMvhdG
9nURfpE1w4uzyTOtEKYjGizjDzlIP/rOVktXrGIZVEQdmpFD+EHhTjk3bJiN0c0DhqNIvh4l55bw
+RTX5n0fhluHbe2+ObW1WCQMgnkh50SRUU2OYbAbiqduvqJis3ckNwh1+NbsvzgCpybFTzrZVz0L
yiqNWF6T/srsW6n7NbbopPhw8m6RWq/5i3g4Q0AJBoi+2LmpuuvbMYXMw5uTg+UzYPtNte/8qTio
6s4Otli6Vy+iU3OLWJIVllZ2DeYqckpLv05D1YWx2w5oljl3drEvs5+daW4cilV3OVnkMqSEaWuV
mviE0r09HvuCsiGIBnOLTWwt/J+ubhFRtILZtJYalVcM3xLZk8MPybSRKYu/4o3nU3tHR5FmGaxi
59+L1kgXmBU3TGEXD33pP5NxbVzZWyYWISRHpNcu2poEq/TvOP37qtl6BK5ulBgIQfRBDKwvHJyC
URUhzQTwiBkpJfzayKMbbzHIrR7c/4y8gUFT5EKrYyQUWtP0P6Rd2W7cOLD9IgGSKEriq6TudnuL
l9hO8iJkG4na9+3r72Eu7qSbJpoYXySDAGPApSKLxWIt53zbhs+cpUeOZO7yozeeM249+sB9u+x9
lUuHLjGUMgU6s9zbW6GRwAePNtJE67eOPTi60U6lIZ/8fmlrFrNaJ0OE2Nx1r3zGP6U56uRJbezi
9SN5DSAI+qjMo42KEGmP3HTiwD6GLqh3FkHiGWXAx+G6TXW1MbUx/CvIkdKeo7cUdk4hyGzwKGve
/ndsR+NS1Sv3V4jk50xEnh4vIIQWmHQsAh9D/uMLTzXHU+lOKfLgIAPyMKUq+bfK6IfVJxCzij7e
pEjDtAQxGl14uLElaPLiasaT77LVKSImoBdhTgiIpmiwfNfAUtEsRT97jbmQHYDhnQlQHUFXRwZ7
vSxI9XwWyGKYHAPaFkZvJe+TA/nDLV2Gbi067py1PBjFto9Bn1l029Xg/EY1+p4iP5Wt7m1GdeV1
lZ7o00GnophYxb/nvs/dzLmaMzSrOGM7RgTkNDtrzlkw5vUAIhm7iswUEFGXdVYcaTSgo70UpW9M
H8gNanY1VmtsofZUxGMBCNcf84pRy8syFKgDNtpWRdL3D9aunMWeNtq75YhCkLs6D+WEfiBIG258
cBxdGyvYpIzFeECyybuxEAKE9pZ9x+AuOofcKQ94Aizn7L8D9ohPQs8rptYxJijXeZvVNsuFQO+J
/qTtc57kEXCHseprELtM4zcVLuBMmOTXRlRZzcaFsCVZ0DNj0DW0AS8VGOn64/JSKy4FSEKhEs8z
vKDks1K1yLiwHqFVt05goEuTKSg4NyJrNY7tyum+K5gVACDm97DUny/LVvigM9nC1E7COrDsjcA9
QvHK2NwQ8zKeHTUD2Tk6cgXVOTnVUTqla4b8YN+g+pKs/b2HYKetDqTpQI0CUNj66rJSqgUFBwFm
WQCihkYKSVg6bJ1dLFBq7MGh2xIbQFmmu7yCuIciBVr94gVAgutuyl7Mbiw1D27VkqL1zAdkJAaP
gEQoLekCANdxMdC7tzVdkG3d8ECHvo04BTHVti2jRp5qaTEWRAWcAxE4wefyMPk2JU4ObVuMMk7j
K+uvx/jKSu74oDkSqlAZ8yL/ipLn4ba6dCh34BOchcaBRadwrdMvdHDD3I7f8rE7okfx59rYx9X8
wNP4TLZ0W1Y9RfoXmS+85rKHCbTcCbU+GXUX5lMRNJvnBRM1Hi4bkmorBfInECQsZFDkl4iftX4z
izL1iL+uGRrxi8XzaE00HkBxRaO9+a8c+3wLUf3sp4xAjh/P0V0V1RUGl9oHI9/79u6ySkpRhIi+
UkCfoTX3XJRnjPlIKJxNDQTDhJcHIGm1YL7prCvq3Pi6IQWlOAGNgTWEi5ObjGLalPRPaWU0E37V
bq4FuBh0yaxlvd6zkllRweO7pgBL3mU9xSmTHiWArEJmCKjZwJOQOwxIa2OOckXU05SfBDQPsHRN
HYWFUrkTGeLnJ84zyysSmzNkLJn3Y5jym5jzENH2MyKjo5d2ATG86LJaKpEeoGgFcRX42+XusKmc
W38T/Y+z9dkwQpZ89bZjP38uUdzRPsRVfvRUmHQ51KMdgzEcbSceOlrS6ZeTAcIVHZEm+V4YaRDP
N5z+515VkFbiBYYqPdJtGGQ4X9Im5ZOZCZGGte0Xa7jeBr4fZ3d/eRkVY4SQY4t5DxMLCczQcznb
2K59K253ewYvJnlOOEpkQDRBg3VkJz9RgMGr3/AjWupGNFSLCjRX0XCH40BlvLzMzNBc3uCsm6iU
gZ56V/IX03sd3evEe6oIR0vCB+74P1AqGAgRMOzSBYHhtyTrDaypldrPI6YWx9LepZg96cBWqVlX
RWodRx2v5/+VJVe+/SVFy0iOdXXyXylweMs4rkJ0Ub10Cd/xqj7aw9IGZsM++Wbyelm46iIUiIdo
LQMu57vaKko8Uz+auJ1YMcGTPjHc+2gyCpiRhFWj6YrQCZPOxrZheCezIGwiP1lysIciKrK3tt0t
YDm/rJf4VbIrO9VLCii6rcd0ruhlm6xXu/gOPI4P/H4UOtFBiWw6pg3Oz0JiDonfMPz+npXPVjr9
sEsj+ogIhvYLcBkATVES0ZgdYTVKSgATjQpAJ5ogJrssQeXvRS+kYK3xMMcsH+h4mOYMia7QM4eQ
VsHaAwNYNzOj8r6nQqR7GoiQxO9Ejpewl9Y7lkVkbz6GxUhYLp/Kn5c1Um77iUbkfFuAf7S2tIIw
ezECC7ghjqXZeOWaeZguBrQNepzlPm1kkblnd0jdrAkahzA4zcOkeLGy/kNyMAuJUwlgPnlvwNKB
0yLae3w/nQ8m4uBdjl7qyLJ6Xd5BuUMM0LXwdIja5GDYMLO86Cn8DzO73eBeZzyiw2/a5IFZfSbx
03/fIgGcgD5t9AO8m9JmG8B+Kw+vmmZ9G5DBMXTpBdUO/RWAyaZzG1jbzS8LHwLc+bsHJVrvOtX5
bJ0M6eSkKIL2VQYZq7tn2SOh94h0L6+TKo4+VUM6N405mkixQ8Q83aYZ0MqOzRg5vcZP6hSRDgwF
Hrs9EkjpSL8v23wPJuagHDqNNas8P0AYEEOj3xPPTPEZJ1GfZ9hsmIUTEGRHfpCylxxdkbn7s2L/
XF42pUInksSynkjK2LgitoWkBrjsLjB1S/dQ9JqIS5noOdVH6HsipcW809rMWLaJb4/UN4K5xb2Z
WpHr5C+TNUQpG7BxKwpbbuRswxRUNd8XRXbftYvuY1Txw+nHSBfF6tDeXjOovPjsdcbwG9/qfQFo
I69OrxfHCeBCDpiejdLyA31TAlzj//bVl85aiqfe6Ihes4TfLcuPFhhY8w6AEit4rq3n/9fOylPV
VRr7A+aMkfr10mOVAMKyQuvUqINB0RiQL50716rWrfawmhhk7ewycMYkAFXxZV1ULvd03aRIqJrc
1uWi2ZGuD5Yd2tPj0D/Z+W25XpW6G0snSzp7xdRa29KLPVrm22p0gy4DyfrU76YsfcgmBmK/SaOe
MukhkI0AiYY3LLz8+fno2qFeW9FPh1md+FispNxjHb94ZXLMQIccgB2EhjnNnmvGrs12bfb/eX3x
3MN7D0ENqtryE3ry45TU6FsKkzqFO/s51z6OY0jngzNdZ7rbQKUuxDkuitjILiOtfq5u0c4Zc8Ej
HPqpce9YiOTpgFQSDwcwheQAgVtTd7eafWCuxdVlTRXmeiZa8neF0w19V0DT0rrLml3RvlaxRoTC
eUMEui/JH641OatduU3MF9HJkbWP2RgZzi5j+3i6GYimEUGpC+i6MEWBJCA4X8+XcVpzi3IPyzi5
V/Z6ndav2fz58nIpdTkRIR28wnCTPOYQUfFdNt61AOQDiNm2XDEd1q9YeOkFghGuv8pINrF1M1vy
BhsDeNGSX6/NtyVBE/2Py/ooAl7k91EsEgwuaKGQDpqXV126ebA4RkF/hwrOoKPQVG3KXwnvyq+5
zdlijZBgGg/Tcuv3xzKO/rsSwC0BogQOkcBgON93YKfY0yaqbUlpLmheA5Ip4t9SE+qoNuREipyI
9ZqRmM2MyH10vgxOWNo3VfY2bIfLuii8Lfg5/9VFTn86cTkaKYcuGQNAIoD2l5si2xvZGyP31fZ4
WZhqb8TEO/LLAvhVns/wR4ycA74CjTtrZyPb5PbBvDXpzsMInGb1VIYGX45KPyShEU+KeI0RTx24
dVHamaN+G25WU1epVi0dCjp4UXvA/oNNn5sB9dOptAHUGaYAwgbnMvh764ONZFJWs0cn/eGT8nh5
/VTeAHBkooUdI7eAzzyXOCD0ncFPhjLAAnzBqQ1s44kWSUBXI+BUM1WsEyYFFi1BJ0NhiRi42oF1
OVyX637L9qsFSGzN9SdWSvY9p3pJjlR0fvi5GHaalnsTUG6geAribFeWUR8PaAV/MBCEX15KlSme
ipQcazfn0zoNiIjRZnWdV+zLgAFj4qS6GqvKSGAjyIsDCR+9oJKRTBseJ4mBU7ygi9HOX1vvlaE3
0zta/CpONaG1eh3/FSaDONdDudaeDWFNkl7NRYWxy/EKvE9H7lSB4W2/bXcZA98wdYMiKl91oqU8
pp2a2exmouW7pn4wti9LYgcbvwMksWbbLM162pJVjjHmbyeh4mw331PL6QKzp2Gdr7des+xKk0SZ
mX5a/K+mG0e1/2KYzSHr7WBw50928zlZHFR5wLgGuqUPGJSAkgR4FjIT73pwiFGQxsPZXNzkqu/h
sPnwT7t1Gn+tPJVIff4B0RXkUecuwOrREksMuFDX/NzHzwP51FWH7Veyvn1AHRugdpaAjHw3XDuz
djLaDf4zz5xwxYOQeRhC1JXFldogCgBtswAmlEsBYK4v09aBFNPNH/EtYQ6GpRjALmVRXw+W7lJQ
NZKgg+2vPMl6tnrb4MoQTuFZawed+WtLv9UL+MlHZ49CzN1mrZ9j88Xru9AtdMjZykNyIlzycvli
TEWeTHCoZnHj0+fSjJ/zdNt7WNkPbN6JJMm5NcTaQByEZa3zK7RrrNm3UTcOoVSGiSFLwDIQzKef
22GzzJPTV1CGp786EvnVnvcYydeh/ijd9F8xcnjS5LykXQ4xZo95maYOFzFL8pGjeyJEsgo2sMnm
nQiy5+d2vir6pyw5fmBHTkRIe2/URQIaYehhUSgALiM7RbuyxjmqFgt4yXjTwReDJlzak6TMx5jU
EFK3t+Ba6NrbVMe4oHw6ovADByQg/ICvd77vvDGL3FtMBD3+z3H9nKReAA4GzFjej/ATSxbY2bNf
fqA8AnT2v1KFHznJX+HhsjJwvuBiA2nAYIYueqAvb5DCnqEQnv5oAgUdo9xP0qKQjrMJv+os9ktO
8DrhJPkxLhTdHYMuZ6Nwe+jpcixk5S3E3nIcN6/u5g49zqdh/cIkc+Su+dGo1sinfUCyn5c1U1jF
mTDJur0lsex0hrCyuB6XDrFHMM+aSply9U4UkswbfCYbsSY8uTf0xGz2i1085ZhGTY1fl3VRBDhn
ukiObe4Ns2/wFzT0ywuGfffegAwUa6POZ3frSF6AXr5zM5356ZZQ/PzE/NzNZtNciv1CudFFa0NZ
Ax5T4yLEt0tB8Jlu0sny/TEBCit0SwBkUPrgbR50bUQ6PaRjNCKFtxQJ9MgWcoMOfMwQMCiiY+lW
xGhnmoifnyxXCuqZGmyGsAbv4A63/rBfOlucp4AOZVhrbEK9boAsBH4lnkXyTTSUVklZD+/drHVE
+puW6wiJVGEDFPpXhHwL0b7zRY81shZpMM4Bs24XGgKwxQOQ8pIHoxWiPOjqxKq9xF+p0sFN2WQM
Vg2pRUuDnjyW5ddmuZ3SJUgWzfnVrKEnnV+y8LxvRSbLBbD8vB58Q3eRq0/uX2XEF5zYRG1MddMz
IQFvO38OlmQ3Z4cyF8D/AHE+zNXVZVehWz3pzHKU0pathEAA6GLwbtse+JyHI49m8u2yJPWp+qua
dHDnipVdaUISIJzXERknK6gsTYO36t49M0Hp6LZO1Q8jF4HQij7OyOVvXfVtwJjfZH6rsmi1g0kH
uaQzCukYYw4K/ckO9CLW6xh/06bRdOsmhStWOwGlfMHvH1j63VjnK0CIvQ0N3V/eHt3SyUWfAcQI
0yaMu0kcTP3sAbHUJwB3BLZpeudWUWVfUx0elvJCBIIqEG4p2kPf5zlx+cc2XKA/JxEvzSNBisYz
fnpozb+snnKX/pX0Lt/ZWdwsxxGS1g6jRV0dNP1H7PtEgvTkrD1vHE3hzjtAwXrTT7AmJTpIIuWV
cSJD9nV+22cdwR7R4qsLXu/kHmXqpRgwJ4+eU82SKV2DACT30BcNpHnJNVjG7LWYksVZsh+JVQSW
Hy397cg/Ncbh8uYoTfxEkuQaTJaNY+6IU9s/mTSi5o41Os+gNoC/2kiegSQ2r7cZ2swGYoZpZ5Bh
V9k7qxmC1grrbgZTCHCj0fv2mpdf6ymcR80J032B5CiAz4fwcoCWff3LJT9R5ry8isq742QVJUex
FWyLy0VoWL0m8xOzQJPxEI+fFxqVPTgZGl0TtMZAmFQmplsVOxUY8sIEaGyeGcZbOCcA/0rDSVeu
0ImSDpc7d/Y2WsIWkTIzxH594euXKb+mOhhSnSTpiBFMq8xeLyTNBrpWb7iRhlYfuMvPxdccMKX3
AyIwmlcBEInU5/ll324rEF4x3hma/psxgCTC/THQh17Xm6s8XSdi5NNl86JPRI5q875jNmSab91Y
k1FVmvaJCOlwDf5kjZ54PM3+czr8szrHy6atU0E6OjRrXeDyYqXsKgvMPInM8UDif/5/QqTzszqt
P09inezJBaNYifn9A0m+/L+EyLds2XXZgKcynma4hzJ7txk08LgOiE2zXvLLuZtI5vQigWd5L6nz
jSeH4gMoUtjwf43Xl2Lh1kcnpi/CHgx4h3R65VMbdvVtzm8tjNJdXjSlZzuRJczvJCo2uJ3mXgtZ
SfM9Bi3P1havZkZAZ2vuBsaiti331C2/XpaqvGxPpErnZhgst9jEiymZvznNiwGY66lz94Vloark
+kGV5zp6SY1HkFEn63SKZ1/c70MDfP80YPEO2FKBoevk0NmHdJ48t+qsRahmr0d/icr5TYvrrhMh
naah2xwT1x3sg+295akqfmhbrDUi5CR/W/nGOiZ/VutzMT6w/snhGsemFoFWcVFMRJwqO7aCzK0p
DtK6jUGaXeXxC5qHLtuZ8sYhf2VImzG6drxYPmTwYn3h5RDwxdnnSxw0Tf21cnQNyEqzRj0eqFtA
DEY64PwwtR1F/xPBBedhfgGwYgEb91PHo7a5TrOjqcsaK00a1WUHXaEY9nCk+7SLt5ytHsRx86uz
XvvtMa3D0j9eXkPlPp1IkTwEzQsk4KsVB4fcol/GXN5SQyNCGOy7xBPmaMDGCj3QUXu+bnNX2G6Z
ILlaYKrMvLLyXQ+0QXuJ+uTgeEuw5W8f0OlEoOR/utE2cmJAp8Jf7VsXcUkYjxR1CnPVobool+9E
lGTmm9/k2bJtaKJg+eNWpSFPvJti0YznKU3hRIpk6DZsuk9GSHGLg0+A5PxQmvdU15muIJQQDWJ/
N0r2PC5Q3hcGMfOWRBg0LMwucNP7ttkt9euEOWx+g0ETHt9M/dOaAeRgzz70oPHEVBIQUATKpmQr
DiA2Z1ck4pEhJ8stXb+5OrehtMcTGdJqElTKHYpcqHg0pSQqyx/e8H3Ydlb8q3V2rW6SVLl5J+Kk
Ve2NZDC7GCo5zhe6/rTszy670WYhlIGkBwRzQGAi9S/jD/prQetK7F2/LuHU/khjjQ0qLf1EgLRq
s5M6vPEgoBsOeXkNSCaAm1w+tyoHizc60BOFT0dh+HzzMTRqpH4Cj0fWunpq0uGaUbSDbGNGrwcM
ltwnJogBbKfXMYaqtghtYz56h9C7+47M1V6qhbJqgcNwnzzvEd1Ji32T656xqhUkQBknmDy3MV8k
GQLoeoymTYk4XnYUA+EnoRuY78jh8ioqLEEw/AEzAXO8PkpN56vYA2PY4D540k3MgwKsJTYD4LDp
oIrEQZSc+pkU6d6YWOstowspGGp/aBqgoLbFHhD3zz3y1i4S15eVUqwdOG4I0CcERgyApc+VSoei
cPxFMLGP6a7u+p9kWELXMDV5aqUYgqwjeK5BximH/x7gkgEPAJbrKWu+VBP62K3ugenQNFTt8sht
ClhxGBtsTnzGSVjucbekTgr+6div6M5v8+zJdNMvW55kO07G2zJu7vPMfavRBBhMm3sXJyUJzGFr
gyVu2THvqQ5VRrWfNoiTReMXKERkAIFpsjE/3IIeWjROzqzegmpwrcBDvBuCQCkNMlcHwKYUKfB+
MGKP9ZZx7NLFS0AdWJbhsuzZeB3TDv99W0GL2uj68lU5WtDd/ZUlBVMOd6fMdSBrBSRrmV5VUxb0
PDS3+2GLCHlcASfQGbvLRmsr/MqZVMlqXTCm1/1SAJ6gzAU+y+Jld7ZV99/i2F/v/IGTT1bs0t/x
vPjNPhlGMGcWrhkfE9OaHue1qFBXsK0Whc7FPDJr6qaw73rU7hoyWiDzNJj1M+0TdzfzBI5lQN/1
EhQ2aa7inCcvaeWsRdQaQ7rn8UQ1eVuFu8YsFk4kWgUxZis3kBKrng1DACBvFKRq5HlkRwASps5h
9u6qSdMtqDqZp8Kk4HtOYLnGCGGYiLXtYDY687eFQean0eDF18v7ppMlbdvKjbxuc8giydPgHBvr
EOfhR0SIPlV0KjuebPt2QzAOMeK4FfSfpXoA5buW0EqpBcI5wcOOCWx5en1kdcbnDk7GpOshn80A
pQTkMnVdR6oxaDRWgdMbbKZoT5PzGXYx5vb4Z7V4Hayr8yOpfpZjcWtjMG9ci1+d5YWWk4W0zK82
cMYkOX+4vJiW2BD5MiKC4xQ3A3Wp7E/zwhysjogNA/fADswxbyYz5j1lmHFoiwxM0tR5Nju/CEyT
3yyUG1+9rHgqrdHdASHF0GyuyrGdfo5wCyfuvaSNxTfhSyeSBjOID/Ltng6hlV+X7PNl1VUeBnpb
mCPD5QQqgnNRFcbc0z7PyhCDRxh4GJM4jCu8d6w1j/Hq6Y1BV2hVSgRIEdhQ0SaI6/hcoulXc06E
xIz8HqzdjKp7u125uhqKTozksGPQys5WAzF5fR9nURPfjRnMS4cVoLZeUL6hFOjiFmJiL0/2apyL
nPdtXoZJ7mX7qamDjGW32bp+ZuNbWhV3XTGGrcnfRtfYV8V2pPaXy1uotBZ07go0DU80u51/wZT0
5eRQXE2DAyaGV9hysNSHjv8qdV00Sod9IkmK2UBICW4tcQl2A41Y/iVNxyBfzCDFm4eP87GJZ00W
SBWLwjrBpwPof9wQkm5Gsk4dERcgAuIlKPNljbrR0TUyqDydI8IWtIsB++idSa7cAcFjhRVsoyx/
WTBFa27R5V1SRhCOY4rJHzCLmnL/LXpVPac1EOiaCdCGrpf1dfT33XbrA+MPDBCWF3m60WBVMzLo
bf7KlBxJwmNwnDDItEF5VIOOEJ6s+T6RexLvWzva3E9pG65wdMaX1g4LwFDUZjSUR7c+sloXgisY
vjGsinIUhqIFDJN8VFjVi0c7vmaubxIWUOd3vDw2WWDEwWw/u3GwJTsLTDbdJ5rfkDqKMdjaXo/j
rpm/FnxXZ/vLW6IyLnT1/i9tCkj2pPeUFZdGR6y+DMdpmQJTBKhDU/eaISyVI3LQ8QgqeNgWsLXO
jydbagTpxViG1Py99V8a1wMIno9B+g90V+KyBugsc5BbRNLvXNCY9/1CnblE5/WRYb83/uDrhqhV
JwXODm2BIA0FdI/kvHvu1yOGccqwWumVR9s7r7auDKvXBGti5eX7GKireC0BGEVAsJyrMudFnRQM
vVhzXzEebLNlfpqAcXfdmW0ZkW4wH6fRHq/LdTDdcC3T6u2yaSj1JGK3UB4k+HP+AeBt4ps74gOM
9phMX834UOq2S+VMMZn3rwjx85OLo23IipcdRLRliiNwu7k7vkXJZKL5zQdM4e4DGgGWBM96rCr+
nIsjbU56vxPiJjt0SnaXLnS38u3pshilVidipGt3bNG4MLSwdkDxAZ/a67qgMt7c/jMzjo222Vf8
tnd2ciJNshM74fbmzJCGh/1QfNmAI5WWL7h70+Zt8Hd1bQb+b7M9An8xuKznn+j3kmjpLjS3Pu7q
FevZpAfbvJ66XcruKiMs20NSRH5bHDrz2m26oHd+xv4udb6m3TEeH7gOh1/lX/DuFmjuHsVsrrSx
tEVnK/WxBkYmurevmjriySvbNI811YlAwAa4SJDL490hnQg2F+1qgQcCTN/WoVusvd+nuzUmGjNV
XpOgf8OUsQ1mKVRJzu00oe7Uz524JFZA6OzKOaX/GFM35sEa21m8Z3yMd8CSHZ4KhKxeOFWoleJN
UKaD5sZWaQz2NmDkC4AF5PbOv8TKhtGL8wmmPO8Z+VaVgWnoGq1Vx+VUhmTAObry2nQTl0MSbV6Q
21d2AdDKeg+0AfcDDbwYqEb2C5xqYhOlpR0BEYrLEAp1G66H0c6CbMw+4DhPZcgRR2ksCEYhI/Yx
WgTuR+to9+kPr+w/kv05lSQZJEoNnpFUuO6Kz3197w6flu3OzD7x58sHXblDJ4smuenSn1t0dGOH
4vw56Z2gAH+0E4FgbXMOiLo1bkVpc3jR40GGeP4dH2ZHB3coLDHwQ2/87FDYj64OKkHlL4Cm+n8i
/hzAk3vHXknXzq1Yt/ltm3/ZfWR1YakbA1PFVqdSJK9kczsn4wxFBjBi22MfAMHi8saolgodnhhy
BvuqCTDB8+NJ8wYpR2ohFCG3FOOmJZpOdalwVRzyJxNuwrsiSSUdT7Zg+qxH8RFFEeQVDxvGMUu8
eewmCZbmMFR5lM27y2opHeCpTOlicavccuEF4c+TLXCq2yHpMEp7Y5b7eQ375B7YGWiZuyxUrJV0
mfmCJNekxASdn3yHGEOSdeiKxzsBzc+TgCsrf2crKqvdD6JDP/iTUjgXRoGdK/J9qOZiTlByQzQp
xsqbMIs5UtSmMQXp+lOw5rvJc8GI98sHwN9MvzTWGrAkRZy8z9cyyNk/JNvuSqSIxv7KWW6Z9zyY
R9d/SsYKTKRF5AFvR9f1+X5dxKcysGNj/ymI0M9tzORsbbYSn1r0Oz4/WeVXPN4mE2+U5fflHXh3
XgC8KxhJ4ZdNwF7IT9CeAfu2T90CjKTgi283ZwjyYtPxnr47M0IKoyLlCg/zbp8x8N64FUd5AnPu
23Vf9y8Ls0EKV7kv/10dUFHaQLInqCDJOb2JDHHONkQLZpp8L5Eu2+wkvCzinWOGLgLHC3l/VKks
uUGkGgxSIOuBhG7zdSXPwwao6yWwkiSo+Ct1d5elqVYOGVU84zDFYXsyMgCpmjXfaIcyFe9eqZXc
+mn3yhIdop/CDBCgi+lcE7NXTK7CWmAW42VSI/oxyZu39o89ItvLmqhE2NTCHJ5wmu+eieYyjwvD
kQrTZnRDYJQO8DQ6GKx3BwcDfg6ONt6jAMl/l57uOAaNgRFQhlaBEHz+TKohTOiT4ZBwI5rC8rsL
DbIoTAHYII6gP5UOKY/Lia2FgzXzkUT4x7CicnsYl9fLy6aS4gL9BuAZFKlLJgzk5Npc6YzkV01F
+mZ5zMgPTCrdNZUPBsVN44zfZ6OhEJDFkY8SRxTpiXNRrZO4ZeVBVAfE5mW8ngiqMVesvjKcG4uG
y7ZzkSzJ5q+Zd4Ompf+uJx72KOFRFGUAGnMunI3AKW2msgIQdx2m3sHzj3hPBihpaASp7BDsSTBA
dE5jdlmKEHwCulq2QhAavELwmN8vifN4WRe1CIS7qEfaQDmVdLFrs0sdwBeCODY5Nv2Mmcmp+XlZ
hsouRBcx3l54J2CC9ny9khRsGiBbrVDE+uEjneV97UBabP5nEjnYBLbEhOXB0vHYk8SMWT4zt8Nq
OTd1y+5Kx4swa6/ZE4WXO5MiBbsod8zE4pDSNRja5x3ICpxfZVVq6i3KNcM7ROD6IxcqD58MnGas
niAmcb9wsEMWcdD2kXZ4//1YnFi0f+XgMjpftMYdaprNkFNUfWS0h235RurrLbWD1AUlKruvkZ1o
w0IHVaS4ms7kSqZtt6xIpljIdYYdRtXCamJBVvi7aXEChzyZyBP8ZysEiLBF0eMAcB9kzc41rZaY
D8sA3hb4LuCS1QEf5iAmr7FuEE+xdWeCxJE7cYMumvItskJQT4ry2ePEPqK8W9+sXfMtB9y0Ri/F
SjKUpdBKQT0MjstdBaOBkXGLwEn0Tf4KXLNoSMYxwBxWkJnVHUFSLnZsjUyViiBFwvsYsYX/LqGS
exYQkbOxCsniAuRsCqY0YhXoHVpNZlhx2uDh/2A/i2tFznLyae5a34PrQI7+2i+rNHAt1AKIp8N4
UWmE4NUD6T3Y6pC7Pd80tprNNOfQaMW7n4OLlz0SUKJ0RLNySoVO5EjGkZqG4058gi+MvQO3ktD2
yijvt/1lY1ddkOxUH+kuXuIUmaoS+sRbFeX5BpDEfe/t3DVs3Gtwqy9A9m2NqMfw5rjdcPJfm3zE
WwnDjrAQBNJUrhtUQBEW0+RVyDBGYBn5zl6dnWXXT5fVVMRQp2LkgYXYGa3CKCAmSfEMir/NpH12
zDoabOuqbnTGqJQmLmKRQkQRUSqG8KVdjNnfoBTMwmzqG9P5wfnvZOqjFK+fy6opLmagPKMKhHoQ
dRzZIC2jN9EtBNUIrx6Mktx67ffLEpSmeCJBMsXWXLukZJDgZVNYJVOwWcMTGCo0pqhUhFJgJIB9
B4G7tGoDr9ZyAv1O2PvJo+ktz4TrxufE4Tx7Lv95mYOhycULlIEm4Pzw1hz/u6wpjH2Jn2LRV1V/
9pDscJrAf66qHbAuPefO+20CkL8qh8PldVS5DjDwAFZYhDi2jFFfOX0b0xUg6pn/KUMuqpp/8nEX
m5vGdagcPRHMbVDTByy+dKQ7Ws6WzdGSlBHvDl3R0VK7QbzmAWPFYfKtgJe6q8xS6oYEBMMGMg80
Q+crW4ApsZodpwK6JHlzkuXogkXum1eQm2agd9XYu+HmpJ/dznvi8zIHNE+tY+fM5nVctkfqdGTf
DG0ZJBZ5ubzq76sL2HR0oyAsFhUowJWffxrqX8g7giIjbNs+oCkJZtcJ3AnVlHnJjnYd7+kMaCmj
HQOa5aGFjhla3eWY+JjQtj61c9DSf2irG2h7lw/DZ+E6x/OX4tDacuoG9h/PWYqAuhq8CLVSqP5P
3vSH2nqpttCo75oyurwSqnPsUfRt4vJn4EaXrL/xjAGV86IKrbbMrlqzcMKcpMtdTQr3I6KgIKIn
BtxE+Sw7Pu/jikG5utvu2Iqi9GJ+dr35+bJG75s3IcODFHTyosLxrtkIBU+3NEVUuoEK1MvTl2ng
d/30e41/kXk++umQBnQ0Q9Ryny2+7Cjg0SPDNsEtM1qagF+1oUAox7qiDk6p3DHdNdSa+RrjqTlb
AelDAB4m7R60EzFa8lb2eUw1DlN15oDADlZUXJ0AY5ffMcCp5W6XwILsJIjHH563r5ot5Lr+OKVi
J3Kkl4zfeqnh1wbS9tPLsDxM1dGkGLdCeYzdWc2+mT8QywHIEchdwk2jvnJ+YDm8pBHPKQ6sD2xx
ZNcNYw76ztK4SdVxOBUjlvck/HaGIestsIICYOhh9upgwKCFr+sJU/liuB5sk3CMtlz8xjkoSzZy
nLnlPk7vyg6I194VM/dDtUt1HNxKjU6ESRuVml3dl0WG680xg7a9sfmhB2Tl5TOnCm5ONZI8fd4n
PTrZoNHa7Q1vDCsMEqb17cBf7OkjBv5XH5m1ccLw3VwkEJVYXxv/askfO/tzq+MiVR6jEynS/eCy
OV96CinMP7LmbW0+odd8mjWXv/IQIaUBO8AbDKNXkrUlxZTxEo+9hCQRG3+bNke29c3rAeJg8L1F
zNBfdYGoyiAElBYDMQ2eRbLH51ltl50Hg0AUv2NFG/wPaV+yJKcObftFRIDopzTZVN+4ymVPiLLL
RoBAQrTi69/C795zMikiieM7KA+9U0LakvZeTS7T2NuSh/tDkV9eq07DLC6IrQG9HM1HGA3l8peu
sHtgnpuszePedtWzBWZgsoM4dWUHgIh0ZSQMv3/HkTxEyjdSkPi8nmkhrgQGf/KI1r6OnZHNYKbG
dwGZllhqigLp5Evu/ijV5D/1jmQCBQfDe86T3H8cHajy9GXSfKvxv6AbC+TGG6vhxNtSnha7VLP6
Fs0m6GcEtEW/61EOKKhFOJsaiLjmNUS4iakXu4GOZhUPw2A1O7dhDkRrJzNqpCseRFJPMCjNmWRB
J1o3dEdb7GrgFsq0Bc+1sXjFgpF2wg8U+oJ3vmyNKXCcsfrQYA36pvSizYLMBYQxgD4JXlWjNeFK
3dRpF1q5IM5V0btmRNxUfx7qfsxvO0s5DwYt/TGG6MKQxu5I2D2Ej7sIuOXUCagFHprFgGEC11ZP
XqnwR/eWlnguhvlguveGLOWRptLdjXmPpK0sket7q/Lh8uar3H0Z8jptg67r2d6QLd+VlieqXe63
DbqNmTVcAxU5vic6zbtwGDUBqyEi2MaFYW0Tni6hRc6X0zDBvg/bo0TXrEnuuuTJRW3JK75czl6f
W4K4MaAJNYsSo0wAa6rzfdjkukWNuY6pxvuKHyCal+s7Vb9AlDYQ+XXiHk3tcDnm6i48Cbk4aEav
b9xKQ+FFAoYsSE1RBRGPqZi+XY6zOofoO6IfDdga9vz50PymnvqKIU47ysMA7D+v85fcdJ5EN2x8
rvVp/DfWsvM9qgrGvXPFeXIOhvdDV4+tlYXKe7dEPE1xU8AqfcsLZuWRMcOq0TdyUE8Hf2SRqYHw
SCUAwqgF+rdp/cCHWzn+TOm74mFu7xQ2bPYF+zwAq5WINuAkyoq3lv24PM2fM/n5ryDn0wwWkpe0
FL+iL4B0TJ6lKqJKH8OERoP4SrMwazberZ8XECKa9oxKnoWFl+OubPBaM9pWcCWwQ1FrOyvzjkOy
FWalxos4eJCgm+ygq7lszCVD7wg2cZyEg/Ns+fD47ak8tNS/ckw0i0tSDCE18chrM3nMOMyxoMnt
/felNf8KZ1ZQxmMNFMTz+U0MYJSNAnf6sn7N/F8FVYEpMavaN61879UdaMRq2mrVrE7xSVDrPKhe
JiyVFj7qaE+H3HDeWtrtuLQ2bgEr+waDm7sOKKeDc7asQOjoESYcYqqQYIeyYHkn/S8lTv7y3oPv
hYzL5rZMtsDCn/PCHBOdw3lKcQ4utg2cczq/k1g+TflLNgUky++SRAFL+Ovyxlidw5M4i42R+D5X
zMXYZHPF2Y+2jI3h8XKI+TOc3zTOh7JYGxIWOoCpYCitfJx0HowQEL8cYWuyFgvBI41r0wqDKICm
RtY+Fpn36ELDF7yajVCrieRkvub5PHmAlMLL0VXBYCrvXnM/tMYJphHiYUmQGDeDkQQN5HT+++iw
o2Z0PqxA4MtwHtI3624cPFR7SWvBcudeZXdVn+3MLV2VtaVwEmdJRxtoYyqdIg41qmvY1sStw6KJ
pRu5YivMcmWPrLc6HWE6iIv4oBvRUkai3IKdfyamwGAEmch14Bk7C+4u4gDiJTLdQwVUZMOEvsmQ
WDsCiT4VjEVrlrcgXaF+5dXaXaZnfWxKVX33hrK/Js3sADlI4H8uf8jVkZ/8InL+IV1TWrhI4xd5
Sf/ME+Ojca3I5c+Xo6yt0NNxL7abUTWTUAnm1x2++q2Aax0IqPUjYAdUn3A5e0P//HLE1XF5eCmj
JDZfLxYRU5EVghIUgbPMS3Z5rdtX3OwLNBnZlkD4Wi4Ba2rG1AA7ievg+RTC361N+Ryq68wbmfCH
rHLCy6NZTfdoS82rByavsDo/j0GTIm8nHZ2AGlr8qQSZ/kD0Q9vvoNtm+A/EoUHbbfB81jIYpg9g
eNQ9cUlaxNQ0H7YKI8q/9pgGrtGGbFLH0rJip2o3vtbn6gYEWFDInqFuiLbEdLmFX8spIxVae2Uw
adHUp4HhfJPkthquKvlyeTZXB3YSbVHecMuhncoS0SjqXR78xvUWlYcm4Ft6Oav7Heck7poo0WLX
L9KkNknWVPO4lK1DqLndmX4ZZUBeto0W5q4RDeorUNyhqsfbhLm7JFcbK2dtrPgBqH8BljWvnvOF
U5ZcwBILxxDFOzQpf3YejUqg73U/2/iGn+s5SNSon6KdCQPdT7i8ySt8kc0N9qxpblEip/uk9Lqo
VZCF9SeFJrtNyZfLX3JtlwMEaOAcQkTcas9HJ3pf+JkO+G/qwHBLlqwJ03pI4k4Yvy5HWstgMzwP
SgWzIeZSnU6r4ETgayVHf9Hs33Q1DRI+x4YLu6vG8t65o5p7O0sHALfQnsRzEPfSjQlevVa7DiZY
h5LK7J19Plo76510LFwUw6skMM0B7dzn2g/G6rut7rPiXlj3jrOf6nZ3eeyrs+yg6gMjWNSPlhh1
w3M7Kx0cXJa0d82CpRBe8VW68TZZKcEbuEkAOozatwvS5iLdODIpiQ0saegSGki15/xhzB+dErWf
PXUOenNDyG7KrHDAPcP4Vuobd4C1L+wBXWBhPQEit0x34BZ5FVCRMzDpvveG3Yy4bR9s78bMj8OY
Ba4rN87etayH7hrUoCxsHYz7/Ht6+JpGwzDi0XufDDxMHkqA2RsIUbljlDZboq8rGxSJAM++OSGh
O7pIBaTmAtyseoZ+e/V1rSwPLnGSQlbZyrPYRJFp37Zek2yMcgUZgKMfvRsg16BqCzzW+TB5TjpW
lohbqd1o3Q920Psd+MU9Hr7wVLn17bDzfnvoo6FBERn2fxZin+lVwIiCrwpmIbbvefwEaiza0ELq
qCRXQ/bTqh9p+nF5h6wl+pMY5hLVpFw7sR2JGI1vPRLSBSWcDUb9Z24XN0AkHNBT/96m6hvqmwHp
jKMotuRHVxbT2S9YJAeUcXA19vALOByBfeilNc0d1HaunXaMbKDsVJZv5aN5Ry4eUWiW/TGPACHw
E8CpZmbRTYbFQ02kk7PX7EG+dVOazBaAQ/tEUb59rHXNLnfEhs1rkNhumt4YqVUcXMF7c9cxS7/K
fW/YogmtXMmg0muiKWoDv43n8fknd8aej3wuMNi5vdcmbyeyLRTUagjsJRAQIJfxybqnd8pCuQrJ
GLpax5qg6gtUxuVVtXJ2GyBazwaT84vh0xu/U7U/dTZeC2V5IHUKF78bmZHAp8nGp1yLhErfrEmH
3PAJYOrwnBUkRYbP8gHV3jTi/pXNH1PyN3Fwx4N0hWnMLdfz7+Ixz2pwBuC7lPq1of/U6/rQjMi0
ub2l07K6JS30xNFwhJwgqiTnsYhmCou6xSyvd5cML6jHBDo9GKyAlcq9xl+c7rqzr8r+hTob4Oe1
rXgaeXG/7CsiMypxK9HVrVvfGtWRGFpom3cufTGmw+VFsnYrANB+Rgm5eOp8Ml3KLZqWSuc8FL51
Y3HypPovfi/iNOU7kbdBaw63ul7ceJp31RjJt8vh18YKFC8sFNy5XPznK5zUHrKutTsYy82ntv+q
bBoQbsIt2oMBm/6GxXrdplsqVesjxk3EmevuYBstdrc2KpMmKUY8FvaXEURPTRnRaLRFWDjpjWMM
YK7AcVWYoZ18lNYW7WDtpgLbKTwr0SsHAmd5oJgJNdy+xW7hzY0ncJc/ekODJrMC/vvg+bHn7/1k
x6BCl6MMuCu2xOfWXoOGAyfWWa0DF98lNUj6WdJ0sEsPh/xooBHVAhhgab8pcoOjHZg6WsktPI/+
+5cGcBdyDH+ACUtIP5DHaU3nAwYc9PymaGUJE59W3PolpNe77M7Nk/e+8NuNJv5aagI7BhoFoC6g
ar8810xZsYy0PLRqEz7FVeA6uOwC+aOD8HF5hCsXJChBoLUKHV/goJc010RYUnc5uHG9/RPmIHto
2kUt3oV+K48uRPIvR1v7inhPANiCUCjh/ulSnGydjiXQeffxpMDV5/mPhTWB0YlexIZX74fmoff1
sO+SXYo25OXQK3N6FnmRGjUOt5thfsw0ycOQ5GFbAbbE0p3pbumdrmVhhMLhNbtdYrku7riamkB7
KZEf2sm8stCLxcl/Q7U0MoWMi9IKSkF33HuaHHo9Dc6+0beqo6uDdQnSE4qV2LSLbFFNWU1ohcFO
2ndAyBqtCUT71KDLfHlSVzIhqCHoNUAF0ET7eTHSzkPTGHsS11yju5JeHyNVh05t/NSq9qCV45El
W2YbK5C02QoKByp6WXg8Ld8slnBdyP4iZpEdbei92FdGupfsgLdn5R3oFJXuV1u7qfwdyV9gFhXA
Odd277v/rKKLezUeFBBRweltwdn0/KztTH+kmsLvyFFdKPaW+cW1bz2ZoBV/7bMtc47VL/pvNHtB
IehHVWdotGOmYUzQ6l9Ra4jG0QrEVspbSwgoZmB+UXGbNSTPh5Uwooaum/Do19sQ6Ao0W7qnyhDX
1CyeRl8+Xl5Bq5sFyYeACgYeHRot5/EafdQzvBV5aPgKMD4BW45d0emBJW4hhAMl3yR7SqrXzIPI
XfblcvCV+ywqVf/GJuexYeBt6BJNc+AWU2DF8xuDbuFW5x2weC8ANgnMIGofUDNd1i9g9SWol0BK
kmle7AEFYOsKt8DseHkka+cz0F4zlg9U1hmzcj4UuwPZ3WrRzG2kz/dZSq1gssr0sfRSP+rtke1p
x29z10FwgGgaZeUBTRUuhqn9Ann19tjzUm1c5v8cVMvRAzf6x9wFPL8lYKBUuDTkHT6uRCW/Z0Yw
wMm6tj/Ay7y29JnLjgRsvfuZEwhb7q1OhtBWP2Tlg/ScQ2G3QYLeae5k14nn7CnRAKnf6vCtT51t
utDvQIXKWnJW+qbLU+VjFVQ9zOTzq654y5MAUBJoFb/kljha2ZvRmAFxhi+kZLs8l4HUt9geawsF
ywMq2XiO4HK7SKX4IEZWoC0XZiaIOplljAeAkYFMb+TGVX09Et493h+64p+r5skZjPpdzbr5CZtb
5OAZ9ND0LHaYu7+8JNcyFjq16LzbqASDtn6+Ikfd1HIQVeHsAyyKaA5Z8ZGBUmxtSRWsZpAZPI3n
ALSTPpUpKwUaV5uDHM3rJCExhc/PztZli4uE1r/0nnK/Gp1hHErqipvGbYwbz5HGtVUJiOoZfrqV
0eZUvFz0/lx+AZAVTNBlgRYmzcS0Z6uKRgZ9dpPwj077TdrYhWwy2dfVnm3ts7WpPo24uNsoKmTj
z6aZefWt1kNGUBdW94O51ehfOxtO4yweeUmZ6LzpEEcjbKfVQJ35Y6iNzRFW23BKoRvpY+12cRpu
sYIGk2ZjNmAiWfs2SagAiOche9K1iCc84P7u8no17Dndf/pwaBqgzz8rVy1vFlNe5m5l4oxFCQTg
zFKOo9w3deM1MbaMcyVbUptxClD1TsGt+lUXkjxotq/Mq9Yte/QqhTHunMKEsUeHQkm6syalHoni
uhuak2myB2Sfei+GynIPWVKM74UBfkFoq9SM6ZQiDaZeWlw3td8OEQFpVEKfv+c0Hm1NXjGda3E2
L1uzIgkkfjrd+PBbvTmQZihUpJe+lkU9zSs3bMbEu7O1Ogds0PDEg5la+peaGOzN1kvIcWmGN+GW
3+ipHlqZkYCKyNv82JWDiXur8qHRBhYdfoPX3fVuYtoB07X03ZCZiFD1lM9mbQ4iUl09xF3e6t/B
XcBet/TMATOoTKmzs2lNrtIBtsFBK4aWhWUz2HTflAAGAMQ4q0oYzJp5WfrBrwmEPVvWkSnwxQh8
Rz5WNVITlO6vhoL60C5Mc++Dw5EjVJ3r/y5SYRxL08/2qBKoyGcgY10BVA+tpxZifUHNMclB2uQq
j+DY14XAD8J5sNOt8lctVHfrTD5voGWZJx1EZTvIacCZxf5d+kn7bmSt8sIibeTPrjGqZw7nqCSw
a+VFraf5v5mN6X1yuZvewUZDz8NUMQ5yhDXdWBA3jntZwEjBwLFfDb6376uEjOC5t8ey7fKraRiq
Iwpd5Ki3KIPXoxiygFQUdreywQrTJGCUV7at0B2vbO7FROuzNIKAYwU5uj651YnQ5EFVhptGBdG1
27LD2g0UJ/yNSAUQTAK8oBVKNdV1NMB2jT+KMafXjlSmFdZiqkHfGet6tinjjR2PBU13OR2aO82e
jGdLjtkEEDRM2QNicmI8CLuvRNwNRpfeaq00b8aBNLGJS/APkN7rPQQ2AFAVWBnlxhNjNb3PTA/0
2ZBRzSXjWMoWq6eEo3EOibWE7Gl9S4ZvRXZnFkGVH0z+W06RMm8cb5MAv5IQ8KpBjQe0z1nHfZFX
ed/6dVPgZgCm8A14Ynd2+lHA/QOaL3uCcGrod+iCX9dlFjQMKHiLbySllRQI1Sxg+YEog5r3so9Q
afpUUqfjAGkYAQn39k03WNiVOvQftqz4VrI7rsLoZ+IfXMWX6Y+JxiqVi3sBLxooMqBknUBdogC1
0ScMlVhXmsU12AW52Mjza4HBegKLEQQ2+5NIh6ExuzFaDbWtDoDfO1E66KceVPIlMbON1bQ2n6iq
QJ2QwL8DWf78UiLUgHxdAzWdNBbqaLXFrwx97FgAnVuIKCF9ddGUGkUVTJ0zbMnbrNy80Mn0AIRB
bQfq7IvoramabBoQ3YITdKN3OMiSI8u2PDBXrgOQCgRL38KTAGCGZRiUIj1BBa4DRhtL+wArCpzY
X9ytp+La9R5QCdxXMZOoACxXp3JGYYo0A98Pc/VWo0+LYpwCnShsgUmHQaqT4lfQvFBAcg9W4gQK
h9z3pO/6OmBpWtxUqeFe06b3DzR1aJwkIr2m2aDFhsV6FC0ap0iioh3QF2UO5MKJ7OkWRWetKIXZ
AsyfzNBf4H/PF4XfZ5Wtd7C0Fg6qBXQKKKtiNn2nZhUY9DtINIRFpWVsLPu11XAadvGZiqYqicwR
trOHWJRfTKX2bMsScP7tizsN9FUsB8CrGUqzvIy2zGxUr+Ny3KNOnZr0vki7DRWFrRDzcjx9T3CJ
jZ0iRFkW+MIJfSRt9t/fLHOPGk0h6JfOFejzGLLW3Z418JLydPFUNdp7mrAd3AU27u7zjfLTbJ2E
WRQEuoxJp/UQBvbpgt1z0BNodpv7AfNjs/9aOvvLd86VzIdhYUhgtTrQ+10sgbJG9bC0GwjeKxpx
3t7nkxu3o3VF2iRyS7VxmqyGg9DFTG6du2uLcPnk1E5n4P6eoNpqTCy2awdUCOh6mfRWbNklreRa
Cz3of6It1gUoGKOWK0ST2v00NAEhH01x29o7ig5NtZWM1j4diBqgEGIHQ+lpsUKsAhKcdJhtXZxf
lhv77n4cfrP8iz8kUd19jNZWi31tMiEGAYCTDyQcSlTnS9IyR9TN06IG2g7cSJ6IYGLWGHRFHirq
qrBzuh+XV8tKwkB1AHdYkOPn+9Di85V05D6fdRo4B1RsdO7T1N4T3I6Dy3HWRobroYl3O3SQP0kM
eUq5GfYasLVN3E/XEBgNQKGhEpfDLd7neij00pB9IQqxxNSaCdQNJgYAlSvfuK4DjvaigOsTyUFt
1WvXFogDEtn/hFrCap2swD3KAEodNC4i7wanjsjkhC52H/PeyyZqt+RX1q6u+GD/hlwskayroGQz
IqQLi71avPi4t+ljGVta8QAUasBnii26XbPVhb5nvh8OCdnAGK1cBmbYFHT1fVw60FI6X6ZoVfYy
nzDDDHapGeSrfU3etpp+9ACZvrxutkLNCeHkIGBaT0xt1gaqx/rg1Xak4eLajgVoextHzlpqASQf
ZAs4seGLLnaCOSpfegrw07yv4gQ+BRHR+LM2DnHulrHHtHgc+cYRtHbMncZcpDM3zR3a54jJ4Gxf
SRMVwufL87e2v11oDlioQwJdsdwMCXB9VqOAWxR2AsVFBk17AO68DQHd1bn7N8pyH1SgovXTAFzy
1PkoVmivWeHfzfBdzYXxUWrt+3TLDG1t650MbFnj560wnKkA4NqhXx324CW/yXjMmnhiD7R8dvpf
l+dxdR2ejHBxiudtRvRsDkeTW2+EYFk8yddNsf7V9XASxTxf7ZmNbqI5z6N00bkYchTUC2pu7N61
/Hg6c/OPONlSHH0fY/ARBIzrgIwHo/uQ1qOd/XTs+C8mbdauA1jOQ95fDKfLu9Y1OCatR1Mg19vI
zA7wTfKT18txVpffSZzFiPLG79CMxojMebl1xU9P6OFg5LuC+d/sxLoSRfE32eIk5CJbuNVg59OE
kGWLwmgSUfrUKOhnooVo/6T9VpN7dfmBqgyqHYAa6GqdfzOVNh4j7pycUi1g/Z0AEq3PHu1iq2Ww
ujgAhZgpfRAvW26rKekV0UsEathXu7zV2A585bDy4xr1pL/4aiehFluqQknOHU2EUtqNXpCAlF3M
2FWK2khR3NhbfeXVvXUSbrEYzcykui/nKdTrXUGT63TY8hP/7EkBpQkUHP6ZvcVCLDO/zKxunj31
vXKeFCzF6Rh46qqFvP+0A10P4oZMHNr8AGu40MleBv/JaR8UJNsa7cvl+V29Kpz+msUaBV4UIvEW
fg2csTp5jW5e4AIx2jdpIJxrH1cwou/q5ppW8aYWxp+Oz/LZAwgIfAOhhwH+4uKeojkwifIaBe0D
j3wrIGNO6uFO63A3MYq98nkwVTIa5ffKZyBfJ1uuhevxUZSB7gfuKQC2n++YHj3RIdPA9OgM52ia
PRzMWFB1L7rTB1ZpQm8StN8yebcc+WbpG9lhrf8HjCwo/ujjz6J1i9Fzs+uBIsXo++HrUDlRQmSk
vFkKvX5NfHJEmTcWY4GlMcapXbyhehsnTnsjy01rkrXUcfpTFtsMgFqYzLSYiMoHyZ3Guv8LLzO9
Tg8by20e0/KLnwZazHjrlfpMx8JVzcX1t3g1PZgHiKDhX5y+g5fjvkb1JUfbgG71kNaqLbPZyUxQ
BTsDSpXnHxuwgqKvfUx3avLAFICMfJj6Y2nEOYwgivyeqrvyLzCYZzHnQ+nkGJ0s7KyuRswahfw6
JpkyWeTk5QDgSDZ+A6VieLo8w2vH3Oko5yvRSUQ6ZaLsDUSEcGWuXRcCggw8oGNo6rc526pUz9nh
8+f83zkFWeI8WmLUKicCn9Ot+FXGm4MApN31f10e09p58++YPmMZJgnw8jwmNXYhT2rcRmCQlz2X
PoY5bTU1V1MibNhAZEMBy/OXABtGDId3sEMKbQoDninU9UfbYoFwv3jOD2B2GVdBZr3x5L6rNvbH
+j78J/QSbdOMml14CqHbetwNZFd2XVTCICz7C0mF2VTqD5YJ2edTd8OVIwhTBJFK/kqTnVQhSW+J
PgSGecXyyJ3CadMeeXXzn8Rc7AZ3mlhlcMR0UDoo3B3TUR9GrT/fafa1A3nSJHa0KDPeLy+fNVLE
2VgXeyLrPa1jBuJWZR9K/yjbO9tBcofd4w0QnbrWRqjqUb7rSJA4W3tk9ZsCUA5M02z6ZC5OWAOd
QCAPgY9nXL50Q/6YDUM40FembWlLre7Gk0jzLznZ++3YM6hbIxJPWCQojUzQhIVWxZfnc21AqB9j
9ZiAn0LF9jwMN/oRwB1wFZkG+oOb5yD2pcijlWV9L4xu4/m7Gg3ITXhB4M9atuG8WpaGpoMqpBEQ
/RMTCFEallr9CH3I8PLA1uYP3MF/Qi3WpykIg9APQlENlOTCbNF8Bt07Eo69vxzpT4F1mThPQy3m
0LUr2vclQvHquiHfif/giLuuvqHiZwE/1em7brwayYH0X3nxBBkqf8vQdS2nnvyAP15lJ2sFTVin
QUsZVx/+UZZXunczW0x65KHMtrpPa0fSaajFPaevE6vxgZAPm8n9XdDXosoC7vSR0LBwgEjtLbYx
vasfEoVKwCOB/fqkvq7ljlY0fYIPWdlHoItfOkGjuv8LJgeQtv+GWdyaTI+ih2YhDG6R1y23dhNC
ZKN9ALZvwxBsZQ7Bq4YWogMgNHiRizmERev/fC7XH5qYJZYfDXoJJ4zUfchRVYtsOYLK1jdy4z6x
8iKCmBtogh46tCgqzlN9uk6gkU/LkvLQ5pn2ZHalG5ZQftr4YPNyX2wHNA3RiZ198SAqtdgOU20m
vDTxMIZ8iNNFega1ECgKffdQ4WAwBDLkBt+arI0Lyvyo3MO2Erani3HVvEfFsJ5hb2AVmKBAs66H
WC686TobqgT2Ab4QcUasoLC1owndQddNY7vN9u2UBzIdULkaosQZ4slxv+jcCDyPoZJaQIOpiETl
hwUpostJYyUT2jBMQxKcBWVQMTn/FGqEBdUoAGqsmgZ+nriN5AHLP8r28XKctbVmg/qKP3BdPtkU
un2loYqFfvzY7m24Tib0mAKBCOEcqz242Mf/t3CLrMsNOenuNIdLX7hPA8O/y/t7mrxUQx9syvuv
PQMgbQ1YIOxugR1fEmxLUWdjozugMQ8Rg8+c3wZ5YUQNAdQ3aOzjxG/5Fi1z7cvN8t0AdSAlfeoi
pqSzR8oGkB1k1JosrNivSn0Z9C2e3EpS/yMT/r9xFgkJgr/oLhjYRrZ36CEA5AS2ZgXGFDKxiX6c
X2rLLYvMOptomAQvgOVqTEcprQyxXONhtB60EVJsfQCBvK7tIS2/A+Geix1kl6Bou/e2Sq2rn9EF
am0mus5tzHkqTvJS6bi5U6rxzyJt9Z9F/d21d6SHvCWso6Br0O3ZuLEv1lLGacjFQqVtMlaNg6/o
NDKcJv+5NLWNbLv6AU9GtciD1DHVYPcIodX0prYh1gg10l5mt3bBvvab2pNrBRBs8X9m8Y9I4Mks
Eoc1wmsxi249fEh678KthNH0HjWwK2F2z1rq7XwUKlvrrfkrmNNZ9MWh5nO/VcLHaGlzLOq4zkcg
GZ+07iNJXz16w8Wz4cXS/CKsjTvl2ovgLPJio2QaIZXyEBleFZEmoeHT0hvbye+lw18awXZqeALx
ba+lfVTkz8p8Nfot9bzNyV/UQgrTUXwQmPyi/mDJIxCNUeuHZX7f/7FkqCa8xb42W16/q7kIGsaw
OAEw3lgetUql+lhZiEqNqGqf3eYhGXZ5tbGQ184QCNz+b5SlCugMbuSajSi2hTO9w+m6m4wDsb+T
JpDDl8snyMrtAUUBHfRgUDJhgLPYNZmrKpD+kYp8D8SbYu+IV+Vrz1KvAtCv4OFBAmbTjQ7JRtDl
U90C4+j/M917HvH+xU6uczwoqY166Y2bZoFTbRz/c0JdJNwZjgdaAyQ/cBNc7BYozPkpAHi4IxmP
AiJTRB5Vv9WCX1kdZ0EWG8MunTJpTQSZxocWr3TmQ6IBdzB749DfGsxi7WeaZwBRMMfxflA5oBae
BN5/N2ECgBEAv/mN+odNeX5GVDUcNOFmgUXIQou9oh/nTbGyITQqtj7O6ryBuITjHcWUT4IWPgGq
musIJZL7qf9VD89u+my3//0VgAH9G2U+oU7S9VSgo8Q0RNFcFEpZUHuxk8R19y01a7TwNxbc2hkL
MWcDtH4HZ4S+3FfodKcNmcO55b1MfwxmDZ/qV8d+dKeDMcRDBxmCjXWxcgCiQOu6IMcDT4OKyfkI
ATr2LDZfBpndwsYVajZuzAF29m5qK9sY39oOdpEFAbDFlQxQwvNY8G/lJPFm3CkMiHlx9I0Xyt+8
cQzs9udkxhIZ+HKiWlslWB6QrcKFCfCdRaJStcPSfEBEG4BFrU1CzYJGw5REBBSl/1Oo5fsePYfC
ros5lDaExVgcNPLVBC1/4t5WH2N9VHhC+fCoR09wcRVrUpKIMbV5qFrJPiqwxX94wtDegNQWz41L
Evgsc5ZeA4TPbtg0uTeOIjBqMAyfHovO5TzwRjjQQ6S8NDqYQNO6j3Sz7DfubytnEuANxPBnqC/a
TYvZF/Y4NqBHANOMdiyKq07zYPM+YKCGmZxC8O3b5U+wtpZn7y0wYXHnt/xFLk2dTvSiQTza1kHB
ofrybcR13NEfvOwvKCtATIE/Ao8bqI4umxuaJXlnzmObaml8HQlVMXHFrYRgbQRw2h0MFbIDBr+B
6Vh7RrvQzZiVOfBU/LRfKTNBD82BLLalk7x6la6eAOUwnqdsJEZo9qz9NjhmcSBWaf+u7c5/B3u1
j5u+M/NgRM/naFWN/YYdn6rAaUvvycsLu9hr3BqGyKl7SmPZO8VXm2qQr3fMJoKOjvE7nUzUOwwj
NbYeNisnE/xfUC9GPxI1iaWfWZ9S2NUrWElDLfaOp/yGVSbAMO5/T3RQGwH4En0/aAQtQe8gLXrQ
mS4EauEBA8dDJ8+offvFD3PYWPYraQ7ZFPnbnQUryCeaYVVRbmUzH64OQGgVCu5szZUcUUQd9yWn
R3yPywt/7WaLkKDEgW4PHvsSUORpUooaXo4gnf7Wiz0ybWB0WcDKsB+LXeF/4/w1NV/zakNUYI2j
fRp4iTEaRVforYnAFrQla0DqGy3K/Qc7eSesD+oBhJsrv95DLjbzYWP8IN23LP028btmi1uw1t09
+ymL02VsYYzTOfgpmiZDGzJbg4H+dhnZ+nvuNqEpD6S8SacIRPEUgiXAxlZ/oTcJuWyYaQLyD1TX
klLtmgnYVyYA0gmEMnL7nlIn0PlGllu7JeAUxZYBjXWW2lykVeK2pEycGemNItmwY+Q9KffevJDl
LldXEv5DjrspKz13Fhe34VkCEl6UoJEBlzpv45OrUCLwU4ZiRkzzb8S6JT6LbOdRkEdCxoiOV40V
AzhweV2vHCBnMeeD8CSm5ULu3PKA29TAuZkYGP/qfe4U2IyBQgYIP0A3lyOurqLTYS7O1lEN6eha
c0gZ63zHrX057WekhOEehNEGmTj66S2qwW0NH5FH4b9e/gHrQ55FFrCC8GRefFw8MATrGaiQun4r
eNS0T16L7vkUAzFSIWVfjrb2LscM/xNu+agqsroQiYGvmus0NMmB+3eqP3Z1qJVwBgahL3FehX5A
w7l0PkZpbcVfX1X/xl9sWg7dBRDXMdx0OsJWyMq+CnDs9FBlL9Q8jHBlTvONmGvnzemQF7eEIcPZ
QOYZJuSR9r/06c7qfl+e1rUT4DTE4lIt+p5No45ZpWDnc6CodGNnAwThlwf4aMn5y26cACtXH1gS
gxwNEhCUHJcIMW0w/P9H2nksSc013fqKFCFvpirTVe1oA93ARAENyHuvq/8fceJ8VO1WlAJeBkwq
olO5be7MlWv1kwYofnKu6V2UO9t1qu+hd2WtztmSKXKrMBQBMtbeKZA5Vap7o98Xm0H6mmdbYwJL
Fe80uuWGaQ34thDp0r4+s1nTtwMDh7A89Maw4ZoeaJtIqctnt7zHd1H01pWHyxO2dKbCNE7+hLON
x4kYhCidbHrQFnCPtQYCyJml0yqmJzps9XWDBNpYy9wogyNnt6Zk07ObRm2fbEt/SFcKJYvDe/Il
8wFxcubBt6vLnSYjVB4Mj/X0loefG5ABY0xtdFq7NBfH14FBDB42HVJ7YXxtQ/MraBtABk1IrHiW
pG/hof6cO9ZnKQEwdHmUF6wRFsH8QUsetEAitZUcQmRj51EJJWT6ahdNd1BDu6IfuogfO2+sjpfN
LWx0kPAWLYAcpsY75afA70K7dOjbkKPJdtsyBs2lqIg1Nvoa++SSZxTr0Jg3oEFAOvR80kLUVx2E
hcqNohVXQZXtsq47DqF1aNp6JeSaUw7CPQykgWYDXu3o5InllLbvKTrWmLKj5pBaw1VgrVHzLQ0c
LSEUPtl4yjumFi+Q5NLU0KmNGp7JCJv8QNsKKZXJ+nl5hpa2HYwR6J5yoNC6IIYyJUm3oqj6EuwL
yGe5vQFQsXM671jI1pXcVPexWqKvWewVz/6xYnte2+JAWlDNEvgjckze5XzOqNq0UWBN5Ub1xl3j
Tbu8SSAc6/ZmWd31ZsA9X7upBNFZalxlYxCtZEMWNvo8iSSvgIPC4ifc9FWbNbTWy+Wm6E36QoYR
6oC+u6fME+z0SEpd2WqV3WWnl2b2xKZ43UOTwaLslJKLCXkl66vMYyhLIIq+bGZpO8wst+rM1kF3
kXCGpbTwSZanzh1TzpXcD2+lYhyMqTqYmrK/bGrp6YNSDZeRzflFJCNuvcpJ9MkgHZf36iYDTql3
+tYH3Ulr/zaWgba25TbtXmKiiq7zr/6jecFVewAt5peYr9vB2sFITUNH2O/7QgdbEkrjhsP8w+BL
o1tG/nfLiG49u/q+8hELURR9hRqykqAjyMwLxzjNjBMwBaPc0PPxYKJATW5l2Dte+U0Z1evI065a
wNtt4Pgux8dKkL402TQSzAQoYPjorj3fR5ldjXblWOWGd9FdXw9P8KU+Sb78uZycL5cdXVq+J6Z+
Hycnd+M4FjZYFhtTTUFP9ZilH6LODDZmpa/lYpeOWZsyJwAAxhXus3Ov1LGxNfD9XB4kRHnSfel1
4+2yN78TAeIJ5ICHsICszrK+wrSlMBtOY6wWs6ZaqW/l8mYaf7TxIUk0N6s/B415Y/qfxuLoDc+l
8iNyik2Z3EnFPp0OVnalj4Axd4V/hb5Wr61cnu9nFWFvnnSkTGzYx0UayHowfD3v6PhW6J5Dn6tN
/c2ovkXO0+VBWLSDJiUq8DPppCi7Mjid1lEThNMHTXaDokTUU7yCTW9VZmDREi7RS/ZbAVg47wOp
qLw+ROmPvnVkDJ9g6Rm9D0P67bJD7xcOrUK/M9wz8AACoPOF4wyoaNoeeaamT0xEoREQ8zxvrZV9
yRl2Asn036S2Yrxat5JRVwEvjK4YkhvCUukur1R6fME5+mNfr9RB3m+8OYtLiY0m0Tm7KqxUxYO/
ZPJIOVSWR/zUXhmttTHzNSappbGDRXvm/dToSxXbluFN0eIk4/E9WIfU+6Emny/PzXwYn2843KCx
HF/o1iG6PZ8bpE+70UxpVE4NKBpdL4UIIriB1syN9KPe/rxsbdmbP9bm309OK0XxQi2JsRb2xm6S
IW9NrO1lE/PZ+s4h6C0cRTeoq4i7tHS00Z9y3kdyq91Lib1T8i/O8GSpL+rUQl/S8gQs13jULht9
h0HXErs0jYYHYC8d6nYfGFcjNENDehWagFFIOxZrXUILy2+WyOVugzGafPv8RScjaQ9B5HSDRu6p
LpFb2EuTvI1XVacWrAD2oj3E1OeuBUdY5N7Q56PfEvYmRro184FmXom8RLRRx+h1jMyPXf5iSMk2
9h7pcHlD4/6GZpHK0bYlPFyXJ1ZR38/s2cfMv5+4XPdkxb05BnecRwmtuKKB8zjcxlyBbmO/Zm1+
0wHhcCZpl/R3wzCuHGMLg8GDkHwylx+dgmKnjjpAvRzlQwltoP2Rd5sPsX5Xb+I6WYvg3sfBqk6t
kzIuxNnQcwvDnhdKGFKWqzb5iDheh2qqW0zyQ2n5b4bZfojL2FpBEixsTCCWMAcAcaZ+I5YCjAZR
TbVqKhbwdAty7abJyt3l+VsYPvgJAGvTZ8W+FB82fWiEdqSqsBzmH4vxKcmuxr/Hlcx0i+wKKItg
ZhX3/mTYcenFRrWBjGA7QGACwS7UyP7f68tihyr4jHGDc1IcrbBNOr9PsFPCJg6buacdyvBoS/vL
I7Zwo83PQJPrZaYSFKsmVcaDlDbHauNLt2b2pJaHCanEtX6PpXlhZ6OLKBN0wZh7vq0cGPSG0tIr
9nZLg599aBtnH/b6X2c6GDOW8gyWoz3UEi6a2NdTKoKMWTohr/FoeaVLH69NjuwfBu3EjnDFjCm8
3HmAHS/V9sGsQmCZn6AIy9x8XMk7LJz6Zy7NI3tyIIWxoUV2i6kRWgETqdrecLZ5CWO20r1U5ltS
IXK9RnC0kJ8+H8h51ZxYlZpMm7oKqxOoH9j2HPXnqEBYxkGUu5Z+hDGPR3LTqCDpjxCVXR7ehYMC
4AAicIA85/KacDRVTl1lUeZV1FOiDTgdENJ/P4E0YlrUI7lzlHeCxyl5DXOYC1YZwigjsDjrS5Q8
h9NKnLDkCCEP/TCazWNZ5Ibo1Lgt8iysN2HZ0Ai06QnjLg/VwsYicPtjQXgHow8xQQaIhcI5GnXi
SjVgt3/xgiOVo2hWOJWFxVBqhdbDlFpvkg6xYcpcypqs5sJdxHn9x4JwPEhDKw9lgYXeeQiTnZTB
igda2XMzbaXQtGSJzhcSlNC/g6CbZ+xkYWvDwLKGZHMzpjdVQ/6JIOJHHm4b73B5YtYMCRPTtGkQ
VjmGHFZYryCnyXOWuhIohbXy50KTDV3WqkUKQp/vPkOwRQEfUuK+rNHb6xFy+1zm96YEW+GbMW7h
eG76N11/m+p7XuuaUblAwFt7ZR0urfSTTzDnVMnJuJZp1crjyCdM4Mw781HPV/LzC/cUnAnU9k1C
hxkNfW5AkvMsRiy63jSK6vaELZXnqkrl0o1/eeIWDtxTQ2Jp3ZbGuo1tPJFHIN+w2d/o4fX8OuZl
bOh7LVhJR6zZU88dy3NJ6XwTe210yIptpROC7VNjo0hukf6y1hbL0oFxMo7iFWkb4KWMhnGckHiQ
aTr/7jcPl0dwzcT8+8laqBut1pFdZ6pg4x5eUuU+WUNeLK+GGdBNdkvhDXZuoi+jOMxCvJixBuVt
6+8C7WpYEyNaXNQ6dTAadYBSiWIKVKAsaWpxZIhkkNOp66wVYhcswBUGhwVRMcgVEb0Wx5WXlOpY
bkwCcBeQzhYq8XolKpq3v/BapbRGsy18Plx64ptCt+KpiRy9RMau2krmVRV/pqwwoYpYtB+CNYTo
kktklXhU2FQX3uGKykQ3pyogg2cm8vRsNuWnMXCqv0+MkIb5Y0Q48Wi9yJCkIvnZh5WLesJ1Y+pc
GObh8kpeGLkZcqHMFZm5VCIcOmXkKVGGzPSGRrdgX3YWYBsUCd0syz+UlWM/eXpZfgyT0lgxvHAo
kJRD/4bHGS80Q9hCTRd4rQ3kYhPKR9/etc5DZV4p0V0Zf60bGEEeL/u5cFmdmRNueN3HfUuf2+xG
c9fKu1gqdlFZEe1t0Q1ZWY4LCwTVDprRTOCvJBYE33zdKdrU6Ygty2OXxpsEVMlldxZOhzMLgjtW
khiolA24UwAgyeJNHT3p6V1eD9vLhpbG7dSV+feTky7oIUBF/pxAVX6s+9zNfATmyxslh5GZbr7L
xta8EtZ8YSLUm8t9tWknqfyQBvGwa6XSfywm51HOGnXFt4VTnA02V5EQPJtPwHPfRsTmitHAXOc8
ZumxCn843cpKWBq+mXBPp1wMCYEI5uzKeEhHdao2Nfq2htu3hz4Ga/Tc/X2XBh0aJ4YEXzzVA9QZ
Y8iODsjDRPKD1W31djsGT0G3EqgsLe8/toiYz8fNbrsIICK2muE57K/tf0hxUHCCRopbb+7uE+KF
0Q+GwWw1jga/olb5GtEDL0srqZqF8h49JijssEXJ1byjSuuboJwI2dlC/tYbtkmdbn3TreUXtfnc
JDt7uAWFNTm/Li/xpTV3YlWMvVI4zNR69s3OfxSJ8apW6s6us8//zYrwvOzzxCnSHt8II69iWiTS
JL/W7DU+xKXLg3biudBEmYlq+/lC8JwMciEdZyz5V54c+vRpymO3q9ypZyC/X/bpdywiXPLAXv9Y
E848NdDRKguxRnnY/GpHQ3w0nUlXyLl7Ezh8TYOEfKoeGsU3NkZW57cW0M0jAIB6J0tJuEGuvD4G
UWpu+6qxd01c/Lj8iYuTC2zydzp5VqI5Hw8tTPSmd0y+MH3o4/uEdmL56R9MQG+EvodBkkk00dmJ
b8cpg2BMCBN3Mf33deGmnrcSfvyOy8TRnmncEP8kPiA7d+5LmGvZmJojd1is7rrmteV90AbqNoqc
fV++qZbjll27GQqgKXJ312ij7vbltK/bL5P9kATVUVL0a5IPHwzZ2xbOmgrs0iF0+n3a+ff1gaWW
XkTfbR6/NvpdugbcWlrbp39/tn9y8eV6pMe6ziGncghp6XFquq0VXEfRg9cBt1vJgS2tnFNrwk5C
kEGKVHAMtGh9Has5OfBirAFAl27XUxvC/jFbe+rLghGD5S2KP2q89OKtOq4s0AXkjUohFHj6TD9J
AVqYGB+m/SFNcGVSX3rfoi/zWAFvza0j3Btmfa2TEy3XHmRLvp0aFWardrTS9gxWa999SuKPRsJr
6e4f+vZwjZB15pEm7BdBbaHVdimk/Vgp4l1YpvS5dS9T9vdCmOdmhPvPTm1PjksmCimpKd86IyIw
0wTP1uiiSOnq2sp9vjxlJ34JU0bXbN3Lv1fG2KAOCdIFNAmvgttUi7b9LD2SQPudA5V2yjW+iKWV
fzqmwsypAch2TWZMPfkxbL/E7VU1XF8+M5eCsFMTwuaSVCuf5FghnhiSp85W3RH1+tqqPlb0S1AZ
WEnALZ1MQJ/nah8EH+9wdOUkGWHtYc5MpJ9j1H/PkCi57NHioGm81yDYoPtXxDb0vtehssL9Hpb2
awibnpKbd3ZgrJhZSpLTuvfHjrASFZr4yirBTpCGn+ryU9g6R3NMoFgYN9r4OkzSldq1z3XY7/x+
FggMN/aYfLrs7NJL8fQjhNWpW6kS9vJ85Y3ah9YLULaqd1Gi30qmf02RZGegZ5Fj/rLZtTEWFmYX
qwaM35iNK80l4+MWCjAs83jZyppzwtrUwrwB4YmVKtnYuDF80tBp1wCQfEviG48y8GV7iwflyYwK
l4Ccm3EZWLM9fRd4WyBOmfNKq9c/WKHliqU5U82IEsxZEshopvNqzLRbebgy/G3f3mnKSpS7GMLT
XwrOkrIeWVMh3gp9i57E2Zkwf6l01Q2vq1+WubXUDxAdWMl26L6Nayqyi4fJic05bjiJC/ym1qyx
wCY6TXH0azBatx9fnei+WeU5XApBUHsGZUzPIVgMwT2ovS3Swew+w76rsrs2uKv0D03xok2PIBH/
fsZObQlutao0jW2OLT0J3MDcFd5WR5FL6lfW+5pP8344GT5IlsLcRJRqE7TJLh9sRJZ+hKYKbUFD
n722IUrZ/SfPRGQqYiltWfnzKBYfcv+n1X0K4f1x5JUBXFoXc90fHBi0+lym544htyv3kkU90bDg
+Uzuzf56goHVa27U4uqyR0sn06kpYa4GPRny1sQUClFe/k22job/87+ZEKYpy0GZ8nom0lFggwkf
pOKtHP4ezDuDMv43ZOJb2Kn1OPWUec2Frb6LZBhilRp9gJDS5QfF8eTNZacW1x5AAzJnNPOSwTif
IrMpbJBs8/NsUF8mel03kzlsq368kZOMRgztlR7PFZtL5y3sHISLlOLmDPu5TUcPFL/qKfSmOTx0
84neoO2wTfTny74t2wG+r1H7A4sm+ObDvaTTIFFtnKw/ItYeoePpSP6mGFcW3/yHxHch4E0iYBp1
ZnTYuUMgGqK6nhjEsvtWFwAENVqur4Z4ByGSlu2UNbHexX11Yk+4sNIi83t1wJ46HfLe1dSt33yx
lLus+Gu0MdUJBcKHWbrWQm/m3DE1lZSkCaN6kysEh7u+ufMQBVOPfztPWIE3QCU0JDssYpJSPTbU
cUrQPY9oQrsFhVsNW2ntqfd+0MA9kdKfxe1J64syH6ruRPTf69Szqy1yxgh/pQWsmA/FWh/l+6Po
3JAwO73tByBiNOpH2htU5Slv5Pr75RFbMgFMWidDS37zXd+iYgO1lzq7Zknf1sovs3vL1/h7VkyI
3bWD08aNOmFCHY+RcdTkK5R2L3sxR4vn22aeiBlFTzIFRPY8Yyf3XiGVo9woNqmyEJmOhtK8n6+k
bJa8ODUhXAu+FsnDBGIe8BnkWYV/gJplV7bZX7+m8ESTZRJDEGAo76CuWtI0ecOJlvfGtzhICY5p
FroDLPTU9429zwx1ZQW8P3KwqGuAnikk6rTSnY+dPsIpDvMkMQNAg8S/nxzzquvo7joGgeY2lZuu
VYven6ZnFjUhw+2V0Im33XzD0t2el7uhDL+iwHg7md1ag9f7SwlTsABCt0HikCT9uXNqa8ehN19K
kLfcxH7zZKYk9aTS/Dj03lMrd9vcHD9dXowLzfXnRoWlUsslXKwyt4XlTw9dAT1Dar/Z0bRxrK+j
ZSFbGe7Hyk4Ae0mPZl7fI6ByJVuf5MTbOnp3nRnWvoj9lVfD4gI+GQphnktgRJ6X8lVKM+29trof
gALnQbni/eKIczaSSta4lcWWOt0O29Ye2Cfp8NVsdFdHyAH9Tcg8puFQW5J7ebCXzmIeKXN6nA73
d5TXjQwpYmTjVZJ+abRsbyvlYzr9yjrths73lXBj0bcTY+r5aiod07co4pJNqRGxyeJDXB9lB9GU
m7o5KvYaV8nijJ2Y087NVX4VGlXFUE6e5/Yd2jmGvBnCtVrNmlfCU7yVTFnqPPbI0DiupH0Lwq0k
f1Oi186+saQfl+drce+f+DT7fHJSdwjUOyHZIfpGVHcI1W3Z/PCH7JiQ7/tvloTLs5ayKpTnUMrM
fuUxpU7VjeuPmf33gBh2OycL4FQ6YVDlOveI5kjdihSHkE3TXXK3982QuEEdHy67s3jFnZgRZonG
TqKqgouhaGJ56+WhcoDzQNtdtrK8Fv44I0xPFupybbc4Y9a3NO7tNetz1x+L5sqUNqX95bKx5bUA
YT2gIRSbZSF6N4ZscjyJ9Q2/8kZqiW7M2tVKyw2yv6cFZpLgrrLngsscG55PUmkOiuaZjJ4awkpr
PmnlqzVIkDw9xZmyUYqVtbd0KvHep7ORnhtgdeIwahNVvYBoN6sMN67uK6Q68uJx7D5XaxSNS4MI
IlqjhY+2oncq7pnejnaUEfLmPs2aXeWrH1Q1Cq+ywniARKv5eHnOlpbhXJCExAref/Dr5wM5w2b0
tPFnXpZol6r+/egP+8smFgYPPBPOACFGakucq9zwK3uKgKQ60mPY3UUaHB7F1iR7YYcry30hxzX3
mPNooHeEWrX43qpybrK8YKKCCP7V6c0ppC36i24RjvuQLIalwVgs9yM5sOkpM9YAYjweGS8hcqX1
kvYsujZgEhaLHlFup6MRx0AvVYr9RhQFXyx/jHdK08sTqnNx/DHzpH4na35+lEItfWty29x08EA/
d4UdfPQaggh/pAobZ1Kzt6PQ4OljS7e9VnX3baP0tBgYOSui0OLyjRb++nOcDNrGqJXiM5h+O9gM
SiHBfZMP32VJMp7q0rbuq8TxYKRMgwPwwuFn2Jqpdj94OhzH1hynJZNs/jKHJq+3WhKox2IapF3v
T8lxkgMrhaEzhupRj4Po1ijISbnUrQzZNbpGHbfjMJoWqAM9693YzB31Cl50nc6uKdWDXaQUCLvW
slUDs+2DfpegM7OzPK/71bWDU7uBFQXhxolaR9t4iKQcR0UbbiJFSm/rJO0/2vFUvNRS+Yn+7QdM
dYchzyyA2vI0dW5jOXBDBmo6a02p2j7s+uRrazX2ZlKK5Kkl2X3wa0ehjUGFNzIbSP8DKAirYqeb
cd8B/ZXNK91ItJ0ZydFRSTJ1lyi8ak0kJ6/ZNBI8AlV9lKquvDa6zj6OwDA68lZDsGs6qW3eYq9V
/GsY/BJwmmlhI11vhvmu1CtLu+6DQaUDgSF32QmQ37WZTENPUiFSQiW4eNarMCJ4jbmoEVV/SYsK
Th3JcfZD5wERKC2zdW29lr8OYwSjUIsQh7nVHR9koBJ50Z4ecDo3y6Lzn9upbuznJBnacdPRXvOa
9U16KHT4szfmlMZ72JjGH7LlA6ypaPrfpVLcfUJyyFG3SuaZ+dVU6thUKyN4RTaxtK91v3Q+Enmn
hxEaBdVz09LT7iZYxBwXNjGaNzKlbW4HtbCya0o5uo6ajyrvslIOcjd3KDW6WoZGvJtnjkULa1gU
bMQ+7/ZtlukvYerHHpJaWXYtpbJ8KLy4Ogy0qm/saio43pNC59kUq1bmxr730eg0ZdvB63LXas2w
p7StXtdBVh48qXFutT4JVWz7MWIecuMfmqSPnqBjno6g1kl7T0Oo7HIPRnN9mHy3KpwOJirD6P1t
kVjdESl51AGGcFC25aQpv7Swg/um7kIiqU4dPNf0B+9Wk6TkWbby/qczteFudKb4cezz5gAaW/kJ
Z1vRu0NkTzdxFnnb1De0x7JWpE2Ywirhavi8N8ouBkYq+dVXCKxD1bXSwv+iRhH50CIs7P7By7L0
GkSoRI5UbpJHva+d50Yt/YcUvMGXfqxHay/HmnM19aqXHSZLqm8DJbG4643Q36VNbD52RYLwdW9L
iXLbyEnxZNDNcaNKZvQrN4gT3X5ySCXret3vbD9rHdeM7a5/bvos2URR2VybkzVujTSNdjEdQ+Pa
mb1w4yEGBQPDTJiGaLIQcPWOlRp2nXI2sC+20gS19ZBuRsvZAuhAOij6ZJQ/dTRL3YDTs3Xj6++j
n2+z/M6Qh++X76qFfj9e6ScfI4RltSwXtR/P12/iQ2HwMc3SbWR9HQZtO7X+r7x8K33jNvCIPBtY
qOq1B+7iDXb6AUKokSDObmfDnPLqo+soa7dtmW2zWgVyqiNppBx0vdmZSbBNKQlA1/O6MgDzhS9e
YPhPtmLmMIZR8TwgkKQyAq3CBWZW3+NA3wZ1sNey+mubvOaIrLhVl+8aM/e3SRG4TjGsxCOLi4Gk
hUX0yxNQzMUBPUOQywJiDVD4g+G139kq1112nVH1WPF0Tku88/TE1PwpJ0+XXEL1oGnBjEtFuQ2d
nRyVu5yGHDRjx+7FDK+G4LpVV8L+hYCcztn5IQ0DD8oPwvDGcqJ7pISJJLkHjal/QTDvME0yPFGZ
tSmq+ElaayFdir9ob4FghVZuKPGEEC/wJWlKWkyGdbjpkWX21QByvqOXbJo1dZWFcFJBO4oMpMID
RhPZ6bssqPVCG4m/tLfG711rrfdoaX2cGpjH92TSOAbVMrcx0DZlSI+int5nvfc5QfKeh2FSbi8v
knm3iWtEo98OAsnfWW5hukB2cIUDHttk3XPVvwTRq2+uZAgXh+yPCbFTJhilsZB6TAzasDWHeltX
V//JCTHGz7xJ700VC2313e4OrfXpH+ocaErMIh3UBCh1iOwvGiiOMY4VnhFhANAHSZG8rF1JUT5n
anHbBc3jFKAyXfZrVbGl/aTN7GNoCdLBJTb4xlpC/7es1puuViAS+C6nO2I2KZh2dfJxkFdgsEur
j343B9kwCMpY4eerD0m7ttbmqypWPpb5Lpm+S9bNsHYyLVlB9EaBnYv9Srrh3Eob8NaUNeYryj7U
NHp6g1tqXOl/j27QgA3/sSPsJaNwmj6MZbyBB1rOrUM9Jbc5gWOSySvloqVFjlK8TfQz7ySxmDhI
FZKwAdPE9X+b2NMtfCuHv1/lMDVyb8wvdd6y56M2drLO1U0VR2otn5azzNqWQ+htMpXi0T+Ympc6
qWjYdsRDvHeqOEksZw4SajccrrPsJ+JVl20sjhgN67MOHy3sxvz7yUE3KklbOpGEO8NDLBuup67g
2JaONvPEgDBefuCHXTN69cankkxPlauXvZusSRQsEHmyWWgVBWbMf5Svz/0ww7AM8tic29nk8lBn
MUkboxnHrRRE0jHI++Y2mkoSooVmpMrGt/XoeSrl+lPeo6TipcpwyLUpuysqWPNXQs+lMT79NmED
NJNdwTDIkqmyDuTqcMylfn95GhfQgrP/KC3N5EVU8IUbpJSjUOttiG/jSeeBqD0r5ZdeDQ4xknxF
Rukp/VkU8mNnBCuh7LJz/zMsSpwAh7brcGTgvUjZ91awz5Q1ubH528Xb8cQ3kei7mfJAKUyD3sFM
fmkK9eB79dVkBZvC0n03Ln2ol82HutC/XB7UpaV7ald4MSRahbKajGup9FAm30vp2io+XTaxdAaD
XJ3VaZFtRZ3rfNkioTDYlse00QRl8cg0PpgAR+TPl60sztGJFWEBthBuxPmIlT78YRfHdg37svj3
uZU5emd85e/HxskhMpkZJ2XOHu/UF6m/jeWV1b04ESasoFTNaW0Sc+UVEB5rUCkFtxUqd9LgjuVj
N8kr2ddlK5YFCS3XLq+P87no+4DzoceLsX7K+105PlTxysW+aIJ0IVcHwR7c3ecmfMVuuqbntC3H
3+HLPWB5KLDqf1lVJ2aE+banlL9r4UkZHQ09phPhoJsvcrpS215cvCdmhAFzEplsRuqDnRkPaXEb
W8dWQs5nc3nxzh/7bvf/saILZd/eCbMp8bGiWpspupWrr/AqOcrRHnbKGkHyokfA+viHog1QmvP5
gZLSHLQ6bDaRchtONKxE8TGqftCXuAJHXkwAoMT3/y2JXhkkimwObbwaN22xt80bo3hVxtcgO8ZZ
Tph0bKLHFOVmf608uDieJ5bn1PLJZu1INfhNFtPOGYAWeEqbW619Gdr7NLodyr8H4HEtQb81034C
wBN3bkKDp5mBmQTQ+qFCLll+qHpXQot77Y5d3FlzHDvzEZBOmH8/8YqgIkojj5kLYSqvdcXtne9d
cLy8FBfPuRMj8/I5MRKbVdM6EZMmGZ6rDE/kjC4bmPe/uNbnchNMMvIMhhPe0HHRpfBjMzcTb+dm
DDaTn9zlg7Pxi/oqs6qVN+HScj81JywFv9EA3xWYayPPTXR/31a/+QbXkMdrbgmTI9tVg7Ildhz7
Wxpc04I1JiRlD220vzx+S6vg1CFhgpy2N/qmwZBBhRgmtDy4Uvs1RvEF3gsNUqG5EXzOO79HONdp
Cyf0fLxmO19CXSW58ZPXSj/CadhGN3LwJOkuLG2hfhupH+Ns4wUrQfXSgJ5+gXDAyx6dVn3DFzTp
h2R8JrPpkmMnGeQ6UfgP1yJ1BjYWLZnkXIQoyJLjdLIHzt9w/KBKP8p0r62lc5am7dTEvO9O9pVU
1Z0qzSbGXHnMIgR6TW/fQKV3eXUsJj1P7QjrMEYAp2gz7DTOlZN8a6UdjZ5+/kszaJXLtsG4SZ0P
w5ou98KByzLRVMTFINl8JxMxoStKQIBVpSpdRfnetRANQ0WoPA8eFcJ2ZQ8sbOozc8Km7vIwSahp
kSPxq4cyy7Z6E+07gKBEUCsDunAenpkSlsZESGb35hzOdOmuauJrvzZ3l+dszRthaVSdZGljg4ku
/TApr6PybE/P2T/EZTgCn7eNjAdTJdz7Za87Zj5xTQ39M8UBIzxmzcq0LL3QTm2I8DUFPaqsKbih
RjvZggLeOn7qwlD/pbFyV/XLXQMPFLo+0K2Nj5cHcel1fGZbuFdGRDsco8e2rH+Oil0fXyfFIQ9f
pnJXB59849Boz2N57IutLj9q5soJsnBanVkXVmSsBbpeDoxu6uubQP5RoUIbB77r5fJLXqxxtKxZ
ExelkwRJPMdwsFco2k+9Q3Y761w5vaHSvDKu85cL9zXPbYKYua1SBzp8fnBpUaF2todnxljeG6V0
K5Pi6hv/oYwC0l3elzyjEN4oT33sfbD1EOmEz5c/YeHoPPsC4SbIU1tylBhvo4GKiW33CoW3SoFC
qFxrPFsc2BNnhU0Cu0/ayhnOtqFxE0j+vtCNa83p3FhN6EX78S+OkRTnhoX4XowcZX8KkgxS741R
HmE8nHKKqVeXTSw79MeEcLYkIdLp0oAJhXr1YLlFPJFiuI27qyh+uWxq8Q6Y4Rr0bM+M7MKilCmH
h5WBqTE5IMcoazeo0+nqLsyeCrNc2W/L2x3iN6Aws8yfSG3KIih7VU44zpAorkEA5uZct5/caOzu
EqN2DdCjqunvzNDfJIrq5ohpt8YbwJqViHlxiE++RNj6QaAM9dTNESawzh4hnYyGOpqKqm0frByw
a6aE2ZTV3mnMAKclC1lDE3hWE2+rqnWj7ieMKWtjvFDWU5ES+N8YC7FEEcFMbhSYG6XXAVnSlo7q
mcbYhxfoo2M+0LTghmskHIu3oQ1pE6rq5FlE3JE0qWabVxj12tgdyVPYZvFIC4GSr7H+Lp4rJ5bm
LzkJyQyjpMdNx5JP/iukT6GTXNlaeX8sG4HnBeluGxSTcKKEdt3Ehpw2m74hPLGLfVTb+0BeE7hY
HrX/mRFv3rgepCm2MDPQYy9tM+8BgqHeWcntrFkR7libxtRgSDJGLD4Y46/GeYiyre/8vcYlkeTM
jfP/xuw3MuxkYmzQL6NCU8yGq6c5ynX4JnVZ+ZrF0U+l04Ld5XNrzSnh3EqTxnZij6Hz4l/muHPC
j5AFJP7+spV5a767Rh0KXnMLP5gAYS8ZVm07wci7OvEDbacXpr/Vx/CfQskTK7OvJyMXDk4ASIWz
KEQyiSfclYrMlYc2HHCly/4snvaOzit+roTTWHJuKU/SUFPmU8+0kBhSKRXB2PqtYWk4HyRw0v/N
mhACTHobkGliRQxVc6N5Xe2WRQ2rcqeA69NkdB97M3RTx8lXzsDFxXHiprB921gH3TFnK6rxuUhp
EQTUk01XiaptLns4/yFxfcBohD4DNyf9GMJ46lbXNlnI1spscFENkrV56I6qtIvJAMpTvU1tZ9Nr
yeGy2aVphISPbn5QlpAhC4u/DHUfggIWfzPcO+kmqJ595ein34NidKtoTbFy8YFwak64wHK4tDq5
w5wVQIVm3FtZ5ObywdMejP5TGO7TdpPF/7B2Tm0KO68r4L1MEmz6DTLE+jGrEncw7gkNZOvRXkMI
LD3A1ZmK35qJB00OsfONMQy0pdtGTiIo/ERTgtb8H2nXtR03rmy/iGsxh1cwdVRO9gvXSLKYMwmG
r78bmnvG3Wie5h1fW5LtsUeFUKgqFKr29lsB+c6QJMqBAVoD6HA0HSNce77/5p691KDfgvmzP9SB
LlQQTIOCpZAT86+yeq5xrxTAM2jWOB+KsJ26lPR6harSxim13qe54oPFmFhW7wVV4oiF4unCGno0
m/S1sXHa3dVtWCgCtHtGblQOHgr9LRlXTtBScISSCRBIoXwC77ycjKYBfWwzQYYQoTVrsgqBtNFA
8X6d9S4K4m5AQDuswOdIi+fnRChnmGhuzOIYVgiRjPI5GQffiHqnQu1uHJceOhRtqqJ6uv5RifE+
0b6UdD6q0nMmCkQBTloBFFlVmQ9NUPjXz/WyGp4MjDNcoh72IwV2na2MgKUVXuV+Q6mfTR+qFpMC
sBnV0UA5WL+9Lndxo8HjxfBDwcLGF1wUCS7BKFLGeozFRjO6jWyGeKpee41bNiR4T4TNQtnFRcYO
laI5Ku9wqGkz2eC5s9Hz7nboINPQqQPUyic1Kh1qoJJ0jlaWdsmTs6fM/4jmbJg6IP9lMRvW63QX
1/UW1B8rqry8ir9FcDakGBi6dYrNs1CVC45KmJCUVMj4/8lm/RbDnZiqQF1ZhoyNHaej01qJm+mt
OwC++bqYRdd2smDcGcEjXW+0zLWZ8VabPbN8sGD800PSgzhy06/1UK4tHq/5HVBNygn7k0lOOxx1
/aCPn9dntKICfKFZkgSDVbEAVSifRuV2NYxb/P6AhtTQQY1iLB6jFCC/CBdnNoXitmsea2tzffyL
VgvcN0AJQnsMgAjPfRQIY0oja3FKOzE9DKlOFCl51KonXa02jZ7t6bjWTM2+44UDOJHI6UCd62Jt
yZCoT1sdNO+oNhA2WvkJmIrrU1vc/RNB3O4PlhiiDgCCIvO2bzWwX6KsaA2iZ3E2qKhFaxF7q+dd
TTrMQgJWZJiAAQ4mz8atOAGkKhLfRAAOd7O4sl9LUahkouYHdGSoEeCbptS+DIIyb9ikNq36akqO
buHxYMV2L2oFYA4RfIIlBVV551ohlAGYUXQsXahnTtMNJMlqeE90RoSbImqIUK7cIRaX8bdAvq4m
6soqzgcIrEvflG+axu3KX6L5JK2BHa0J4u6toWCC1rRmMxNAW9E5ADZL03dZsq155dVq6eQqBqCz
wd/HwCPY359cwMI2s2rDpCgVktHgS13ZWnu/X5KAh3vUPDO8aZzfcwkVACUtq0C/Cp5A7LlCY8Ef
FE2iBAXjR4sT2HB1LpBUW0mZpQASrJTa4YCqNidCJCsMK+5n0YmjrAWI84AIMS/a2ZKOJkE9AMTB
kl6MDInjX7pxoOlTKr8kmhOlO7qW0mIqzJkhDcECcJtwaYUD5xQhaNo8GmsQ2Y/6cwmgkvy2Un1c
skwzQnbr1lwzFAvWCFd9vJ8CHhzUc3yWUpaB+KZLgHsW65z6owXkYhStU/ilbO1deEEvAFOgINWL
mwfqh9kZONG8LK5iihZV9HFaomdW01+zKq4o9+JsTkRwRryIKSyfBhFSWxNwCDvdcEvXcF4WbJ0J
JCMwiMDYoUWY2yK97hMlriBkVnA3DNGejOmkHh4arjuKJe2DINwUgJONPAbvZEMpV1o0nDGood0I
Xgy82FDVVwICPJECtTfZsYoer8tc2iMkHKHuaMtH0TM3NyBlVElKe6Aym7lXBNU2M5oVm7oU+GNa
v2XI53owaxGK91PISCsgDYB7VkFHecHa47ymc2Y0aM1O1HlR+O8TnagoAoKNhaoi+A/eLllFFVvm
0ACf7yYIfsXjY7lGQr6oGqgsQ6k1DtVFskIcwY854ZnX7qqn2pJIqHwYWQIz+3J9m5b0HNxz/8jh
jHhUxGjR6iCnrOxUAZn6jdStRPhLxVEo4ZZ15AlQzYuq5PNtEow4G8FBCO3Ly/s5CapNAMyPZlZA
7CCq4QYseLPfiFVxKKVoC0q2H9YAAMRiDvOH67P9zqhzRhFDAXAqemjwcMPngCS1UAIpHQFHno1h
RlrLaF+GMgrvjGysPia1QM9lMlQGSBp0LXVoW5g3URrpttKjqxEMXUmxwTcv/SI10OBfwzkdRrMd
DDDJ6WFJ4nm+Cxn1cCxUow/gwfpQRWH3rAHDskGddDWIRAy1+K4YVe0TMMPWazfJSPyCQPgltgap
ciIgdd3HQSpBgRsygssNGKVyclv27AYRVJMJrgoae2U6lV9DJEwhQaOD6IbAxrqTihqBTC318k4G
AscfFI9g+QBKxng4LTDtnO8kEITKUDShLXh9P2RS44tCcQjC8A+ML57uAd8EkkwMm7Pv2hjmepXM
DMDOuK0AzzLhFZhoYHu8rg5LdhG8UEhc4R3UBPwNN5+5lgZq5OyUWaAssPoMSaJJr53aoPVjE7YT
mcNStuVMGogOCHFXRr3J0/VBLARsFtLkjD8b3hPPiedrGgVjlQFVCGiRJeJr5TGpUgL8Zzo8j+G0
YjEXrMqZLM5gqkFE1WmCLMHaWY2vRd0RzJaZIayE14tykBJBqIP4+oJxNKE4g3OIdY0j2byfZLwR
agKApSwdEAizrhXP19dwwdkAJg35MGg6jhJPBlGMaYwuZczLAtHtoKAMcli72S8YyjMRbMonMQft
ANY3ASbYHsCaloAJ25Imp6NrBPHLYpBUQhwF38mHBGFsSuXEVF9t3pscHcXBYyL8ur5aC5CzDFXu
txBODfIw0tqEqUFtfCcq0CM0pm+FuJWkZyXzNaCjVBSveDc9CqvWdGPh6gXhiEqBl4IqNL6xcI6E
rEi/sav1FiRwm6HNAaF/k+o7PXJatNpfn+xCGGwBx11ERyQIxrGq5/uWU5D4Tg1T+WrYBonqS+P4
E88A+zKkB1UtbHFWt5oyvFwX+w3ZwHkayGWFuQj50cfByR2EjuGEQV8KgKaY5TOcEbA4c2+25k1r
SkSZ0OKfxO+h9iXW3aM5ySSSk1eYXifXAB2DypOi+ZmC3V1th00FwLxMpisp3SVlQwIfoScDzEOr
4vnaZKjzFWsNayN38X7Ao3pZjrvReL2+FEs7cCqFOznxbBY9eq5xONtquFEBTAr0UzNVWiLq8bwV
izZ9SEXLD40gt6txuLsufsk2gCVURd8sgEpg5M8nWQWhgEYinKhkbP1OLm8U7Q8uC+jr+i2CC6Iy
muSKzg6tJsb3VMwfkmiwWf3X9ZksbRfODesrReyi8Ug56tSms9EXuJM0FipoZk+u5q2VTytijKUT
ykiccY9D26LCr1htBLSR1RIUMZFUlySzcHQAkqENjpinjebRSNM9k9bjo9lX9KbKstTJgB6HfyRg
kCQW424ihhi1MknGDlA+gCkuHVFrhMluoiS9AxGvcgSERItmSEC3Vu0QAvZDFMdDQI15pyZBDuBr
OQlJbQX1axdYQNqKpLwjnd7Fh6Ft5ntLHaqnNrHmHcVDuUO7ajZJnOtA+CjBVBUSpaqSxEZojXJa
QODQD0XLQuqWclluhEKynHCMgjtzkGt4eNkYPFCxFkCwVamv1KOVELk1G2SDoruGAjBalOpgKxTB
Ni0FeWsImitVs+IVlTF581BZeOO2plsgDc++qgnqQatxMyFR1pfg7CtSFOKNqJ0HIJqqbKa5nV+m
RpdyMhhJdafMSK4TAIN0AZmA4+Oil5M+jdko+X2dpz+EMJYAdBDreLAUQC28YiMX4yATPNQSXA74
bvnLmmwJbZEZuEShNM44gHW6uunB37FVkf55wbt4ADyNoh+dShjNG8nskwIwFdO/57xR8CT8exSc
W8qQf6wGDaMYrPkwpgZQmXr/+hFaskWmDmBQ9BaCsp7nKB8QTrcqbWCVTQncdRGu3VUIa1R5Qla+
l2KJvjdzW+lrWc2lIM8ETis4f2VUDvNvRZYFvEilRXKkkA5ybJdCiBrRAlnHTSWu5ZqWgq9TWVzq
Iu+TMTcolrEyasC+9FnuAdztqcvq5qG1hD9gNsC2ncyN83QxzrnQl5AXzdlI4qxDzeQkHMw4/pVG
2XEyosoBgkfhigXQUmpjaL6ub+qSXcQ3AHIM6go1pIXOLXw5AUQm6zAAqaa4DClW6QbT8B4I7Vox
6pJlBJ4XsmpIGrNO3nNJ6liXCQJBuDI1eC0ySm2rRgFup+ChWwNrhIiS8EYD7sn1CS5pz6lYbkeT
sioDhaXW6sZgmdbYcNQUMUKBBM4aYTTzVXzcciqL282iaVotEbCYwOcjWYENrTbXZ7O8Xf8sIs9W
iJZcoU0gx47NGx2A7sOwb9L36zKWzsDJLHhALbMXrTnosGJh8RU3AsE9BMUX4W1X05XWrzVJnNEC
qgFAtdl6dej9Kydqq8OjYrpTuxLGrOgAz7ANq69MY44ZmU3oGrNXWqkzz049PAJaasUfrM2J6cjJ
XadAXRXtUuyQmMekt0YSVUDWdOt25f69KAfAZ6i2Rq+pyl8F+tDqFJlZRaWLnLJwGu1YqSYxpBWN
W5aDHDhSrLgG8NpQ0wmARBVLQCERTvuvBlBVquaOwdcfaB17LP9fOZwuNCUaUhQD6ybJmWfp9UHU
gpckM3dwaGuQP2tz4sLaMK+nNjOQO9as4F1H8oeEKAVpm8wkQ2k8/P8mxinEhAaquh0wMQFal4ek
0VO3kp+CaM13Lfln8AX+s4K8KZenNOtVCErHghj96AJnlYjWy6xMdhund3lTAUS+Xsnnrklla32i
77iGRBp6w2Ffk92QiU6lH0ANSyYJ6Co54kgv6nLv+oouHueTiXKeRIwGQwRVGu75VHZwuyOx1D+m
RY0oWbC7cq3nfk1bOA8S9w1FAxzEZdpElGCrUwCLgV9mjSJxUQ7g3cFJhQrgCzqNYSoLaZqQkdet
ch8FqFFBK5GAjJZerBGALq7giShuSrmeWhQ4guyFBtHcX/q4QWkHaAcKu9H/oBjdQiYSr5wAfAdc
DecUe9kcqryAodIUcF5P5V9GlO1qWQaeFtxjo44rBmvpZeNUIF/jrBlA+6MivAou1luxUnd63O7b
UNwW/RtIFW91TSdSBDXNRRyTbHtdORc9NK7BEvh+JQtPHOfnoR6zEoTC2MVMqJykVoDI+B5owUpU
s6grJ1K4DSxzuey7BFJEhjXc060YJV6f4sKplSsHfPGCg/IP4FnhUoucE2dXTGQemjCHLKFzZZo5
qRwj+HZkoPc1KjFDZwwVov5BF7OFZDmu0MCtZJns83WUe73OswHvRPUUeKM+VEQC2ZcudCt5nEX7
9VsOT78yRcIQ5AJ7xEkt0Ij9RKJ6KHpCTT8JqK01H5qlutdVhG3ORZh4IpLLWo+mXGiCApEZNsyK
HES/NLfb+mciFcjrrOzfmjTOsc5mxWBvsZAqK6l8DIUH3TpG6mOEjl11BQZhbTE5xzroha4WImTp
tHZnwZkKr5sR2r8A7aUGvGO62oG8JpHzrmklsIoySJSmxOs06iRW6A6z5IQ42cGYP2fxeKv3a0ya
7Nte20LuTEhox6JmCbEheLHyOsPLk7YSSC7VjFqI7QAKiPZ3vK9wiykXBqxLjCxoLBwi+tLUb127
V0JHkjdJiZwCeHS9ec5IkNybYkR0IJtre6PfKhUoY2P7us4umrWTwXDr3MR5S6cME6b6Q95PbpXu
kaNeEbK4qidCuFXNlCHRhhozTtOd0ozAHfkDMDs8XsroF1JRrX/BfWdgq7KOItsoYAkl+tmqAREL
AtCcld1bXK8TQcyAn4RFqaqgSrqGINQtkRKNl6HyIukrtutSiAr0ThEJaBnJcrDDnAtp0K8GUCxm
SNTBFmjsl72Ky430r7flXAxnQfAGHSqpgr03ZZm6hSkG7hR3mXNdwy5d2rkUTt0FFAABEQaTMWfZ
yZOXJotJHbwP2s8/kQP8bVZ7jHccTo45VlqS6Yh91A6E7qa6aSyjIsrQ+YDsW+PXvjRPmBSwPlA5
AnxG8Cuc75DMcJRHFfn7HmoQTY8KOnANJwIoApCwcZPHqV1RvMszdC6R26w8UvQ0zET4M32+wR2H
dFZ4f30FF9XuG4xPB+2NZnG6TY2xNMCEjkOkZO9FMaivaH8J/CC11gBvLuNUUFOpqGdktdt4CuKC
qawS5lGaVLw/pOUOEF60Q5kFMuP1D7ztXJ/UpZuEKJBGmRqwp3RZ5gzcLNZt348arK20a5pXSX+S
ki14kicF1mhlARdCqnNhnKGLRTkshRnC5MyR1KOiATwjJqLp0QbdFY9N4M5r9FGLS3kyP27TpgGk
6HGsIwzPKFH6mMxA20b8QYPNKmTo0loqOrpbLDyE6DrPV4Qyh4CWgoFtK8koKGS0kJqnNSBcqNM3
+/z1+tYtRPysjvK3PE7ni9hQq8SAvCJ97lSSiTd59RM3DNsqj8JExtEze7u1VgzW0tlG9haFe4hO
8VLJKedYjUKUZgDXQ4QRJICWt0D+40qRRdJqI4vPprq9Ps+lcwfoMsAlA4MEdW9sQCc+BawfczrV
ENihSbv5aZQvY/B5XcTC87YqnsjgE4y1Jldy1wjsDb15nIvZ6fu/wOL9U2WZi0m6kyp1X2nguzcH
v0ZvVDq/os5wxeEsVD2dj4Izm0kWRxgGZjoMlV1p73VQ3Odj6UlBYcfgxhtChMsHQYj9hvbAF89W
imiWDsvpKnAKlZaSlqMxiMWxlltXFZnV11k6aMmdMa7kJpe06FQU545KJAxro8VUReSnm6ohoeEo
/afSegjo0nZj0D8xPqcSOUtXakpitDMkptNTUvtA/g7LnAhgiOjoc2uEbiTajfjvc+PnW8qZvLGB
05uZ1NF4LpFxU9f8+tpCcgbOzCWtbRm9S1vMEQEsKchBKWmL+ECV0lWU4KVA9eZcaA/Xj8ySsTtd
Ts4MCG1QVSjphRlQKNHGRzXtiNEBWTr6lSTb+N/f/Nk64h5uSCgWRpnQuRGYuzpp0ReGm0f+NXQU
F35SWE4uPV+f1bKt+S2GUxK8SFPJYCegm5NN0E5HtVNdUa5XItiloO90NpxWAAYiFFsFYsT2oRiY
U2KvwraR6Jvr8/kvJuX3hDj1UOpgSoDLjVIxJOTHrHO1+FWfHdnwlQFdYR67Jmr2HDl45F0JLRb9
E7DA0ZqBEjXGM3O+Z+bYSuWshgCdzLThV56qo6+nc7LF+7eJV8Y8oA9CpbavM1VrhzZ9uVPxmus2
SS5415dh0bDh0RmgXYDAAnPv+UiEqEpTM8VIBPEXOKOGxquEfYlEmLgWT61J4hSIFWglUQ5JphXa
peEW1VMpvoV15JZVuuIvFo/+yaw4LQqRBFD7KkIuM/PQB4Ue81qdUDxUkVyL0XL+KsUv19dxMYJD
3eE/C8mpE7yzYMw61EkzfFAyCr0rgiwg0e2gcWh/b024o/dresR25zzrgLN/IpQzNVYdxH1nYE2V
6t5ANaCo7bP2NZslt5VCr2g6NCcg7XKPMtfG2qVrFZBrW8os4Un8oWR6HxsNljkHvXOUPDGQGFxj
VNU14pWXwe/252tT5WKdYNRonLaYqtH0TjzMkAlhc/Jcp7rdWD9yBQQZ1bDvtNSvZf2HAW4EEcDa
dBwOIv0SUDgP27nNxA9Limy8wfjKKPhJHDzUTbLv2tLOrDXu1O9M6OWgGV4hgjPw/nB6WCsT8Gs7
8C5p0gEOzx7AIqNGmzm5wTEHt6mJ4mY6PoCyWB+eBmuni69GvwZFsOiPwOP3n0FwSiLVM22wUUC3
F3Swygw/cTmNQQczOb1YAwO1dcZeM1ZUc9FdnAjltiuW87TMIghNG6LUmDneJKs1njjAli8egH/m
xl+ne9Dcm1SDmHCUUGTUAArZC9JIAnVXMz6DhVV6kKKhGGxjiLpd28dRS5I87n+pUqKqJA0m610E
+ewe2PXWUexysyNhYanT/TwG3Y+SpvVBom2AfjZDax+AKdR7E1jIIk8eUsspLVyaungUetJVldWT
CDi5IH0xs3oXJlq3Qe2Isi+NGkmlWpDuR4CoPpZNHyPXBOqsTRBV5mveDsEubULUnpdD0DtTXyFh
pwzzTWFYmZ8Io+W3RQsqIwGEe4PZF4c8aQ0HubHGmdDd9wwyomEX6BZop0DNgASgZRbHDNVBtyBI
N/4C7J95zPu56klrmDJ69Utq6F6gqcVOicbU0wJDdAqUe4I+EC38Q9UqP+Iu7e/KVopzx0KjOp7R
5sKZuzx6EhKqkyzKzbsuo5NBFLUBap8+z9IGhNVagQLISf8QsYD7qA5Z+67Ri6gktipQL9dWNG5M
C69mKFszgHfK2G16y2pezJlOT6AZqO/McYxuW/Rj7kyaStsajThuNlDxK65lel+WjfgDlFfWFlQX
+I6B2eReNRn1ZM+T1G0b5NJ3YQqwNkBBhoqD5Lr5DPCI7hjVk14B+1IsPgPw9HggeuoDO0RxxUYy
8yqHz8saddcnk6QTOeqswkvNCY2gTRBowKML0n4kyGbLEzETWXqYxja8VwM5Yg0fWXDTgnHrDndA
cLzqtZn/NJowaEmZhFWMhW8EE3jchrUR1UK9E4O024GLVjhaescQa0QzcQFEMH3pra7a5Qx+ef+6
i1p0iiD0VHWgRKNbg3P1Uwa9BmoHSIO7UiXdVB91dTbdoB/+yhPzI236g1Fg1Fo5ba9LXo53LGRS
vivSAGNx7ijiWgGx0pij91BqvUBpU7s0LXDx1qrXKDRE46gAm4z3cCJmwJsQJFzSy7JYucQxF3xh
jU9GwbvorilNEXlrGznlG6Cb+aqwnXO/Tgbn+nwXrdKJIM7iUgD+CkiOA5O77ntS9CklVRIcNFH4
0ccmofMaOeJi9IGybIUVbZkmUovnCyxkqQWMpQSgp8Nekb5RfBrjUYJx6kKEjQ4dj4nh/vtZMj4J
RvSHT77XQkWvTZ9NkCk274wKbtBedXAzmv2rtvYSvjw/ZDnAFW8COIi/5IQReMRQjgFOIvEpHIFN
sdeyI8yuY6J0y1C9GPRBkrQywSUfBnhm1CKDNkG6oMCmVhxWtCvAMTEXRAN6bdTFboWrz/V1XBSD
ylmgS4gQxBcjhf2U1zRAZFPOmyYF95dwlLuv6zJYcM2rvnYigwu+ca9QLEWGjNCoak9q0ANeg8ht
ZcGWDtipFDbTk3gwmCalryVIoUMDxMAaDLupPchOM4YrAf6yQii48OLJC6l7vg0u1osqEQSI0obG
nQeNDDCiZj3bdVtutbrTSYEcRtSYDsiQ1o7b95b8Xk68vpl4KABiDtJuaKuXRQaAdzJRYMiXYGXO
c9tLHvNjRW7szf5+73xZzmatiOfbLP+WZcoSoL8gBBX3CErBt81FUqMhlEMdw1VWzmC3LpjEndER
iEBQ5uKWduSA4drW8Ymbot25oz04kh2QhIiksgVnIIFrOJrTr+zABc3m97hkDU886PiXLl4yhCwU
B8G0BlK7bFzUoQ5Kv+0W45rJ73EZdmwjwrQnb3D+HlXqFHboBLbhmHa1YnkvwIxwnxbRK4WOZsAo
XdbMSAMcMTI/IzGnbZwRKXQai8BG6Y+tJ90EGyHf66THCj1H5PFzbVFk/gTw4rkbERUTWoLsYyRC
RMAZJN+bhl1sf96WNuJKBWCrJN4GXrX5oHZGCgLNmcgXABPstYcSQMNxRx4A3Kw4W0b4goQrbtfn
Olrnc0uVOtGJ4zh7xzk6+yN+57EPzyPedksIfjl6noffkS3xO7L1ffLg48t/fuDCXLyTB+Ljr7f4
9QH/Dv/WZX+PLzb7sPHDYV9smzj2/b2zwcd+A1kO+4JPGx/sn7B/yv7gfO5f7l/2n/vKqfCn/R4f
n3v2v2Cc+xWNuLgiMMJbUUSxEbRBkSWL3xItKsQxy02ikZL8/Fs5ldvOMcjkxiT2qYeadSe3fw1e
bZuKGzzOu8wf9gPpyUvliOTr07RDz3CmnbAyNulCXXByGMUJaP5EAMLpnMHM5LHJSyGL7P1bTlIS
sqX+eLVd+36lOPQC9hRnFDgJKtRBR5c3ZJ1rQwTAhkArcEOQ/cbBpvv+oXUygv247mi+YfjPzBUn
iPM0gyKP6RQHgPgl+bfJApwptFt3FfxJwSTZZ46f+7c352i5x1uPbEc2cf/uQyUHldSO5lau5n6Q
O4SpBM835NV3H+3N/efnfo2A68KRsHs5IMYVVDOB8hlLdL4w/YiGcLlFBqr6SFQbLWy4m9Hd9Da8
jz+yFU9/sQtQP+iihSoObDo2gttvwM9IdBbKyH7z3r3tr7sP9+YxXDXNl4UirIAHLF94ggIXs3Hx
3CZUSh/NeWy/aAR7TcgBq0tsd7OiVd8Pu6ebzeaD+AicX6BZZhC+54snB3JWyrje2DAvR+/t+PcP
D1blCOPCPv42FMxYMIvhM/uxxX9nn98/XJe4BTkcbJiN+83X/cbZ38M4fL5sruvlhWPAUEGHrjPO
ItZIK3JuNK87TQ3KHvSLdmvD6MXfFsverLVIfj+IcWsCaDH0hAIkCYkJ3l+LQ5mn+YTFZ9YMthaT
dsnKKVvaYeDVScj+gVkIMQF3w2gUK8/rGPSLKdnvX/bO8afnv+L4vLorWyyxm8PFdE4kceZTLEIp
sCJI2h+P2DbYpj/YGDQbS4jsQZIMIvRzHYpLq0zaeGYCHOft6P0iPtTB3qzY2ku0AijAqRxuIhLN
yygtIef48+f709NTiDDlCYaHBSszfo8/QbR7cO3N41dlP349DoT9/JrIRCL2y8q723ehK7+0qC1A
wYQJgyzziI8NehNB1ilBU9hx2d7CJcNHwlFuNnCU15f5Mn/6Pf3fwpgrOglZBwNeUKuZMLh/OP4H
eHlMdcMc9HVRFy6AHTXgeJvAfP92NtxlVERaZOosMJ2yqINFG1t27Nn5ZyHAdziwJnN5LU9kyufT
C6107Nu6g0zUmBN8Ae4dvr5gtiki0F/+q393uDsc3JVNvEzxcpPlHGtfUzkSUwiGBSyJ5z35P+yb
NaOyeN5Pl5QztEYoyVUTs+k5R4NYsJ53PjT1eU1NLl/FuOlwHkqPs0ZCxykEvTne1sfNZkU7Lu4z
39qhI0RHgQaKePjuPSUpCyGd/t6pvUHeQEHuOh6cf+V+fJtKe8POwErR6/LxPxHLHf9UCfJ8liCW
6UdK3nr77QWghXAHk9057P6CiNB7IPCULOroEHUQ/xWIr993qozgQomfWP8Vx/QNVnZhBU4Gxjkm
EyzEMzAd/j4tUCLn+P0FB4cdHuZR4SrZYWVf8BU/Dvj1+zB9B99YLRzjlTPMzsuVUfFV0EId1L14
Nio2Mgzob+/NRsHGwi4B7rcnXRuBwlSaHwFABlCCBcgLxDHcupSllWlqg/5OJvj7nsKuKuwW8orZ
39g7Ziade28tqPnOW50JRk+pBpwNC3db1FIqnKXskkJIIlOBQyrJbUhCktu5Tckv/G4mI76GLJpy
MQaCofiHO/th++BvXRdD+vq6/0TEtfVge3DJ2eMudP/ysr/f9OQrxF38czV+vcg1yogDAL8DEFqE
9yg/Ojd8taBrSS+IKVjEyPwWfLVE2czv2Xu4LbfJQ0UaP32anOF9jfHi0qGgW8ICQTjKDtBHjwTg
uWAhQ7P8iC5V5r1u4U+fnphLwRo8TgRR1WZtXy4DK8RUCDUhDuAkgCbhBAaR2qFjVBaI7s8f8Sbb
evPml+ILu+oltt9BtWHrBM8YNjCq1uJ2ZsTPVIKFc3DSiLYApIgg5Xyugx7pgk4NiH6W/TfqpC/Z
dhh8yU+3hd9u6hWbcHEvlDl5nArWhdaLcgV51JMepTf6JtsPqR20jnx3GA7ywXBE31g58v9FKIrj
0WbBMihcUqtReyEZQgjNMtsInZ/x/Xygm48WBCZfxR4W0MM7y3O9FmDyd+C/5/pbLBctxIEVgwYK
Yi3Znh7u8y/RBuK0HYv74cfr5OTbZ1SzrNbSM+txsaPYVCSuANiB7uPzHe1FnJmZTXa2SL3TPmR/
8s1j/dU5T3dJRqbbCGuM5BFJnsW97l63rheXzu85n0jnopXaaudaBeo2mTQyowDiBQ4H8FSBK/jy
6xru8HeH0eVc8TyAu66MPDanvWUeo9oEuEQkOdRf9YsMc5bt9a3kjw/l27gDlJZdg36QrJmIRcEI
bHFwcIFA9pkT3KYB7SsBgvPcRT2Eizaa2i/22kNGhsPkmZ51P2xGP3FXs19MV/kpn0rmrKJgBIEc
qGx7MTci7ypPvesICQ9t6OjEJM/tpvDvla12t7a33322Z6IB8wGKbQ2cjkg6AXDrXLMoyIWAi54j
pzMiwRlurFuFoHfICTxgH3rxPnW7fX6v2iFStcA1f7kbfIDKw3oVJL9rb6ED+8BVb25mv7DLrUxC
5zlbuXPJbPr8GL9POe6pKHu/KKOe2zZTyh48io7+MhLDBUOpq9z8rBADofrP7w7xjtr5NiLJjXaf
PVjb3IEZ8IWn0tW2K4fhItQAgwAMOyq6Wfk9boHnC2ahf0AsKxWP154hk7glshs4lduG/iQTAWs4
f65IvDDnnEROO0IL9VcZKEnsRvDiFwG1h3ZtF/vwUOM4qB/a/yEvzZwTt+Jnk+SimQ70NKjFhsh+
VwjHKofAX5Y92uJbnIMhi0i5g+4o//pEL29FKoiB4ZwtBUurYcfPl1YR9JkWox7Z1KlvQmIQc2fc
5g/AIbAHL/nSHZQcIDOdHoqbL8UdyE1mi8S8yclfAwnfrw/mMgPDDYZzanimb7WuBDX1hHygxvrc
1IkAWfIA4rP3zg084KDUdomXAZnoJQn+dQURJ5/bdXQMyHU7YzEm5CJz0t40nuxmT0CReeg20mb2
n4E34GUELCtOdwOwrl2/KWxrpcDx0ihiGCYgh/AajpzHRV9BEyLojDskorqPViMUNeLbeB+65jZ6
n2/EW80P7TxyXWsrrR00ttucDp5JvtAG1E/UFJJbF0Ui9E396v35tiUol9GOws/60MY45WsG8TJu
Q7gmSYCiQZIblLa8EooT1RMBjGV2clCcZJu7g2u52HoBgbTiJ1/hk3Gkpg2QI2f86O2+I9cVb+EU
nA+AU7zY0nMlQJMxu/p5wmaOiXQwv7rD26fpTbvRCffjXv2SXZWg9qrYp08qoJZscXfT4TkxIEDr
XhvRhXvCkrAgFp18OJeGyI0oy+Yq7SnirEixBxdt8UIGUzz8NRPT6UAXSSYvIS/pEyKR0P4UQZi6
MoKL8IcNgGHlArgOKvh9Wz7JBqnmKKSGhgHQGEeQ2QD1NrwbyGrscWn3zgVxM63VJMtksG7a2mN2
MEC3QOqMVPt4m9uv8ofsmRYJVrzbZUqGmxznUNK8ANiwDpl4gHgSd6Kt/uixnr/M/+HsO3pc55lm
f5EA5bBVtORsT94IE5WsnPXrb3GAD8emhdF9n83ZHGDapJrNZnd11T4yKlT00o9syeTcfoLIBqMt
yHJIknUbaJWmZIqORaosvw17DLmUaCvhvu9WgaNo6H9OltWbI7wqNZecaSaucoKE1wmGosjHlKmr
RZWrgYvU5mIkq7jVh3NmawYAd1YNqlODQVtY+55kY9oG9jDp9Xqp5zm73Vf26XcDG0eFIA6wDyWn
o+LKFa5T1ZyM3OktdyLIP844/32kZ4LozZpp7Ek0dHEbiuRpkuvA1OuJp7xAbfgjMcrPAYs3Q2uw
/Odiu5RZ3s/D4MyCsQjJCsbPJISz2y/dRDxmTqYA/aKN8FXZ00vqia6wrXClWcChZHq7+nutM/Hz
xiK9v3FT4xABDWewoyG+5avBjPfjNjh1q4uebgcD0dvIjqwdPULxSfEWJVPuKgy3K6b3Oos5n41k
2A9dZq+dA7x9y6fYTDbqwxhY00pJ9MwoH/jdxCxEqfsnKWWaRJerMDVwYZL4Alm6023YeIW3mhF9
j5reYnR935uDx6/xijCFh7/3/JcS4vaqBI0tHoYK2ueQu6DP88VvZYa/VIkhOtGziLsJa9zkWwFP
pTVjQTnG1TaDKSJoA/5hTrr/8AJCY3fwogf/pfwSF3xg5ozh9xCaYCI2jZydCmngwpkk6QLcnH8U
T5yde4HVaUBV8DbyBTsxi143ll4J991KkUdWjqYo6mFoUvwWpa92vwIzIddpWWIIZ5Bmj44EaIf4
mjvaDmzg8VO9AU3fQpJ2X+gmNnmQGKEgACjH7/G7shn7ocLVQ5kgmHQm+zhEeqeLALaoOhx8o+5Z
RFFm3djo0C852/2rAKbBZEekOYi8CZUf5lkigpAYe4zaih6tAot/9TetrTkYpT9hyv7wt4/dYUXQ
9YeiF5hb0aXFV1X5W+cWxMtQ9QlDcmHEErt6adw99JVUQ3big2wqRohn8kvjybrmFD+ZURjaI6R8
gDCKlpBu9wUJ/BaM3aDuSQh/77jY6rgWai7+/S28gXlQKdCzFTDqUL7YRx9/L/y+x0AZo0JoXoHL
Pk9hLAQMfVV9pV5iKIb4yZqxNThLdMazLoWcG4knSh/oMFJnR2TLMvAZBBH+WCEDvbgfkRFsMZOV
4hnEH3y7dkElqe6C/dJwzX1WQHb1n2XKo7RqCgNfDhOjutjg7P8JNuxn9RQ7ysKb4neunwpXN4ao
Hc20JPKrEIZAOqGd8yd7clBDQ34t6vJXupVOeFsY1Q4kifKuelySOp+5jbFOQMHI+BmkN2nGy1ph
Kl4s8EG3+anZqwexQMWjNATf0IzAiN/yw7juXRl1vOcFVyI7eLfwK8vUGZK0MNdC4krNiyrpe2bS
OUc2BUXPP6HMMdqVHpn1OvqInS4zFh9U5K//ZZ1ElKtgFTGQpgvRLTDKJwAeg9WeA8vfU28WHuNE
9mKiNReggCfAewEpJgrvlDt1wgU8Vw1io3xM3/Ge300rBsi/1sZYY2sU70s8m7MXwLVByq2Si6QG
fAqDvcFBvvIwrQ7dGlMTB8FBUZbdLIbg+3cR1gXidhGvInReWMpgfEkluUtx7frHeA/UP8JQ50Fm
jLeEL/+04Dvk6UF/PRnUvAR1AAkDOt6Pci4OfIx43xpQIwhTo91lNugArdKU960LMdyf6KE9q0tX
3P2TiMf19s8utchuUkKmiGA3A/xs1xzQ0Ri8WP9iNzxqQBzi/GKTaO6YXJmkx2T83m+SUMO+Xtxp
I6wFszS0nWYUVuTWn+wnryubcSXh1J6mhVtuLnO5Xi3NDRHXvVhDriExkidtIx4HU7N95Mv9a7P2
7YvXnUZ9ySbZwPsPCxUCjQCqeDrgc60cDdKlTYzppd+VRrJJDpMnGNFS8CEXx50dkigAh0MUvai3
bRcriRTGsFOjuj2dUcq3I694zgorwEjaenTLc/wI9SNkbO7fvksBkOGuuEJ/0V2KAJDFHQVX6mv8
lDUDchWjd6LTxZRssCms5Ccb4kRGt5VfIjuEU6l2vXkc9Xpl/P0D5jLzmx9ArX2QIjWXA/yAwdwC
gPwZrSv3O9nIbrwTULSVM91bIgBbtEnFP4GPhkYue8S/bdjpaFFp+9iWneiYPUtb1BUZB2PknBUB
q7mwWtINor+0QviGIYpAhHapIyvKgVQzZLWlQuqVlmymG+Zb8vqHdr1YMpm7VVAGR+AFXzje9VRr
KhnwxBzLCfmKV3UGWLlN/qtSjQ4Zb9DoXGxW9sLy5iKhokDfCdkotLvoRL+vCm7kFSExThdNl/ao
v7/WepOt2LVwTM3K4k8wvlo6prNpA/DtgH6BDwcSVNSuZmISTlFOrpejZotOfppWhEvUbazNaCrI
ivUNeHIwmryULs2sVxEAzSMdXRk5IVWtKYYuTdhYSlAgao3LV7GJTqP3wKArNqwku0J1SvHwvN3z
erYLbGZ9JK+Opdzl18qtU6FUhIYyxPmQM2HmDU53lT3IIFhgh04mlQS4sfvGo0Bvlpb/VjujhWE0
/WnLe4ItWYiXk/6cwg06LzAbtK+YWAdx2rtvBUa4HZ0lgsuZ5wCon4m3Q+tMBpcJlVZBWYQBowCD
8PJU8FbwKHywr6PJy1sxwDtwwfvuwzUA6ioaFRBkRSmSbq4rKTNWfi6Tcl391L6D4P1DMMOvHHOI
QMtXgEV/gYX+udmq6yVNvJlGGCS1CHMoaAXxK2QS4q++AUqgWokRqcRY4yOgZod2gDN6lVujHq8Z
zGNkoC66Abf4jnmr9NwqnHiDGjkGKa1gIcjcDVRg7QAoglYRAxXQ0KORHFxNKi0+fouwf4sM4aW2
zihtOa318EmgHdHpM60tFO9JzRbkUaIZbQr94uXnwJ4swVIOmaNaC9/m/qRc/yagNG/3hx25oO9J
7aeHoo7eW2DQsZqPC6sfRrMAUjvCTqyZ1VLA5e9zJJQzCecpyJcAK6YlJYcSM265Fl2M6iV5F40q
Axyre8IQqR1shJ1e9oaoh+9ei72qPei9/fywb4v1DxIGbg8ofoQCNSG4J0gn6TAxgoFKHdr4YnBQ
GMHgtqN67DvK18lT7lzWWWhM3vAz1DavL+z6faKP8UzSPUZQRi2bhsTGmRApaoPWdb7j1qkDFS2T
ZQBJkzCzjnGeKdaHhdHImSLjrUn6buWUFjwiMMk7mRudHjIXo+ncM5kqKn7wrZ1wxx25NwETRRWG
j77+XvG8eY1MOBFetDu9wypTS/Ey9egP7NnQCE6EHhIbvdOsaRcZkRs8aA7IsHqTVHb9Xe7+hyo6
NuDqF1DRWGHYlBliCEIPNmdL5/AhhAyGKXqlU6zLGCgNQ/GM4JV9qXRt+Qa+v/PB6IhHHW5ZAUgj
hZzDqzgUhaAf5Cusn1n52/ydqfXhJFYWRHZNCfPQerpYx75PXmERWCoWSj5wtN+m2ZXFlBunvubw
wdmjfORcJFT8sf5OgVFYyedGMZlHH3g3A2Sy5mJUmTtYOFpImomgD6Brt6sNU7IDonRB4py9wOH2
YWeDF8QMGhMf2mRjCEcY+cfiA3p2zRqEePDKJCxyVMIhFqMwhQJZc7pW7O4FOm86C9WKWB8PmV4f
JEc+t+Y7xruX0uW574vJSJnccVgvDafMpChQ8xD9L2gzWYMuBLqPev3ktHbyhcpEsvh5lwxSgVuG
tFzAZjAYb9qfzPW9bt0EOiTdpx8Wahn6UqmLnzOoYMoMRXMkrncwfjHX2korefQxwb9lK2dNj6C+
osuhftjoz8+ToQNab8n6ankac+6yuDZNfdY47cHxOsC0sG9Tsz4xBrND38sJtuQtX7qFYemDFZx7
M3sUNwEQJX9Hr5lEFmnkv7XTst6ZCpLsieEuhvrGnYNd/sSZuKDj8zfzVh+4owe9cr3aLjXWZwqb
cGEidioAz0KaubfHKA96P8h8tI5RRy0xUvXD7CO0sgs7W/N47m4Uq4f1yZJ3obeI2iF/nL4cwcIM
nT3QheAJTG061+e1WtZBamCaqdN0rHmTbCGgkLiJGTttoP+9x3M3BHJRTBvJoCmH1BmVqaXypepQ
yYW8mTHZqCQYgRd8V6vwOTgWH3Bt4aQWOv/FI3YgbgE6lbnJ89+/YaaWgSeDiGlKzDpB5pNmUBAi
CZwmKn7D6LHf4mtJGryYVjOSB8lo12CqsKBIuTRUPeddSApRXoDEG5llpF4rYcw0GcMDMjTYo8W/
+2+8NSEjTHM7+M52QGXuNdRa3fi4FETuq0aihtYXbiVEaQhLUJ+48oNJKEljFz0JdtQrRZfdYAPK
dnXh484sUULvXJaRaKHjhKLNrSc3l4wrL02JhGfUpQc0+0z2KfX8jbIFJSYq9dv0KzPS9cVbTDTv
3RiWkXQQxB7e3HTFkfMhyCVWaCTHLv/mv2NIcQOc5FlDM88385cOB3fV90D+e+le3IXfi3HzfpMh
SosiEvjhNRQY7kpzTIoXmIibv9zVRxaDw48aAEq983XZSuYW8j+hqTjP3EoPXDCeYxiyQDcyM1Q0
+DHfvlgpvL+akXcqKHIg9UTiSTMIFxBl1cQcV3PcwgJCySrfgKO2WPurgEcjCkXCzEGQWzpa9ykv
Mn201TXS5URbjPKAKC2AlAHdjcEf2yc4tyVAws9k3cnLbUh5sg/1auEw3ycDRFkbApcAsAMEScPJ
u74vIbvlX4zRQVP7ovNGflLWl71/ADTrJwv0JNJ5wEYYcwnyPHNXEtOEqwODDWCFohYrCknjJwkC
N3eWzqInWowVf4jHD2nXoeBtJC7mxNvVmOrIfAUDzGFOvxRPfwHOt/H79jdQ+W7MRuBN0vAbpE8B
GCAf1zXptEa8zoZW+yEvVb1n/PxmzeQSv8o3w+gSdnGI+yJ0222OaRrT30DcDcmCl+nckXHG5xb4
mCfhoXld+NL3+cHtUqkAykAf7yLyWGr1Aoo9N1LN7hljxuBgIh/aaE6JveRcM8cIwHKWSHegpYre
/e1qG4hpV2MEd65A1uC7xceEibRSh6CAHuwlo9iyp4HBhNrCSmdO0Y1Z8hGuNjlmhBgzsCpgSA7y
29VgB7perQejfSnP5Xqx7Xif8wEW8G+VdNjmmHKYSh5JZq0HDnB0WB/aNjucm1hPHR/38Qs0Iczw
dBa8yrjEJqGLj5cujznPuv4V5FdeLTof2qLxQ+z1hLqJnmwhCWqEZ8365l2QDWEApij1dr0eltxq
frMBoZPJI0qj23HQFFCTCmLKGDjpTGnV7lKDeU/xYvN1Ui5dTIFmjyzR//0/g9R93GJglK85EiMd
7mL7zvAQHAHgnwwOgy//BUaHrwuaE/JaYjEiQflwC1bYYPQRIFtj+GzwHVNdseHEOn+OgOsqjoOx
pGE103G8tUk5sJqB8l0OcFQHW/xJ1r0FIJmTby670gUUwZbcpQuP7BkdBq8XSe3pRWoqWelgkHWC
U/oYbRJ3sAqDPf19Mmd99N9e/ma3Vz4qFVEo9xXMdLZit7Fe2xKW0y245JIV6l6Js3DkhJLs3udk
Bkd/w+e4vgT377UsbNnv7Xa1FrSE/ebSw0q88R0QvTzXJlT07KXoMlOEvvGF3x7YlZ2WE5sgHmBH
PHIIZs26ssAa/gLkz/HvBc143W+CCzA2qvCAUFIXhM9pTRF2KhqGHF5RamGkPxpAqrVApnKUN2Yr
nxMzX/1tdSYLgFVCiIY0QEVRgPpapO4cRqWPppKVPaD0bKR2jOKbtrm4tQxcfrYSsifFKYxjr2uo
TmubxUfc/afEzD2WrElQm1cwjnsbOtma1yCqkyIJ0NNT8sR1emDFnIFEQI+8yPHBECIAwLHtrMBO
zyBY/HsLZh5Ut/bJ77v6xCUEa2tNAFK39SabMy+2+MrtRpvXL4/q9ktx3r8WDN7H7BuD9Dls2akC
1x0M+m8Sp/cg1H7q1pyuWdK2ReHvB32VpTXe55lEth1PZRaNBoKOuV1jzI5MJQ34zJXJnONDuevO
sWLKG3DrdPrkaG+ckZilbwjSYtSZKaODYwSfFwroKG2inn5ru0vLMgyaFmXFc4fEffOSG8oE0KgI
+oNdt45AiyShIFWa7SH9CC0VLojakLC0BfddBPwM8rwB5zG0PlWquin0/pCrDR6Smm9Lrc5vR+Mj
NfCe5A9aZgrH0o02KKu6S1F3pkKCCiOuL6RgGmgP6fZOp0lV2Bco6rbo0Csr7fyNwZtPbEGFdAzg
M4dd9WttVbz0mrl0s8w5N6h2wLQIsjAIgtPxKy5TlWM0bH70rj1AgUDWp41s4qkZoDKDLKnDpI1q
L6Hr7udySU0GQ8GoNZI3O21WbocAvJIocqqdOVriNjR5VzCz9WhfTALLVs0QwFE9zyDgaGaO+e4Z
qrUwbT+DSb/9EVS2HymFVInsSB5XeEjiZH1oa9+stxGmkrWtqpdfyfeG15N9YaoLV+3vAm+v9Fvb
tLeVlQreV9iGw4EdUHx7Q3v19VPy1D1SQ10+YrrtLT3mD81u+pAjMMMbnOW/L0Sa+0fH7a+gQisU
VzKoiuBXABL2WkKzb9CLj/Rx0z0xP+pKPDUJOnZ/2+RnQg1GdzEvj+OGPPEXQHEVToUognrqxKKM
AhWRfQkBb6cBVZyyf4gV/ZPVwx/54bnSGc2oLPBemmiwAiXXwgflXbuOl+DbM7BEVILh+cCrcUBe
KlR4lxtJSUJfTPGo70HoqQ8b1bUSJ3EwcwRWFYx/MvCHXp9a/ZFxFudA7j8BzKNEigMBZSeEn9vo
J0bdKKecjCMvrZPeBILN7vThGG2nY3PRS8Z+5xdHt2dQvaT6jdYGiqIzWMipkPJGKiVwBui13nro
4jaxDuUiPHRbQDL3YMkDgLpYCSCjq0a0mVMD6FeIqiMfXJwjv08Ib38Mf7sDyQSJz0uNH4OoCwRf
3OGVECDSNYfYxvdnX5QTsLCg5YuM3cJVO5Pe3Nqm7r1WzSIuyWC7e0l+Rs/kAqvUxUP7+ql+Tc6A
R1qz6jeyosdHxcnJY3zxOXz/Cr/9CVQUajF9VFTkW+SWdhZeOkwPCFvJwXC5MVjM9sgfiyWmgHsE
I2pYQExApw1lalT2bne8BYCoD6ocpZ3GGcmoYb1F6N3XtZUchiVjM+sDTAPKL/Bw3PP09e77oA/K
cgVSgbvaCZ9FcD1u+FZnz4fkJbSCeIXcuV66zGd86sYoFV55JkwzNYVREGk5wYrTVYiErurX4lnZ
8it+L4GGGwwM6ZojJdu/I9zMvYJ+A+KJSuadeICxbrdX0aah8FM1xeCF75Tb2FW9AHLhH/whMIZj
9hSZkhu9Js/ROXaW6khzHo0BL6iroV3KASxPPYgHTG32dVHi4jSyB3BrYxJH4sz2gtJZHWOIlsyw
JpvAUUFgd7EQ5p8zZzGXus9gcamj5QJsI6DAmKe83YGuqS5Zw+BHlNYltOJD+qhuWJeHzpBHJhU4
SNP8hxT21iZ9l6E3kTMSbFYb5QwKQTLhJZ1ETNKnYPXE889Q94qXGez/XjS8NUx9bjCER9oQVih3
Hy+HziQdtldpzaNCq7qKhfEnW3vinrqtb0jmgqfNHGSFRQxXUS8DiJQeRMGoMqEggQCu/8h6xVkm
5ni7VDEBNC559awt3FOgs0WDC0j6228apd0IepERpUhozqEnzbxrnQnQEer8i+uaiRkosP+zRfkP
MyUxCMthC+jjdJdu1a/QJhhy3ub3BroNW/aDXRDYm3lfk6L+P5vUweHycuR7DjZzK0R3J8fNGJqE
lkvYhrtG99TF6vbSKimPZViOTAiiDajg3v1kn5IAbaTRBRLW1MDwyRkXr3WXmkkzs4E366SFhvO0
k+RmwDqhK1RbaJlBrcIQz9k6Ng/KsQbV499Oej+mJoHBhExeYMQfMYl+39QXcYp5LcqRYUs2s/sY
zPS91it0uMtad8bP6vlEzma23iR70Hw8nZmH0CvewGXq/P1L7j8xfgkApGCzA2KKNFRuXTjpCq0s
qgvQxyumcdQjC2pi/rWRdNkUweHSOcnnQoJxP0YEk6iaYPWEtxN4zluTjdYngzpAhH7ah5vB7lyI
TRjcW74RP0F+vBSKSKp086qgrFHnBgSzPjwY1hobOfUKsGOHW1fraYdx5gHZ3cJ+3jkwMafJJJME
TRqgQbeLU/CAatm0zA2BA0FAAwKgSf/FgMkQzd103mS842G51PG9fzDDLMpRuN7wUsftQn1GX6p4
vxp6FJ/ceK9uH+Qv3sW4n8eiAIYZvNo0cKaYaMGP75Hdv2YBSEI3jryYxdvVjlmghFXRwXv26AB3
ZkB4KdQH5DKJo2zzTfUkr8q15i4xgdxTA1CGKR+SCqbPirSFrzpvAwxP+2zTw31t4ZzryXexKRGp
0JRrkNjEevnMeFYLyPD7CECw5C7m6+Q+o52MaDP83z5QTiZDLyhgZfycpraklXIG1nMtgwuFPxe5
WduDhYnLVbmJ9smzAVWxBZ+bsQ7abDTg0YIHd6xIZexxqARyCtV5Q35U35QNoUiuDf+gRTpuCDSR
zMnjOZ3ZqjYGyRZsz/j7jW3KA8q4Gsu2hG0wiP+kT9XmchDWQKOpWLZWGJMhlHrxyD4vmCV/ltpw
cBPJwJTA8VADpY4ZxK9Q+i1gllnLYL3hNsp6WmsW812bIxQFdHa92He+XymgOgRRCkImQA5k6moK
uT4alC4vSBfHbr1ol+/yR3zbFcpSSGUTjFe1K+VhYaHkrXu7UGIVPNMcy6MmRKcYfthcuAuEC40C
Ly006F6zNUrbW8ypmVBC+vrb2v3DHwWoa2tUGEmaoQYJUok+yrhKLRB6PRG+I2XXedUqcbVHkH1Z
ndVgTE5wqlNkFouVZXJS7tZLxhmIVDxGvKi3vxzneSSmTYFCL6jYSb1HdstttQqAc3Rh1osHnXuN
3cXPe3+I8CxBlRcfGN1fKHLjh13VYLoLmgwdgpkxHiVwwB/BaZJ7cgy8X+pmz2iTepkzmonrA7q9
FD/uQVIEO440EkOnKDcDK3RrPCvYlL0kKfTy9nmEuYLBTZzxUL6ItnyW9ffiB4UuK7eAbncwl7TU
GPrtCFKbjhYkFg8WCugA0x3RC3upM1GAa7ceYQoYj0jZ9USE1hGQI6zrr0Yzs+JH9fl/R+Bh4VeW
VSp0TYk2BQGxLO3T3WXf2IAfWofMHhp9wlgFOVT1R7etSl1aepHNfHA8SHmghzG2DhAL9cEvKdPV
PFSdoeUHAXG0wLN3wWpR3FysZ5FgRG0v0h0VgytA+4EJgPySK9dKIlm+5CFXGOJ29ILTuIuQ4jFu
4Kaw1i49Su5DI5Qd/lmjk1klh15TyLCFcdmEmHooNqEdbfHWtANnciSnWnxfzyR0sAjmYMw9oSWL
QfTb9anMpPRQmSRHZzLH3QXTyl+VNdr+c/jG2Ivk++TP0dupgkoBi4RYBLBnt+aCJr7w/aUtoJZj
cRj8xBs+emQPkk8e75tiiSPmvi4tAd8O5CAuV4BCeNoetKvrDJI18FFbWIF21hINyEmtmUewPvWv
mGsw+AeIpW0Lx7eSSk8+0p9k0Ydmvur1j7jDWVXykLYy4uIQoPYYWSxAZasME09g1BB5o9wzDwPo
RBpz4UaY8V2SV0Ark1VJgZq6aDGCU16SCXYVdNtWfYoxszf+gBzzwO1KM35mXcgRkKEWzCtiyi0r
9XK9iLVb+hFUthf6ecbFLb5AY3MbDkJxQCrzVv+TGpCAkl2CNPDRZc6eWPsYfNTe08ImkGuP8rjr
TfilAr46wKOgFFCMg/14A7UfhztFGKkZDmqiV+jXozKZoQj6zNv+KX6Wn1m9X/G71tDMR8FJzXTR
F2YOADI9lKkBtwconh40TOWsTod0RLv7VD/V0COBcNSmPDBoBh/EXb34KJ+5k2/sUUEat2am9jns
MSv1OFrsNvKE3Lw8Fxit4tzYib3kIBlL+FlhJuFCLwzCF6DBA+MGDWOdxriThBbIM5B/iWBu4cB3
hUTL+uRMVM3s9hhYgqeAVgQFHlWPvdhFpm+lK0jpusN6tDIHkqzWmd+U5wyTX3/7xMzDGb/p369T
qINRpJMipyV+nXysQotb84C8dAbk2HN7tLOdb7Hmz98m57KEG5MkRly5oSjlclH3MKmcXyJrcsFn
+8Yb4X7DGWTE39fTUBc3kS2g6/+36cXVUidQmrSqLnmYbn+Uh+ml238gDXOgzeIdUmcwkiWes5kH
LbYXKmWEmQszfndDdRzBHIoJ1hqY4QMg4nGoX35Gq7T2mLt/7s3gzKFO40JNEDI8CwX63wlw6sBj
fBJtf1xqaL/T0VbR/CCs5BYFeusCAAnIhKxfnMOm4wEdl+yXXudsZR/p2o7Ra6ftADTOjdfQEsDR
qurDmrPAMLxTzT7XV83LiI/SPU2Orx8L09+G1kKAui+vA+xNVHJUjkzlorRy6xlJHESA3OD3Jk8o
I01m9YH5CTy+vlsnARenG26kA2ACVruSd/97FRTGgXEHXSyZBkX+eGtcSGKmSiXg3DED9QZFzeFj
kE2psnH1Z7pw+NsT74v5sIbpXxB8E1oYtOhvrSmynIVx0KEXVOG0KwSdqejd60vuEN4U+St3FAUz
aGBVYjaT4Ulf42ppin8mc5QVSM+QzBFIO5oaQeyGjA86yK1XLynKHSFeZbHnn0YMB1kLqyV7Rzmi
CjQASAdBaAWOFip1jC5J0EaVj8kFQzS6cy+CklcfIdD2FK0bV7BTFJSykwa6ezRGD5qrOW2GOTdZ
h5pvDQDQ3z9nLgxc/xx6YEbO/SSrGC01so3qyOimBFay9VeoLYRrwYvOi0CQmbTnxiCVWgb9WBZ5
jPVHYP8FXxxmzY7NSoGp4ckHK0bhfC0s8a5PIyF3/rfjMhXXpz71hS6Bxd5ooGipgynBi+0DJnXR
KOGdxPzb3lxQv7FHXa5h2/dqWsJeYzYbYTN1hqYn6Llne9Fg33Owv0Kd0dzhE4co68DX/kNov/kB
1IHKwiqX6/z3B9TbmrfhY7L9GXjPuFR9RWehRQ3mrv911UgmNQQrEi7wLKIpOKK4hZRtgoxqNDiz
ekbr5PSBk4zhfTyIQkTTg4eZjUMLsbmlXuR9BCEigDhLCmaCNMQsKl5xGqZWe6Wp4MT8G2HujKzP
1xjz+ZEFrjwbtAl6hkj52EN57Pi/K4LAOihVMbqCsj/+oUososqEEt+3lVHj+gL50A70PDCL1mOw
7QzhScBZxtBu+rBKFof97l9q6H2hjoQpKAxikZGd2+AZ9PLACHldGfwW1GVgFVbdxHjOX3I3sZdi
17wxgiIBDR1GsWlA0yD4rRg12GcG9dBppRkkU0jdyUI/abUYmu7eCGRpV9YoNw4vSjDJGpZWWrIX
eIwe7i9mFOny/lVcZ/HCsb0HuVLmKCfCxEvJcWjq4s1bmQUQClCYUC4Y+UHFyPj7sNy3pyhb8u1X
k7kYQMUWtnqvtT6GdeJgLuCFYMcZe9gvVoPu7hzKHOWhnNiCw4osrXlprfFdWXcgcwLsTASxR3Bu
nOrxuHgm7zqplE2quIrqk9pzOWyqx3QVmqQXNhrhBoI5Qgq6ggYUnYOD/Iq1M2cpebqL+MS2CIpj
0v+CGAcVgXtMktVjBdvcp/aVvNv+lkfTsbUHlK+93F38nHevScoe5alS1LJJQT6nuGUALOqRqhAe
tBL87ah5EXrMxrhsVSNz/vaju7SFsku5bNOPWsqUsAvOMVuN9Y+T5LD/H/MH8+sjyTumpKDQQPnP
BZJHIad1iHAe77Tf6RasIECzpSA4qqzuPXLfQ69dY0rq7+XdJye/6/tnl/IhLROEWIwxqkK4J2Si
yuhvqo/K4gAayi7643FpLl2YjTnoBXAyKKvgPtSX7CZgWLMIsZxkZ9qmtvacOxr704sP1QAyV6Ps
eHcbPX7L+vgKBgQ9sJ1wHYF9U3t4XKylkjBwkyti/ZBaJngiIIskWpSSyWMuTzKxAg05Bl2j1YS8
VNSlI0a58x4twHLDgqhmOrTsUoCaO72YbsGcGJgBUAikPCsU0QKqR7ZCO7tTV8UBWaFhyXs0KdiF
bGV2jVeWyP9fPYEjFpoY6QBLpdVBbR1vrUxbWM19Rkb2ESkRgPWE8O0XKXhlI1FTsfYVGfHvc4AG
Jp4YjgJwh+yqGzB7Tmh/hPqu13MwPiguv5Biz1tHgiAhJmE6my7fQusqLdsBX3H0+NTsBKPAA87g
HHjwqXfAqyHpIWPBvBUStnMNo8Xm4mzWfSOI7AGg1wBg8hgUozmO2iwKuSTHEK+8rd/VU5AC+B6h
wjF+KjaGt9+FSRfeKit4YIFVKz4jW+sWPsPcrQcFTGijE6ciOp+3n7rgA9Ql26g2UtTn7WKPwV5b
2rJfDTpQBeiTeO0/3Ok3FinnUvix1eoMFn9f/aAY7Q8asKANaNiqpe7D/VAYUfi9Wh71skuLQQbx
QggVdkc+hmZrxSZzAdn4eXSUr4XIOHM+wZbFAcuLSjZ2lLrhprS+sBXUGnHDYT0QV0l1+PKAETt5
O70uGJsJiniqAj4MU2jj0fCOIZLLIgDnMR5L2p61JtAFgrEQgjzvsR47OLoL9khYp8LejT3qukl8
MZsEPgVkB8Doo+gQZnEbMwooT5mtpjeWcCQXT6Hnm+hHeliwTkL8X9apS2cI+lKeMlhvjZw8IHYf
nc2i+a6a7Dn/qozwe8HgzC2OiigYb8A3BcABrcrAM3w5MXwOZewtgN+9JzuStT/s0Q8oVhA5cy66
h1HgFqWI/zDISGSIr2xTB2SqKoVvNNjOj52OfoDh7xOns35aRV9qic591WtT1FeFyD1/6cOiBnN6
tgn3zYrZMselpu9cmMOCICzLosKIkV/KSqM0PMDOJbEygcmmAa0MevlgenGr1Wto5y/aln8IT+M6
RjKTfCTjgvPe85j97ui/H0BFgSqd2kFjyQ8AJnY8ysAmqc4AkSf2C+ArvbJCG9B34FM5D5S4tgJt
odAZ9pr+BMJ+a8G1yGppX0aBWUFLASQCKLPdRtykisopYiuAV5C8IO6iotbuQgTegHAZiKvIbEEm
yDpL33rupQgawX+GqUOUMRC/qgcYxvTL5LK43FnApgiHFQ5wVPwHdQuy7f8M0gwsXVDHEHyHwbfA
q0v9O9N5fPcJOMrRZFHvAHPTwt7OheBriySOXCUV0lCmrcTBYrxhjfbbf7ismTfQ7OyEpX7lPSiL
Whx1Si8y5i+lhuymHbpA/XqZmToasFBYXILRakhprPhn8fT3Cn+f8/feg4kp8OGhV0q38iX0CRtZ
gStrZ9lT1sIz2CAwYH7ADCL2lrUL4xmubFyQj7Mr1uRel9qEsxkDXBflDdRLgdKhrrlQGy5sq2Lh
soMigBF/hcBV76IDY14sTJ+6SzDO2Tv82iD1UdtYBe89OiNkDBNl2V5/fuX1+jyucpC9/5ftvVoc
lQ7VJVLWyoet3GJ9S8ZcXKKzaESDdvOZ8DWR5s/BP3wWp8Bq8FJP0Jdm//dWIACryAoBuIKIBrCG
1Ekd/JCDBs6E7NTxnfRnspv1x4T8VLGAKz8Hh8IRA6QVf6/9fiIPViWJfFIwfwJBQZetMmXyuUSo
gBjNQWljpdveGeDQkp5BgA2T+yxq3jizS4Qf98AYYhisKmgCga/3DvMllMlQdxmeAgpvDOvS406M
EVmyCxLP6di6nZdC0GB45b6WRK/mDjFQpKoGXk2WRQuMZFlX8WKockJ/MpIEfLBjaM0FqwuOsdgY
/ko8A5LkhSLSqXbxFU38iDrGAENr4FcBoBT7TfmZiPdVNE4cXtGmAvpKc187kWLpvGAVW99SEZYJ
MfL/I+26duPWoe0XCVAvr2rTPONeX4TYTtQ7Vaivv0u+9xxraGGIm4MASRADWSK5uUnushb3Orxy
j0IlNCKioLFFbJJ9dJn6SMwgA6xyD/K+zDdeFMsN7lt/cugONze/pS7HqlaOOyg4gLUQwqCz5jvj
J8tJElNLwIVU3LR3My8POopx8ha2ug2ukMp1RVc84IXHcZSr1owbK+rJwCqH8iPGa9AJWf2cjHP8
Z3pBnbvyniCSd4r35FnfkdvqTg9t6Te3bGbl4oj2JtRMGrI2d6IwpzsUeQeDVgaiiEfrNIBV/znd
Vtv42OyzR8lpoeq1C28CL/htddv0neucfxQtYCst4RnPobRRK1ozfO+XJ/TegJuxeMchiELGdhuV
vIvV7OvPzViBHgiudXhBz+xjzMWKDtI05r3S4hkt4F4u4/cWlyvlJO8tH/e8ctMqOJQS1AnvjR1C
Mq2DwAzPgXwlXn98BsqULJSpioiBM5Ou96JJhBT/uYju1dpBDMFXNj0+BVxF2w4lWRHI3NNNAYct
QEVD24ngglWPf2FzqLNHnexMR4ZvYcW7VToFgziarRM+NR+6J6G74lrfIO3y2/CKbQIebmlPOXTN
K+fxOSiz5LFmgRJ7BiUfFE2Chj1tm6sYJ1brg5X3RLecDf3TdZ3hsWSNXSXPQoHAe6p2JuTW81vB
lhDgvHq2kDAkR+l4exnx55Y6B2ScNM1L6JVmADTulWeClgkQHz8UfJmQn5fHcxzmYjOKE0k6Cpxk
16AM+KpHv4QP0oUHWJFX7qiPbJXpFV+vvyD2eZHFlVfKOT7jsUI9DNR2XsjBCxCVV0/ET15zDx7r
MELOar5uGLBicRfvTn/GG/lahnBa/B5giXkx15X42Pm3MOdTKRaJEhB8S/jUeYgsg4MbHVHQTgPp
avLevlRPwiY53UfHwUk2PO6PlQvBOTpzZlga1bR0Xgm6171gY2a2hUojCd2Uc1u8+ZG+CrfmlhuZ
mg2JcSNoF8VlAO9+BCQtxpsJ+UgFmcCN6G+FS0Czcd08S6fKy3flZ417PS89+9NZg80W9ywJ5xSS
lOw1j1pyLWi5NV82xxcDOkq5dyC4VKvOBJrKmX4i8MGF8Ah3atPSbvYFJwy6NtGLL0AO8fz+Yw21
MqYTvkDYosi89o65R97R1bDJQLlefgQP7c3w3LxxG2lWzg3gIimtoDIZQVjGYWuG2jWFgAVGbvYN
GmnQGnqDzma4u6/Bv7rNU4d7Mv68h8yT/Q3JuEklnKYhDTBU0el30jbsXP2mJ6i0lxzhVQflQLKX
T8KNuOXy+c7WypoVqGzwa25JRYfu+STLWkUjhQSIPmzGK/kRdYSJC/aYLY6jDYLLICK4bzbD4en/
7TUx3m9UZgdPZj/SJBRadKUWkd0fkj/o/0WziC19XgZaiSvMM/uNxOzWotDbNFYxvhxluSfyUiCG
LXglmu4gEks2XJ7R2Q9emk9mJRszqAypBx7k5U4anme199JDEWAX3Iv+r3bLVTJZORjOBsj4BVUf
4743AKh8gCkgP06iIw9299I+hBNXXG8l5w3eQzy/0KeAa+SPhD7qD5GJrrFwNHPJS7uRX3F9OJrX
GqqsOCu3ZpkGeiRxUZ1rFdhcFnTNamvKQwLWwfBOue9dFJWTq+QFart3qup1UA8kv0CtxLtC8HAZ
i4kLXUnDFLjSR+pFT4UbQ3NZBqm3gZI2Rz6pbwi6ipu5Tf5vRoxqdjCAzKx0FvPGjXS5M2lm4Izd
V1fSZwtpTLgg8RHlZeHvK+E4/crAAK3wuD7WLmmoc8SyonsQeRa2yrZI6kEEyTVM6Hr0I6dGOd1J
vIGU0kftW7tuy5WwXcnTwoxQP4cGbehbg7z13OsImdarQw2N0+6X2Xl174178GYqm2wfg7IcuSwQ
4IBbW3nlzPCaa1/iMmsrFU0i6c2Mux82xrVwh+PtWHYOORKPOOSVJwC68obHQGc+EZRqoy6TrdNW
GmkwxC4mjvVBVdt6ju6lu/yYzhJ9ozOAL1RAGks8lK5o2JyxrlyFZzZ+NGOAUwbdqMwci0nUDk0N
6NYAe4+4DwqUsU0evQEv2da8z45KZefX3GfG2r0BpGQoSkdYHW0TjD9SyqJOtQlTTEDViTiyHdyH
u9foaPFFaGZfyvraBZTKXBCSwbTCYMIIK1SpIOB30t7T3+WRXoMrnfqqr92kvvgWvkb8KqpVQ/oe
5Y91pYNSdvMo5zYpRDkhKmGciu3rY+CUB/5arvqkBRzzypD6iWRQJMSkojtKgpSbEx8ho+Qod7PK
tHGVHfO/oNyf9ecRxUUKHO2OiFKcb1K5GVFTLCcEKX1QVEMYeavZozseBgnEpHjFa28d9ENAsHw7
3nBsd+0+tIRmXhvVaGUFRC0IbiXah+wVJaJQ6Sw9fo3uPOsWUu+bEFVkgVdwneHKAQ7vO0t4IPiF
AAKzbSQ5GuRRAjTd48oQHCW/BdECTrobpN+1vbrNbpPN5eF+FSwzhgxMdE5BrhZ1G2xNniWNqdTH
wCQPcxK4RM9yhZtfCJFL3D+9uYVk9HIfWZC9fsIPriJ7OCg3/DaPeXNe+hDGzuoUJVhDhg/RrjPn
KT1kkZ3rjkxcE3o1qNTc/oJebW0LD8Wjsot4zGMrHutsGphVL8cmtYZyngYfwrwgOnhpR6ffJq51
J90RL7INhJydy3P/s27eRHkiigtQ7QCidNB5n1t5bFYpJLQymNq+uDrivO1vkhsIaTzAxkH9ZYON
3+8+Bfc2wXPvL7Al7DGIGIGY3tSY42jQC1FOaE6cuoGUe7pFG8GfGMKQ+VWzLbaF6dzI9+YcbQUL
3pbeXUb/Svmziz1nSb4ucuizZTx1btAwpBHB+6qwI0fc63sdW12nENCdCaXTnXYc/FOyf72BShx4
iO8hQO5mB21T+wW4FsEsziUJWinMRX3C9zexLr0Sh6ZR9BaJq+sXwQv3CrhDy9vsGa114GtInsFe
692moq3d1IfQRbk9Ot4uT8va3eSLb3GWb0MjPbsZ06YqlNyCdhk4oNS9AnLkaGZb6xFnAVPQjWLL
uPtdxlyLaJxhMvuOZkHf6CYw30NQAl+Nz+INvRFfavcVNCgog4THdaO9esCsb7lMoiuHyxk4swMG
S0ksq+jngMbc51J6AXXSjQDBpgGyKpIdg8PX5EaUVjfezGv5zzwzuz0Ei0VQpYAVthO00zS73Kcp
Mr7tx1X9oF5DKc3VjwYi8DI327zqcJfYjJMnFDdeqmC+lWvJn5BJx8X3/U5HxafuSnvxRry2HGWj
gikifb6HSKv9F3Qd8DvLT2D2fl+QZtADfIJ8VCSYGPHuJnv0Bedr6xV+/lJtjL0C2ojLtrY+7xCn
gvClDplu9sU/9iptwx7zDvo2mFYLv9rZ/YsCbhQDcZ3qkECkAC9/EIoGzt8dMRDGQgoC0HPF4Lm/
lYpsSGJx/IquSG69pXB975j1w0fxVNm/kYF4oDaI5p3syeTmLtfON2iCoekAgk0WCpTOwfW+adJ6
ArgycwtZNtK21/kv6AU42i1O9wa8Rr1TvjZQ755F03ecqV874JbwjMkPdRzn+jiPHRQkH+NLekzQ
NVw5IVQSIFyU/ppF6vPrz8uwq07VgCDEzAsyFzMyMQkjVgYQ+CMR0oBj/bZHpNK4LkArWu3S7QCa
HwUpci2Fh0MXNZpqEg8cIdGjyiUp+elowGwAJlmoJigg0GRzuF1byqisRCpVhkd78cX7EcJVJSxO
d60UJd7DS+h076BBuzz+r4Ps/KA7x2W8q9TGqUl1rK5hP5j77Gq6ab3puvdvwSWFf+sgi9Hhnw2Q
4NsPmoc7x3O7EVDqqHmNR7bJk+Sg0h5nYHlVYp8Oz1zSjfkLLn0hY5dmWTZdpcxfeB1togfw8UGu
zwTfFb7gUKEkEFwIe9OW7yBmEoGYruedel9ZKPYLENLBRR9CJjNJ3/nOUFPaVYOMwkfj+lp/ReH9
pnFBsWE3qIZyyKHSbKTYd6XzgUuo/Qc6cqKfuoKfwT/xygdX7FVF4u77Wxh7zcIQRZESvgX5Z4T1
UcLx+82CNEHwCTcJ34TbL/7U7WYm3tR2Aj9AsVLWffYJbLt3qfd1kmn4BCSGc3QCyRBl13fvjZu/
a7bySUGJUj0Hwtw5hDw8+FBQ1jK8Kncf6MP2y13mDG7q8hqOvzbIhUWyGENWJ2ysVMRXycf4Dp3N
byAnS/eB+1HY8Ua+LpHEfB6Qr6Y+nry8bbRySTmfE8ZI86gtrX5eFnPz3sEGt9E9csjTLSqnXid0
lia3CNkYV8Z1cDLmReKxMv903qgMUEC0h3y9gdAGY6KTZKVdPUSgChOuVEJdhaYv6Ad6TITsTQow
8RnaUwg3HfAzwApYvMxmSo3ZdTHXZC3txLrSUTlbNdtAsVNp00PyFqResqNPKDiBN0Xlz2WX9fOg
AOacoheRrIWrZFIQakeFQp4rgy3lTpPdJqfw0pzTaBVjZs9AGBe/RGY5x7yerLLCuDI9PNTyRu6r
bVX9vjyQlfoojGSBwhx5CTGbjAxAiWdiVYo+hDK9q4PxulVNRwqaHoH5xlVnechGe0BfHq/o4Wco
4fwD5mlYVNEEFULMZQ6rJSl90dHQM07xh6BUW7Gr7YaUnJVbO+OW42WMVMulfugDjLeINqR/isdn
Ej/13Ljiz9DXPKpZespC/yLygsyo8iiXyi7FO6lLPyfR/Mxl6oGy2Vba8KpXP3q8KOMONUqdEu9V
GcXeOUjTi7qFHoEeJeC9+6xM6RijO04lBUeRlPNxJhOXKwydxGGAKR8mu44Pk7kBLZqlIXctQgGb
V+y4bseoVoVHMCA+ydixbJE2COepKExqVwV6SYVypxYFp5Rh1fvg1voPDGPIoyoNKJUCTNI/k+q6
m3B5Vn0zMx2KVsbJMZLWu7x3eANjLJcSKaijHohiPjnEhM6VSSWnJGPNsVkeEGOzYaRXqtTOM2g8
ptoJBe12lfDKu1bnD1kjPOukOZrIWKxqpFUstaiSD8Co3abPQ3IKaeK2wa8p3mjIYLc6j0R6dS+i
i8eEbAF4rVhSoqzqOj2Y6+RjzTdrczO0UJk/0k7y/2KhTKRt0AYGXmODWaiUUHkqU+BoLXUmdRdN
ktcJqXcZZdWRLVCYVcpNtTES9HGAEr26Klqa+SERXg2CejxZ7m7LMOHFp3iIzClUKoHcj1WBkoMu
8MvutdZQAy/iwtOFezlJd5fHt+o1FuNjbn3omU70rgZaX+8E6TFp9toQ3U7N4JZQeVXMeHMZjzc6
xiCLfOqTuAFe1o5+big3ld7aqpl5MUlOYylnnF22bo3/WgnrFU0iZ4YRw0p6CRWc40PT/qmNz1G4
uzys9RP3ex5Z4hLUUMZJVQCHWPJbm4I0pUkK4QA18Cs5z9G0MY66V4B91RGrHCUVcv9HIBWP1IA3
Wvn8gGpj+CppHm0j+LLpVqie7TLICBi8eMbqMqJZDvsOlcHgaDoHsmQ9ly2KZYyqY177Y3orVYjb
Ns9RsL08s6sGukBiToBBMKxiGoFkyU9ExDz6BaIIRWN3qWmDpuJv7GXuKZ05TtDOyXgVVRgyEvfz
OtZAiiU3h7AhmeSjng2czPPqYi2gGNeSNGklViAFcFC7cG/Kw2uiUacY9F2jWZxRrZ41CyjGp7SJ
UEAoDJOohsjjWDqa5rt31eSqkf1MQ+KCtMBhvEmiQl73q3moAEXU5BZ4qchR5RawjTp7IJDLITeT
6WjEvWwkvKlkvEpqRGNXNpjKWlFtIlulnTWgwoVey1BoPJeyUkc8jxLNx3Ob9fzXc+Ov87KCMCfQ
tGT8nSFnJMrhtTmGO5LHL0GRo5e87f4k0EtKLfRQmdARSVo3qQMXorzPKkIxl0c/47EP1MX3sOQw
vWAU1dChZatACElCXbWpgoor0j2t9AXdzSwP7FV/MeMgHNRAB4gyX1VhLEooM00ZiwaYInqcIZzt
qSV1pwpU2rLKCdSv1L+o4hKMMausF0rULqHDJa8PSn8QdUeNr4bcLY1H0NNkSPDHvFvMSsD2HJNZ
ZLzTCCTu5wYxaV/E1znBRFYuSe5TxdY7Vy2PobhNEw+5q4AcqbmVhn1E7ozYa/RDHPLiAGs7eDEF
bIpGEKgSKRk+p9XCtyFtP3U53VRjwMkGzt6UNSWEgMDnAY1GMLQw7k+qwlKJS8AkRrcZ9eJVMqfb
y9a6dnQsIRi3Z4UKAvCoF3bUpLVb9dDi8J+EGyl9CsRf/w2KMVLdIqZBJGyMppXsKL9thdqvjIMm
FE5bcmZufYG+Z46xUdJGQZ5B4NuBI3JEcBAIqNBUOc+hdZBZogfiy2gpYAaUjpYZtwJ2XdqiWzKJ
nDwMDpVScJZo7czVQRH0DwwzlibOyqCe5nxgcRybB11oX9riVGbE1yG4HIHch3M+rV6flojMbpsU
tRATAsSuGJ2o3Fq/MTjlRCt7HwvORJ2uL/y/MA50ZKAC83+bs8+9OME9lHRz76MYosANPbuCMXgZ
OVnSA1F4ZPir+2oBNv98EQ+psrAIEdjEo6hSvHGIYY2CA/5/J6j8PpRsqfdU6am0busGIZKnDhz2
vPfS+hwvvoHZ22ExZaPVYMC6blvB26jeRSkOZE8VcIJVXjA0tqlet8br5Xnm4jIbvjKMyBha4DZT
akNJUOxvS1DIyX4FlS8hy+1KR6JXdSXcDC5Dr26XxYiZ7VLkvZAUFMhV52UiNAD0cdPzXjTrSzvr
JuHiBF3y+U60WFphmMRSCOeU4iS6LYGaj0K6l8sDWSkWxGkEuYh/QJiL/WA1xLBGVA1I1jVkgon8
bFmbRrjK1VMfQ9rm2ZI3LTmZ5Qfh0XKsOoMFNHPVF+pUFXqEexwF5RqdJtpT/CBEKGNrREeHFKBg
aBxvsHafQegAdeAojzR+lEhoVZGI4TSXSFQPtD8SyzZiP6hQkKFAmJhszdLjTO9atHmByJ6uvSln
LS2A2BsbInt6eUPTyQ566P1FxFbw2mgrW8x4deCr9gmGXxS3z6277GNDkSzk4zXAWuJTETdeLKLy
Jey3nNGtWugChtmAI7HSQS+RezaFD9LZtXEFF26bQe0I4N8Gv3dj3IPqTkw8OXoL69HWSoNzOs4Q
P+4Vi09gduKoRFmWRHP6u85dMdL8VL2j6njTdJyja31KLWi0qiB2/xHwShoTEmojcnqlcNWOt2lw
LMLd5flcn85/IVha6rAr6rLrAFEXyJkblTtkfxMbhJrJP6Ng2+RzKYBc8DwKDR2KTVq6IT1EXEaL
VauHwgFYZkCObqrMzhZDKYsFEyhZGr3i7xupMbeNUXlJMB0LTdkM+m0BER28JUrOgbjqVBbQzHkI
Udl8inu8hDLpqRoj28p6e4i7XRe8KsNbW0+cPbDqUhZ4s9ksnHQdSVoy9POEWtNGmcaNPIheVcp2
bvXXYa1v5rxEnEnuZVPhDZPZefnYj4o4w8qW8CQE731WRzZRqF8qb1Kfe4NccYIKq49TyKGAlhY5
JmSVmUXtIjW3yISZjWXoAsvjozRVx1iqNqaJUi7pMZbodgzxGQYFwUMATWXbEp7RkGubLdSp9cG/
PAWruwUKCyKqD6CQw3ZQqWNMu0Qz0UJej5tM7u7GiJdTm53HD+fyLwQYas8Xt6/wxp8iQKC+ZNBO
eA8m6cZUfWX8Gy+2AGKP+k4zcmtEEW6gB04cQMWIRHaVTtsi4sWdV/3YAoo58GUzK2NxXsaebHv9
1hyeicQ7Z9ff1QsQxlYKnUwiJRiPkYcIkCr2gMqjFO0AAXGSwiOGJ88RhZaXruMCM9u/CMDqH0lz
T7IIDcAgtCd0uavbHvVPzWhTfavUp9r4m6NhMVrGB5h9mZqJANBCdg1BtYNwY7Q95+6yum5fco8I
iqJMngFRiiwfzXnditTcjjFoGajuGZLiXN5Vqya/gGEcSy3r1Ex0wEAawu6q96YE7d5M0ZD4QTBy
wFYP7wUYc3hD7N0oGwqwmhY2zU4VGOBo+KstJ4675AHN7nThpfVQavDsBFBc3CTDBqx6toFMX8zJ
lPLWaD4sFjBahQMgTWAIIrp+8jC/j0Tq53V7f3mN1mFA2Ql6cCRI2ZJW8CdHObqiQW+pQLZAoUgN
3I+y9FcG943COIoirZoQeQlQABJtK1nRA63jTVJYnMjD6kkGasN/BsO4ii42srAzLfhYhFKmaKMG
hafFW4IXeh26Ey8gwJs7xkGYTTCoXQm4sDxFMqj4ekju8kpbeGNi9iriX5Glj5i6HMFet0HpB0rx
pvxXnJkgGxRTxKfqfFA8JZu6h8u2sf4oxlGFrj4IEoJS5NwG1U6IyDAEYPsgngZVvM4jEWqcylNV
7i3iQn66QzFBOPLGPE/cj7PyG/er3Ghh+0U41bRPMeZJQjczShWCkXcDWb1WLiCYU5L2AskyCRAQ
NHYFjKIytjocrZw46Zg6FOW+kFYPeQpWvJExG8EoIOaU9TAZTTB2Y9U9TU22ubxqq1a5GBmzCTQ9
7lqxxaJZ5bHJC1TXPBiwzssgq1fVBQhj+qCzMAVKMQ5E9W1V2LXwgo2s2C0WTB8hg76fhO1lSN7U
MRshG8S86GRAFkGAoHq2h+7L22WIVde+GBVzYOlKgDSsCZ9bo8y3aI5FUG46/RhDt+NvgBTQjMuK
pqC78nxjJXo0BKoigOTFGG6kPAkduUBz4widCFN9voy1egqDR+YfLGapmrrNiG7BHnLtgLDBKDWu
QlwFbR3g07kMtW4V31DMErUZymCKClCS0l0pIXUS9W7MQcAgduF732Q7dLN7QxXInOlcN/lvXGbd
VDGFLmyK6ZTh4zsQ9OnhYzgOnAzPqideTCRzw1DQgRQo8+hM1SXZXaXGqFqDqKPmV43lhZF/eTLX
jfF7UPPnLJzg1PWdJeUYVBZ6PTJkfbVR2jdV55WO8nAYJy9lQ2/WIoYlo9JmnN9+dYysXHrflQnP
685e9adj/2dMYAA9H1NhCnkQm8Cyosd42IGMU0nBWdg50wDlvPR+sv6M4kOpEo7vWCGMQGjy37VD
u+058CjomT7lAI5bcG8mf9rACn1zFG2CC0mdCpu8uu97als9VFnw5Kz6wJd7KCoq0FTojbtRrW9o
LvJS3pdNCmy6559VEENt+wxrTJJH0h8085aU0T7JnnT9LW10zjZZ357gDZMgNAf1WcbrKBKtIOaL
M6/JRBAnOn2J9nWlhULUbix+URRfWRHHI6wal4EONkNCBAdPjfMBjmkgy3EDp43IpW1EXkteW+V3
rXPevOuh5wXO/B2LzSJ0NEnaAEMz6l1V7PIYlFUfWbPN+1sqbSQZZ+1n0z3W2S1VA/fyRl1dxAU2
4xdUs5aJPp/pSr3NdNSiQ2YHSf3O9LvQFbvhP04p4xcg8iQlEgFcmP+u45NaOTW0oDXOoFZP28Wg
GK/QWomeVQpQ+nTaaVr3KXUy57Z+2TaQyT1fs0xMrKqIARHXaGGDXxMQ5BVustq/vD6rpwO4C8BZ
LULTQ2Zs0LR6mSR5iNzHWB4FVTnqufikN8bdZZj12/ICh7FBElVpFyjwMcrwjOygpHgJ1LYkEBGG
nti4AuSVAjvqRM6uXrf9BS5jfzIV2rabgNugSq3p630wKTYej25QQIkwBUus9astoo8qARVTjbaJ
rr0yDNRbXx7/6nIuPoOxSyWYCmUgsy/Lun2lVocWdXL5iEYeYeJArV5pFlCMceaWVg14fUGrIP/U
YDhNgsdd5bfDM+gat/9pWCzjetqmQaHMb8qw8cModoBlUUdUOVfPVScCjSwdksVo/zOZRVTVUU+M
AUZa043a/kbxU1Xmbiy6GnlsxJazu1dPggUas1ZWZ6TEGLFW4vAmN496f5CtpyGIUOZ7KCqfko6z
B3mAzIqlbSCoZTkPr0jsENpQwlFqZLspT7niabqn8MJBq/7re4Rsl44WRSg2ltEmgZSCTRFpmBLy
cNky1qtvFhjMpSJoUUFVjBiUmIm3VjygaTAre7vMZVA/ZOOpHpJrkbQfjTKgCFydHttg2glzSquJ
r+NGipymyRKvzJTAKXpku6DSnduJFQicI2PdA/5rXGxzUADGVi2q8aGJOO0FZDGySj2FNSSVLs8I
D4e5YIDVJakSA2aFmOJWCUqvNlobghAcmPW9YsxRUqRfQZ/IHBy6WqJuDcMx9Mden+w2dzsCzgtQ
rY23os5VMV+9tYIBAJwPYAIAZ+Q5XjgYY5CqsKUsdTKD2mV3lSPJO0YPI4jkiq2FImQB7SIFr/Vu
1YgXwPPPF7eaMLaErJxbzahRb4Rx2Ay8FphVp71AYM7GLMo1HOyYyhFkdcXkV3rgpsa2VHmcM6su
+6vJFBNo4tF7PhQjSayxHGAaRXSn1V6MigoRdyTVi3veQbRqhQsoZtaCUe7Fopih6lu0Zth6K9p5
mHA8Gg+Fmbk8jMARML85hfjKQuY/RjlnwWv2WnWbqF4GUylY4H8U+kYDisHQtoOKCgmh8/iKJk4J
2malvbYyL0nBk6pwzqEVWiIVVKToZ5slTsC2y2yuKuvTPDUASQo7PWp39EZ/aE/yTeCD8PYF7Dm4
YuzCP7hiXPYda5t6gcues3KTFon0FRKZdiYIo1EZm9zI4aGTXJrcXsZa7ZZcgjGeG0ReaY9r2dzD
admQsA8hBwT2Qlu/yff5pjpYkw2h3uyx9kM3hX5xAGKVy5+wth+WXyCf7wekNJVYV2E+0+h3yYFS
xEgezMbVpV+XgVbTWEskZueBqLGQhxBIcnKAS+5o5yriQdNQOqJsG92vQeNS84IXPxVacS4uUZlN
aJp9KPcCZri1y+OES+e9mNhjaCMUHz2Tx+DuQOaO9tj9FXghL9eq8IyJ2ZzylMZiD5YrqCVGfvCg
3yTPrWt4MSgq6SbEgt4mrumqTrPT7mpXeEPL8G4DdlBYd+W0WxziYAwHn+pWeW188VY4xLxb+5pr
N9DBCWofqKOrLOVuptMpTXI0AxrjKYhHh3KPrTUHZUBla+5/0CQoL51bWFPkJBMpDo8isDWKIrZ8
E3A7EVYfH0sUZp0bdEKj9xgoaHQVQbJuZEdovarRp9Ihs58JviV5tfg4iZvB8jUqehzrnvcJG1Fa
4jMrnQUCEXMD+JmCGtA23IgoANOystrKiYhS7HQf9WSjVqlT4ZUpJMMOlUZ/k95afsR8yi7OaRWZ
TtRH4iOk8nYQQOSMKsW84CUeVx+YSxj2jUByQclTWDWe5I3pt+3VNDzpgo725pc2eRTLrVbv6unu
8hSvXRGWqMxbQahGlJXPXbJqLezTyTgM2R9Byp5bKnxeRuJZLHP0NL1YFoWJ8Rn0RpMeaX9Pgj//
CYJ9FiRd1hVGiMHI6eTIsewEyuRPWeFehuEtFcvXOJlWpHXDPGmqL+BFjutOZ+4a+brXvEH6TKRD
Kbminu8u43JmkL3oh9HYS2IE2FB7aZA366VbTX6+jLHuW//1K+xtWDOTtsorrFI8oGa1rxHuEF5M
czg0mvyemPetGW8vI677ym9ExsdQK20yNQBiUx8DERdtEIXwblqrGChuBB8jKNB/VCQVrdmii3c2
jC46ldaA8Iillt3H5ZGszp30pSaEOi+NnTsRFUBDNlNpyLXuUsGm4jHIqCsLilvr1yGydf8Nj5m5
PJxomswt9ml916jXQeqn9CoxX/PgdtQbzg1u1fgWg2NcsSHGSSrObAi0n1B/v2vS1o5STk3eqjda
gDCuNg37ASlvgARD7aHr2xFjC+9v8xqFHhyz4y0W4271sEjkVARUiSp/CyUrHpne6XivyAeBcHJL
q3MnzzxvBihWfoTmDdLSKgtwXYKgvUaHvQT2kJrHT75+7V2gMOZQqHIloIwSNbbH6LrZTltkr3b5
sQJNR2IjcQuNMlfZFY5wzH0xtyEz6smc9VsRAsLFcPENjJWQThXUJsUW6D+uFdy7n1DT9/nyIGsg
tand3tE2BqTp6TPk6B1lP2lg/FM537Bafrj8BsaIEBsd8zbEPHTgs3LzwdHuxkO7AZ/ge/0R3Spe
WoH6qpa8y7tx/VK8GDtjUVkhU72tgQvKTFOAjPd4IFv5M/gEZwpyS6Iv2/U7sqTXIDVXDO8vWITP
5362+MU9JVDVNLVi4Gv3RyvHRTy4GlBPnQCZ2uZddwju5FMw2eH75YGvbtrFuJmDPdHbStNn6cQE
dGmI0kDaRPBaXhKIg/L1EFqMzkjR9oAabhxMzXsSHLTMSZPenmrOC3n+2B83zu/BfB39CxhZawOw
4s2TGOZOFhm/FbxkLCmyReXPFIl4XImI2/JKZled0QJ1vgcvUKFi2EQ9BWpXfQqB6mbpNoDeKDUf
dMQN49a/vGKrREuLLfJ171/ghVVuCd0cP6VO7RgGXsfGC/5An6xx0lroJr6K78QR74SrYkMe1cTJ
boUrurn8FRyv+MXHuPgIApo8eCzYTS1hrwySX6oOpJj+5txaTC3jkUoQX/fRbDd1U9iBXjsa5DpS
3pWQt4CMz8maYi5TAIqYfLSS13ZuHX1oqUfT2k64AuRrIcvl8jGeRhPGJjdmLyv0rU0NNDPfiIYb
953btW6EwJtW+QZ5Qgsox8fxloxxMXJXi9CGwDBJt0HAYcx+o5Sas2C8qWTcCUrTS8jgAsOS7WF6
GfJdPm1M1PpBgNKfdE6khrPf2WI0jTZx188Ll5ue0HkxlJ8KbMFkN8m9Q63DKHCsnndMf/18YfaV
CZuPGyxetkP5tryHxG11RQ6Wl9nxsfUTu1WcO+o/Zpt+P9gaZJsvb7vVu/D3hvjyDQt8dB8EyGVi
xEJKvNAwEArkuJfZ/H76UE22QN4P4kGWmKfvBE1RZVytzPKpi3aGdSD1U5R5hsIZCg+IufFoo1CX
+cy5VFG/jkCHtEfrZja43V+V0YCQ4d8hMV5E74c8GtEt7IjlB5rNcTPNkGsteR2862tjGsgQgpcY
jWfn5wBNFFHK9JlrCCWuuZmiGGl3efXXd9c3ArODqRjJk6nD+iYpsWlc43QpncBQr/pSsLNQc9vB
4BypX9H/n/bwjcnsaHNO19Uze11c1M+pbOCJlxXQ+bSyfGu0lYoDNsxlDVyrKX2NOzVHbzHa7PXM
EEAyHgvKu9xN7Uc3oqGqUc3xShzG6k0lUXaH7koVZFagH7JRCRBv86lF5WqFVrK6I+YflBUGTx0V
6Tu0KyG3VY+gdk0VwXIoQT1CqofhNiRG4OdEU3Brq6z0aPRhfzQoDXfohQMpJiHHlsTaLHajjm5t
KfFHb1KoTKWWtp2MVv0diXUC7Y00R2xI0LxEGe/Fysg3aa3dK6NgbdVSBp+jEN+UVixwFnQ9GAGD
+T+bYellaDAZKA3A7ILwQkCx/zjZ+f+QdmW7devK8osESJQoUa8a1uDZseMhL4LtJJrnWV9/S8E9
21o0zyJ2DvIWA6tEstlsNrurkh7H3EsNaUTlaim/4+3MHmQE2uKz4BOXy7IXc6QRFJGtGcgFnCiK
E2Smm/7d8f2JwkVGipUVoFjCjqhBc0Z7Nxh2UfDr/J4QT6EO9jYVcgkrg87ptgtr20iLGSB98hAu
e3X8vtB9iqAP/Rl5vFPa92ataPubg26DysUMxqrk3ExADdq3uH6KtQR0eJfKcNTTh5TKUiDC5dqg
ca4ls2IKzmugKcprrH8Y6LZaLP9/nEjeu0xlEgY2QJLqPuhviX0zqaXTlxdz5LXIzBelO+LNpZI9
gQsPAt1eOQ1BBwKasdMFrCI7y5YOFFlWE+yXaXLzOLrpx/CmseY3q83/5oDbwHErB4pGq+kJuGxC
7dWonVmJHUt3jPRqks6oqJId7cf/jIxbNrMZbaYoGJmdkKOpJE7EDpX9qiAm16zLNEJPsOFj451f
SFFUhATWKoAKumj1jyjcJkaoQSCoFCvn3TzlTtNmu7lI3bHswQtU7KMwOcx5i0Zz9fk8rGgZ2arJ
jYJCkDrxJYwF9IwgdQf5+KDFAWvdDzRJ4ZRbXPjsaxWPpOfhRFtiC8eFD0FkUUWdAJeq92PW+i37
nnQyNyk6cLcgnGlaDbOXcgBIWP6CnEWcekMGigWwK5SXJDAlEZG2+kP+rEWrDx53TW1VFuDg4mwZ
q8kG34iZRk4WvI3MQf2ypwegInrscea1UBdD07A9d06gvf/FhIJce0UHTwCfAM0Uo0pYiWZyi/yE
n3Xj5bmTXdCF87nB4BatzqnepCtnRhoRtMrsxxCtdAmi9lfS/zRkdFJCE2Ggl0RNg2GixPXUsTA9
LUM6YqcXOpI4ESiG3idaSu4goqgPien/gPAneDqCfldZaQTrsn2KCrorUHH+NyvzCcEd1ma1KEWv
YBxtFfsRslP13Lnm8PM8inD/2irRoCgHUkTe+Gy9s+M4wdoM2lOXusRMYAJ4iwWJtDVkElMXGsIG
jHPCyMsspEwBZg8PgXmnMXTB03c0rXrUOkbdXzTswQvbqDKHZAgEck4NIeiLygq0VTiAVPvQapxk
on6RSjbQ+s387t2irLt743dBk0pL2mIDlfZNgNIE09qn5C7JJDAi976F4R6P+3FaZmNltwiX4pB1
xr4dUGaps12VEqcHh3Mx3aqajCFNtJe2qNzOtdMgtMd+RSWvdv+bdBfEfjxvgLL5470fVF5aogGi
7yakz2y881SMvE4FOJ60b+exhMNZ22sNtvIXqNzJXFhZ3g0G+CRGWIKqsYvRoK8NeHXPwwiHhKeO
P+4HPIccTNWVyaz1gKG4uqGQy77rK+O3HpZ7VN/uz2MJ9i94TMlq44gFoRN9an5NEhs1SorRv8YO
twSKS+Nwo8cy8rp1nTkjP0HhNm4xGyW4EFq0vjSHaumcRnZECMwbAJA/U0EYTqCwczqM2ZzjOQ0A
QNPWy9HHuGgGaEwflwa6jIHyEbW507JA8sgj8EfguCU2CsNA6KTyxFh2EJl62HRoL7PgwdXAmUzj
3qoiJymuuquKysqcBIZxgrd+z8ZXzCHKQlAfgRK1YQfWgaQtD1l+XNpUMq4/edgv67UZGHcGFpFp
Zm0EIA3dF8aRErcz92nrp/aTNe5IXaC35zAle7r0TtczBKSyinDBVtsOlac7QZBGx4rgC+b5OkMx
FWGHtDict31RJdUJCOfh87W3eFnXL1VmP5hQ5pLYTjy1V62NhISVoLYqciJtfCgRfkk2+X8BR48v
KNUIRfH76WKi8GKZR9KjuwCXaYp2S4Xtsvi5MB5apXQC6wgtKQfyk+fHLNwoKNj8DyrnW5QqI6Nq
Deir6Xda6BXERaC6U+t9WDpVjudkGae+eCE/ATmbRYddkSsLhtm01+hrsSe3niTBlHAqUXMFYkwT
urZfaq9mwwqqsBphrmrc3Ux2NHlqPUPcXtOhpmajoxW8+z2aofAyRo3FBO9XKeNGEI1TWyXoKUgx
TYRDp8uZm92spOOCtgKE2kFI0Lp4E5Vv51dP5K23IJzNKBnKw5ZhXithQ3dKXzKyVyHYZbljIzkX
RA122haKM5ROBWlbkGE85uSjvn+q7mP6HFUPU7e30R8+Vn6WXkfZu67ul/4wZi4KSOPYIzIiN5HP
234HZz9dzFQGPUT4PLCFVPpToc4ecg6oqp8kW0O4glDVWLWgUS/LX2VSPBuhqJ5gxDoF0ftuJopb
lbvzKygqx0VVyicKFxJFdhVlRgaUhOae1nrT/M7Ui0G9jOp9QC8HC1JM5CpOrzXLnfpXmv4OlvdW
Vs65zhrv4LdfwVnrXKnq2PXoF9Zj30It4Vi6fU2dLrJAp4y8ZSfJLgjnFvq+YB2A2gvaa053h8ms
IFMs4C2LXXlZS/G+Y5E32lFZ9lAXxRrQmqWr1uyqcstBZUkdpVWECaYQkqz9yaMOXszcFJLQqYNH
HqiLj9Cy7xMn+90c5l18lTz/grb6LbmJPW2Pw+w5g+q9epCRu4rn4J8P4wuikdep+2nEh9XsIQ0i
R1+OqS65s4gcBHpBoaCsWuttjFvXRR/nLCt09IY3T7UKH5GALOOCLr5GZL0honneQnG+KJ4hZbno
GE7X+ireLVKwBZzfKzIEzgXldZeN6QKEEpoorVY7qew1SXhybAfBeZdkmvLYGAARJ0cQYkSGP+Zv
kXpIIDqtXATtlSZjcxJZAfQJ/og+mwxZm9OdALn5fE601QqMncr8Gs0GMog/L5j87iYgIlgFChAS
8w2SgRHh5pDACiDketHu2r1te+1HvH+evX4HJWAvcANQcDi55aA22peVwotc9haeswylzGk2r0OM
QTWqwk8jMraMi3iRnPtCHMT6kH3QmA57P51KZo4o5ooxzHm6jU3PSN7N8paSh/NWKFywDQrnsFWi
jCuXKxw2WPFM5WCGqCiXtdOJyq4RkoE6woL6EIVo3ulYRpL11lAiZ2iz/EZR9w36LNlTED71i6PT
8jK173LgG2yHRhFbttNE8ATSMgx5PFyhwEx7Cp/NZhhp5Yw6xlWtZ/Qm696Knun0QYpHpXaixUN1
D8Om0G+JjJdLsM3X9BFDVTty+RrldkRr4f4JdU5Ug6rKT1bVXthSGUGWCGMlTYcyHu66uLCdjq9P
h7abbRP5tmqoHG2mOwjo3J83FMGZSsia0UPogEyozY1DHTUzbQYIN9OIga7UX8Bd0bDffey3EKmO
2e48nMD6T+A412VGoC+IV51oZQT9lsKudWVCKw9iejodzkP9OZo4hwIBSwSXpg6tZKQ+TqcvArV7
E9goxB8vSjRgjC4IWxwK2S+vvyj3Q4JOm9J/R72fQ78NLlj+IC8Yeh+5l17prupYaLo4/0Wiud58
EH+WKnZmjIuBD1p6VH3/mq3Ig8uOwPIyhNdVM//FhRgTYKAcAO2l0AXjtucQUnTQFcDTVglwqPYa
Hkb90b5EBzt1XsfcKS0nnd3zo/yjUfl13j9hOd9DmgHpSdC9uE+5D26LEES0e8grOcHRuIuvloO9
Gy4zZ3Js3/6Bp8vcebOPb+0B1Ha6E+7a9xuQpXW72Q388x8mimIxHxaoJ3B11aEbfmoQYReDODvA
hwXflV11FXrdB6gsmRdchb4G7qW1q8zNj3/BtnQCS05hgzBTtGVlBA5bCFnqg8Oezw9MVM16gsAt
tK6OdKgtIEwfg6cf0M54U94kL+332A0eKHLATvhgvFQIJ1GO4F1Efur8/h8/gVv0vEppmIVQioZg
qwOGrnftyvDK73f59cdrdU3343PgYqUVjznUmy9l9NWiaqWTKeBiSJuEId55MAXK4Xq6zX8zF30o
5oEdP17KPZq+gsJRfhgP7MHeW/ez8/P88EUXzxP41e9tklxTgzoiI8bw6e0tc8398K55E0prw3sI
LlZQZtZdsDXKiGwEpzzkvtBbhaoQnEa8h7OhWFXlSwqu6cBvqx0lMbLjmTuZHh5p1O5aCS9QUqEm
LkOR5I848ifZQ4DwDNYtA+9oBLoTeIg9HfhcWZVpQQjGXTpcrvXOSVXDgVNGn85e14+lfctaJwRJ
e17cLOymkt1/RQcKKmoNjJ/qaGXj9rQyQdnK6IE/0kuWeGFyLOwQ+eCn8wssg+H28GiiKbtVsb4B
Gm2XurxCR/iH0kTftE6mKyFSOiU6M5gJhhwLVfjckCLwaGt0tSXwl7udF+2De+Znx+mRPWp7/TBc
Tt+U6+L3A/2JqGOHo2TXQgd6cttn2a4Se8zNp3DDbpIWbBAKZjeFHrA34A6Mq2myy90abZTuhG5O
Z9iru+XCOp6fb9EdZ415NBSSgSQIyYtTu5pmdBBpRoJJ6CBZZk17hdhuB0HVccrR1xHPt0iwvqF/
1SetjNtGFHchNW7ArnAT//KUASYkva5nbCsSotPn1xB8Oz840bY1IY4I5ilTxWWKj7lmaoNjA7NK
onmenLAqrXA3aWEG9bI8rP3zaOuv8cfxFo0LuZKwbud6AlrWdccCrbZdq/szG9w0BidF9HoeTTh3
GBqqAlUwiPCvTa0FGa9+LDu4nBglbO3VpGaSG5Qo0Q+NaFDGogLqTwb11DbCpJyhFlp1blnODhSo
nAWyp3bD/DQoL4eiuAhGSFQY8cFqDGdpe7fUoHfb6C6h9OL8cInIMaAGEtT7cEEgHOSOXjLkoT70
TQcuEeZXU+cadnCZz9l+CqaDlpFdUWQ7a3zQStPNVX2f9fMRROFOzaAKQJMrSPa5EfQgezA09cGP
pHhL8ahF+wqsuNn1HLMRpA4ZHlgtSZgm3GFgr0B8rFMDJwi3w1KDREqo4su1+sUarzTbId1rBSnM
6I5WzlRcmqpUYHv1F7wtbjHX2dwck2ZAG1VtgRm2qRPjdbrQFTcc/VxXdmp5O9nXWpY5do+Kml3/
F+lDsgXntl2UBWRKZoD3o/K9a5MLkz22WucnaIucgtox5vfzxiGMCraI/NYrGG2nbh0uVL0YckFR
8ZoicWkanhmazlh7OjRMQO+pgz+r7ZxM3UPCpch+jfOlZf+SfM1qiucmn7sP4f0kC9UJXwMlUM+e
rv5UllKPTP4SpL4V3NXFi6rkIGt6rrNfCnuQ4AtKxIiFJJ8Jh27g0ZbbKjTVmjoiPeafPDaIhozo
Cbd0Qo4UStnWzk5RHyN7wxVdubaYXFhqxJpWTcbQuW32EA07Fl/MCiRd9B10I50ylHgmgau1mYWr
NB7oNLyucVuKWmpUWCrK0fI2czrFfqgbBm1P6KLGP4ZK9uC5rhe3nido3GZqAq0xw3gtuStCGM11
DrL1wPJK81s6tk7aXhu65FQWIyLHDSGztQqVGx9KtYwibRFbWnEGNS+k5IznBC33fa4/jP1vtA6C
qE1WvyBy9zaubLjGo64FZX6c3SRGMnQmRU0QZClbekNAvE5I4RiNr45HkvnKkrmGgrrNN9qXkIA4
1vrhvOkKDrWTL+CsKJpHXQltzLRulS9FW1VHuyON5CgRGs9mmNzkGvGohOVawhUP4TEMY9ek940Z
u3hJ2nXGXxT1Ykh49kObMQ4ug3cGSWfl04KltGPVt8jisvhZi+PHrmS7OYHVapXEeNbv/2Kun4iU
I9pD2KYlQ79Wj6G2sCLZIWhDN5XqgYjXCvU76G/G1eiPT94cMYppsLFMUFio4ErmVMryQ5VppQmc
CubuE4Jz6wHRq5GsdXBqUhyQGAXX8G4tOyhCbwI3G1Fezpuf0DJsAoUfGzRTcJ2np6Y+xSggW5Xm
lMIZFH3XBrdNvGeZqxezdx5KvNk2WJypD4UNEagRWNZSqndzV13bsXnfL/a+GlCpqRPlgRgx+LSQ
UXamNpvvIJGu+zWNLvosT247luffJd+0ju+L5Wy+idsZ9lCNgx3jm4I8eYIK6I9crW6yLP0Ixqcc
D4ApqJhHJdjTNHEWA9RuQfhBTMhRn/8OQahns81ncP62LGmfsLVkFQJvg00vNAjLBdOTJdNOF+NQ
lOZAmcdifFvS0hYl3qmAE4cuU/dWmB5L9F1Jq8NF4QkG9AnErbVBhynWe8zrwD7UqN+bc4eUaGB9
D6PioGevpg2pRrCp6HPn5e1zS4a7ntrP0JxytCK9SWa0mNoy8gjh5tp8FLfYJR7wJzXCR6nUIdaV
gTixZfvcQt8BOlWmWbKoQq+0geMWVVGUXmkIJrufkfvuvGnwStTT/I3lYDVXbTBIgHKR56hC/nNK
UO5XVy5UkHbgDHcoiq9STXKGiCfvE4jzTGViBsOcQDsvLX4adLmz4nsQwNLC6+cPPRglHl1sqJ9o
3BnSjFEbo9QUG0LXcXN1VLvdK1pzY6sSr7T+0FcH8A8Qf3SUOSj4aI4S2ih+bZE1z1Qv73JwXj/X
kWex9BKkdOdXTNScj6MR8SpD6AHBMW7J0gCVi38KkZd8OkwQ+tJQzlCAkzkzypsURJGKWe0Y/dn3
v2nxi6B9FjdBiLvantnnko8R2ej2W7hVXSip0yLHedOOSeE0qB/wxlqPPCOO0sP5cYuWdAvFLWlF
y4wlBqDSMTxmgwa6t/4IUXcQhMnI+yWj4jta576ayITWIpdqynVZI+Ovk4NpSd63hAfaZkR8Gyus
JiutADCBku372HhWSlR8085XQlB/dcRNNVSyjeZ+FSuah8S3YrwbGoYTjzINO9HuhFeHVh8YNpAq
5RJ7TB17paYw4zYc3QzCjmZnua1Nr8buPdamhxGykxLPs5opv3NArIjKCoZM2hdhlRFRShOtUqv6
rH+3G0gItGWSAbSovVonsxeGMiEv8bp+QpLTaCWoAvRWrfK7FqstN1QW5jfxCC3UgcoeuNYJ+zI6
zcT7loWNqvInZa6NSmzpmFBwQ13H4U8bnL9E7fcqNKaS9LdFE0SBkEQk/bFUB4n3W0/HL+BI+5om
ip7X5PPpOJmW6PpYA7yak12c0G/psEgS/MKp3EBwG58kU6KWCxxsb6Y7lPUf1CzzykjWLS9KBYFP
9HMo3K7XC6xStjryJLvSo+9jFKEo+L4lXlpfmBFYFdQXBV1xf+FqdOTsCTTY1mvI6fwVtZ3bbYtD
0exx18mDXZH0ews6cwqLJAVGQq+2geJMsqcm2mQNQEXM9CfEEMk84tXZvoVk9935UQn3ON5kdJzz
KFHnWzRT6Mbi3RVTqWQuolX0rBfgPkBM1eTvlIV/NYefaFz00oRpa2RrYBFo1ybDE2ZytKPYSWVp
TqEb2YyKs3VIIqpWNmNUc5jvpwj8KdVvW20vpuh5gCTu+SkUr9bnoDirL6OyJtnanaV0YGi1r1Pr
vQvG21Zm9qKowt4MirN6UsRdSiBT4w5zbHt1GKR4jO7uO2t8Ccl4089j7IboP7nMzMSQrZwQHLUd
eDqzjbUb9NT6B5QiqVoOcAoqB6XypulDaY92Hjtl+5BVv6VMscJZ/QTkle+rUEfDXQ3AUtuP9Vvf
eXb6nKuyXkURHbVtb3C4bY1X2DpQW5CydR62QOjHh8DrUYrrGA7dvynXs9feLn7uhQ/Klemftxyh
v9xgc/t8sIdktsoVG4rvNEt2FrGPuS47VMXB4QaHu5AvFIKURQ+c9M3wzQviG8yn3yp/3hXfalCL
4rDbg9xUEgWLXuNOppa7r4UjLnOsWmGfSj+LPOUQ+Mb1+GT8yvfFYc6gF+U2vyHFRSVOTTivf5Qy
DZQBfym0QrNZXAYBgBm5tjU0ZNbebDWy4a2r8+VA3aBwq6eQLta11XKSZk/bWwrlnhxF4kvrQbeg
Cks/nPc17mY4kOzh8bzlCHfHBptb0SK3hrhSgB12xuWcAUStr0CAsm9i83AeSuhLN1DcKoJSAvzk
IaAKZdwr4IwhcwLxNBQsmBkqDun383CytVv/vsmHTVVQ9VkBOM1+rbT7cq2bljkz2eytf99g0AxJ
IyRJMXtNjKPhPu8OoXXB/qK9BgVqePhTddRz4cnrFKbt9C5iqYpTqLjMFK+pPiIpKZvgkQKNJhTv
YShoxD8Oo+6GKmcEUR3tnjXWX4xj1Xjj8roo7TUa0f1hqV4K7TEtyofz6yQMHDbA3KkXtwV+cw0c
YiT47NotFziSLnBG1EWZCYSGTfoXrxXboXJHUE5ZPJtsDVVUNL5OxNqBk3EKhnutXmvFVAnf3WrX
X7b35wD5Aygq1Cga1lgl6dCi0Idvw4xGrPOTKMPgDp8CSgY26IxBeIpVw80gcNRZlaWMhNa+GQjn
p+aso0bfAqTvK5BZqdQNCPMXS0P4VcqCIVGBDQxy7bpGFR+KXbn9W7e1NpMZ01Ynh3LZx+VdEryi
xtsIHzsdCcj5mdBjn9xV0bGVPeaLCEdOwLmNPY5dWcRrK6yR+Sm9NMh1aD5T0CpMToYHtfpKow4b
JKeNMDQCH7VmEJUgsuRGvNSV1ZYxQAslf54idDcksTcS4lfUcNrWhEhi4qq5sjtvO+LBbnC5wU5t
xCZzjTsXlPjMMZ5pzdAJ2OxP5RO4OVxtfiogElayJ5rKMlxScM7v9G2mW+AEQuiSDqhduC6LG4t+
QE/Ki62L3trXgRc2h0CWHhHa8mbMnNdRwiW0QU0NH0D8NmH3dW86NKh3mvV0fnaFx9AGiHM2KlXH
posAFFnRccZlkinFbiV3OQ8jGc+fm+7mJEo6mkwVXWEmO3DqcXqO9MVR8Lqv9b3kniJbsz9/34BF
qYF3/RpgCfmtVf6ku0F4DPCcX6/ETeNO7XdTC/ZjmfKIOBBERzdF37AJolbOzZV5DjKoELF814xO
CMakdArRSaDsmZ47elMeSDbj/5ujoSa+gYlWFushQwNcZj/N+q8q74/np/2/TMXnF3E+sWrQLjk3
6P4eqnuwT4zD7ZCh3y+6oKDat/S9grcSs/PtUBJMiYq8IeXxCcwFbi00ZGjBMBVL/dqE+r4ziTNN
5q05G+jAsfxKCR0tue/y+WJgE17s1CON8qOuPuhZdGHT4LE230f2WrTEVXsCM4kuBgsPSSOJ9l2p
/Wqzxg/D1KlLTXWGFm8fK2PIWMuEu4Rh4WYgXFhITDulM8VAsuFu6I5h8lGjTMhQvXCaJasldrCf
c8Y52CaoBjtY7541gRbnQxtMe7W617pbA3cKxcKzy+N58xBv/k9AzrOGjZqZxgjrqIwA9EP2oVU1
tGhO/nkYqRXyTrRAh+wwrPsiv4V6R81AZpM7oYrir2OaunnfeyCFHjXpa8FqZaexDYU+MQUpF9rY
kNvlZrSyUc1HVATAVXzVBvE+MC5MWDyuL33yniKtNSXuUFxNudf0g4NnS8nAv04w8LW1VRHlkqrF
PzAp5qC3eJRGAF6DNqdFfmuXqpdGTLygZl5OZ9cq7xoVkouFu7TfKJi+s+hWnf89o+Lpd3DHCUGb
fx/V+I6oW6odkisj+EfARmsUzW1QJrEDRqp5d37wwrFDbBu5OpUiaOA8wLiQNEypjnDMvsmMQ1g/
pjLK6vWzvywvymAZNXDDVnlZtGFp8Qw6oxEnMCu8EUDegULChBloyomIZwdXLfpaJCeZaFgoP9VX
FXGk7/laIoVYMCgDw5rmGxOUsPm8C6df56fua7iME2SDwe3LybRD1M0buFBFLlNgNtL6K9kouB0Z
z3UWTOvi5JE7IEc/39TZy/lBrB/JL852EJzN9cgM2IoCCKu4VaweZFK+GV517b/OIZ/OFRfAjFgP
bd1m7lRf69PPEg0N+T3TJU8a4hVBkQGyLKAGMDmUfDbHcM6wIj0ZnS7cpZ1kycWz9Q8AT1ERxDOb
1RQA1fzQNOu7ehQ8kCGQWO/XIwazBbl2EKQxsHvxNVuhBVkhe52tYAhBWIlydzjepQroTzPpi+eQ
KulPiCV2j0uQQMy9zdJAcosQDvRP95Om6ui64maySIxRLQ0MlIQR2sSPueq0VurkMqJSoYVTAEAc
CykDi4vFJqvO5xb0mmig+8EGNPcEIPQx78/b+NfgANO5AeHCKzOylLpbQYxsz+K7ZXzIhiccOk7f
t5KVE1rgBopzp2UYaNliAIoFVybaNos+d88PRmgbG4T1CzZhM6pwzUoZgDAaL3l8mKBCON9o1ffW
PBjJSzlKHtFEzltDRzH8N3bUF4aEbmobCPXZCKzKx0IHYwlavpvoZ1R9GNaPuDieH5xw+jZo/ODQ
cDgi/Mer1nyos3elkiRthJOHbr6VRRUwfH4q1dNwDAcF5jY8d+GVrt6kFUJr+9UyXhKwpI8f58cj
NO9VphkZN9Dl8ZfxYlDnnC1h5yaDASFFzWmrBOXassBBBsOdRI2V2/lYASajR8NGJ6AOpyA7Uolw
cTaD4U6jJTEJm9fBNLvyBswVx/AHDZ2WounPz56oW7jmzeXyU3+wvPGFoR0wcZsrMMaen1JBSQJ2
s22wlQUUISPfh6jX+oLquRi9AplHLiYv/mG+osX9EDj5VQoBR99+VCoJqHjon5icB2HKYES1jcZb
RKjm8Ej+fTXH6Zg4t9F0SqIlAX4/0q+a6mDa320ZnbzYRj6HwG2tPLZHxWCAMNmNQo8hSx0pj6Lw
1LAZDnNTX3PA3KkxsHiBeAww8nolxXlDxmnlbWn/fR80RcMc3BLov8z1nDz1gWraTzj41s69wYRL
X9LhIQtYhB4Q1pP3KY3Kf9+wforIGcBS66ES5mioKsbnobpQ7e/nrVo0c9sRcQawpFqVDwS/r7WH
avg96tBxn/dDLkvxio5CgmsOsMDL8qU6cta0BF1VcIDq5Glj5FByGNQjG1sEfofzQxIZ3BaKMzgl
KiD4VMNdVDrSOEvq6dFzzWLvf0NZv2JzHCqD2YVJBxQw6uTa4OJZ1gSX1t+AgFvFXEl8UC9zCrL0
xDY7ex0KhF4gpWGAHC2SNToLTQCtev8B4SLxJkQxThgBJEbH0qLHnomG1DTVIDf+eH44QiQL7Vbo
81JN8J2eDodUyOolGraPZay6mLfJdAhUf5AJVwkKYxC6In5diX4hfPonOb9ZmymdYxIjL+sOluHW
1HpKIElr6EvjoMPdgWKbO+fobQ7CndnKqr5X6+LvNVtszvrY3OnliKd0lxSL29PmbrE1yW1DFEyA
+YHhSEQu0eIJjsJoiQrYy1rWEeK87YvBM1rw1Ca9jcqpEvykXROkHmENGN7GXvIgJNpeOAJhMCB9
MeBwTxdxsEhgLTFCJQsCOSwE5XbFrgLW/cVFQMdNau3PAwcCT43bZ4ptIORERBb4BN1l4VB6HVi5
7Hp33iiF4/kE4ulx67kco8oEkK62EPzVmqB7KPJqVHGZgwqmZEeLbXMDxx0hSEWWc14ijDbjyYHS
qJMl6oFNiHAzC2IuceF2Nqpjp9u+WmSXBFFMjYQL2keQcAH5Nrd0eqEF2hQzXO+QbzLsb1UVgdux
vopS4hnazw40PefnVuT1UXuADiAV1zmV7x2z7H4yumL1+nRsHLWLQogLxsWB1KCdHfBKVL/8b4D8
7mNmqncNAO2sRFL4d2iqTlIiSLQGhxrT83k00V5HByaUWKG7BjoZLuxAcV496j0uq8YEvlRm4t1A
ph8unEHwgKAmzULsye91a1ETPV+tUyOTV5j+TFOnQVs+KPa7h/Oj+RMl8a4LPcB4ukOcDl5BzjRV
3BGyrO0QDB7tQ/dCrnWw3znTy3iTuuAQIx/sOO6WG9P5Xlybt/PdfPuK2tuDfbBAAYK2Xv/894hm
d/s5XOhTj4u6RBU+Z13EKSjxKPx0HkFAP0FRfvo5Ym5DxGWuE6gpd66+ozfBNSgn7jrPOlg3+UX/
qnjDRXVtOlDKwSjzq8LvZKGK6EDc4nPm2pG2RkEZ8A1wcmbZFYtvglLxSjxVnB+pgLh9HSmD5gue
o9f1PfXaSYZSznZERyW26YuCEzCdC8+cwJRlBvssxx2+7yDjh64yNJGiJsRTy15WOir0fRaK8sGa
C2Y+PLicfkQWaEtttLhBJWl/EdD4mJvMSZp+1xMwIWShM8x3SQSqwujn+eGLfPwWmAtx8Bhf4z4H
4CksnD4+FOhg7abjeRDRYlpwrpqJ9C+eFbgpViu7SU0TobRi7ZcA7CV7Zr7TReLhBJUF65kPqglk
6CABzVN3pP1oGD0YcVwtvDMhRIuuejdOs8Ogtcch7Q4xnR/M6hVtu+4SFmgT1y5IEUk6VoRjtRGV
oloWHF58wlNRCFFQfAz+ji5zUZ2blKGTNz6kB8/PqejEsj5x+LznVKgtQ4UNLKZIvulx4tda9WMJ
VG8goVPVP+dYVq4nCq4YNoFqoI0EBc6cTzeWHP0TE1gKgliHYoq+5IemRHIwmYI7XS+vp3GIXFIq
gUs0IhNoEnl7FMSvohhr4pA/oCGH0SbNDBoGnb4n492Q/1pGd2p307/vI11bC3RIaFmoAtb5NCva
FpQwJXA8Jnuu2mOSvLbxR1q99uqHjDZD8LwHLANcNxTFwbiicE42GYt+xvGPGUVKuR92M960xp0W
3Wp0x7QdI1BOIs9Elq8U5mu2uJxznVIoMangYnNVY/dzcu+VQ9vs2I9vyhNr/Lj1myeJlxGuHgW/
xdrviX+cezOXDK8xa6c8y9CYS68M1dG1NzX5HslYF0Xbj22QOH+W0bFk8YqE+48DIbtKfRtT15Bx
jgt9zRaH2wzhZOkTW3GKDpWy2mFwMqe40O87pN+8+q4OXPp4fsNLRvbnCNlc3YIx+f85jNdefHTM
ls9lCqGp/Nt5HEEXJawSqQio+YBjjvDZvKW1SjAzTzh696arHbTHXelCKozdaj/Ch8VN9vUdyDxG
Z3k9Dyw6ira4XFTTraLzJRthle17OBxBIRfau/MQZP0NPpDbYnA7blAzvUwVYAy7jDjkCRri3nRk
x9YLHspHbfQKVwdVHvXCt8y9RP+B+zfpnu0XcHsvSyxFVzLM7kLIXbqoOxBeuSYKOhZ2N9TNUTJg
2aRyR+9MrW42JwzYejD3pa99KJCrhuxoeIO2inn0NC/z4j3yTb2zzI7xEu6XCzTPfkRPbCdLDP2X
2V8DdlBsolOfm/0utkJzieDE1T3dlftgf8xdU3OsnXZTuy1I3XzDa6/0X9oRvc7FPtmb382/uKOD
iOqfT+Cmf1oCCE9SHJt9coHqV2IemYy0W7hRoaMEt64akGHknF3eGlqtlusoq59989s2BsjlPJjD
7/NLK/SpGxjO06VTXaGmGzAo7m6Hd1BHBOV1SSaon0vDUzEWWEFt9G+DFYizonRJpyUKgBVCbiDr
8dJpotDmrQupa44oGjBHF4kK3CvTX50Z/x9pX9bcOI5l/Vc66p09JMH1i6l5IKnNsuV9yXxhOJ1p
EAAJgvvy67/DdE23TCvEmZroiI5yytbFenHXcyJ3aK98u4rG0rrSuLfW0pueigV9eNJmxkn616Cm
fThSiFaVxXGrF3hUQOrcgBdBy0J/2A0g23ZexmLr6QeyFKebjscX/QEoKIJaTizGvHhVL/0hJyZe
zszTb0Xm3OM+/w3DDi26/xIxmxZJhNYPBYwCU5JVycPO2OgCHTV0N2gXiVzSRycVxJG42WmtGr/W
kgnBiCDi0rXo504RCAS52t84rUdiZqe1c5TRNzEWzhHGllbrnOsRoiOh1kdqqZHx5JQQxIGWgaXp
/8bzPDoYFHYobxUOhlEBCrVwAqte/R2COLAcIDIPUDDLhF08WzhHlmkNqxS5N+M9IVGFSByx1iwO
NeDmZjxMHKC6bM+v4qnj5xtTOgf9eMaXOkl37J3Cs7FZKgMGY0kOaVcuKMhT2utYxOwV1gqA6xYM
09IYQqbJdcoDCWgnoh7PT+WUSjmWM3sLWAG8LjDMwYBCEYNXXctqNfYySPJVvcTUuSRqpvMLMzdE
ZUGUMGUEVGBVmmjjDcv6MmVv52d1MiN7PK2ZpiylcIAIDPdB2zZDUJuBd1XvrJUfmtdqD3rEKA1E
aKzGzYV3ndw98vCRRkuO2nSX5krqeAwzDZKVTdfo9XQyG7nK5Kob83XX+IFt7DWKgsif5+d86rod
i5tdhAKgG0PuQRzQ1h+0CXkHyKFAhuiWVNXJowlgUMSFDFyCeZDE6IqRaA1sbqtYj+RSWVcefR2X
TsvJ1TuSMtNUvs/SzGwQD2LZpvParaaBIDfe91W2Ut4NXcQcnzyFL7t1JG/mScgC7QFxi1kB+897
dxEteCGRfkuewURK20DRUHsaIn1rHop1vY6v6P3f2D6EvdyprAgYQ7MT2xKwmicD5qshayEA08Ss
0Fmi8zupuI6EzI4kHZxE+72occ4i3XxmwCk+P42TcTwQ3Dguuk+n0rWZQhkF+En6ePLItOsiv5EU
5dOoU31j1s+yvXaAjqeuqLYR+sN5wSeP/5HcmXaJTWMUyXTjq5GCSgQJXBcW0ZJXdvKUHEmZ7ZJW
tlk7IiAbFvJg5b+s4dJssgB8SFRJQKOlq9z5fn5eJ2/bkcTZlvW5KnyppnNRXfj8G2uvaPXNXnqr
T0gBaijqElDqCsT7eR6k1ZU+1iakqFgLuUvWaZcHwrtuDbbgCp1ocoWII1GzjaICpEuuhCvUAz38
3miDccuuxo12Zd2UZZDtaDjs/W/GQrbuhDqZCFfQ54fc/oRN9tlKVZXWENohKAnkKQ9pJDBkj00S
WMbEyLsCQ+/5XTtxGj+Jm02yJl3qdgLilHmZaXcG3xra3XkRxtKUZmcR1W6dV0xx1tK+69BpU0ZZ
e9WkEZBKERtcGe17ba1Lb697t2W7t+VNxa4rGjVQbMnC6p5yKTFftJMhHYrmxnlo2ah0Wxs7JM5V
RA/kGvRS9/mrFd6xy/ay3iZ3zToDQfZWXEpkZy6Sx2qJWeuEcfFpALNrImOQedkCA+jjddyvVRIl
/rfWP6hkKVOxONfZQ1sWOkuZDVGERmieA54UDayfyfqXuHzja/6cGxHb0RtQt182AXtQm9el4OjS
ZGdvo+flKA/1sfNNFnVWZNEqKLMVo98Jfzp/yJYkzV7F1M2HWjqYqzWEbbwv0oshvauG+5gtPRzT
jZi9v8cbOG/jRCEBsXgJSaUJkvvvtVgwqE9FeQ2wOVtwFWwPtvtsKpWlzNiaWBJAkGLH1+hm6NN1
Qdaj3A99hMmhxiQcLXvhQbROXFNgqONSAMnXQDnvLGmZ0KpSKbLMQJwmUQn9BnpupF54DWDcbpV6
ccBFSH1nm6k9ba+0ZA9UqMHeO+TQ2S9Od8skC8wBCNV0I+KI5+0KefdO34tx3eWRO8LzIcFg7bgX
75sYyMVev2pRfIi8dlj1Ty1wXer61WymLFrogj1Iif1QXru1vu4T5KFRugAm4SUNeOLkmMBON4Bs
B1PAnL8oCMjkuTbasAOgASnYdwC4IUIf6Tt7qcP/1Aofi5op27wDl2tqTqLYJahvqiQkHQ8YOAFo
5KgFzX5SGLpHHQM9pCZaxD4/JHTsgEdIICxt/QDgk2sdwK+18aJ1l3lz4Kpen7+BJ17mSdC/5M0U
W1MNksEHhdekPekukH3NB1o567FZnZezNK+ZVgOXJlGVM83LRr0oQAE98y23N2RMNsr1dt4ihNQJ
gcRA2z0gluC2fEGf1MzEiwHH3YQGAFep2rHx+wBqAVlcM2O1xEJ+YhVRneZ5SFrZQOqcP/+ZdIvR
pz5A7e04HNTjEI+IDKw7uXA6Trz7n+TMjqIySGJVutuE0r/uxVVqPLAlyoATivKTiNkBJCPxGSmw
bnVshSbpQudvtB4Q2ICAn0LkFMni2VEwR+JQmWCxrKR5ruUYtSq5k3zBZjg5jyMp0/k4Cg+1hqc5
TIcUAf1GapDGLLVXndyMIwkzjc+1xDfVCAlF9ksVKwJcSQNh0vP3ZkHInHzHsnNCcUGasEfhS23v
Os+C5l2ozl9YqzkjlZcVrWvlmIne2NdJa0bgAIjOz+NUvul414n5eT/KEi3HyOg1QMEYr5hzaQ8i
7AAoWQ8kUkxeTqVmMungjOsBekaQ6JYhuuijpAXoZKdv4u6+Fkt5gmmLZlbBp0HNzHbZcln7GlY3
ax69/L4YDpTu02qPrJQhVm1ze34RTqqJf5+Y33SKR2eSx3oruTmdSdZtWgZyI/YMWtFYLDR9Le3n
7A43re9Vyp/usOA3TVnsM/lwfiZLEmbPRl5Q3+t1SEAzTCw3Zm0snPtTcf9PWzPTEg5LR3CVYa1S
W3/wOOeBN3Ze0PjDTd9qK194657lQV3d+WhzPj+7ReEz5ZHQ0bC9LsaF0B+yuEQlcFg019l4A2a2
nvthp+2lZi5IPXkYEfXC04+cw5esQ1V6DrW0pA0zaKxYrpiFdm4UPfdoDnx17vS/0VNHwNsJ4HcU
mJpf2BG93qoU+HtbdKC271mZP/SIhTWGjHQUYy4sqHnioh3Lmi1oV3tmVgjWhsZlhW5iGohL9epe
xfeP5l35li/0Tp1AGkCJ19HUZqrZiwEvZ0iIa9/0A3ty78Vh+FX4gdq7Q0hWkb17sm/pkorTz0/S
nj4/ut7KNVPwo0AqvNNV995mgX1l7ZI0SACxsiDslCo5muEXUE5D5brsIQuJzkjyIhxR0sbvPGtz
fudOvT/HcqaNPZpTYvNU1BxyMuLvnNTaJ4CX64alANGSmJkiboykJFk9ibH10OsuOKJrS1H7U9Uc
x6fCnpTa0VzQQuoOzSRE2yIZsSlf+IO8NCK5z1+se+4EbEENn3zzjhdvpofRSaW3YtqkSj7RV9D9
fq+jKtBWDBWVtR1ov9TefGhRlX+bPv3ftm2mn6E305KVkEzIW+c9maQKCv3xvIzF6c1UdDsIQ9On
s+FcEVQ3fTeCes8uJtjmDlPKX8aL/kZEYGUxN96Su72gUOyZQsGr7SR9AdnIixdZYFxbSMQHzsSO
sfqmo6zAXbCRTpRTTXVpoOBDQyEIUOed7fGATi5VGyh2Vgy+/XWWXggO7rDIzKqI8fuhuJLxtmk2
xRBpxYGLhZt4IsIwDQCwi+g6QGJ6Xlcx9gC9SSWqrX3Ukos2jTIF7mzUWIFyOQZj6m5IHHCirLIl
xEnDnVbzs530WfTs5uQeRbmVi75o4eypi5xkBpjcreh24M7W/OssvyyLl5xsSvfJt4MW/TNaviL6
L8N4deCj2IHei1uUhwY+1VcE+JjdlVfE27EVoaseECUB+UCWl5GPAspKtUFdfgf+QljX13QEZYba
EjNBgnLXWtUaFCxDdVmNAoma796orbTaAtrA2jC3fFypbGcXF7kmV0W3k9om5jtHjkGd7UYPSPGb
sr0X/VVMgNMnA8pplMmflO0pECwdWBVZHvnjTcqvpYk2oDXY35Xa9vKag19xWOs17FX5BNA7Pd5y
d+v5T7m6BbwbKA326XAL+BrXEJFXbt3i3qvXmSCBai9t54LTWye/1NrHxH32kfAfL0W5z0F6V4id
m99lYiOr17h7QN5E+vduu82dwB024KyWuD96CzA19lZZAKi47sY1elBWDJAk2YtefctdBpjrGBQL
K+FcJaCwMx4lv9fyVzKAMCcGlgUoyByK5RqQU7MuKi3y2ZuZ26FFv+nDAfQHmmJhg0SK2fJt5q1x
/EKeP8bFFvi2Y/1eFyH3L/X4GmGstnr0xI8OCD7A0WqLaUH24LyWfh+Kdk2tVaVXOw1NFTVwD23z
OiVdoOfexhMvqBZaZ2wF/Nyl9/6r6TS1pE7ULpaOtNC83TezaVzaSTMV44TGzt2V6zpqVixIL6ug
1gP9hlwBynaFE3avUzTILijCE+IdxKIs3zdAqwsm9M8PS5HaeVNOZYL8Eq2xYReKUF6XehAHz/cO
CDvlxRsSR8/VqliY+AkKTWQdjiTPLqaTD45b4lH7XR6ERqGLIhifQV2awXQN79yVe6VW1eWwTXZu
pCK+AW0toHmipZfghH74NIzZQ5e0VV7TDsMwQyCNQXQcORso426dvzwC+z3wI/dSBC/+z/Mr/9UK
+jz92TMHciLAQrjIlwFIKsm+K6CBKRU0ZGl+0/hn+u/T/GYvnS4yICfZyF9lQXawQrJP1gLzLKJ2
U6/ifbVtwqWQ0olE1ue5zV64LCGmX3tY0+wJDFw7uS5AcbxC/DF6ra8O6cYOlyAHlmY5s5pTApyd
3/W7rn9B7E3cH4i2Pb9hp17Ro5X09ZmNnAwKLUrldFUc+kO3t6MudwrYr1X3ioxT5Kf9a92ZgSsS
wBp7aK9BS1rH2tupH/P8UE5w4B0v8Bckb99PTeVPKXkYg7c+SGLWcscjcYijH2LTR+MdXrUAaZag
WntBG3ZrVPtHFzYP7s8P5Msh9gmqw1GMS9BNgOL32eXptGRIdTOGGTWUa9MrwgLKtXKvzOHuvKAv
+wtBaAxFaYUDSDs0wH1WU346psoBYRMCb4ArdyRohlbEXJ8X8nWHZ1Jmd9JsyZj2FaQAVBXY3iPs
syDnQPpF7e2OhBL8skheZQuacGlusxsqVZe5tOAd+j9va/6g7HW3hGk5fcUnJTCb2OxCImKpVXqD
iWlc13epKLJnUyMOB9DikF+5DU/ftYb3C3HMU6cDrUsu2u0Bt+3NHT3BUSbTjmmHdOBGr9AEZj51
5d4kLwvbtiRnMriPnKPRMgElPGABfdh1kdGvnQ29ML8BEpBeevfyTu3tK7Gzw2qpEvKrWzatqwmO
NGRx7Any5LNk6o5+5zMBbokdbt3O1YPnMmhXZIO+jNXUrxQuTHV6jr9s5JHA2UY2tGhY2UCgc1Vf
MkSGN35o37rfu3W/SS68w2I44ktgYDbDmWLV7EF2bgKBhb3uozxsA9MAXX1orSVINRb02tfE/Wdp
v4NbRzvZyDRvAZaExpnIuPY27VueBtWwMsPJPxs3znUFwygJ61ecpmG79G6dvIjwBQD5isLJL11g
g5Hn0hyzDoVVKGltt90UxbKdpUmePK4ELKDW1BpqzZMITu25yseywthq3kGdETor7bK4UD/iG3dV
IhxyyG7oul7i2D19WMGIhNTFZOrN6R8ab2yo40EuEktv1i0K69dxlP4wH8bQDovr5sfCWZ2u3Zez
eiRv+vxoM23NTOskybvQNVHJUoNsMyAh26A/Mer0oIH3t7CyX+sPpuNzJHFmzLpNnDqZhhl63+kQ
FIhTr4HE2QZ87UTGEFTXQ+RutB0aRLbvfeh+VxfaJV/o8J/M1i+zBla2AcAZrPS8BrBMVeXlZFJG
6aVlvHvNr/PLenqSRwJmKgCVZR3ASKHL695BlXceFBYPue7dyQblqY3yUe+CVH6JvrfBQgg6AWUa
ktxdsqWKhwAfCEwnDvyxuO5UtxMeCYyuvPfsFqE+jS05GF/N/GlPjoY7UyCt8EShm9Pr5uyc790r
+M6cdXKvtncqqLbeW7Yeu4hfkIs+NJyoD4fo/n9dAfN5CP7McCOa1ZepjRXLxl2hf9eaW4+Fvvcs
0WFzfnNObj4CLCCVxL3+wsXMW7tgvIL+GpHrkqM69L2+OS/ia4B4mg2QIwDzhkZc25sd8l66cE8n
jQwsbxvt5IfmsLb3gKEdvtUBfbAvakDoh2xdrs8LPqm2juTO/DUel4KAvwMHm5k7S42XyFID7XNY
JcnbeUmnV/HfM5wZe6CUsMeaQpLnPzP2ZLHV+e+fbsj8iqLKBSUvKB6A0TqrO3ErlQDSq8CRpPam
QtAjvvH7u05uDJkesqVyj1OzOZY2U4OZo8akSiFt8J8bus7rpZqnJQGzA+G4zO6NSYDj3U9QEO32
/HKdMh4n5Cxkd2wU6szhPAxzANpfW3aAZPlR2VFebyq2RjeLT8Pzgk7a30eSvNlFzXu01boCkhjR
21AmCSLOgl9l9CeoYtbUJCguTetItv5zxyT64GT9pLfoZrC9/BCn1cKJ/1qxi6sGkFML7MKoM/2C
lwIGo4K0EuMR70Zg+FGNoqIqyC8PKFJCQKTWFzyBU1fM91AABGYoHxU0M3PSYgRoW0XVhTRuwPdx
qUiG7ppVXkW/F/o/3vr/R3/lNx9nvfqv/8TPb7lCGoUC5/vzj/91rX7Jf9ykr2+/qv+c/vBfvzj7
vc2v/PCaff2lT3+DL/9LODz4108/rGTN6uG2+VUOd7+qJq1/fz+GOf3m//TDf/z6/S0Pg/r15x9v
OX6Q+Jc//vrn3c8//zA+QLn/4/jb//p4Gv6ff6yaMld4az++6ehPfr1W9Z9/OM4/ybTTqIABzhXA
h/BOdb+mTzTT+icANXQfEJ7IcCJKhxssc2Cn//mHa/zTcG1vip594PlAlVRAV8BHxPon6rtQToc/
QE0dkM3++O+xfdqgf2/YPwDseJMzWVeYjjspvX8rLRu6Cg2v1lR3AjwWC0QZn62plMa5maeGG9VG
7pbGoS91RdV12hRlPkSG3TS6sQaKGdcQSoSJqw/AJ49HHbVfxGhBa9G4pvDJzqWl397pqSxAFlR1
QFi90wcvG59qq+PjUz50KX/X6cjGJzsXpSJgjP/99znP3fbOqErpHIa2SzsBDBw8CK+MtUaBuJ1T
4nPGkxTfklb6sK/STMcHZavji+2yNIf9oI2FeHVjE1XU+7oiRr8HplOOurxe9qVziKushciPH9zM
4XRYGWKchsGtGN/ZKDZUbNMoMuKr8bfTNJrcEfw9Lnpj2IN5ReG3O6FBUGY047AlRYPmxmHsshgs
M0Mz5DujHu0KGiVmmIbJhwFfVptDhoQ100kdC4SdHbO9k78nhbrJFGLGxsGqAHPd79sNJudYWyPX
UvE6sCzn703lYQZjpQkMWsdWtndxYyvnkILiozLDtGA59qjQGsXfeUanRTO9HL9WmQkWHVHYysfm
2U2cyJVFnR5/xLmd9DlApae5+Y2d8XdNNfh/26GYwdjUTrXmBSmxw1aa4sv8uMUOcKDoiFc7AXz6
u+VzgTMCJjH8rpRuii9UWpOMaJFW8bS2nZYV+AKTZcrUgR4/gpIxkJxMw0ZOp8dnhYmi6p8jqUns
rfSYY8E/TkljuXQ6Cx+T5DGtG39FUfagzJ2kupZeU73G4AdH6P5DXjepQr0lw+hg4CApklqOxH8n
Bp/Ose9gwIDvmzbEFq3WYnviSmEAle73TaTHto/qTVfgLqNFGckBEMuhdUPHSD++zyiyFtwRjU9Z
kkcZuj6dw1+/IDsyzR21PCmaPoWm6RUqeD5OqZU4Ha6VQescv/Kxo7zXlegDBaQgxILKXmLjkt8H
vM54gkkT4HLydxfBXBRxp6oYxVOB6Aq9ytJ4iNu1UujT+e+NKWnTcHLBSZFqeZSA6wJ3AOQFHPuQ
m8O0HfL37bPMlBEgY8bU58YTHiG9+Zk1GuahhMJB6Qp9WvGPqX1suq7HGhaCtGPhHP5aPs1opDKj
IrUAvip/317Xo/hcuVqZ5EGlUWYjPWO3asC5HKskge7AzFHJGSjD6gq1rlXC9aW40OydR/4RuQZE
DQGPiEvkgg75sy7j3QiwgMQ3wkR1sf2CleritVeJ2rzuR7t3gTeFwfSPOMntYMCPEZ5zQcxO4RPN
ElBZRumX5nVTxCU+//gnVH23KLU5b5J8tn0+RmpNd3XCo5vc5s8jzaUScVaAcO9jjIUqtHJlMAKa
kKBIUF8DzB00LW3zpplW7bzwz+YAhEMgIPDApYpXCYAtM5Uv+1GNo8yMUCKl6lyMIIfBbKvW0hjo
oE3aPw52bIkFB3b+0EAq0sR4zgDuDrLq3zGaI7e9ZUkc2yRHIgQnEzDof+2IVxRgIAMB+TDgH89P
dObTQCI8RA8QR7AyAcEBjJzPyyyE46VyoozVWULQs+x0rDA3BjVw4XyA1sV7wL3UTbVqW8uVz6Rl
Xj0gNFukQ3YJRJQsvaGq9qBJDeZbu7LiOCMIqk5DLTvNASGBmVnKS5YGbmJgx68y/C/08VpodvVg
sgGq/vPAR+YA1EdHrtVvhWa/iDxzUGqeUIzYU2VlXrsNonkANs24Emsvj0EKGlEbAC47L++UfLCR
4s2BjTdyz345v6qzSMF0eqYebR9nyEKfMeqkPg+uBWV653CZw+8tUpzOTCBukAQukN0MFlGBjMm1
BWzP9g6gJCy1gg4FM9o9szPP2hlwjqxt5rg4ZiPeuvaOuhwvnp8ovTpojYOJKtUP1aFwx+mc+CTH
LUV/aQzmokraXb1hY9LjExfBrnh9fnLT2f+08A6gmIGC4+J2Al3Nn90N1iYGRRO1DBnvB/FcUYOz
Wx36fQlXfVa7MK0iQjkeSJkMIDcBs2m2xalWZxk6s/CitB5WIU0NXhjo1GUgMg9Rj2AWP6hXY5V6
t/e7x0F1Dj7wrKoTz74QCbstel72/6vmt2lUcEoACIY7Onmx8xvDqglIyk7TkNSGNB6BrajV7wly
UPFOsZaqK3ekxFmqCpqCNZ9WfVJH8ALRDYoCIH+uDu187KhbajyEpeOlB1Pz9XHb5QMskb4jXNwr
3RntjbAy/DtJOK1uqC5zHXysQ+mQVeoOXrzizLOG95F5YFQshIPa+qjtzekZBG4T0+7jxBvSg7CZ
172ATVkukdN+ncUUrwfGBhYOrMnedKmPNJwQKeSPfRoipZeOD2Wf5CUo5zJNjVu/tdrCCb2WVvqh
42Znf2vdjiLWUtSGSxYiEV8Ol4OCexPtL+CcwGuI2OXnoUwcr3HGxjQsM/RpoI7LKnHGut5ptHsH
iKu4lD6LoRoAxYSXZ2hI4ryYuY7zpJmZa+0GZYkkOn+35u/ONCiHTAceTu9XpYaYjtfkbpGGvcec
ZAzi1hzx8BhxwjukxMoBJ7s0SQldcl4wnLbZAUMFwlQoZAKKDf1IX9ajEQD3d4sObGNFblH7Gg2L
hS62OXFEroWiyUGdg7qUtq+LrdZlne9HZil5fFESpGJReMoMJaygtUsYoZlbtSrFAvKao05a2I02
oFnEbMYbI+WwJkJHtcR4MCxZNGh79/xEv+2Y25EHpiXm2AIDasiHjfITYX8T5uirLMrgJnobWx+U
s+2kysxH1449DrSDTNdRZ+iaffajSa3BuR4Kk1rgqGNykHFAbOEyULQWmYGuIuDpiRTQkHrCeb5L
esuC0qDC6fXLuIgrYwRDiG4Xq0bvae1FgBbUUMnrMc3zs4s8R595ufFqjobzwO9IV155ANGO165T
SMDn6NyJ2UM5Ajnjl6ly3/ajTE8ay1/xOhfuvsQv6E7kAEyv3cNKE8X7lD437C1tYI1HY9+X5psj
Esf/4fapGK+EVxYWiscoVeNbaQ0TwReeM49vSVxyLfC4K8UYiNxo6u/Eahl9UXEtybXmdy1KoRm0
UYd6nqyNYzM0K9HGP6XIhtoL4LrW9gaYu3WSRkZcYdMCcEJW+kbVqGpiG06qxHnwmjJDxmvsK937
mfem1wDSqp7e2qAsG819rjSVaLtsyEp7HzepPvbhiOog+cNHV631rWlFwRHvM5MYBIJ2oul2CY6p
Ck5P4KBCTc8jbRid/qGgto0TqEnHIiCw7y01ILhqdiazgclU2zHQASvLy7IQcONkKcxKZgRbILQA
sBW8F6CSomYPdudMJ2CBEjr0BbzguIFNoTQLfmufcEdcVQyAHxsO3DUoywL0qfGao6sXrzlKzZ0C
AJiuQq+bGs1ePAtBM3WnxVz527FLPZRGD7UuyC1akEughOu1VrrJ2lBxQ/uoLCUZt2YnvfxR5PDP
31A0mNUTk4ii1cqueS8rAKOQYdjFxoB334cd0z8KUPhVHhph4F7vWw4Wy43rjim+WGu0pHeD2Ift
1gbNSOC1diZYG4GFPvSUB06WdrLf8FyH5WabddvfkQEbVq45QiWy2mQpeCvSMNdTBBUCG1UAzqG3
hg7Gtzldxxwp+dowbqAVclTd5qxRSHkMiSmtfePEQ/M+jjlHQ3VjoTnwCkiSMKOrgfZk19eMDqga
S3N3iC+KKoHh0/AM/nMyuOgbyqTRTH5IwZ1qI22BHEKQyZ4yGhaWEfsA4DJS1V7YPbYLl19nTHlh
iysePynCEUwNCp4joBdVqoKeVrTp0PLrt7GvAhI7BuyizHYnG6LV3WkFUYdlw1KMe63uv2etgRVO
R5L3+6qBX9aEMPUkdp3XjdXe1V6JNYtZ0k5bl6aJ/dI4HO76hiUlLGA1eEX/3f/tUml9lmBZVM2H
NIty26/BEGfRuPfSrSI+liRPSA8jtDRpCgUfGxStwv1YVVDwqZFIsfZj2mK13aIS+CYnqxHpMRH4
Kn4ABRXIo2tCe4G3ikE31gRaYEw0K5CO6lT6AL1Yuo+stnDzAr81QSa5TXsE+YHP6lHffkmHpODv
oyanFxAKueq/88Hr8UODisr+u1sUZcF+IQiTsltTyRyx4ERhCGB1gPtTgW4Xx43Bvm/L6w/7lI45
Hqmai0pDdatZIevVMxaD9TsZLWvbagD6XjuA4WG3mTPAoKWsdYAn43NEU5EI891aPBeJQz03RFoY
J3fUYtcB8qmPI6JZ5Vgd4taHwxoj9GcXgUqrWO3Atopta0WCHe+ShBQ/HNvFEEa/GLB+hevAVhWV
11cHO8WpjmQyGsWPD2fO7EfGbj8s66JUsL5NBh2x7TOppT8TPe+1e6qPcIkoQji481k3wOJuzUbH
vgK3HJ+IujKcjed3UoCBrHdjuBu2YjpujCsV1tpG0grxE5n18F3hj022bP37hI4llOmDY9TKuxgY
dAMKckfUcISOnSpyQZIGmqX7fUWylLbi2SNVDjXi6NVkJBikhmrSUjSI7Ch8kfYuL1MhH5KEZfW+
d4EGSgO8bMUgEcqr4WEA7Xpyoz9co1oOGL6sKGaENwr+U9UVsHJKmWNCDV4ycK2owcRhzOwO1pFQ
eME2MCKnMWQDCp/1CB4iwVDIaGFRlZnjoGjYbms7IOpb/IirHGE6orNSu09zXuEPNYBjQG1Ki+Ar
Uf2Dz/vCwubmeQK5TNo4YLQ1MV02ESEfhjwdjagZUoQnks60cfzSAaMtG26wLBxIXvKrsUQc66Js
QMkEfykeix+W67RQJyiB1op85RYyyX5mlSmzWwNM92kRtqbBh93HIbMGoilzM3JhOhuz0638gD7i
2hDorM1MFWVOU8mtC0NHXOW/XweBl6j5TnQEg2/hY+JqoGcVGq3rx7T9xsyCiPvUtmsCrCRVttqd
HIT09UB0zDRR+tjYFBcfHoUOKlRTTlezchDjukSQMTfukAXJjCfmFUMR47FlZRKxViu8G7ieFROI
xg7cuLf0thAbMnS9uwFFDiJk4IE0MrGuclvg4sZYzC0syMmoNSnDIo8l6KS2jQSX9aqk8dAd3MZM
imerECg3yVFwZ+1YwsFSHiDrmTdAzDWB/lgGZilAfhJQqfflCy1TH2r0r7hIjWL3W14ZON4tOJy0
e5/4fW9FRdZ3BV1llqcISISrwXEuVNXhihKt17rHckj8GMFohzovYO7IksikVdm8CuA6ZDeJUzi0
DCwAvJrXJtSbA/OGTZ49fIdGPA9ODoF2QqalayaGvCsiW6iNeESc8FmBNbPxrrgL9GQONt28idcF
OtINGWhaAbc7qLk53cvapjCPoUCbxF8nMDqUWBmJJtwbu8R985D0n7wmjv/GMmSam2AxVQekdvS9
A5V2d94gn5vjMENAvgeLFv8D3988gmC7sCA85HwD39cQsP0rgpwQBGw/IujnxX1xPHwXxibQD2H+
gyWBzFxtxKdVmlNgM41aj9vX91WMNcl/P866MU4hCocx3MLzYudBPiA+60jRQOqU3UH86bMTRks+
arAg8Th1CYWbUXvdtLN2ZWCb2t7GXf7/lJ1Zk9w2soV/ESO4L6+19SK15ZYsa3lhWF4IEgR3kCB+
/f1Q1TPXat+Q4z7M9Eyrq7iBicxzTp6Mq6pkj66DXbNR/vjwLp/7e1HN8MirZyFABsRT/rpPVjam
8IpoMQhJHRtz4wxAkkqw7x8f6fX9xeGFeo7sks4eSKvX1WZt4L4yEnJaHMqA61DCc+89qIm73lGF
a/9lSYch/PnHxw3i6/i5v10kHdNgUNSUBWltEdGC+P097rc1CGoz/BVGLYnFEXzRJtT74zyQuAkT
6d276KmbrWW6gWcj8eTZZWeeaJJLeu9PbeSrZX6au8D2X6Im8vJPU5nOiWAI4bqG7Zs52lAcn/y2
XZiCk8flEK2P2ZbA2MRmD9fiuI6YR460fVateU79nP+W1H3kVN5CuuTs3aYmxqKk7ud4PZVZ5D21
Nlmz8lJ0pYN3ZZ6MDKeKuqCPiwvDVwKbHwWwpq0+ZsZmIUNrZD0mNU0VxQRN5es40T1lExOfQTmq
UlHSPLmRnFNymuLIcPFt2QC3MjFZaiq8omQo9HZBzziQesjATrM+ZUUky/1I6Vbr5OynLTniO5EK
buZRZULtv2XrvgQfcv593s63V3OCYhHi6FkgreyrJ8HTPlltRB2ffZUTed/ka4qX9COIb1MWWC0b
sUwHCC+9/tUwq4YpgVVSBnH/xvqm65dDL/Zksfdwp3P6YQnrjUvaK2Lbu6GXIQp2WwWAQ6d9VkWh
jkNejFt2sCBZKbMI2AJtcPaSWhXeMbZbQuOtCWMja3Qeu+BozHFLtv3CYiyLZ+1XWT8eKUdHLD8s
N5IlusR5zR+mY5CPzWWoknaR942ebDwdQ5mwxxe7P6UMQm6aqPPOIabx8y8FXgBVcKq6cUKKnfUA
ZPmhVqWsmku5irhrTqYO27E5bUPYDmCKs+9TzFaxjndmC+4BO/FxojBefh5tI8QvpouK/jOODDGm
UPGaehtJzZp0wj+LdCpVd2h1tnRI7TFXZcYUW0RCT4E3DLJdLjvDm/fxnJe7W3xC6wwIAIx/J/J7
HnPQU2xC2cBifrmzQ9FE3rrLjmLPsJiiSo7L+2ClmoXUK+uUNzlI2zmbH5Ox8dksVc4DxVhEqiL4
RsjazGeAjmaEbKvyWcdnCrTOvlvJK5P9Gd9vs5j7ft+ELU9TOYc+uWrQJb2f3ufhVBVfQQPWVhxy
rdjI7lmZcxvcmXXbZXPsRbd7+90OJhGN90LPTYPIt48WXV8ipYVvwVwAD5r3bHALn5PbuISSJqcG
e9+6GTMcXEpSuvRRw/HRXFjMnkqro5FR1v00in0L5DfSc8Nyuz3knYC6PExVg5XKQdTUIV+5y2L5
Y4MprnuG67BNrkdTxKybo7a9djTXZGpu9zwTn8RhZkg3L2hmPX976JvCa7+VuoOnTsXQ8w/xrMuN
jRY6ylPnmJOAYFyrHTbgYaKo5JtSJCjjNwZIe9vwZYunYIjeJ7XI+HZZxS3hJ8nNMKjpQFTbWK9s
BL2xd1h+jKv/k+jKnBlAYzakfCJrFZNdTkW1us9bklvei6zPck5i5fUy4kTFwwJnQJELRVNuFUeo
l8Wd2EwCRkyTrhwKmGvPN5lUdPxBEFj3hbdzNex/jtHV6aapnZNOb5+XseQqWuO7l9TyiPjr0qw5
P5JEVtwKO3ouzY10v370e68qfg4Uqb28T6B07a/rtKMeqDvhXlDbamme+8Su5dPiV7jxn6l19bz8
bDK04IBVYeGISpF68AtgqsLnsBNlkXm+3f/eCGbk3hdtQT54qHWhLHCzTe2EH9r1230MWdy5xvy2
B0RQ3vJA/Ind/7k+ksbL3TWXNN37n7zJq+6Xrqu5g1tfRvIpg1FPkGxvPu47dzXELyfOpJZ4/DZ1
uQtEu7f2yp6MRmZA5zWJLUvPa7qQQ2S24w9vmeMtH6LBxoUtGeXA4N7q85CyPK2n5VTNlXvDu3xx
T2QaQOeWU1MiaPiVikLyT7d7W68R17+2oePbwazdo5DErphncKX5gfgHoqDOV/dPIyIpPrvHiWWR
vPz9EpvaPM8THQzPgHFIAMbbxWQiZVlD53gsJdLGkWuRJR2wfFQBJ/nse23EIp9uwXUu8nJ5KMTo
vugWmMemdS/DMkzuU5Eo3f24XbzUNIeIw8uNC/IdRj+RiVsehoRSPt2ucE9pYd4OlaF8+rX1anev
b29Rhi8N342HhjueN7lNZbm9nFihJ+5yr9fUK99wl2uSKfmUex5Gx3dsfW6XSttCcfuwzW7UUzuW
Y5wfaEvZvD9xI2bow1tdRwEX6Ec5MtjTbXvEKOHK4M+5vxDqK90k630aVekintK4q8aPQaOCQR1I
JVa1n1jGon0PfmasxDs0hiq7JPs8gguRTM26P/RFOOsQnx7N3v+Q+PPSfopkPpMV3FaFWhuAlSIj
A35sMMolgy9bn2JNZ2WxrJe5GxwXuKQem++dr0ZSnQ00ePsIEFAIj8l7qAC+hJ7JSYuHdqda3Ys1
n/5QNuiqP9Zy4EXF6c+XzQNtbTRQHueFRfzV94U3faqKSrFubjDYIANKGaIzZfeyjcUimeK9O/ws
t+iHzKFKV7+jwwCEjKMRK/LBfy+9qm2H42rAyO7DvtGUO+E4OuI9iVf3Zq/t4oKG7BGMnk1rHUH/
Ak7OO+dKZ8Q8AGuuhsKdSQ52rUm5uzHidy9Evkn4aKiBrU59NUxm+i2eks7r7wIMplCpFKk7kBoD
xwn4HZPu74cFATO4zII8YrATGXtbrO6s5riJhs/JzqycDzINNb9i+4en22jlcmufnJxrGOQqQExQ
jOSu4opKj2s2o1l5HjLc0RacW7ItvH+v4XIrNG+5FyPS+RyjWAybR8tu5i51C6riiyl0Ft2nDL/t
nsscZEaec9GhWBjtuoP83WAfKhInKyoTrMdQatul5kfQM0W5OrasWdA1Sk3+HPDDnd2YtWH9Fzyz
77+rcrv09VvI+IzoteTS7UhDIH14D9+zDl6kw3UN3wWiDjl8HKY87l2olnsWzWE6NL+1sYm94LAW
CnoiCGuntSiuN19nAboMs1eR+H3pxrYC01Cer96kyNT46gqknDtp5ezwqVLYamVcAN2xw7E3wZZH
p6hCPjQzm9nsZX60Sbu39bGZR2A3vUcuDua48I7fcm8p4j+kX3UD+bHeLYnjlDS+66aeyKs+7jsc
1XTM0PNE+bnYs6b++VYo9bW/lpd6KdoqpYsaO1BBk7adaL3reXFZCNcy3swbC+SGDvSJxzFnYEn5
lWxd+/YwpnNFqCbR5X53miefPYaqcwt1UvFeb2/U2LcC1WW0JP1+DFOxdCBGo1dkj3Vjy0m8L5PQ
7cnWerqo7xal0+LSyi0aANk7pevkYZzDdR/74+AFVdXeeyLyo/Wy1hAT2RklVpu2iAD2HR3Jb70X
RO7HSpVftciA4jKP2nNNLEYycIzGohiwWUE3Jeptvoz8/634HbJIRnQjLms+9PnvLbMEbQYim9p6
L/+K12xxL02D9Y2RdFyPWQfRctFzQMvE9KRlMbTim41y3EC/OVVVigDL2yflCkT089YQfzYTEBPo
4G9TEQzzcfSD2MzgvRptJeAEqUxDjojCvy7CirbdLRCbwkvUxCoNaOIN19VWP9lF+9n2B7ZNS5M9
VIPKizWAa8uHIfitm5c4NfUhq7uKtP6Qs+GKjDe0HmQTHrt5yoI/A9LksnhAyESH2bsA/IizTKTO
+LHapJlYMJMhmXrwq17tZPuMXWyImWJNGYDij4sSw30N6Z++CeQOx3aifFvK5RwoRRuFOko5LUF0
NKuM4xUHtjyq24fcFc/xUZFmZt472iLtvDzCM8lZwDwiVxbnbcrR8V16wVyL8s7bV4jo4xJSqoTJ
EUFG5DfvqhElajUcxnqwZfqnb8Osx3UF4RzVbz2CdcYPo4Gboyav4mK/n2tv3NMjOu+q/DSsiUyD
XzGY8opPVbyETXSH8K9aOJU1pRh8gsfLVrQ0KRf0pH2951/bPqT4/CJxnvBR8GdtAa2RyMbzeI09
FqliX+/XAoQl02Mat09bsfZB844UtOMTYtF9TAqjchpGHi2QODe1010lo7sFGRaDScYONO5bFWcC
j5wqb3s3paxMQWHP+czGAqCWmIhHMqaBWYr3o1QshLulAd/c75vIz0Tx1OuxqPJHjftZYy896jrb
vG0wfjb1mybvQV8uhWZryS+DlmSxDD3NV0+/RSqlE1EdynAxojwX1rN8Qmy71cU7befW32mJadY6
vF+z1Z28DLn9pAvI2yZ5hrxZHTpoE/ciJ7sHgAyeXqYj9qxrlY2XeBY+eWmZWJfn9ls67+oUA8Sy
kBrEj8Wn2CZ9Vh0jK6MyO2KDv8NdmmHUZCCjV2/eB7gXyXM0yg9lfVi7rfPcaIwuqH08OQoFsHvo
7bpwJp1sBGFpHgJf4S7mZ5XO7naeX7KiPFtzrSPC8IwTV/77Ri+bRWMRl8wxGh9VCTRcKYrrtVwK
OllR9YfTWdf0Y2b3zeoFuAm3e1ia9wYUVYY4cqTIVMtJhfnXROdyid9gZY7N+K+TCGiNGGp8uVbO
OJ2CeT2Iri719m6LUEbU0XHG79/Ovyqnn/syEnpN89u4wsuRouZqE8nzqIsQp4uiySQvKFoIF4oy
Knwgjt43Pb+ci370Isyi6VELPwxhpNb6nJqFuUynxRuUpx4USyXTbwD0l4EpeH4FO+hjCTGZCtCo
FUEgDmvms9HCWY7FWtyrfQ1Cdc7D2jI1LkXn33R3qZJFO55FnhSqeYx1WU/dqRqJTN1lXjflA1Kk
ve+Hp62l8lpBjoNuyS7JrOd5p8nC5nuC/m6I9XQZVi3b4GChxffgTG2G19AJC/De9056yLp9R4k8
Lny8BO2Jxftqmme6QObQwi/+tBEHIx8XdTGX4QPegopzWUrf1ZxrnQz82yJTqRjSKtGEHrJk3lrv
JAeb6/SwC03ed0Itt0TZAQ0Lmd+xCIAavg6hHPnwWG9uCQ+6cVlC3WYDXzzUIKEehTBVEi6r8cIf
Ntlm+B3jnUuyeZ9Co6H/YnK/m/vQ/XnIEHV+FFW5dh9jpXr8vaae4UyEJ1EqTFfZ2hb/2DaJZki0
tWzm7aUqR8unRtSwfO+sie1fHbfF2ayCoMoTS2TPCYRtCOdxiKe56vKDqIagSY6RXtwtCCqSnPBB
5UPH7YmX1P2b9XqItREqjr9AEu0r755UPU2/lmopuOgi2tyhze02djl2Rv29H29c9O3SmfCbcjvQ
hSwz3h8tj5wprklFf91pEl7RiVOKWNerj/2kSFmOlJA1rAN0divLoxauOvpP/Zn0vN8iZ+fpTuTI
gbtVGg7TOwhBPyBjsK7n9t+rHQV/+HK7l750z50Q4ZCJejSWE6mWrOWXo4kbog/DChL+DUcrFDKX
LtTQVQVQBV+Mkpt6bSIAeB/g67P2JwPgxTe0QcRW2UcwtPYYpyWm27jtIP1Ijt46TO7+5ghTljsz
2zSC+IkCWfDk0E/w6Zd3oJMtxBV2uL5suc+pzTNN5TmG/i/tHlWVvSdVcMXVEk56Ko4okPtAYem1
uIeL1be7BWNPFlcfqmw2EEjZ2rrTe3kiXsBAwvGA/z5LoxlGdwuQ+zpAWpnQMg8WxF940bFPTE0v
Z61qY0dEPdtYiiOckJd8WtHhCEC8BOfU4rBHSS3VU32DMBs59KX/UGVkpQ1IQ4K49W1g0imaDuCG
O3gug7r79IvRVeSTIaVjBVQQgCpzVXLLQs8/+ktJe8lzs7DJmEu+jWLrL0ymJAfZo1at7+LJCEyS
8TgqVnGadgR8BvOfLqSg9yrqgCdzxR40o0vYDvot3NhMXvCMrJdbd6zmoa9+Lk09MS52Ev68Pvmb
ljA7vS12DyOgapuW7riCYq2PGxIMK7CbvEbkrds2c4HJXKOvYUCk7w4g3mlGbYyKzH6YVRt3K7Ig
xDHo33ubLL/WoV/ph/WKhot8HqmnlQhcLe4ZXJJ+3wfRZm9LT80biJqvpx37Gb+ukvTkz2jZmWMU
ORhi3GaHGeWjHrhYRpm4N53lBcgBrLBRY90gmnbdHFxB8Gn5HTelSZODUhhA/w5+KCr9rrHEiQ2U
sQwS2um9dM/e2WjIl09j1IsUCcQ4dKN5ZxvyY3vx1BZM7+NGp2o8L3O67bhBU6wx1lLc0KhFQPEH
n+c+mWgDGcKVGlUettC3pDShNNXanSyzQMAQeosmrj+Q0BfLw7gWDifr8sy1YIjrjZpiysX8SKMH
ooEL6WOLX1E1jSb5c63iyPuoBy9kFCyzv9eyOtu9A0d8WpNiTDEYi6fVbOeyV5Wcztnsp/PnrYZ6
IyvxyME/DbWoohlowiSRd5ExkqjnbC1IkQ5pGAC4PjRKBsOXcofHfNYQIAvqpjxOdvGfi4UoGAVt
Y2GLG+NlEhrG7Iz/auGvZzqKHFDiK4YF8ahWlen8gjFVzxu7Lsk2iOeu680uLmWX7vvXftZb+JXC
I1mK50miJ30uaA7maVeq596+BB2Bvo33dJaDWwgCWoJvd7GSOzmJxeFXui8C4MVKOTpkXQMnXNqY
M4v5GHhJPywwJmh9gPjCsK/M3TiXLih7NZzxk99sV+StiyKHVm2hwwxfQDXlBSQ4xw1m3/uYLXWq
K9TjvPpPmygYMPB24sKKjjUfRzMFD2xJGp56oSK0gDe0bxkMi7RkRjOLvto7wFNQZBWUmN7l/vBr
C5+yUVxLXYbr/WDHnVomvIoLbggbFC+r6Iy8bLT6aNkpDZI+E87p9IITajmQFzEfuLLRM6A04zTf
lKZfSmbbzTJX5tQ22sU6mkvcrWlA6YDOAvIY3sdk1wiwzzZWY9XCLg9698/BHsQO3yWcex6llW9G
dRRqdh/P5tHxTGT7Dn5EtONw0C7VboWb282M4mlYsndzHCyz91OuPYc5jtVIr/Gp8fDPfCq61L0K
CA4d2qf7yO08U5hVfIlGHGvnu4YPqPQsDHJdcZ6zLu3qs5f5pX32GszPH0PaN9RPRZkMvb2Tzd5Q
E6CiWfRwmudt27/Giw72nyXNbLjlDHST2a/bgFwPDY2pR5E9pKuRNLhnCEdCiuAryltJSeJ8LOdY
VvIgliEd8WdKjZDyBMPgLvb2so5VkwHU627c+Hv2ls48v0DzpvFdfE924JwPSwQP/Yv2AOO+iRsQ
rOrAwbylEJYbQ72U12Qgk6JyPgp/w7TpWO+YmqQfukCUGMbfUPdddznwpI0jDLT/oJuvdZuIMvtg
PyAlrvPuc7KRcuKkGI56/zPzJDMsz3lC8wkp+iLpr3iX1spJvJDto60DU+3ds4nWvQ5pfzJpHnnn
bsFbKTuYoC+T5DwkYz/S9hMXqm5OZbgH5G2Nt1czQZJ8/8FboDnekUT0dfVxiRAc4PaM9KUMDyjR
PNZRlMwZy79vpoxj+stIUvG+NZMyw5dANNqtjtvalFdI6gVV7lTmEKcu60PHbFwx5hcw+xouwz4m
KxnGlbf/9vDqaL7yL9eXrr3d5T5A8tVD+JQLxym3anc/bpEGj6OAhxfCuFnAVR2xVR0imtD3hinb
V0Q9naNe3+0qqLPinX0JD7VylMKw7IYfgpKY8/ORfjpEOg8Ti3NJRMHeH+kZ4/WPN38oGizDNwRi
b5euXSdxEaRJEWaQTami8pEunHQdTv5glfSP6JbbaT94ldFLe4oQCKov4bQD116qcTBj99RHGQLk
35Z47PESJDPQNKvMcUym9qTiWncpaa9K6+XrjLIPlnArZLImTCye3PZLP1q8zMfNyEwtF71UdagZ
ZMwst+VStUg3gRdalasv7TyOYJcblJcGY+vjpHym0kkiEA5r4uL9ZkUQmWPSIhr+UipC7LepHXWu
3+VLKka3te12+VVG0Zb9bJAiT+mRrMpxDDd0vy9Gt2GAK0EhoEBDgkoe6yLNcCNcxmpzi6hkU9AP
N5Tb09aFm7Wi6iKgZZnbDV5IYJB0ko/7ReRy/QTkH+OdzzSyroxPQxHv83Sa7ewywLTZAE3A3qso
+4M8ln79k6UCirKTrOm6Kx/6QkVVebATbSDVM6S7l8qfqKoGL8c/ia4Vc/HDWYzmDOMcGprF87KW
EphaJ03HnDHGCJIviCEGu5zCumm/tDHhzZxTZjSF+1GXCf5Wh/6qEfJjD+Ki8GLBf7eJu0NQ+jJI
qK49N4IiSFmZvxjZT/VXoybQ4bpax0kcaEONajevHUihuXRl69LKajBzPJysqBa+AkZpDs23KEk6
gjBoCkik6XAZr4+qTq6getXp8leTz0E/HRsD0k5qemO56FBwtd0GFGOe43hywaudfM7TtCXiBxPs
2YBTaxrP+9sqxidtejJ6D+Szl2Y7Z27aueuhzgJv7hi8UU2l/9MY+93sv9V4fgf0vo2FTcI76RGn
O+iJtgWn8pcwBOoD+qbd8jyym2nF8hzKrr2ntUhO3qXZu7GgqETWI8yhGRDKWpqQzBZ88ry5MeuH
oo8ZSnWgl0UFn9mg1/w9WArUzaHoC9MjO94nsI1jThxFmrY3SC3+qIcWjuPgZWEyy7Otszb4HETV
whd1vUv+XXB3X4sSDPf8S5dCXmd368ap0v9aa4vRnk8Hs0ZopFGnMoBkGrT4suQwlvIUwiWI9p7O
LzqWj/2++iY+M8iTZ8qIK8c5+o10rKvsGYy2nDlwvmxsf1PQ/dkX8GfpfcxWbf2zsV0ltsd1664B
vVVu65lW5Z5p4PrriKAhNS/qgqHmYaW5cb9TXTK5Z2EXA1wU6tW0H5Ox8Kv95xt59fI64VvoyDdv
gtv270gT2QUOvaSuXx73BVUTq6T0HNhuTFcjQMCFFTzg3A84rS3nTNP2jr1lvnVqu2SD5l0+wCBU
NnsMZjC3HQQt4dxJmbfaZvdoi8n8f5lV3NTTh9YXe77dW9X4i6cw0xzd2Zp+jYbuTM7tRfPjWhue
bBnozS+PPh0G5bd0KPdKXBK/CZLl4LXDXn5jvlsy/BKIKh5+ycmp+4CH17prk4KWOYriMoTgHsDv
uP03rhBPF114oDPVlGDK4PeRig8kbo7AXcXkSF100RpK8IVGv9EB8zS6jf3l1iXd6kqOl90+35jU
hDXMLQHiBXS07csexdxEF/fojnTnkzS5Y2x9qG1qHpR+5nmiX4pjIrZIl/o0TEPKuJXVMcggLzf1
wgsDjH9rmFRv6ZOudMnK2lUfXrxGDfAYTk3AwJqly0LN1kFOP579ujTFfFd0vuf9izLrOmPnf3VZ
KRZFZJIwjkFGtw0eZq+0b9lcIEy2dXIqSDkzmCmPYN+ilckd8bR1MTrgxS4yiS9ZDznrnwGNV/TG
W5zBxYGMOA0v8PEOaVUSQWnk/Y+uBWoXdpD2Jvfj2q+aCEr5lg0pcCxYXicQxJ40LoBVybpBiN7a
Dm904K6YVPqeUo82g7hWV+6OkTaOcXINw+gm9HjGiWaL/yyBydJH2mMRRyKad890yTYS+sngZ+BT
ivd1CA2wI2G/H5rITYnAZrrD6E9t61zj+uuHi/23ERjfS/u4u+gmqXbSME8RFmave2kzGWfLCCR5
Huct7C++rUE7aKxfZwqvH2vs/q9Dxbnvu94R5H3/GOqMugeVW5ifozHrqbukWQ4qlO2vPz7M971z
tyv6+2Fe6fjUfw8DcVSlGQql2MU0uE1Z5GBiA8ZqJ0iaJVWPE+4CHsq9uDTVoV7nJfgXv5TAWdt8
t3qp2fK8QMCJOzoTc1518gUaKgS+YiMt5r35uKvRrSEyP8qYzTAjo8GJMxvhXYOSpQa1AhV4Wyv9
2k/8rW0AF6f/EJqbHpwq6Me37HvVJQ3NAMuha9Nk0K8T1L46yTibVhFldCgkpXK2BgKoaD7nET4G
7XGIJK4WdHZjHfHjw15f3b/fnAwgMsxxocKCJIiutiV/b3NEL27TPdHDJURpSyCbCzq1/hrkzEbW
bkB3iKEqAe1uJ9DzE9uue+VjoitKmSvB/eMTckvju/PBmiwsgsDNhwgDBKHfS0DjIdFO3VueB0T3
tJqBaWHRsQ6Jkr+1oNX7Gxv5nXOjuFqByAyK9P2PT+EfCyanoyrjHUn4DzZ4r1/IkcaCFJ2Nk/XG
jsHWKjPJV/rgbTeexmWDz8+JUKO63MJHNtiExoFbRYLqYvt5no3zLpkpIWDrb7T6j0/ye9E1D801
17o7xWFZ1K9nMeD+geTOW3DqjuhDawAKri33ipXa0+s2Nqyf/5cw+HrIOMBghoXC8+F/fP9oaDab
xDjnWMflGzDPL3gwdOq+HYO5Z/San24uWo8NdPuPL/XVGuW9Bb2KCrx7aMVlcMhrVxu0EXttzOKf
pqLn24G/kG6ouqrNx5vXwm0PYIaodm+p8VmuIKcN/TgiiobwX17VV0YE7nxIjoDFcyZvcTav26rB
ZaSIMRU4wRs6hf1NK+MwQvAU7Um3y90EPDkYM9Yf/uZUE3ulZeyfSNbpYrvwUa+o0dfNzWbuDCCa
fNK0JPDyJfvGNzRiphXnx7cydDv1/75enHoW+bTM4lRB7yxD0V49w3KYvAXIgFs5JxojjV27+svX
O3qpGi5PfdqsRYOO33bl+oGGhJYaJjIpcxWLNCE6o2xI8FG+60zmZDtZLFAq0czjVDBZH7twWl/F
O0GPQo79PqQl/rGypDBoea+b8o8v6h/PI+CBxDHjD8noMz953XDOwKVsEm2tj/Qt3QQ6yG2emAuE
UF4SyFHFCNdIsR00LbJ0ss1CTTDTXpszoyiLG/QpGzSVfLpZZYTVVT1Jh5ujoPIQymw6xr6kpe7H
Zx59/xYTY+h9CTDZpHmCeAdm9P0rhY8ocOqmmKjtS0dwzNJD1TTGlEIfcwOd9I2GlxzLiLIg3k6p
5uoPU19RYmtGsq1/zg3WA9/gbZIYObEc9/5NrbZk/cmHhjRvWyyBJB1Fu64AGEFZQ1qYR1KAkt4d
eAr/+eWJqbBkA2wC6C/q3T6MhTnnxYwcG8FJZ4MvckDj/lfiBYoJcHJsR687MVrPhUeBkFU+gWfm
4veZCW5RfY6g+dLPe0ZP2Kcf37JXzfDuliE3zIkISYGbNFv797cMXbOiL2zA90+B4QjU59eUUAI9
8nLdEk40Hk2fIAKQbfMNWpZssIjAu+q7alob/kyqyTb/kiW/2jY4M3I0cAqywpC9HO/U788siLoo
Jgjao3/tAhQ9xRW1QCBplu1yGuxII8toxz2TbIJuURoI46D5edxgSj6iMDB6PrWVrLrHoKyCUTNh
b3YZ8I9v4Pd9LO4sEUmw2UeYQjgPylf3jxKrBPZgvmUe0wf4GahhkT7wUDtHdJn2azD8xqTNTNCz
123x+G+2Af98fuzpFLdhSItHljPy9vu7BPkY8gTq6gQHuBA8w6x0vgF2xrSv/rATwTDKuTYepk6H
RVVaRiXxstHCaSEnb0CipkLlwtKP78w/Ti0CSMTDj/MCFcAv/VVwnPCLiYSs45PtGnYYsF6kcfSS
tQSQwu+JlxGqDM5lT/zS/7wnyJrURWytU+bR/zxLBORl2/zxL+f1OmjjXILHAiEuIk8Mkn9EiaXv
aa/S5pH+EgsL7acePa3IWJxgZjrKGDsC+ybpTdz+BLKSz9UTjhGOYctv9HYA5ghT8OPT+j5jdb6l
jGqJYIYwvaMl+nUfFm97Xrd478DKor340hYx3joMjrmKOWsm3xNoU9rB/y1Tvlof/20PC2nDchEg
ydKIVOQfKeKWowJuYT1Bo3xE5TYwjrai0aBF3jICmMxQhsu2BA2ds6pc0EB0sKzzQdIu3bzDLgoC
9oCcMsCrIKI2L5jYGc2OE6G3B0C61bPRf3bbipbRdqzkO6mwGkAYNRGFuei5/xzSwZj83vVOtbkg
g2ZO8+6ve3SIJwwR4BEK2PczyAuh8f933xlwDz3IXkf64fMuvVqlmJUUHHX949Yrv6w7i/Ql+3p5
R1CQE31/fNTX0S0E5GG8OY1vGW6FxT/uOpT1ZnvQJQyVakPUHytN/jWzCtweWY0uUrE7uQxshplC
fl0HLjnyKrg4+26SNPUGh3zqfP5QeIodjoZ2AVbw4xN95YxA+UAATuK0oKR2+WL2KgzLdDHBXKw0
jN2oxmZo+vkLfWsdy2OTu9MTheFcFPuhKVva6PdiXrq/YlrfGd1W+hlrKmcIcKnA+1M4nGM9jkyn
GYLS6dutPw18UcoegCtyvlCG5G+8nb4Op6RJwgawus2S0Z58g6rgHVi109TjROAyrb4PHPQEpxuq
N/Rx0sCIQYCXZcdpErv+c8BoImemFPtv92/O5a8iPzsmt8RPkzCjbPhnn+a420oA2yMhRbMUfxJb
49WndaR7SZ3o3HIPVdM2pn+f9xoI/l/2nVepjjt6kbJfFzwSNsrX+w79LAs0wVYdbU2TXk7/17Vg
0fW8uELqit/8eCW8DlD0DxIeYgQMrnIgPfx+pwHEwb9gl3DfbeXwtT6WLjnt69Et0puGOQwNhe6P
jxu5LfTvASrEpIdcDoeOOCno/H21AvFs0SXbL/xHFQWKSYoiQp53o79iSY71jPCTeOJZS7TRgb+x
drw2mvlBygLlcDdBWROCUM84ceFUpW1yEkMQGQn4JXpkIVNnRNYde7UgXjqbjaT8fCtH8ZOwuMSj
cjcgZrtCBZTvpvLfI95mAulpQ5cDQPo/1J1XjxzZla3/inCfbxDhzcM83DDps7xjvQTKMbw54SN+
/f2CbEld1DQFAgPMDCBAUjeLmZUZ55x99l7rW2h5O3FbZTKEMbdP+OblC3USUUPSWCHZSns1ygNb
CTDiOVXzf5P0u+5Snz+j76wsmas+Aca2/tOXIwzSWNAud64zpw7ALIlq5emHCObX38bPTz0bF3dH
h6mpgR4IZu7npyAUgz7LIeXMD6f9oiIpukF6z9f+o1iMJW3du7jLsLn/+rV/rijW5Gnal1wTGYxb
uvXzyd2P2iwsyHTMUbN1wWvDOhJgCMS3/+Nk4S6CBV8pHRZ/+P15+DFUCw2ZP6OVzTpF+vW7+peP
nn4jSDCTAmw1bP/cYin6soNJgKgUEAu5Uh6wGwZNgYnBCj3jr1/r57s7NFybqpcqwVhrY1Sknz/+
rqvT2lCSzrO/b6ywRkV1WbctPp5yoAQ9m9+nwqrWIuWILHPdpEtn4czt6Lf8uxSVn6+K+LsslQY2
gQogqv+1+iXoDVmaAjEZIfFoXNis4vFOpPZaOmS2vCrENSzDKsVFUuRyfdJQCXFgALzhgZllDeuu
Z0FSwQbANjtIfl0zmEu3qPdW6cOoRgYaw+z7r/a7HyXNYZteHYWgZWhwfj9/lDV5h50yziUmCp43
AoOnMZlA261iJCd2RBbIS7b+BmHEZXnbSrYwvjF+qgvNd6aVuPvbb4i6lEN27SWQ5f5zzxKRKj6s
CTREIznsc4WC/ngvmmmVWCymuXCCwpcTEs30jIK7Yf4Zlbw/rhcLG2IByoSP/ddv6nP/0OILpkCh
M0avF3Ybk4vPH1KWyCPswVB4M41Wlk68CmFee517MDMbCCvrTjxPPF9RXLDy8JmuGthfv4mfTx5W
Ovs/AhiDMpk7/k9vAtuGXUJ9LLwf8jnLbHilYqINK/6u3OxXS+jtr1/2+3by502VVpRNcwaDAK/P
Q7B+OH9i1rWVNVmjogPpmUADNZgGognfmow4OHrUYlBwBxTdTOm178KLPmZWV/pamvK4lImB/iWG
II36CBomv2Jgm5KM6VsfV79TPchL/+FEMXoInMSrHqSHrVhd/mGVS0yewx9PY58i7MldGQAN/9Wk
WPUsbF745qfzj5X+61/887yBL33FLrK7y5YCKYv67/PvDUfJSFJHqb08XmEr3PXX8/4PFZqU4y39
cMhoQV1qVnnX4oePaPJh0/xugfz+Xn4Lm35O3pqqrb51P0PT/zt56GzrK109SqryE+D8R9vpr5no
+zb/+Fv17W/nl//s536A0SX9C2Qp5hYWp7kC1GlN+PiDjK5/gVZB8Ucnnvvr2nX8Bxnd0L/o7MNs
aSrQepN7zT/I6PwrRE22gQILrQwXHuV3yOifHxBatCu8g+PH5hCCtCT/tHU21QgTposkF0FSuOvC
l6lZmX90A1wMcmQjReDayIpm6F3/28J3ffr+uSq/v7iiqPaKBeUoVH8Ob5QBYBbqqDEHrQVSOUi1
w67kGgF/wIz2rZBzzWVo2h2KOBqupV7PvKRPlC133PbQQmRDwVxk0KpRpThea2b5sRv5h7IhPzEW
JhkwjoV85NNV/Zq2de9ZWXiVoCt7G0epmrjTVLpbtHIYMAXvHhtZpQdlp0WH9yFR3xNlGCcAKtoA
H2vABA86WEV1ls+AobNmPgEvc65B5iXP3aLDhI6krEanH43TA/fbjQkg4AV7UEKYjIah38spd3HZ
gUhCM2NV36BOGGcbvZr+Y5/9r1lrn+IK1iCD2675+OjOL/X/glXJGvnrFfn/8teXMnn58yrmz/9Y
iaryRQbdosioddch1hpq/GMhKs6X9U6y9gfgu2iKySL4I6FAV79wM6StonJ+yg7pv/9Yh5rzhWhc
GjxMB2lWk6b+O+vwXy6BjLi5Ea2FJ0MvquPPG7XoRSLKLmQokMZkHpZdLlD6p1JQ5TW5RH/6UK5+
rLA/xyFQ2H1aeZxQnAg0OQlY4gyGofrTsheA8PVovQF2TaU/USclr7IlYlwPWLHxh+uY8Ea7TBpk
p+r4SjcP/FgeqcPFnM6mtivKPMRshxbsckKPkgdR3PaO78Dmvwb7YSp+3JkJEGzNKY6t3hVQlEnq
2w+9XAIIcQxIIhOCcPr3UQXhfQ4R/A+m2syEdygVuDU1LR6MuClq1KOpdk2HqbpyxmLgvYgUM0SW
WIOHYRnUjITz/qkJ62gfJb1UuobRO2wHOqB0N0zWfYvOikoUbhaqz44mQbGZZyt+YIpkKp6s5E5O
ZAJVCD8J1B5vTKcVPtWLZHl2Vg8XILKqx5a+xxEHaXoTlVaTYrmbdUKocTL1Lg7wHoHOoKuSSwKu
uBoGS40CBUXF8IFtS5hBpyzdcwRL9DJGAaht5qkxnuy2l2Z3aHLVdBFs0lGRmKQ+yKMyJTuJMAeg
DcQhXFv4GGhFzMBIPbuWxFd6LOFj4kx55XO/yC3X4HqAvFxexOzhwxif6SS3CgI9xX5U52HSGOt3
xWvBvkY0qz53iduLto28VrZX1kfkKNejFBXaTu8MYmosDFbX6aiZ2E/GvugwEyW2hCpEH+TtCtjt
vRKz5pGntpZpXs3OnQ1XE4pkYRsAAcoaw4QpWeZzDDZDpe2o6i+YISSCHDAgRIGZ0aHdlM0sruax
G17TZux1t3cwNa4kysnwCr0dhKvTMbnXZSwIXrZM9mYQYom3mDlQEldIoe+7eiz5zks9JQVcNwei
ilfcZTsUhMGFcWX43OgsZGyVMm21Tm8+klquSIhQu5Hm02jlJ3s1wHoqwv/3CLckA8l8lu/KSG0T
X46bZgnmemjlnSI3bRAr+dA/6SPaCZfYATV1NSJc1CDPrPE5iqdJAAAxtZZpVIM2Drdqskr0ZtVw
Q310MOLNrZ7vMYliPuAxkV7t1LSwdyLq69anLjSYQK3hC3Icpp1P0C0e4QlcZuX2sSRukbmyOWgI
Y8sNfQ89D9QMBo0XWmWEJkGM06vNiQJmQWQdsxQD3FsAPETAgpCSVnXlekbJ2SucnC7FwfgNtyik
htEm/XribdwZGrC3nZnErRVQT+uaW0n4WbxRnoEPWUXeKRvVGfu7tmsgfLB1NYR+a/YKB0Ec52Yg
Fi4KLLhxECMAeF+0Aficgo7NZA7uEHrVwPJ9qZkmJ/ylUWXhJxzz53HuIKaqPakafpgkVhToXJM+
Rs0ounNazxacbLDw1RZhbmIcHGmJ7uJ8rMdAnfC2bYxEdG95vGAZ6YdC1s7gJDOBp36wR1SdcY8C
GpgMIDozN58Xk6Q3any4Ap1pzQ8W3KK7mh74TQSxGANwkw9XUFMNJViErQrfgKhT+P+FRfH/6oOa
ivUXB3X5jqHy00HNn/9xUCtfiNdhfOLIVM3IRNfe0R8H9Rdu0xyTgMY4qTVq408HNY0Uznb68OC3
/1Qwc4aTQCGvfxEnHYaW3zqonfUk/mfRyrXVVNdCXkMfxGWa8fTnk1pFd8QmkiGNCisZsFJqXelT
RTS9uVTeIiPqbTku9mFn2feDlXe7sBcSier1iet0tHVywua7Gd1whSlpHi4tLpGujm3jYWo4UBJG
k0HEA7dh+FWiVh7eCrl5XqJ88CGEXIc8oVuLOjKYeiem41Fl+9zEPyOjQ0Y2rjfPjZI8i8n+Wo8L
g55KO85TeM9EmJjjbo63oWiOil1IqzHhvuYKeLGM6QdzdIyGC/SBSAcDNxaPYh6GgNkEQAeV1DIk
r4QJ0coIUqnldoAL/U2X5BveSnEestIbq7EJnHGiTQVMx23AjV5Gi43bS5kBZ7LwvMxJOHtHEzwc
eSx+NnbHrlGkDQKQMlgAAmy6sSGvvtLeK1q1fjLaqZsZxba34+EuzesbLarfw0x61IdQ5ZNOjG+w
Dg/2lMR3YdboOzbhnQN/eSdljvDqol4Oy2CXP5Rzv1Ve31UF//m5Yv60ZP/ytvvpT/1PjAj7iysx
T/6vVvXtR/P6ufr+/gN/1N/al1WvhGOO3hjSun9GhCn2F9Jc10qaf/cjUODv5bf5hUpVZSzCv/hc
frOqoXtTgCu8hkMD2fyd8ltBF/PTulasteVrM4RhEENRz2/65xZRkkAHJ91LeCagg0MSZ1IwgAE5
SFZUvWiA2R/VZmSElSKtwB3zrDmgYGK1ay7tNgxPyZjor6zyBZ9+Yu/zeI4f43RZNka/6KcuTeGk
xwyAnghqard1HpbxEetBeYW3Pz+NQNO+jeg0rqUc3glVkHRh8EDfSHB8L5Q0hZ6YjP0Vo/nuTPVV
P7SLFFGCxWkwGj1kt8mSgqxLQAI5OPrSTuAJASG2JzuKGnpMmtaFQyiu4Srot5jYlq1GOOBrZdk9
A5hk3GvaUu6muuiux3lcjhNT393UxeqJw3YhRG8pNoYZZyccHWcaCVcRbbBosm5yJcQIoCq3IZs6
LEKTUrObQDGmWvji2HHiypUSAGOnzE8oeZZafQ/HgvceJUGS95CYrENDbAFAjW6TKnhaNDM+4C+7
NKP7ca5uJCNvdnFkjFc9cQ+bwhkjxyXDaXwsm2E+laUd8e777sMea32b5HmxUxZVc3PiuFwZrtCr
ksbyrd4XYi/N+l21lONXhEMa3S5d2oIc8sdYu0hV3diu6J/rEEX5eYFldD+W8hxYEN92Fpqtuyih
ZGpMaOSuyh55iAUle5e1/UOnTXArRyarQaQL59Lp47deFAEULBT36McBVRYaAsGVIQzb5K2Ph3hb
CK271rTaccs8krag5Afa5vqlIWHpYdO9struSRok3KFC80ZqSA83xb6ktTHpwh+NuL8Q/fQQ1SbG
7UkmAqF/tbTkhlIlCaYMD2io1gcb5wdKtSXeaJDcA/hyx26YjkKCb1kYXl43r7HKpCfqoywoi+Ee
IXTMtDrq45MkCAZwu5WWz/i66X2VStq3MntvC6t/QE+UHRWqtyM4vqR1I+5cLY5iXH6FtpEJIvCj
tPHTpAxG8a4Ku1hrfDx35C/tLXEIEVXi3dbwwEyVtG3M0be7hY+XGKUDGF+C7QZk6BSb3Brt1Ddb
HBepBrU3kuw3ZZT0TQVGUnXb2AKjryg91wmdAi/aEtbseLM1bxN5Bv4154MHKpTrpBTI+rChTqRy
V0FRLNw7RDXthJqIA8bvj6ZR9pSwtIvS7qgY6eROeP9WpsB0jgegfI0RbQbVjIJhTI8QxIl86A0W
nBYPAbL5o1YnymHIISpNkrwxMJl7HSKofVJr2gWi0IuWMcj1JOWdi0niDQjHvTWMNIxt47pUZRpF
XU3cwDprbhV9CSxLeqHyzU4tlPWbRk57Ur0gdls6PjwOW6oJKlrXMmdkr3rVoFrSm5cFXMSxiW19
C6PHAhVBBAgthsuOMAK3TuOvKl657ZAr48Mqx9j0lehve9U4d7bEZxVLPre4g0WgZl5q39Ii2Td6
nJzNaNIfsnKhp5Zfdq0jfHvGONPYOoC8cXwrgWq6kZC1B2MqhN83dnIkX2ejJfPk0vB+cgTI+7LJ
EAI0HNtL42P5qLblXOwshdXk21VinRIiAR5geVMDVQ1VfXptlEZ/lbS6Gzv6GdzCPpm7h8qiDkii
lGeyq8m+Sd7L2XpB1X5hDHl9YcEVgnCXM1Spwh1ayPRg1J3Oo242e8IHhwchFcWZJiWoCYvmgboI
aCOEdrxpg9OckqhAA4Z251uTVplfavlIS8aMjvQf2i0QHbY7cKcoJohR8WpFlw5dreQb/Fl4tuKc
9SSQ5Onkc2yb2ZZdxAVEwQPLdrnCxz7mWmtbzDMhqUtkBgBQXjFkgPYfyfmodfIdImaWx1lrliND
tfgGeKf6nGBWzHwr7pSLAf7UZRsmMJaz61DF4h/kuZNsIn05r/Ks0LFL+N+KGb+bUmbijXbSp8hI
5gsLN9IHHnnjY+JrO2SLc43/FYCdzQ3SgAL5MtcZ+ZNGeFxD+ywkeCqkl2i/+rqDQRjKvrGj/Law
kveuI1pTr4TmS51SPlTdMtzUapE/gPlZXNVc9nEjZ3AC1fJaQkqHqziF9+emi/kkTcbAZBMGRo3k
xCrvw0KvfNI0oVawDVyARX8bYxmiWdIVnpCsnJtxDi4CN4r6Usdoar1eUlsI6yQO8KuGsUwUUqRt
CFWwEG2WQtyUjN0kb8W/2Nt2lvS9Dbb8qzbU5YnyI7OBwpTWnS5LtuEmtHS+ki0BRnMxyqtO6oe9
42TVCRiT5NNXkqI161EFlBMNzQnHTzRyu23U+5rcritcVmwDGG6G1162Ke5DXFI7JRP1A2YD405X
qq72aBTjsWvz0nR2EEykF9En/c2gqs2txJDsRq3j9pZSxHbVsTS93Oxbt2UqTb4ESNtUZtOimTRd
MmlbzoNo+0OcEQ1pEDpwX+nKQyUSHrG+qI5OPWmHZGmmFz4PkMaLKaqPeaGdIEDgfIv4Q7OfJ612
z/gvIu49Utkhh4gum9JoV1m5rZBceVNbkloBQFnYBsBPRyYDLXRu03Rw2xTPYxPeAFrnJK6Au3Rj
io47vzfnPPyW0MPfAOXfobzd5sa7bUNrka1tR+8uS5ZXWd0MoZXRrU90yn3IpZdJXoUnO+s7b0jH
va4ML3CqpoI2EnxassPq17VcPOJfdq6KCKEMOXth69kxeJWwr17EgHWGW0W9Pr5nQ/Rbx2KNjgnn
l9MNWzoHxr2u9KNPGaGdZTg+17Apo01poQ1UtQXmg9VeD8z/7uHjU7vBxBW3qaWpAeA95yqGjPyS
NL3BRIJjJsxVwoYWWkJFmtr7eLVlJxrVX9TVzaZzRvPDtNpX9E/LPRbikQ+naLY1gOt3YzbigNqr
5QRtiElrKNJaoaBaXPJbA2DNJuHG5jeTuR2rpd9asfJqpfKDw0RhFauXF5XDxSdKcTbA0py+4lvd
ybPYqqxLQypPkV1tGa2wSzrl5C6qLj8kfMer+FmNjhxC5QeZ4VQpy4ihB9baVibXlcTYPI3eiSx5
sSS7uVQLJUjryTgBkyhvjNrKXGz68ZWCsOSraIYBNc9Q3aPH0S7Hvmt3Zg7BrDUnBVXVpG9F3qVv
Q+mEAa78jrampt2PUV5RCpTC/sYtEiO/aggiG0AZstIitF6QGRSSpWjqzdFBJr/KL4utMVrgR3Rz
V4RmwmU0Jr2wauLDUqnNbmqJRHLaNIIvN/RFkCxFHWAGlHyFVOgAAYSxL9Xkul9m6xEyg3MxLgKM
IWxCbJKDUt0Dn20r5krgDV0jnsmbSeMEdIBOVxr4Af9MBWZLryrbaRIuUCW8dfJTYi8C/tZksiq6
RWz7FAaUizY03Kf5oHzL9JZhfxEfrQR3aRMl2jGvI+GKJpl3WTwX+6ap+/3SW+qjsEEADRTC2OrU
ysHwR06iDLGTa7dNyEmASiufcdI7ANNzIzxFfUs/YpHTyAnUJFQODZmzLc0zndmaheSQVapLFGdY
rVv3+3OeACt9BuksAUHotlFSVk8jzXSeDxrEhc+DH/lYe5kL24AagCLEiq+2ZXhEmxCiiuKuLXPz
iLUA9AbQdHWktekKy5HunAa85R7lXsSgewZHlTL+29WwNWjCtRPhOfXSP46NKD10b6R+6CbEH4iF
/dpzRe3PCyUDPMg01xQfznDIByfbDxA3siCOKxGEDPPuZmIpJ69zogwOm1ZsJTu0NhFxkL6MkmVF
Ikka33wBd7q2NcT6iaihcWXzXT5arWdqaXHJ/h9t0ohCjk4mNFOCdS9DSUDejiAQ4JllQUuk/35T
pXZ5ySojAiNkjpupEndDW0HlGB3yzZeSQoNZROeqqYKhNRTahRTvjGU2TwUIYlfLmuJCb/rmkJZ1
fqdyDWBj4lLHAQIQUeMNjHmkP/PpoBOJM9OPh9xk8iiNm7q2jFPY9l/RUcImsTsp8xygmDsDIvS+
B1fXA7gzy8u5T9TdSktwtTpi2tGklCqaBMSaw/kgOnPZ5lIh+3ZTSegY7MgDL7RsehC+x5CTLyCP
VduXaSx2+D6kIE7Fysm1+uIJAKGxT2t78Xu7dThBlBmedgEUyF44UBF+cvEisVF5NMdhyXwurDey
cF4Lnl+a5KRbDuPsdl0RBVJHMp6pck8uoKZY2Pnk1ZKsz5exHWnkgYySa5ItfBxMv25v8SndjI1+
sNvUCDpTueLC8Nw779oU7dW03Q796OyBWlHjKgnh0+NNxY2PGKTROTj4BvHV6Mme54NIapTPT7zR
ryDYDI+UnEdpxOUC26J7MTP9g0zd44DPGwo39vJi2SBjPU9rYkEa0h5vrfibZrAiJLk2Pb1XuTA4
gxFYafE42bV1mvT+AeuSGmR9HblOEZ6b3Oo9rvf5RaPp8Mqi3N4t82SHPvdi4yzHpuXW/L8yM6b7
bq6YHNgpOmKZgGOZ9CGqwzXMu6xdiaq3ZW5y0vuSWB2lPAqwLuA8CJoqjdsGvOxGCoHFCIXERRIg
n9gIs92YZM/kQ2uRV0m1zS+NgfZBLmfIRmplbPnqycZWW4PBf3Y3DtwQ2doSygun467Ahd5VqZBu
qjCUJlchdhgAhGrl28jBAhUIVJBeJFchsXNmuuUHRbA40y1Sl7fZjjofPAcMozLt/XSowyth4VjP
hPUA0cFBY0IU3J5w7f41HRTZM5TOyF2WTqDV0yZyGOcM6iRdWICcbhCUcStqQvssuBjZfXfGP5Zf
GnRtjppIzI2Ye3NjdnpgkPTijpYgq0rjdqS18znEboOkgQJTdBeOcN7S3iZfbGZCVeRtMEnqUSMw
189M4fhEWdz3hnTbSLAiVGEIjqD2a9eZ445LJc+rwdcBM5Zu6WAOO6FH+KVSDqQxuggVRT8Mxrxc
KlP+vOjy4FnaYO2QoksulxfZIwGAyjkh+rOJ9hP3Zavm71DtZAsUg8Cfuak9mitqkEbFNmGMWoPB
BLWi2BQgvPrQKi9J1/RsrOpzagg7KEfAwIvW+LAUQw9AQRnw7WlUxMBI7aHoAtsWGRzq5ZpA61uh
iL2o2ZIkY3YYfhhswrpSb5RIP3HeuqEE6Fl9ldRx2DJ1mzft1CSvU0SXiDbXAZrds9UOR5IFA6Eo
+XZsOIyrTLnlrGgv+7yvD4VV0aYoVe5Yo34kr3DZW2G5UwnkRqiBd7TprkTpBDNxGURQzrs+G2Q3
HPFvKQobTlSW+5h+nyc6Y9gqcm5cN6aebPMwnDfOWM9wBdvH0TH6yzYrZbdM7CdHZ1cpq3SbhUya
0iw8Z9TjuzrMGw91t+qiK70fi3SjNempKpr3GkFMIFcGN1V+r+1MuMGhbMWTppTNddFad11oFK5B
otWGHabblro9XOT0C4AxSztUc+2eK3qTkYcB3FxvQE5Ds95UqdnBt6BT3hfqtdMkEEOxhr1yfXs1
LRu+2Vio+xpFswtjw89EGMIEMzydMhqUIpmaURSXnjbIE3o4w/DiiTa2xPFMa1/eKyb/o4rl5KgW
0WVWg/11IsByTUHzL8E6lKJiOBPJHvqGlt5jELqQ20je2Q2z1UzQ4nGGhiu9OQOIG4r4LZGzEgFw
2hkvkZY4XhaXt7U6vXSoq8ESOMCKy4LPKFoyN4HOQyQVXYyma8DQTo1blyHsUUW6UU1xiGDgeSEZ
Cl6lRbsop6OHdy/x05rqlUTGnQn2Flea/FXh4LnUC/ssU1g7w+ynnSK8TM6OjHIf+0ZJd5IpJxvT
aJITo4pV3xOM7CgXamga8vqclDtt4inHxeJsScG8pvCAlNdjXRhwazGlmHxW+mGaNbaRigtmzwJ1
KQG/xRRlH/Ycv2lJRV5eNjP5jOzGZYta2Hrt+RLd407YLE7qqWQr+lLyY6e7MYbGY9DSEmZudDeo
y6Eo5k+amor9ohYFcUAEZDfKSZbqa7M0t40mmd9s4kT1JCTRa/najJQTycAFYyl0zVtoWIC3TJqt
ZOpPHRDsZ5IesYouoaep+ake4jeLQ9HtNT43xCBwWgo++IGpPap3b1GG4bqa0qPatRu9zrGAkdHq
dZNGzyAB1jwBorDK8k7Ping76UQhRq3NwTGPm2XWXsgOBnbbnZTw2UKt6GpT8pETGOpJ6xPIKEqy
uzpQmpoaHbZOdzR60/IbZFdHAryuYTsfR4eRTwjaN1iKYht2yxLE0HNpiaYRV84ywCqO2vMOBeRe
IQWabYh7X56nIGQmbEEEUTqzds9o6htSDOW0alIJhje0jUQQzKnvK+lkt8+yGIDbr/EeqeYbjXgn
AW7Y1CQEeD13wUBd0sKPxxr8pj6Wr5yzuHCMzBs1rdll5fQVOnWNImUq4Zx9NLoaKOZ0QRPatbL8
DU/Tk5piH+1MJ3LNItZ2KeEo54RAl5MiVONugZ90Aa6ep0V/lPr0pVIHjazjc18s/U7U0Rt5U4gE
hDydxrmdkH9O+Yb+N2VL6zrWcAJRfBx7DpMJBu6cNWLNKLmAWHyO+zlg3Lzw6TFhd0Z12aiGKX9N
mDXYk2oETMPbnTYX3iR9tFXQ8vyL6Qr9ejAqzVbNvs3LQy9/HSrVh/HNxSov/ULLPmaj3Nh1TgHZ
lekV2Lnc74ngcwmmG2hhxY+rQ3YfwSTleTxZ7OZ3sqQvbqmtcYm9avpFqckHS22Wa9qZGng7hvMx
U3Fa+FJ5oBwNTxhq3UQqbxEPXnSSOW4HuNDn3Ipqr26n+zGkQjfiYxxF7P29JPn2JEFPVsInVS92
/ZK2QbVI8VHP0vzMxz8Re2owMdV5oyTj3DWEz/l8VP1TLz0ZzrBR5ymgrDJdGcQxXLuQvCRdaW4J
eQW7YKuHSFn2GStxS0nyZkpJQE7RUW5Ur++H9zIkC1DhoeR69I5ZbKtWghjcXD5KVbTF2c0ntqQB
KYE0OMyAOMbMTZXK1wFCHYjmtr0wybXNYsnbfgqVI0kofVAptf44Uyi5wh4HnsCC3Ii4RTq1yMsZ
2bANcaWtN1yncgrtur1WEXbtEyYGyFvyku4tqHEPK8hHa+TeTHdFmaY3VJMRVCF9+pqx2LmApN4y
3s6RgTCDh7ByO9J1k2xPcnvQceIaERdY62uddTjt+Mne7A/RGM/nhUnRph6UYCgIykssT57pqNAW
V6l/ed77q95Cj+Skt6QwLn5TRsUzApRjGkr0vsYb4oWFr4Ujp3LT3pdUTclM3dw0YvDIYLUO08DY
AuQ/7f7Eepsg63smpcQMUncLfdc4NiYnFU2w5qjPZQA7aEZuTAMB2yooWqEfBY1ZjVMvgaQlW4uJ
D1mUle6RWzECYV3UuXf7waqUtf1Xn6elaY6ZPCz0TUY2lYHuHNp+eKFS/K0Cc+yRr8zGq1D5BUur
tJfdIJtBHkN8nHWOSfS4EamWXeNTrN1ZvaTtYDCJnSQpiHVqhbpHV+zRn+Kxc1GeOedWDD1YmNRh
XZfwrZhqhLknlNS6B4FheOMqOasop/aDlaJvX4QZE8ti9eUZPRsbE2dQFMiis7f4c+VAEdns83LO
FQBW7VUisJvqzm5J5KiKerOGeENnr+QXvepPUmH6IWq8vUNA56NqdKo/OGzzwyT6zaCLdK9OTkj2
LS+B4uy241z+4MsVwQBWETEdeeyQw1LifPJWfo+pbWrkC3n8UYkY8X9PR8zu+9pb+CDfjFaXT8Br
5ZcmWcytiSnmCf389JDRe/bySqs2XVbnB0Idoa0lnkE7NNGQpOnKmZaQsU0bCs2ejfAydJJ7MPXh
acqc8jpuVfN1kNuVOsk9wTccqfbXTPaHDlN65mbpsFyUosjOeddlG2VqhZcqRnKeAcs89dbiHEap
CDd0pwDA2DniHUiMZ3yGjV8s5Uskmis9YX4Qy/SSWkNI+7hNrQseiH6jOMwT+MLk6payrz72SWF8
Vau5AMhuROPD5KTpoS90hT5TqF/ONUmF9CJH+QDgST8iWFxup5R6xMwVUJYFUgqOWjW6tHLqYcgs
+HJy24ar1tiPI5EP7wPIc78I7WpTheYcjI28bAZYGC75FByL4+IXUaHc6Ljg96pat09greYT0uvq
WCVL+N5AXErpAZV4Iekj4j6TiEZ7Hy0a2XpiaX69tPedhEnOa6Voee+TqnClRAm3tEq1YzU9pFAT
XqypI6u3M7udWsj9dRvpkW+T1een6JK3cFBTz2yd5tiG7cQRRnGRteO6eMRMYioEhnagLqLGEyra
aSgVOxkCylGBqO/Nk1FSIVj5G/Bl87CUjF5pMQDXJSWgYz6ZZTcNN/zg/+osZOIP6N4u6WC5xeCU
x3BBaNhMSxRAwrb9HKggW4zeXP2+xOqXKudPaoy/1Gz8D3QooGT6hcYKtiJa6L+9lO9/2300y0dU
DUn5SXK1/vwfmivEzAreVxubgkl66Mq/+kNzZXyxsFbhUtDwIiKk4mf+rs4wvqhYSFVs1/gIcDEg
mWirvov/4/+gzsBUiNiDyYCKpcy2f0edoek/i64wsxurDQJRmKEDSPjJvzP15NsUg556+tC0CI8n
kgPdsMjtsyIvXHSdsuaSDoOcAsiILLiSzdKbHuDfiYNyWscRqUyenU8w3fgSdaNyz8B4APo60z+h
29s0KbjBEclhNxhKFEw21SLNjlzY+xqvM3ODYWLPmv4/c2eyHLmSJdkvQgkMkwFbd8BHunMODhsI
yYgADLNhBr6+j2eWSGe2dJVI7Wqb+eSRj+6AXdOrehRT7op1Oe7aq0uvI1JOt5h/MRFPpExHL56j
YQScd9Owil+Gi2S6cT36beDZZBI0Ab2izFS96dJIYwU3JqZ6A8KZ37XBEIiNKHz3eZpSfLexmwPA
rNe5PMb038K/diXVAERcxUGo0croDAlMlvv+1F64kPvrvrS6ll7KiWXm6BdelMihPSunCJ7pKhMX
qmyKEFgM/1qbsOd1GuLsqkCwUxTJ9aekDmQsy403IGDDvrAifvv8PU6S9szFgMNTexgqtyqf3BhG
6qK4jGoM0LDvM/3UGlP/t0urMj5zF57rUOdGYIawdQPFYhiudsTdJbAPq0Pi4o7LsxqZdghfCJIe
7FC8FjKTbAL1OTmmHDdTD5cW7gQtpWjHbgAztEguRtZ5nwbvEqA1lJf+kNOVPwaa8rIdq1yTHccW
Hca3q3cSZwDtbb9MaYgu4vRVGrbLclxC6AlHM8+vcGD7a2d1Jg0NPpzIrUxjvmUpREoWYYRX7ry8
iT+tFkgOe0Fl/bJawzzmXGAosVjwpUCYZmDjj8+uauUy7SEdOup1LDJMujwXzWsmy+S7Sj0Geig7
0t/oslzf6BAVHMpJw9VdLs4/frRpYsAH/jluhGm6D+uoShHWjYS8XZErQxVzWis+e95gFQwHENho
wfTEOVsgkQKNVwq0eJalgt6itH8eV4dfTcsB+YPx7gh3t86OzaKH7yIraYv21vxbzWZ/nYHMsiEf
E3G3ToVlbQaXwq8+IF5Nz0qHkZya1QrQq2ZOC4VS5fuEzlVFBizOfOt71Z45d32gyttrQzuf5GeX
gOnarjOVelunAikBb71Ln42A5Rqh6sX/UXSpvPlYLzEM4XH54ldaHsmOxuMBbqlfUJdwsywMasrP
TYzYcbGnEYy0bcQmDOMCzFc4J5745WqJ6pJDyHuhoI5rgWGvLdW37KO6U2vBBtpqulvKEIt2pq9Y
FOHZLuTuf5sFS33Cj8b6kDOhvKm5sH4C6iRgXNj6tvAq+bMt+WNHQ8B76YrpnWa8/MnGL7TssYRX
HI9z2kz7eiQku7FE7D/FI4yBTSwFmi0k/oQqGbF45c4ufLCFWWX2I1+2YnoMlBlYmKXwBUlYHK09
NG94wNcffNe5BDmg2pzf02zkRtOR+0IwX6tNbzrOqe+awgp9XTm/KeNyPkSPwTvsVIvz3fIn6W7b
ESOl0nWNb4huhSKqkzx47DrbQq9qJrtBTa0oc6KLztb7AG1wUygnfjJ5hfGpxFYCOCTOhggCb4x7
aVnYKLVzr5c7nlaX51o285/VmIrHdQJZuXFNo/dCtAPvjoJuxKHJ0gBRszWffjgloCK5tW6WLepm
czaCFXmVRwADuOVlRRqRq5/fQMBXN4C3QhnoaStaYZvPqr7Lbt25W0ZeYgHGnJHLyFazL6/AS6sf
H18Qf8ZpGh7jIOU61bq1+2RJbf7pKEEFOb2uEE/gf3MWrP1q6ZsFaXVpMQ/a/IQqlzKvNDEFV6mq
U8wS5iqsjQ8dA7pNE3AFHxOP7bWc2fUot2WfwYXW+gV0CzBuijfROaCx+8/4Sdpgc6vhdncGsMkr
X6wywFDYZ80j+3gvC2XHh7SlxUz8RX9Gw9fIf9nz2qxFcWqX1TBevcDgH085roKtBA8t2GLJ3j8n
gZs04dSIAHwKR/ZnMEl0RAHjZsBGJGnJMfBBXAm1rk81uyMRBkbKlGZJb/4eqqp48wauE4e6jiUX
UcG+qlLd8NNj/7sf+fT02a1kQvVdQLPhUI1Ra/A4AS2DFx/GQ5p+/ss88v/JId1O7X+1UsOggGaI
W9sMXGmTCv93y+X/nQlpMuseytv8x6ktQ0P2SWRxzwqL25y43CbG//lM+F9Oev82D/63k+P/xpmQ
P+J/7bvf/Cm+2qH714Dc7a/+zyHQtv6DowSnPAiUGxD0ZpH95xBo2f8hpM/4BSVAQri5IY3+cwh0
sehKWA63IRE+lOcSuPvPIdAV5OosQhw8Wv8kz/xPhkCgr/8eVpUQJ3Hc81OYOMkF+P/vFEiKidhX
bLnsm4i8RLztAm6JGkVxAK+cdI1Pul7uXX8QYTsY/tEtkvtx0lQ/pfFanDm9JEp+9anNlXM6WDHD
1G6/zRYDyy1HsNVYbYi1INgMnflYJcNyKDmhninKk1ExoY6lY3uieo0BMzOGTWdyBM9MJLfcnIGY
kHQnv2r3XrnOrzEuuk26mhs79rqQf4pe6kl5FFRlM4saCtpIYREeQ2WF6y3FgAHNLR+5D02HsWw+
Gqd7ZIKhwJj1Pm0U3X0FqcDNJ4eW6dS8E1jVQs35u6FXIY1M2e983TR7z254iS1Tdy6xIG6bAB2p
5hPCk5dQx6iW31Na+RHNdC9UuQfbssDQa1bdA+ex3jtJQlhKtPWponjnaKcDsYHOzg9egJeI70gS
tqY2Ga0LaA5xp+gxVTSQmulwnvPBxq4h03TnO9WwrzGxIYnbq7EN2OhsR+ibv4Qfa4bHaX0pdO2d
0W9jMNVYO+AozMfRXsutP653jquGv/3gH+hgW5+qZDw5Xs8yrhQkq3xxl9GMBS3bugN5sJwy6sgx
Q7Q6RV6SfcRp/EffDGiYbUfsYXWDWk+NxavOnd9BrtpzLzvK8NqWW2sTN4d4Db5cY72vOnj2oKmw
JFX4Xo011/dUj9K4M7v1ZnKxt5LzsInztQ8zzIuLIWuydsEBfZ2NQWEXdBpp7r435WE7xzI4qHU4
2kWMMckYRpYRagqbPKeJhWgng606q1Z8UhiMFQPsUI10wKr1Nhjgw0AbNV6WJOsfmGTbT2EW61Yl
ujik9DedE+1CGWOwvVXFjXuz974y4YTOQD2KMO7o0QqdQod5jpQx8zm6TXfHMIAK4t0RjDslVfnm
GSSgmw8+i3YzOivSt3jF6pVtHDdlUk1RzNBrMEofRgwn92Wllq1oxXqIbXqDTICX99WsBiJiQ+vy
WBCy5fF0ul/9XLhYcehyOxW0TZ0Vyu/ryJRcrOTyeLT2FOWB7Gjic8vt65Y43OpVY7IZrP3YTvwF
G7H1teMfuOf69x2Ovh806IrbhpVtMSfjcDHh8zrmRGQv1Uu/rS2DfYaJ3w31x0FbbLVEn+VWV5pz
CPqM6SO/OZcA85+cjmeiQ3S8ZDRiP4I/wDgcpN7vKV+uAYtToKP7WtmYjgrO0sa3xtB0MzO0Yq5W
ZG7KV6cWmBfqpH3vmyR7KJtG4x5zl9OUN2obw1FnBzHM+xxfDwypgT3n6vao9666k501PNN8Z6GF
UsYWYVp6t+Ku23ZZf+iz4UTtBLN2vcR7RxuY6rQ/FptxKNwTDU81flHsI8U07VMI0hQ2J/02HbP+
ZON+9bQ8j6M2D1IB97CWdr607YDZeSGeQZF6QzmHYHkZeKvxqKyOBOuI3uinVrVNpzmOWuWxlVk+
1g77LKGqPT7R+JiMMsorVsFgbZ7IU2ISjqWxLQO3Cme3lDsMrrxgszm5U52RRbkfBydWnNwsvUS4
1xqg9ZOV8rpIMzd+qJv0Kuko40Mh1qo845qlwd9mXPhCJoqmrvzTbT37so6kq3h/XEw5uYxh6e3n
ju4djh9UY6Pkm8tN3N044zDcj6XHvMi66pDOirovXV6zHhpNEHT6Smth8Srk6G8NwTJ2JqSFQ7uZ
Ti3TbKRbu9nbdsclyHLl3uS8adinOKQny35gIHdkAjvNiZzMDnAmkkdEnQNBiOA+Frsi7r46rs+s
eKM8FfclrSHLMhzTdX3JOSeSFqm8MaMMO6cIxsgZJEfYsoWoiBtloa+NSqzR6zaD17Esdmibk/za
6i5OWn62dS1m/4GN5Mlla40czVNZPzK16rDHTrBxRZaEjSACOowuzvbho1QGwjdiZPrscr8usoVs
dtv/1JRcbWiGJJDKf+Ac4J+TNXPkvKU4fMt9glsHxkQza46Z+IZFdVlgRGB869eZ50ylj5IC3vuA
u8UdcytJSdpKsVpYQx8uM9sPuieK4+JNwUuT+L9hVpYhgsdr3MzTniKGkV+WJPemmqx5v7h6PI8C
gTobJ9QXM/3LN8w/BC7VmqGrG3Ulk11G1oyQHeMTmjc8QQTAKMQIs7yN78nj4ufu+M27Gb4h97bz
UvUXrMO4Z0Q3JYeiz9XF0ktx6xcjTZYuIFrkpP0nun6TL6pPBN0R2HY3OpP93mlLSotifM2XmVK/
U1DF+gJcW7z3mU0mZrG/U0n1R9Jl3jfIqlszY8o3B7H4sbJniC5db7mssEnDUwiBQQm48HLQVaFf
WHAH10WazX3XZbwtUjaHPIZcoPOmZGE+3v439KI/dct6UgXescUqiu0Mb/NDnrnvLIKWY+khl/M+
QIN3rY966ByqvomMLyk4L/p1hkfchGvU4dHNe2P9WdcZC4xv4S+d06G8w9KCyMKrn45Y/xnef7qN
/f47rhKcmVXa4YvJF7w/qzgmfqPpLgjayPC88nsc0+DCF+uzRrjZ8BHhYRRo1kdN7obQn+s/peUg
rwUBsO3Srd4B48419tOPknLZ48wavHJhY9ORxwOBxbLF+0eyJTdfpmw2jz3toodhqapd5c71W1my
2QI1QD0xLMmLMY0o+wXqOBeFyb+jVzGIjIYjrZE0piiS5NyP0yRqqn69o7u43VPig13Ra+6zgDr2
Pk9MWiWGycN+n/DsoZhkbtMeIBRwPQpc0obc4G7lsHL5UmNcf1SBalmv+0BGe252od+heHRpgNnC
7pLDEICXgxD/mPcw6tuuzPeDS5MxY9d6tNju7Qcxlb9KQdua23N60ZHqR2ps47DTTbkP2iJU5okR
r710CRdmzWAJrde9GNDluK+iWpl2KC33Wdflp07H5wIzqDLlru/Hh6JDq0y9+CEhhnXkQ0SWcghi
CFGaUWouL+uau2//iNPD1yV9Wmc/PhDMsHSH6kT97vhQd/69t9TY3HLXz+nM6b/p5Z6uK8aOiXi2
oDut8SsQQslD3475mzQc99Uua3HvNZhDfELoTM5mv2lVUr8U/BXvgsTq4XmjZ9XYT8OB2nZ2/ZOV
b29LXByl1NKO8fw7B2F+1j7hEHrhNj1hbsx25U9ikxSxcEq4AbuwfLoSaoPUFW/omsP+7R1qny+p
2zRPcl6PTr6810ly9FglMQ1QRur5W1U5Jyvz3+Gjv01us29d84ouwnA3J3vTG0mpmxVWjAWHWjJg
IknrEUdx+otexWhZNcqIHh6nYWVuK7sT2NKTWDBPxlMcTqMa9+s6PPmNF+UuaY/JiHT1Yw4yxAxx
ziv0EH6Z9hNc4OdQx8e0ACU4gjse/fIviMtdfIsR0vrES9C/2g0GsrUzLtUIosDvT4BKIliG0VrV
z7AoOS4EuOlV4O+2njAjlH9gunphPcv5pIfBvWvyAQ8GwLhzBwTx2k1LwxveIXcV43/JCoamRDIk
ybS7GAm4p9T07mVifuBrNbZzaVnYiRFGat51/EqqOBADfoP/AXn7RrKlQvNWnVmfclHvy1XjunKX
hwJDEJLZUTYqqkyKbvK0S0L66ooLgoV9GPENPFC2nh0q2eQPMwG0IZmuxoSLHODEh5jG+rN3nSvc
ZbWB9m7t45JCO5pFpn1BKdFTWU7m17S0xW7NsyDKzOGPDQMhQsCl043Wy1C0AwiGWE73Sx5gpcC0
uiW2Yd+XpXO1/eFxLnpCzU0mvqQqmh0DVPonAy6w4XUDA3vtrkTMeH9JHp1xfDOrrHqFmLWbHDSj
Kt2LimJSmik5FDB/52ICItTMVwKLv71KNHAP2v5aUbS5sU2Vb1Bvy6h1vT+pqJm3xjrYmo27m7Qt
L0td+Df7Mytx14oJZVT1n3joZLguiwWcK3ntLPT6GN+iGrrvLFtAHw2FHYlmaffwsi9WnyVfQeZD
GeonWsVAd7YsfnG1RwUa4xeiU3fGqKR2o79GhACn6GYp344kP+7nTu4mWbJa4NgrDwupgc6tL568
+QqW9tHDLrKRlX6s3fQZzfCd9PoF8Wpmt66+3ZQwUEJmczKCg5HVJ443ypPMQZ0AJTgX/O7NkdcR
veE2GpIPNjg0AZHTnFjgX2ZyCzQhKGcUvP4y336LaV0Kifp4XxUxyI/WEaHdk6SzDeyiAU6joY9q
cCZp4/4qS5x3XIMOzmQfChYC1dAGB1pSLQIlPNTwLrB4+fXZmZJXECHGafaXR6tQ356DI9IEHbv3
xuZrrAX5EPeP7+Zf/TR122bGSq5yi5SeyxgNnn9nkwwlOYMbV6hyvkNOwyyaFw+k3u9jKLgbq7cP
wviih2pDu/nOJa91UMQs59J4oIOs+OrnETkX4O3Rd/A9l0Qs+Mu53sZdx/ygJtd+wTcRow63/s6z
+3OL34LVh+63msZyvOnWz6Daoy11ebZMM7vS9DZHgcwH9OPBP0+khALCNpEbd8Gmls2nP8XBwR/p
zkLHLrjq3AyqmeDdGqwPtlG+uqKS0eg0LIEkpdx5ccLz+gs9EL3UGNsD6gZSuOJSdyaIxtWKGb8C
Re5o1EqybAHOSeIHZsmwXDqvMPuLV3mzVgiqp4+g47o3p5DVnSFxi7Qdil0vyRL3w4IVFwU2jhzK
ZLGoFNxQKXjutlVJfEQ1SbLRQhH4oqBg09ModVdzzP8JljI7LD1CME7A5Wajf9Wyag4448rvuBbt
S254VkTPevWnxUF/GvGW7OTs5HS4wlcs7TINg3goQ9uyY945dr6rvSp/10UW4KUvhy/Wl4ibyv2T
WQM7HQwFyEH0QyO/oqn4yCZpCfNmpLnv0DnlsJczp04NRvGETbDexYVNgVq5rt952hh7bXiUBS7N
REarMJonPpox7IqgAWmkgJIt3jziQtLGxqxGSRw5Qx33nPRxymr7CfSjwidJyAm78MxVapgrPpml
xfxI7NEedfPAbdy/qytqls2gl0R30mXLdqLY5rg3SNTNAmtYxwBS1ytKfJNE1douO+xS6ugrw3wZ
faEuZJXisDQAUWe4M5dSgCCNs+6UxYmf8iPL8V2PfAz9HGAUMmvzuJjusyr0Xg18W5IRzrufeDi8
5olXazU703mo4MG3ZKdciGlO1Mss408I3ixs9Dp9O/ix94wwFGQJMz1IHJ5PQ7q+22Z5wQ6kr2bR
+JFd53wzEzkTdOrFbx23MUZ8yuKuHtbkmxWVjQU0l654nov5u8kNwvaseJ8h9GPIWWSA4p3EH5RE
kdWhL2IKLe7Wtzu93jeQtaOShjs0wg4JZo4neV2c2g6tPPmwlB8zbsvRCrngXAIUaJyqho2Jq86s
j3goukPi9SNvqIa/m6M+nJLyXRWb3zEObeKAhT4zb6b4i1b11TfFcxovH8bU3gVxLBCOxjLUI4nH
xFtORmWTfe2kzSg64nhMdbKeltKXB8xD5pufGyyQnFmwA2sNZz5qwiG0yP0jS5glKhQd6Zx5QbnA
1+Tjqx2KN3sQ6aFiYchfTKxn8HL+OUbZv6eDYn5SWWq/wXK9bzWNjbzmYl7MemXF7XcmkmRyK6B1
cRpumti6m8x15Fu4LldX5i53uip9rGtdnsyVQJGTGPYupX2YMECAnaWe+j+oNHEIb349OUZqYeAz
8JcY05kGeGNvakvcL6W8Uui+pQB1R4SMqNo8xy9NVf+l9sBnu8CcsM2mfN20Qeru29XKomEBTIio
CPwAL9mxxQu0+Yc6vfGggG0tqMgYKuMmWgLBRRLyiDnVap9XrmJR0/vTnR0Eu7j1YjaXhJhs/ptN
4qMqL5wtVemKx6CZn7EjJnfgvazdYMQJZt6baZJ7yAc+86jo7RWkdNqeWU8yRjnug2eKa57K4qVx
O+5LjUI+aSb/6LkFgyf7tEvsaftsUeF68ebOPPX9Ml9UoZZ7EKJY5+ARknLryzCzCHTmTnsYjJWS
06mWtFxJPuBy/AKL8TteUOZSxYSLz7009YegE/zQBB5PE4ULWGUFugTOHW+fjYPeFjkpcNtJPzGO
EkN6wc4Wxis2wDrE1eB0nMWreARXc5x1t+7qfCa8QJhhbwu/ZtLT7CR7ZOn+XnvVxVyb+ylgEl5M
SEwaItwtWk6U2+K91QwUkw+/+Epzd0zdx5IF0iYOzHcuZqdgYgiXbsjrZtzXuH7+omGEXWA8U3yb
MLfq5DcE+VBhUthVKaUDUJmszcQr/E2YwakfnSfTbVjFOfnfNGXyQ3OvflEbLjeOSdeUh/mZpej8
LYhd78ilPFXUNeMMjac3jzK1a2+xpdxmRYerDlqCJ9KPBjmFXPyT4RPcLU+1kZ2xau9lUAR/NfVy
aCNbI1+trTl41mZNuzM9Cy3XeghwXi+80DVlebLblk22ewcgAVJ4NoDRGZbnZRV9tCTLu9O6IO3N
6q9oO3pmzXivGghjxWKB9p/8/YQcfaBgXp/npoIw0qQnEAXDZenK6WAPKe+UIanOeSA/pDfFvy1U
zileXwXa9gvhSnU7QW1xnsrum6s5i/kMnaCDIgARQImdduncvMWWccoo56GNA/5vjAFpE9qGWy13
xBrzFvE2a364BhvYvmn/vjfVyisH0rfdAc0y6103tnguC/bQCHH5IPQNgZaW38QBQWPRRX0ryaNV
2NoubD49fvgqb4L0mABeHhV2ZtvFfFtNMa04qy6a314fONeahu78RMqJxXJMl8CHGO3u5kUU9c8c
tIEfaqtV331WzSfrFqseDZEuiNfQ9BqoiL8WFye0s86ffZKRlzGDN5NtM+5S3nAn37CfiM3i6gZc
wSsDrY1l+Z3J1eS5kjrZOrNtUsSamzyrfXClgKF8nqo8Pa+YVGjTDIjiGmlshmM8UnOOHZqLTp4J
0AiLfAgE1zxKTtOzSSXCvvEy7whOMnTTDJe+oRxSpcYZbOtnk2LkjX3YQ4BtNqQV94v83Ts8SjRP
o4UtfwZFbGxAUr6XnRNvDINh3B4qiVublIZH9es+WCzWPqtB3q7lfRakjb9dmiTdQ/r7JP7y2BPX
P65NWUfJMiVPAfZqlw3XxjV4DRkVQfA4zhhGGjbDMVsyiwmMt+uU7Ve3i3JZndrcKU43U3slEgEE
IxtDTGJgnuhq2c8We46iROHO+tgPXSw+QntobumjmM3gZxy7+YssPRailfOPTb9Lx+wKYMS7AUqs
qV993CPx8FgOywNbbl4b9m1Yyb0r2Z+JRO3EUzzVxcQsZ+1ttabHLsleud+88iUFB0/4F3z4R2rF
kfSTl8Ffj20VPMLqt/8iemk+MpcqSpP01yWt8iIajJKvRey2L4D95dE2zd/JtCAZjT5y92Rnh9pR
/FfFprWZZXPNZvePs3Iaa2Ow7zEOQA4hATg1JgJ0vJoMBQvf6AGm4SeqO2bHuVr4budDWDONbDoL
X4M3pKxsaDM+DG0d1l6HP9RZKSNV9VNr9Me4i9kVBVyaed3bJEAw4Ddz6kTlKrO9Ma2kYHTtew99
OZFdicth541J8oEKjrdmJuTnzNJ7D4za4x1jxn+pQsBz25XGu9kuJHAsjvNlg5eiesr1ULyzdqvC
lYGWK3J16Wb1d20wAhXGj2hqNwIvoD6wvnwizQ/7pq5++3y7OdaJrxobnMvHwlJsT/Kq1oe45h5N
ojkgYFm/BAL1H3pQD6PR/83xV0SqicnbrFHhx9Uls93ljPqOSd/scOV7uUWft/nRS3gNLilISDLF
k2maN/wkCIPJQJacipiwmFHUBJ1qJpJ4vS+zpto3XdeFciTkvSbjsfMAEoD7/Rkd+Up9zol4xqYw
8kNikxss0hx1r/CLnS7bXxT9DFHOH5uROdM7OyAPtWjjQTrgTHkgnPLemsuRq7Y6uGVHKsmxlw2m
oemzm0z5LOze/EV5oEfqTsvQ4oLwVJV5wDCSOzfpPIvIvqd3rBrTJ71kODpYUT2alj3cdX0tQyzp
B7w3wa6aE7EtlEkVdrUS/e0YFMNSx1iXysA4+j22+97PCPB4aiC5my0zvWrOsitlSYRxsOzQnLz8
nNxqiBlsfzgtrb3OJs73lmUmNhXkj6CO971Wz7ZveGe7xH1Cn/Zdk8LPnABkXIKi+5WsN/XNasjk
6z+W6I+iWDnrS9W8woi59GZnA15hfnH70GqMsI7bje1aXwOIE4w/fkiDorjSAFf/EGV0Md/ZxTYZ
iiKsJHfBHqjmkS9jdfU95Z6BwhJJNEEtlslTzC9+SggOL/lth0XHgRXisu64XlbOOYDMyCGdbRFp
3npd8bSa9Hc4dn+pZ8M5aU9Ph4aYnTH31QvXwm7rTNaL0Rtq07j1Q0XrUOQr1gNJQHsXBWf2BlDU
MUlBSTktph/bjtF2yyHiilSlHDExdyRj/sFHp/DAwN199CAnbIi1mPsWzTf3jN/GkIBc5d/GZjPr
N1mmg4tVUX+Mjm457Ij1fHE0e1xvmX71w/CHeDE5y4o7eldwJajrdz+Zl1ujjxlZJP4e0nXezoAK
gniK+u4GQhBEBJCMt7W2XnQKE6vPzlp7AeQN4LWPyZp5Vw79Olqt1t5mJiGmfLrT3S3qLHifxm2H
UaokCu0PcYgxnMZnmrq4NaByG3Z37MeCu9nwGIxeflJdfadGfU20py6K5ky2omVebRrgTrtpov8Z
Dv4rrWfqkExGdh+T/w5B3SLdGnmLKlrZ/olO7Zc14Ho0q+WjZGWR8IQe+Qvd+5MjthK2B5cSG8B/
GWyC2+rPYUlzmLrY2Ys0G34vJK8P3Zz0T3mwNsysGAmjrJ5RTC3qwN2qlutmEsAs6Mz+pPQ1PYuO
MHjZe7uucshDO2eEbbJ/iunDr1vn2a/TjO313BycvvaI81XV2ae7+qqV6JmQ8Kyuhplty6USG8Jk
NvTCNYEqIG5B1PY8/IMV7mIbJdFH0rEGihvKyum/XZHTkJd5H9PtVZfHBQExObCw8Ng3lpVVHh2M
iEAgIGnEsj2JtTL2VYpAmfsfXUPFwDhjx8RdG0EfHiKteMvmi2FfprXg/Z8ekrT93VmSv8gtT6D3
WV88SQ9D13hGYAMwt7zYmkf81pEkvAbv3rvgA1KrYvosLsB/4QSJ96JBT/b1s+Gioiha12yj436G
+kvuH+U9200W6qq29j1OT28U1372IQGPI/HiYHrjcT1NZv+8+gPohMY65p2HoDZG5jKG5UiomOeo
okmjsfr9PFHHg6ErQlWMqj5fdjlNGrxKmEQb3tIr6SR9y7kCsFSkX2UmthZPSuazHExMvp8dD6UA
JSMQTFd+87TX+3VSXCtHGkXsI9cB5AXjlELVZ/9cou2zIIyLvWDQPK4AbgCSDD3fGQKLr6RT4Nka
vQJ9VJtbhNIHiK/+Ps+L+UraBTpFMxwyl+0QshJ/Q9N8XSdjn9Zz9ZAYdLCIwed15fjpvQUKLGwI
2hAWzZbQ6gfz4MVoUTmy4kVM1qeUCmNILfIjz4aT3xBR+sHGzLDtVRYfez0w+decZmbXfc909cF5
qe9XzMOhwVKUc9t57X0WJ41Ki3dOC0wCVY1BPCPLmrb5BwUKJQ8lnk16VlYsg+YfvwKQoGRjbdXc
DVwe1RKCr0mQrKX3ttJktKNs7y5FS9eLufdqwDeZ5Apuf9hcUeq62gcQXyzuF5WPAGFPDdkdyV59
sbY5r8XIrcUhljp0POi5wle/ubdEra5hjS7BAbTbSTRSR/S2r2GiBkzwXZxZSJVERWx0sfdgEUdb
WWympzCjEnCz+k2AgY+rY5s/1Or2Xsz+LDrYpUSEp9FLedWqFWSqfZFThQbFQNRhEcaF4u4tbVUr
M/V48Txn50Lhg+r5JIUhHsktcgKM/lNe+MRCc/BkM6os/kQYAqxrMpeRtVXBA5+Ecd9wUfiwRcdF
u49bfz84FY4bp1PWFeMkvwUCVmMOocTx1fy1udaxQoQFfhhJKm2NZXFwexPcd1OU/zlQ9W0B/Mom
nDQtS3xLcKxl9jJEaeEnd4FRPAcToPAhJuzpej53pQEjeBZDWqFlDPmiOCfc8GtoYWbmPXizupdK
P62G+tUY437ukr3feg/KkU8wpuzNiugHWRwSdSKC58SCKZeQMwAsGJRs2NL1XDn6VinC57WZ3dT8
K4UPk0kQRHoTdVpGpkjtYOvafvZaCc6y/ZimSbZjET0EGOBRvUHXXE0WfYjU8rEmARQv3a5sKCzI
BKdeAAwqAlu21hEjaECvqWsiQktdpzicrSDd+yNPZIizdvXAv8D9qdMuPbZjYr7Ot068kHu+G4T8
cB5nt8Yk7YJewzTmNTu3X+vH3C8JDP8f7s5rR3Isy7K/Mph3JqgF0FMPVKbdXIt4IVxSa82vn8Wo
rG4Pj6yIzrdGo4BGVXu404x27fLcc/ZemxO6X1jK2sMS2Zeg+YXvkREg1wtMe24Wt+wyecehNHOH
Ws09Y21sSmgMnHKmIBLU4UJrjcxpRelslFASUOFUdiGIbmmBNaj0dYtVOqdV5XBnRGFzilA7ekaM
cX1qkwe0cZGb6d0D8jGOBEq/7MomD6/IgWNXYuqQGIWHuOsdD5uL8zC2VcGcPQVILvQkRbF10vU8
U08ER24rcZNL2u1cRpfEvVzgQblKWHBOFDT7KisvxEk+GynEJPqffmtI5Y4wF8tRRjHzRYXpALY8
ZlxlbN3NE3YtAxZGk8psCjothp5JHgP05hqZGePMxZtot2OvDn2VTEEzJU1OX0fDqyy8lJRrSZg9
2qIGWpvsNi2QK4haeVMKAY5t0bA8Q8DSIStAMWyO7A3PcBpmEIeEi6rtoo0QWb0AKoGs+qicX3JE
2ABgZsuptT50SLalA9DVx8GgXi3qJfXCFg3iaEDvpJ7UD0Yv9jx9CuEIWEXbZPL3r9SAL1WtZb8s
ktDpIYcUM6e3TqTTbE6TZwQixpRoQNiHOYPqLGQGPqCKLnt8MJmErh/WZeVmiyL7BGHvqUvqQ1Wt
HMm07I7cEQNnYpY/AbKU8dVX5rGIqfjqanysdGXcJqpY4aprwa2EIzLBpVk2TOvMi7it3weGCXZR
hbDupji+FAbQ6Rr7M6R30SMN/jUvemq6KHQLZFtbYbBGPx/WypXYK5sGTXC0xPEbg9d2i6aTxyf2
E1cAK+gWhRhux0WnN7+M4WVPP9Ylpkdz0555S1Cq4gViOnADcjXdtlQte651Fyux5i7RLJzT2Sx5
nBZ1cLkIauNpCftDIzeirxtDekulPzkzrWNohop12cAYuKpLGIhzRSnE6UN9CRtxPCDFX07g4XAn
6X0We5YZaDsVvCktxj7bJFIPMQsLxJWSafIBs8J4qlBpwqRB3wLKfTY619RrEBvhPEPNSLu3Mdeg
44xJYN5qg3xJGbmYbtENaUnB2DEkFUNmI49zhJXASxG2ZW42ZyJW2FFjXMEM1BV49e4AHsmelabA
zytH9bcqMGfByRAFf8igB9nUkHLZEfQAiUOAipI3iibp0CokkEpp1Z6aLhpiv5tX1UfGIjXtGCzF
ZSqX2NnlgrYMdjeKsZLogwhKf1TBrbZ01LSKjL+Fegvm1LpFo11taq9SKsPn+9y4eAdeobJ0G22J
BrvJkehDeKBqU6Ok3UJ7cvvFvJSLzI8MzitxD1ex16XWRfgqHtSG+ZinxsWg7IinlSxOk+hBBPp7
rpVOh0CRbyuYX+dopByah/Q4qlYFmFHu/STrn4GdnlWBE06iMiXOwdLv85RctQmesAO2llovpG0W
qfxlAsGeunKRTlIXY/THWx2Y0qWSTPN2KAH2F8a5MGm9G8NjRE0bWL2nWJPfdsNB5NOJk/q5tMKH
BNeKGEWtSyfgGEBymPrME2X6etSGXpXgXrelQUj9nqdja6O6CvdkoMK+AYnLIWcWDksb1kA+IpUw
Ldn08NMphzDBNh2g4F1nRsM3uZ39qhRJFVlGw5eiiUp7ta1YzAD3wxRq13XEABQqQCA9t0YC2g+m
0HC/4AY5jUWQPAOd4Hw0d5buNkqQeY0iQsOguI2QjDTBkQSF7pEC7EoxYXpQtITmVgjbYZNycrHh
9BKByaHhXc/j1KPBfV0q8NBoaJwjWXwvNZlJtLATk+EoJqXPIr2oqwGkZIOKTz2CC7oJCu3FZNZF
TQFnl1YbUNXIDAR/SoTqToecix45Wy7SJG5hC6UNUt0ccFKuedUw8dBGZI/XqzenzHzOGoPBgNIp
jdMshfLc4Hl7mjoquyiMiWRoZNBhg5DtlLHQPFkupsuykM792EA1tOhAHvWR1rPN4T58ipZ1lWal
fo93b7HTqch2dExKalCFephnojF25zwS5bscaCb6xRixT91HBwPYKsMFKfAViJhPtFmvRWZBeyPj
68EBQXjLwSWhfI5L6y4HWummmKr3cmUmW9zB2PpyZXmMYvIT8E9l7ygoypOaz8ltjFyWsYQgAOSr
uR+V9Dxo8mtlUf2acZGc5aB4giiknjiuzA+iLAdbJNTN1Yz4Z9OiYnnROSPs+qquz6JYqZeo6+UD
dqLk2HJzz+zKzC6aLKODzSeZNsW4A1ecvnSNhSIYZYY1YQxSe7p8JF32x0JeogscbbkX5g3wrTDx
mkaytmVniQ/JZLyQzdMdhpF+s56h6p644RfJClLSJvUq78J03KZ1pnwDDjm5BmaiG76vDlPSgpOl
Lu5QRx/TfPwAE7ojdas7kIwcoCqBv7gFndQMnqZO72OBAiwGn0iTacY83jeu1s9vgjF0XhtX5RUx
O0j6oX3zxJKyK2OAPMLAWvKDMrPoWNezfpOU/OER0YGTiWXrykb6gFRT+9apKeSBqk3ctjP7N2AF
rIwFATJHab5eNPlpUrWLVG1iQ5YvqpHCVVKSlzIUGCSMqrnXo/a9zeKg29KAyv1S6I0bTmArVCUc
ICBxd7Daf0sGRowjgVm4KU3RrfL5rsSYh9gxxsqlaTsoeOUF/SD1oHDyQVrAd39OlicjQpDJ8Nhq
6bSAFpFSHgVtps/bdiROBtDCMV/HHCZktLs8I+97CTENLAMfakFIvA15kP07Ht5LXcEUKue4bEua
wEsBaZTO3prqOqMcIT09hugrLP7Yiqjuc6AHsFg12i+T0hYearF8qwwDoLQSQ9hoLMYTZw8mxp2+
w8R/6GqCxpmYqv1WF8HkwnhVNwaAvl3MQZbuhxTs5hw/aS/1g19byUHDZnMB2NukP1HlDkbJTVuQ
olmJtHVwy6e2nkTmZbB0ZPd0hrDhGwGp3VqCWzmj5ChMq9ubJJxsKRey7bKYiTPizd6IFFzPaABR
Qsr0eg266tR9EmY99FKe1kQ8BUPpYQgAYysgUFHg0mVk3xbDb/RMKIz0RrzJGd47oQA9sNX19jpr
gegpSukU8XQqDXBRS9U7DCOTI8NQy5HSUfES1BIk7xScdxSj0bdmDJejQhbhDBMwiWy8r2LOwViz
kcnV/a7FnwttA6LTtGiSX7bzrS6Z8/0UCWcU2DSkDesOlGFhJyVYG4yCsMG00IHtt9Hq2trpRXFR
ZOoNOQMteqYW3E2atxh8e4zhg4Z/Tgk3RRGI3lCX1zKP6auxTdtNLqhYjQEJw+3US0KLkEK5UOTG
O7morlAbwMejg4hqdp3AznRjxWS27FBJLxghgC/P1Nv6++IoCg0LKDt83ILSKyMqNVmmAwXynvl4
Z5qCs8ztCN5adASR42vc6GRjQSOUJLED8DjEW2ptth19Me9xYkEWqmraeaVQb+sxNh1LTwu0hvHK
0BNAPTaJdow61qQZYi9AcdtBIzEapXhFP2NsYyygYQ62dChBvguxeNH3guREkNG5L/KMMbzQfQtf
o1NqVDTIQjiWdz37DRLcSalTN8QQySrljKu3UKoTqboc5Vo5tyZKeyWcV+clBvt7ZOPjthmq6Ujp
1TBRE16XIVp7Q5ICf7ciwram1pmTnL7SWmuF+bSxFmU86m0yX3w3r622OhTOfzoI23/8x2dH3pf/
+Y9fGvQ+/+I//q3h73+gjU9as23+vY9v/9607/NnG9/3X/inj0+Q/yBOXGS4pSs6ieaa+J9GPn4k
c9JXLap0meBxBdDCv2gOawqehGfV0iSJHoEB6OFPI59q/SHpioq9j5xdBffd34qcXN/JJ9unphpk
fXAJS+UliET94Bj8nLSRBH0aIz6keBZ5gd8fPjKTnBIdhzqK8Jhooj+VC05V2VSRfiMjMjm04W9A
3zFOb2061k9TkzB1i4T0Nhh7xEFVnxQEOJYM/XkIPqlM0C9pisuPrTTqH2MtPKu0El7//vr7t6vq
h7X3y1X6P3D9rcm8/375eQyxvuQsrr/wz+Unm3/wuYroEnVNEQ39v4IWZekPgw+frFNCRzVZUj/Z
SAGQmBrBKxBITNahwcL8c/Vpxh8aMG9+JMP/WGN8/46N9HsY9CfTsSjSg0AGS4VBMK5qWGso6aco
YADXctfEieQWvSgfjKV9rNA7bgRp0Y7dMlv7WMqLg4VyaGNK+LuVZoabZRgZ+OBoMaj1qMj2RcGg
+tMt/HMv+5zKuC77Ly/MRGTNC0PNbcnmlxdmYOVJxkwV3Xqq6kPR9dg+5HbkhTJAgWbAOPfXF/yS
eMOdYIswJB1LraQhS+AL//lO4Jtr4hbigYv5nfyoxmz2DUjr+19f5YvJm20IJCy4Cuy6+NTJt/xy
FaprhCqN6cZKLx6nYFEYyZAAAUhXke8KWQ7vwr6WLytMOc6vLy39uNPgixAJHNJVTYNQs77TL+8w
MJV6oDQFMLTo6TdijzMsD7htVVUjWrHJlGLDWGn0LT0BndSaBXKuCPthTlbvRWa0+pnYDvPpN69q
vernD3p9VSCvNURVokT44fqqP61AmG6hpQRh4AaTIqA71oxtLZVIyQqhmO0KW/J1Mo3nmEHCoZop
ysEiRltdH8QH4CAsQMkiDHcF3jWKwdb3m5e3fiA/vTyddHqLb4okS18+MHMxzAWuQgBcwzJBfeFC
FBPiRCaoDltjBvKs5kIJOS4uxY0kJR0NEg3e3qSXh6rlUPPr1/P1a8Hd0iRzzUc2LM2Uv3/Gn+6W
vujTHLVNRJPL5IuYYC/yKg61nlGJwmOkWfP51xf8q1WjMbGj6iRmTmct/Pj5QI7IkhgZqGfRNPOX
CQG9nRLmeNM05HRAmKBfBA/ko+YjoFJquwvw2KlXylK1F4JIuBPHafnNpwJ/6euHwlKWSW7X2BmU
ldz0ec1MLYZWOUMKERi6cdV0cIYaEUOqGgYTss+hdYwmt35z679uELj2IULJGrsS3x82zB8vKveV
0ltBnOAVDxhLKPRKFpC4v7nff3EVdd33JI1zoGWsAIHPb63QhcaK0yD1prTlhuodRvmsV/LrX3+s
P91Bgv9WSAFzSWocXVt//mkdFTHbBLAzSn5CKU6lHJGjpAcZQwL67Julj9FQAtq7/PVVf2IW8A1i
PydEVVSJYFfUL+8Oi7Ol1WKMQS9fhGArRJrwoUprdmc515Gfj4ym0NCtRJVRaGZwqkXJaaZZRnkk
ikVAUSTwbGSgYzXdTSrUUbQplZFkWmA+mtNqIG/sRp2r68ZA42YbiOOuk0QLjywl5Zzgjb6qNaWl
xdQZpHrXc9Aew0UBYpf0hCLZVS4GJ7pU5bTpeTObVkzkEuo2JDD8MNHkdYVS+Yg+ceE2aMK+yyx6
ji6R1N1H1aRfiEI+Fv4QyeWedUKVNhkW1opUjRDppnEKP1bujeymNeOMY5dUkyNTjH01oDMa9AKS
bEHHGQKRiQ4VgSzW5iHDF6RhGiCxPoPNR6oBUbyCMICWj1ZRq0hELzPu0QBVncD/Q2SBU6Cvd23F
qGckMuM+U3Hgx3lTtO6vP9O/WklsRwo1MdUKm9OPKynDdwOHGAyFIefoZOIs2ADV0D29Xt0GSzZc
MAssvF9f9KeHxrqOQE+QPMnfMpUvD40xwDJP+KEG27XR0YPkaGILGmgI0PS/u9ew9zHz4UoS/5Gl
L0uWrllK6WRxKb4VB2lmrBBEUerQAwfELyJOIksn+82z+i9uKqcPRRdX7oduil9vahjiByRABce7
1Z3SeToHSKwZcpMFKxrUJ/qa0PC376mOG5JCkEpQspQvm2qp0hsJZ5U3Gseqb/GBO1VsFr6CCWH7
60v99BST2L0VShB9DS2kEPpxzbSJil+yJ4yYRBRYxZrV7MiFJ75EtJaTlOfTb663Ftk/PjAk2aSZ
pPMIB5uial/WS8aYoexRqbu53lHg5Kb1YS5j9hJHS3zbp7n8qJpFP27EEpgDKqR6uRYDY2IumGqK
AZaB1Bh9TAe4HEkjXtahVEWuWmA+bgvA0L/5Sv3F6jbZG1emi85d+ppHjlWmGsELGwwPCwvuM6kg
NaJGR69opP76k/irS1GPrnGwOrvy19PngGwVI1pouBIQT0wVAvEQgmDCb5d+9yH81WdgaOs3lkk0
e/+Xih5mQcsoHh1Gu5DS0pNQREiLIlaYLmJ6o12WHGDtDL/56P/iDVoc+S2RAF2m6uvh//ODrgQZ
QC+NvK7eSAs6+bDAG6Yrdh/ir/z1vfx5VXOCUFaKE802xTRXYM+nZ2oEVzubV3EWyjDMphgeMGT1
zUZNGOlJaZedfn299aX/UJpKuOzpH8B00Xicil8WdRApaW7ptO1Kvdb8Vpi7o8UT9jcr5K/eFQRg
lSuxu+trlPDnd1XHnVBZKmzSWKfJiYei32Am6y8U3SodPa3N31yPP/nz+2Jn0Nn++Lxkqt0fr5il
lsU5rBDdTke2h2t3wuhUSOoA3wgbFrapUokwjM9Yz9qpJjisH1ddV9BK82ADGUyujQBAjNeaupi5
4PzIriWauHCRmgWobTK6s2U7UUaI+RJs0zAZ7qna68LGYpK9xkE5b9DTjR9tHpfnEGWV7AMO5Mmd
KdHY++XIs9VuTS0MPeLs44tpyZtvUyJStgiGml+WFTMVTMFt9kQO1YS9XiRNksCkpn+PyjJGnleF
AAJGRR6x71F+ORYwxI4jdVIfOKSJr8iKJ+h+upTftdjk7lI+7Q8cxcFFICO8oRhZ0BqZDfoAshGE
gvZ5beC4MluJ2DBgnOWLVqpdsLeMTFtvYjBf4kFYB/IEAAZ+S9eJUMU8ai5UoUFviNHewHSeEvtj
Ix4zDkqfYmqypnB6l9H9rpM2PLV61RHkOfWVfMthYXgAjQD8Ic3IDT1izmVQac3z9BIMDeM9GFQq
4jfIivR0x6J7iFAEVH63KJzjGHbmmZ/GeG8cbA1LuoknA0w7oJEOyykDvsKemix/pXssXGNBQjlT
1gEvBJIut7BvZsRQiBD5/1ASaq85IKgPXR5G3lcah72PUSC8ZqAeECNSj9W50YXqntKtQykfxEz+
aM6TyNTmNZPiOhcYkI24zQA448KanFCV0OcmS9the0QqgxNBKUTjmC3kt+563ezusjLXGbb3Ohzw
VS6y7+SCTNN0AQljEeVlbepJHw9QA4rCziUViyIoBLSIVgz6zsb6Ehz4BIkFo/pEFDEvqwQVo5cx
rp8t/9CoJGRhMHn6Cxy9HUmyQmPcJiI8JjcuU9M8jWZe7nCzRG9yKVvpBsUvQIhuhLKc4v/exUpR
QPxUxPBqAB5+y4UwA01tU96PU7Fcs65BlwZRNbyDPbL6TYoQkOjHnIecrcGnOuvgQzPv15vXV3rZ
Wk3pFsIEk+4B3Lsvm2U8Mf6UQIq6dSRqm3qNUeURLJ96XRg9yg6GkLQ3XSMghq3J1N2vr/7zqZbL
W4ZpSnTmkOkbX/KNC1mqaxmFgIvvCCQGOhx8upm8uOYsVU7eaZXfq1VIgYKloWobMmzV0jjLfOCu
qfXjsUJD9JtK8+dHFV9nnWMtVQqVmPblUdUJUFyFHGsVLJOJrgzCTcGsLXxtVnb1m/f/F88Oyq71
zVuIRo2vJQb5jQoAnw6Ru6yPjG6JHZmTsjgaUI8PeHPb50gzcDwn0GSkhqknB5DSmU2UWLUeRI6B
k/lAbGvh//qF/Vwk0FjXvh9/RUogeX02fHqGxpk+tlJSGEyL0CyJpM3AddJRZJM/jKMu1Yt7oRvG
3yzG712cHx+lKs8bztzsWbJJu/HHyy5JJaIeHNFVB0N4UcVs+LQBq13Rr6Fvgd77i8KzhcxQ49KI
O2PHwJvw40CM228C473HX98FRVvX3w8viIaxYdKLZLxAD/jr+VxqpgltlBJSQQz9XiVxVPNTnWMh
Pr8AmpY4zbG8aYy+x7eVcByRK5aPjUlH2Yes4bcB6g+bxVIYuymFmgrYbjWFKIsGb79uqC+dFalc
7Tgys9cRRTjtw8q0SFGUMKgRPKRo93A0xK2sp6PM87ceYMG0UrOVkyiscPui6kXLDbzJJtWo7Zxx
1vQH8PEQncR5RuOjpZjN+TL18QUYXdzigywBXwM/gJiUtpn+WhUTm0yX1+O0U0D1kNqrNeOdSSob
0D61g7NRATHYSXwOj0qlYEpXxpAJflPnJjEwWtzmr3VYqsjH514099k84QEnhcOUMB4Zk5SVqq8w
vD9rStXe6ZD2Ol9alPrcs+8qDhQbCZVgMouLG096c9satBIgik65tCVBQ1jcThNPULX04nJgT0Hq
j6eVyWEkZvd1v4a0TaoJ7n4Cf7FHN8UEthZMJCll3GGym+aZRCOlr7vLqey0t6Q0EcXzXMzy93yY
xe4WYb+o3C34fOVtjUCSdE34MCKKJNLm9jy4290yBvXF1Fb6cKyNxFKdVCHZ1J2zqVR3ydjVDcQW
nAo+Q/pGupJxwJMZoyrf84YhE02x2RBNgDakcsqsjc4YHyzdxrc33orhBJlOjxg48GmGxBjMPT4t
Xn4l1a4sYg7zG0VsX8mgHq94UIevBosIAUEaay8UvXClLIv0TLtU0bIx0+dBWURi+8R5Eup4ljQB
DOkyroOdOY8IDvV2HOjV5SmdAguVuB2nraAyUo46xBbY5VAjzdmGCDgTuyce2duyHg2sOk02+VUc
l5hjDKUn9qsN0tTrhKkX/aVgma5wVnyykToYZwygJmpuLclnu8H7PdqF3LX3VA2tSIyhhQaubGLC
XvGvGpLfZHF+1yklvvhgHDXKO2Go3pnrl9G2Uqt+dPJCksnd1lOkg1nfZM2mztAVJUsDXUKMQ1M+
WsV6HWMW2i0gAHg2BGnKM1s5luQKfQVyzmUcABot3VQdMWuLd5GE29CnQy686OMqCCb7FwZKQxpA
ij0vjR5DbRq3Qm6ZEIwDC0oIBiPlcSlm/akHKCHYXU/OFJYChgnu3DaUhR0STXE9tQq1M8/En7Kk
iunbiK2Pngy4gMdFQJ/shBYrDaSEWm7qZlormxAReSnAnwHBBPEC7G7dU6y24l3fdmHroLWq99Oi
Ju+a0QpXYSsCqKuyeHghsY0B/4gS6imtCb5EJkrcMFWlgBZIIUEVX2R+w1c9IApBH7KnNDH1x0G2
+ltgbekHGvjh1IQVRh6hrQCb5Wq73MlWFb5knWEINqLZPifNrFMBSzQRSGa+Z4SazgXyDi+r17Eo
HTgYKRysSVMz9WkqHWLSAOCPxpRZOEYgCclEQ6crtZDYZaXPpHNGUQ15OAYohVklVr4NUHeI9kjr
eQ89vlr532Ei7wQBEITXd6hq8KzH5ms7EZXhjWmHUtHIDFLUF06Wl8FUj49TXiDFkfXCvEsxJuzb
GkWAK2cI23ieL+FJAicNkC01pBkv4mhmbjW2OKmkFJYOc5lZ0bY8WJrIGctRLnbAScV4V/UGZEyg
OvFFjvtqdBoEfrT+zMyUvEZH+eMSbh1cVVVZ3ksRXCOoaWq8oIgb2jc0a+xnZpgI54FdMqSlX6BM
7LixvVM3CWYVYUrx+nWCZRLT2QoNYgVUIPiX1OheDGRMbtbSoGMrp2oGBymWtTuKKeOr0CzT9Ezu
Z6G7yHKmeUN8SvihzARrbceyFx74pJGOlrKSkw2EZxWlV5jpSMAJwE7BQUnWY88ZAa9HmCA5NDF4
2VkOGcqz0l6/G4KCZ1bYl9lbLC0ioVxAOx46MayvapFBA3qNojjWM95tpwqAvcOhU6fA6QCAxa6o
dkLjjUoBaa8xy+kl1OUS8jh182Mg1ctLEwmg1qOy4CnaDaT6IuBve2Is65IZk6HRq+1KgQSdgDnD
iNgE1Fe3Vmf4vqXHvOnApkUFSTquKOcDAmZyWcgoyWAo2BClMC99LxH+ltjjf+ewfZ1B//th+yZ+
aZ6z7rn5LPdYf+VPtYf2h6IY8JANRpzMFMnp+Be2WeBHa8ORaQddNVnkqfqfcg8FbrOmmfRQ6CWv
ldd/hXesP2JgoYviWh7S6f5bcg+J3/qhtNP0lcnBX+QVAmqht/ylxA0wviRaVX5IEMh2y666za9h
KYJPgDyD69LVvbd0n++hMR+lLX2GcjNu0q1xsA7zu3Yc3rpdddleFLfZTjhnb8kblvttdrtEnvGK
9ZL6/Ln1RKfYsa941hY/3C7cqp51WHbD2/p0wpTkhPvM5Xuz15+jS/Uj3pYn7Sg/Wzgpsi0udPm+
ue2O7V7wIbGeOzfzCxfu1y69l6+qI9kbV8lO8ZGTObKXXc5efYVptexd85aM6a0aOlh9z+XVeAdF
k5+0V8vR3EzH/h6517VwVl7lvepE/rjpjvomvdD8ehO43Tb1SFjzI0f/SC7LPa/yQjkY2+A+vxZw
T76aHwAaiMaBeAppkKYKUCcd1rRr7us9Wj9qs+Zs+dpWvAunc72vrMuX/hTvMf3sw4voct5b5/me
W3jkPXzIXuFzTrbjPeWqpx2Ks2ETQOtnN6gLd+WGF+i0zm3uGF7uVUdxrxyBTzuiH12Yt8G+8Jlx
Oqrb2flmfC8Cv8H09Khty73kWz7npW1/Cq4aZHHCgUjBbbpRbxaaUVdRBtfJJvKIx5xTdRQUEDLw
DW776FRnNk876aCA7zxoO9r8TuFPB6Ryq8KMEsQxn7obHEUKOloAWo/LMd/GV9Wh3lDbJ7t6q7ng
U3lfqAq4Lcku2iHU35ab8CDvi1sOKxf5ybzkCg8004gt8aIdZnmT2077ZaO7xrWyrcl6fEP1KDyk
h+E8bsyPGQOBPTxY1+xlD8qhu2nOJsjwaLMMtLa2Fi9Us4WteBH7koe6ddM7UCKezf287wrHJTwu
P0hn4Yb1OThxVJzjfIus3S5P/L4Lk9cOfZ1UFVv0sbsSbupWT7D87fpquCSAF5+ecsFNywtHd6ct
dVVDQ/V2CnwGh0LuE4ZbHQd/JFDWzl80d3LrTeR2iROeLnPHVp3yOvGxx/vGNnvzu1sgW/o9UABi
DUeT2/St9MA7m17g4MrzZE9wAHaRdfktP2Eo87szhxZEtNB4+L6xjERn2k2wV0A+ArFIi2Pq0Pda
Y7V0grlQPnYfgmzYs/WRBQeN4SBsbmU7KafOvnxtfUjYk5cdVNtw6FkCwHCUu+FqvtHu8sQGx1Ll
9IQcmKbEmqPgal97N7Knu8wzJWfbYH/GzoLXkLWYof11i6HHgkK30W7hR1j79Uk1b8XXSeW5zdoV
PZjJjT0/1/vlAXJOYu05VrqSQ8RX8Fre9pf4RaPC0wfexr7e0SU3nrN9fNZu649Y1rezcRNcGOxL
GOT3xVHddL4ivmt3tSe3LjG3NxXOcEdS/PY8nIgcJXXopN2rvuTEDgk7aM3ZjvxS8gs6nAhDM5XT
o+piVrQT/KwRtQ2qcN7wSV9u1Yowmo1y2+z5Ctv6nShjR4UTfsWRweiQw4FIgFZ4Ki/VN04suodF
A7n8npjyaNoZ2Sl7jm+EnY7D0wdQVG+mD8GdHbH2HsrSIYmE7twVITNevgPmDPmjU565v+Jju7Lu
H1CmcmJ9r5oHyizVTTcVp0nM9At5x55snpTMK15GwYa6aQARjgO7OUwYfZ8ws9u5N17Xjok30dWj
gyJtrcWjNGJFdNy+wUYssh4G0/IbWEepQPDsZsErIYq+4is3/bLNo0uoZd2wJzb7Htm39KQeDDLd
7up8ByDlIV6ItAltc1uNKJRs5lWnxtSdb4a+odZu79OIYeQ9aXEo9Glmllum4WLniLFH3qVISfPY
U8wsm1J30t1sPXOv5xuFNvJ2vBlvjHvWFDZEZ7rorklrbjH26naz765S98bYSZpDCF/hlKY/j2+R
eQytq1Bwx4f2QbwSGY/7ZCRhvcWDD0/AAeDiFnfCpXndbt8s0plANrlrS/gkqM8Gutze6R85huOF
auE8jScpvGbYeMZBB7i4+Gb0d33OiW5Fteic+AbInK+JM28IZyWqdBe7mQNV9Xr0Zk8PZsc4EQHF
Qr7l7zxmTnQVUfeXo8+XQwL/tm+8vjrJ1kl/IeLWJojXGzi3RTv2DTykTqE/KHFsK5taHzwAP+WM
icOmu5qriJWxidmAAoV7iFL5EwplXD5yfoofxeJROjfdNyncGZ3TQ876UEBE1tWr1txZZy099Pvc
Oqrixq293uZL1bvD5NwNnje+En+tJ6LNN9GGHao+EFs3nNYgkqqSXTTecHNPg+mwuTsse1Kaqg0U
6PCq9ztOSdihqO5j8ZInFq3p1xaWm1ncqwxv9TR/IKZ3PBW9m95w/Abejz23AK9ik+u3g7nv1C/m
tXkBiD12u1MNxJeW7wv/pztl+/kYnDUHRtvLaGNNsGc+1MoB8340U7tt2Oqrnc7TRf0W7fqXCq7G
oX9RLsct0YBgTAabkQcu56NJJMPjqF1KW90lM8znvY6OIgEm3PBf8MuKW0A0tJ5xkEO+2rJW6W1B
EDPGrYamKd3UULfjfbC4fbnttAcaUeFbv2MKPi3EwXhFvg+IKp/80tjsoz2LjNU84KixcUn029h9
NiGf21Lp66Y/6kCLL8Vyn6Hr7tw3sXFE9Z8zwL9Vlt+WzJPy//hBx/qjavsfm/fy4jl/b7/+ox9+
B233n9d1n7vnH/4H9UDczVf9ezNfv7d91n3/+6jE13/53/3h/3n//ldu5+r9//3f17IvuvWvhVBl
fqitKaB/UY437++v71///Z/SV1SsKvI7E6kqczzmov8qxSXrD2Utg/HFUYfzT6iR/yW8RhWrmgxP
SV1Zg3DWIv1P6aui/oFEkNqeCt5cddfy35K+rvPmTy3WdbBoUvMj6UL+pGjftUqfWs1jRkCgAJAA
o8Fc7hHsLWdLrKOtMFkdIcpNf6Ea44BkH2gfRBMoE0Rnbz/drMt/Xu2zyvXHs4Dx/TWgCabljdqD
4fiXEe6kx6OC2gDNU69K23IR6wtDEhqEjurv5qpfOv7fL8V95d2uEgiOHz+2uMGxttogWviWe2YY
OCoYrBR1mya/mWJ8n+P/cF8tZOwqUs5Vz4nKi/XzuYWfgscaTZH3VE4BaVFLOW2Z/9RUdd2gQ53+
/5SdWXOcSNttfxERyQy3UIOm0mTJsn1DWB6YZ0gSfv1Z6D0XVpU+VXREh2+62xSQ5PA8e69dZhYo
jpbqB3Qbj9VpLh0N4vA4/7LtOTsgK7Sfohjf1sZ0uoYFdXH8p3zWFRVZWdkEY0xgCEkM0SkpD5GE
zbEafTk9aGtVc57WiZyyQ/NdpURGExkHz1FBUMYjTnTeb7dygNIrwCjAoHN8IonngrgnTBn2CsiP
CHkZRM/rrhqsZQcCFDoBHms3QWS4IPpxUw3M3+cD4eTtIFDAbUClkT+BGR4PBECuhEeIOCS/4pfT
qngXYSK9+vwiR0dPHGr0exgD9qossgX66vevpm1HbPoadng37nXsntZ0PUeYnGZGz7MvzW6ra5h5
A0+rsws/1vU7mossRB2cqFwfRuRWuh4OK2mPEq7wzwydI6kBPw8pPGdzy6M1hQL7qCcIqXAoimZ1
6/eGR9fNyUXQaAKzWIvaKSky7enzB2IczwFckcYP4gYeCIpHe/33/8wBqsSUa0bUUCkGpc96meMg
S8RSXsR10f6Kc4IUca/K8sU1kgZKiyfHV88XKE8Jmoa07E52cmUMhOTtZE4OQVh0lpZBWmzmn5C7
jGTfGDk7SOAniR+Ipmm9//7MqCMgqUFRg57TPPqsx6XK6NlXDBxRPi9dMexTCyjqOFirO/3358/r
eLricfkWphe0455p85W/f1xa2mHYNanFWjQgDpG1WPuyKua7SovMm88vRVnl/fS8XgtlOFoanDH4
C47KJAlhm5oDgpSobMqM27IgCnO3ti22mGbXAAnPWVOEsL1hjbet+M9id/69iulRUqpvdDsQRSza
nXK0zLukFpo/975y753MTcgHz1vMNmKQEF2FhayDUvdc3MbY3LFJgyWVoeWWqQqnVBIKYDcdCgbI
LsVWGsaghehGxRyS2wHAuI4r436wnMi/4186D9My2680VWiPUXVsruqqw1VaxvQ2gsGpF86laSJu
ewZJciETaqH/24S884H9u6oYHz27t64uYXJUwI7fU+75KBqcjveU1BHIaqNBGO8ZihOPpzAFVmCa
vsUlUt2Axp3DMR4927bFsHDX+XP2W+GNrWBvmt0rcd/Rt55q9r3TQmhxHWmRBAualq5QMvhfO1g2
2JFaL//5+QA41uytswErPWReNgOsWMd2haHoclmQWRbWVZ2VO5uEwGvSLusNBWkaoBWCyMBGr7Qf
bGhwPYI10AYUeTunBbIpq4zyUCydKzSW4zM9ZBNJMcsO6Kwc8vbnP3Yd+P+ueW+/FSX1Gu/GOi7W
D+efeSTyOuaZdWLNcnNClUtDwcaWv/38KuvK+f4qhmCf4BNLbLGuOutr/+cqDQ3KOGrrONRhw3BQ
c9WNTgCNSUJQDXYrnwAlmTF6xcpz/n9u9P85pvTTqZKLo3qnLc9XaR53pPtuRv9cNHE4lMn82jrw
gu2kmW9Jxoqfa9B3FeUX+BPzRBACoaM0kegeAuv+/BmcrhH8Am/Vuzl4WfxjfbzbRrY2WmxjtGQZ
d+SKtTc2SZoBsFyUM4Lux5mV+aMLOmup1l0FkuxK3z90tVQS7QyydIMW66aaa+dicFpQ2KrXqbu4
5Zk16XQoGYIbw5KIBM43jue9gWGTjPMQI1Nr5abRZRX2bOf+84DlKmwDbdsRPjXoo2WDpDuiVibu
Kul8gg8mAXBD6Od0vh/ei4POd7X3MHKPBuzkVXTTfe7F92nL2VrebjTBpT4fEh9dBV8GTRi04HwX
R/dSRkzR0kpRobW0t6wWobw9xOcESx9exXMxf6xyS3FsBLJjbFDAOdk7NWMhA3swi4tpGNXj5zdz
+o0j6uQ8YpjYWyBKHj0yYajUdkpezJRPEOlMZe4a/tN9nuXOJZ/1/BXKOOXVvDLPzC7HIhgmXERZ
LqpLDIH8oR9tvwDYmy3dYw4jLX+5gET1NLTauCsS4As1oSchlAUQZcNY7UbrV1/4T2yCCNyICLL/
/CmcbjTweXs60zfHRhTQR/OprYw+TSyQWzzs5mfc1lRTTau58Em8OmPreRvq72dVDiucRHnWCMHY
CL7/wJ00JnrDKiMUD4v/la8d1EKVjdIFwelaVuhUKQyWdBLiyial2w28IotuSrOO6N/CUvraDJMb
3ZX8LY/KGksVCJtj5a4cE9BcYweVAl1fOpShb/ZZFVhyJvNL00F+Bv0I4gyBlZAUj0ifqJFL+A6u
k868sGg+x2c++9PnajGorNX/tx7S3HWQ/7OCqK5Jpjky8PFLttVVjJBFi4fxYjGd8sxXeTpvsn0w
Cedw3uwT5tG8yWmhUJZOP0orG/FnqlEnazBBiGfz/9ZtNZzZ85zeme2j3ULnzy6FsXM0Yny7hKwy
cbl5BrQMYUZRyhoynS4LKapnHqO+foXvxww3xXmdNRgDGirC988RsFVk5T046cLoiGWG0Ho1eH1z
BdQWADtoDQCEpvu1LDzjcSRY+VKYudgARc7PCBlPpwt8IsjlVgcOj/r43GhKABMQ7yKqk3PzYsRT
j4qWBnfQdhDbiF2KlsuiEPaW9Bb7zBb99JGv87rFlMGh9fTMms8WVo0Vy0YKhEUGNed64pxJJdVo
jnw+HxxPvnRMPQuLwtow9W3/5JSzBiGRoUgdNht/6ZWlwWky4jND6G0p//etctAgPoTJnUMoJuC3
4/M/XweJX0iSa7RyCC8kaT6uH+3nyKREJIHOTch/cYNcIJ1AiaE5FZjG0ay0eaOkglYWE0qahtaQ
OD3tnhzcUtNV7U2LZxTt9KSk+8BkQP23svG3hUOlpS+y8KsY1PIy1ffx2Oa0H+uySc88veMXxX1x
xHUtzohYx1ki349W3XWQco2yhdi35LdwdOVuxhRxI027PvMMT18Uve3VQLTa/Pg+jpYvOFwgLhYN
jlxfDhdK0+AcSsDlnw+HkwMOg301q/sWS/F6Rjj62ueEGs5YdDSNKgn9oEigVVF20jKOe/Z0JzO7
BFfmy/ELmBAwXJXUmAoSpD7fyn4YJ0DqAzR7w0kNoiRkrRF2kIAtC1sLZtsGOX1FjXyMOrB9poko
xSUMMAEwlEXn9pcnG2vuhcIDRQNsOEAojHUi/WfUkYIMUDzLuhAHzJPul93Pflq723PqkspqsfQq
23hUhMs9RTCsb8Dgmf/NdIonhw+MZRaPFKcX5MDvf8JYFq4siL8Mp4jozpSMUuaLJT6zIpyODYxX
6x3y2tYLHe3TiMrJsqnGy6G3nFkaw7AvSRY4Z2N7K2K9/4ottoKI9jDjOMwWR6M9Geo0HSuUoqWr
oHbH3oTdZ3BzAOzSUt/dqZd3naf6x8ZN1W2V5eq5UfAP913jE3XExsyj8aOxEULmJaaLXnpNs5dF
I/62cukO0ULi7S4vFhHvukyWP6KOmJ8wARM/B76GrzZcJdfP1K8lEaDIiG9FvObBEVoRHVKMoi91
UcW4P6IZdmvcK3VY8s4ipU9B2YKhhjgOhKEaLm0lVBlGVStfy8ZcfhW1Qqqvjxag1k761XMRI1TS
45LE0s+/sJMVjiEBEQ/flLVCKvRjITamUw4+uupCtmLTC9YS/++IC+ACGaf3NKZmvsFGVRPDlfrJ
K1SzZANPCsetT0Zgc+7HrK/s/Std9xAuS/t6/jyRzCR66S8ZEZihaTzmURCuJOk4ZC9+ToL/wcdI
JY0COa4+yDCMofdfAoABAlK0gsqeX9vjDTKyhf59ZVOZxXXvYh5KZEwUlWtV87YxRodYvLF0jXsx
xsbTmXdwctvMo4bgVzBnO4K09/c/RvVIbmeXFGJjiqoJvTYdC8bLBK7RgTr8t3ftXq3ZIgVeEJEC
pSQCh4oXunrI9QTwfaX/gRJ5aLTxzNp/Oj74bbhhOTsyXbiGfzRrlXo76a2W12GsLIXyYU6jrcq8
8a/d5OTdpq1foAjOBdR/8vzWiHjpDeMWB6t23Uxgz86Mkf/t8N4PEngazCvrsMVm6B4dX8Zy1Ic4
LouQsKSeDk6EzRA1bbHoO1VMwBc5QXgPJnBEOPwsFt+zAVp3kOeuRjjwLJ6HsTZerMrJvpQ51nOc
ZsVzMRqodnxtnIji6dUTdaroKSKAK9+AQtEPRpGYmGd4PmDSLFN7sqJei0kRzTGTT0jca5YUM/Ou
7EnZB4PC/4881bW/+JZJo5eGDT0S0Gj0FbUzMgyjQa/f64P/i92z17A0WcrcJt5ieShQahOolJ+4
ZGSxX6Lr4ZfZK1sa7yqiOTIHs1Gj6cHvpf2BMDh9WbIByJclCDsIptYGlmgyq3zDUxEviDGS6kdr
M9tQl9YRho3EjgHMdDpX7vR2tn+1hAExgXleOm4yyomEE9kzUSE5RE6ET7WnBI57csRvlBRFeumV
s/0DF8W01uUSOtF0MJinYkfIKz9GT4v+H44n0cZD1OwJNAWKSI6AwOYlc7CapUG9YBPZEM/6qpq1
fQpN7XE06+45GmN6+wv9OeQjAEBIQoGbdJtDUf1qsoiATvT6/E9DzMoPL5mzmzrqk5WuPnrJxikX
0kiVU22Nci5JcYuJZmWiIptk02VtB96m8lVIQoX2px20Fs1aWi1ftUxjCJsy1gwwbQbdj7wqJFzg
vvBgqcp60QK2C+5rbS/qYSZy8MF2x2naYr8g3naOxvHnoDN+glrPFrjAQ1f8LO2qmYlPWJZDBadt
2ctRDLcUlKpv2E+yl7apQYNjAIAm1oz07HYrLYLzvqORMUSesu1d10mbhYNrRuUBILOvNkoZzkgB
G+9KMI9lSV5723vkpZrsHoijHjsIaCZSdxKxYnY6c4QX0nYB7AOhb8lZ7CJCKALAyb6+NWocWZva
9FlZyn50/9SLrVENr42JaAboOwRgOqPjhJFF8f0OILpLiw5hrbuXXuWQcDlreRrYbZcP4Ux3AFVG
ptOok3aqB65AjxvkRW7KnVHoxmVJ0NH68CrQcYM+iE1mi8UNxJxO+eqw7q+1GhE6Mq/cVTtVRsNT
k2qSjg3ZNt9qwlfccFoW+aOMis4LHVfBkRgdNzpMESemm2jJkmdpDEn3dZQCai4+kClDUmyNfdiW
OVowM8H7vS1ccmdRUa0B5EmuU+2QyiEOgVp380wuoi9CuLMm3yTQpIfCTTi+s0eb/yjpuddAdo1i
71aTfCKbq4OV3rDV5+eU1fdB6gmZ1coFNYE7le0BYZmXemq734s4Gb+pxiPhd92DCToZ2cCHrQ/I
xtzFz59GkhKt63x2BgO/hlfdoEiHMV7k7EXDNGPuxSdjzTQteoEcS1ej+k5i6Yw5ppHzfaosAWbY
7UbrqmkKQ1wZoiiHa0ECJz3XbETGqbzVsijz6hEcbVRfTo2mHBRM8Iev/cp3iaMX5JmSr8H5e9P2
g7+H6gjzvlRFM+3w8BcjdD0TaC9thPqALYUOCQnl/szpeyz1DUkAYu/rsY66M2smaJXenPxWMd7d
beVFPQktrXvlVL52Y5gUDMNZi5pXzlbIUyJ0BfdFLMHn0/Fhmwwd3fgVJ3AFQrPBq76pOnYmgU53
5kAOsLedcyykBDTPJKWZTVIpOp1rMNrouUlzKYhAQGPlybK5EKJMn4cBcfvGrkpaPC5hRpiCeg0P
Kan26DGlrxZ6ymWKOnFOUDRsrCGv2p3ld5ixIqCA9Jabsf+d+iImPcKYzA5HqTOIC9XmyM5a064e
3aWd/xQVmbs7dxjMbzibEmjeMTjJYOpTPwt7ZfjlNnfyflPU3ULMRDmDZeTUWBGot6SS3Og+t5b7
yuuSVwAi5PnZPovexeCJfk3TnujxpD5HV+i9GQEo2ShqpKUsu4B80+XvUjvTF2VoHGSN2CZCUZGl
EugzCQaat5fZ2H5ZRGbvklY/UImygzmS1+4aTtGW4rZUZCK68avWuK8lKQ5VTMcoi9Sm5HNHJ6a2
jUUCbD4+Val7v2bTeJIxQ38SzRj0JqL7rPySUyOGifyPSLOdIaxLW4oQOt4dHMbbyBG0LX10q3q5
KRnLnl2T3678vZtAcG3Ll57F3Wr661mPsi91lkKilNe2U7xmOJftrj4s+vd6fMrjcuuZv3RsvqXu
Xlr8Df2c7ooh2ZIhsGNldXdu6uWb1Op0nqpDhp3Z2chMuY0griKQtQkrV0VaAlYCcTdqhSgD8lrH
x6hy2XtTolAX9BquqaTy35qIw4Stx2iRRXkfA47YiBZsu9s/jRJ5KuE/OtEch2gqmHbJrAMt+GAR
FQ34c+EOscV03Qv7jacegyG+gmT6ISq3uxCzu6/n5YeTkA7S+4fYQKfsdY9kgDzbWn1hp7hv8sEg
ejt+yBz30s6fvfhg2gB7R9wuQclKd80oG7bN9DdvY5A0iJdLLHtlPDzrTXywEqMJAGzBVV0Dx5Tp
0Z2cvmD020/EzQWN5V52+NOiPvupd1XYAjvfFLLZVxO53atTiMPMztXNb0oz7vWE2ltCd4ag1C/E
CW18P8LC59nUr0nP4TadAOcRsSvJFxMdb0L08UaTcQZudtnCP4fHutw7pf1N6tOL1n4zJx0Ea/aL
IJjffUSDS/XVAXP2zeoRWWHWnl/eRYUaw0LTL8lkMn94KS9e4RwEiKOu9ASdbzRfT6hmcddvJkP8
rhlA27ZYfmP2mejRT1CtgQO/FHxPweikm8URF/Fot48T/mUcKmzjYr71aSu8+je+3ItZyVtKAiuC
1Q7MOKNYMHTfDQ12Pv3Q+yLtLmo8ZG4Wi1As4ysf/l3tzcVlPVe4C12muLZWj2M3tQG86V/5mKPi
TTXcTXiROzZJiiAUWVeHaWjETQeMZMfC7L0kDB3rUkz2ARnFhTf3FwJu2gVIuZucfKvS9SDn4rkf
aoyrxGPeOhmy5ZVCHtapuojYx+yTPv/NsReDQdn9yYzyafL0726XqLDvf0qJSR6VZuOKyylWnLbs
wRJRWNV1BK3ZVl8dIME/DNQhv0ujiOfQ0IlsDAhwcLB2EsCgBYWONNR/y+KyOSqyh2SD5W+Gfm4f
lZ9ArSVFwSASBpuoGyY9sSGh09UY4hNQymaYG8PyLVtKPQrnZE6xIUdk0OAkkPmt67WOvp1bimeF
ua4tvRHX/DzcFn/IGnG8jZnVk4TCBo+NfHCLhkWj6RuLmKi7yLdTKyz5KkCVobdxwxEjF8g2ZoNX
RU/7VeBoIpbN7Bdr6+HPpFBfZx3bzUafyIepEl0LJ2i1kpNF2V7NwovmrVg6CMWUfSfmSA9rdcBd
6z9LYVUPrZGoR8uZZLbL44TC/1Bl3RTqRR4hv+8XBOht53m/Ya0nPwZLRoxds24fXMnHtWmL3ANY
4uUT09egEbXUmGT2SupCKOsVSv3IXEi4buaMbWOeDNj5UneJCNyK8role6ugBGJ1bVuGisXl0cOQ
sLAOksCsQffFwzkRF5mb0ARGlK9If6YR5pRuKbYhttK7X01P9m6ALcp5hN2FOROlA+rXjuUEt8pc
56Sky0afd8nUQI4vHU//O0cWRsPJ6KQdxG0hLWQ8vjtuzMm0M5aRid3tZOQ4MxOKXvK6dRfkYLMu
zUeTeLj6tmWCzVFnjr27pS0VX/tZl5KILiZc11Ib7b/EPfD6ahy4L5b0bDOw3SJ51X2NEHonHzps
4jrh2TMIPtQJ40z7MRpJ8RBLLwaSCvvs4HolS7uT4QwL8tglNYFAzqUOJ3uK25B8H6jNi9/09wtN
zHabKn15LsDuxRuLoJ+vbttXryA1DAyLdqX/NCJigANtFM0d8dgrtcnUkW3LpWRbZhaIg9J2bewl
1ehnOzabMr6q29KfN94Y47u2+hZdAgVccUMtZPAuKHnkXRgTgPaYT3p5rbVF/eLmBLAKZx27szbw
lOlDkm82gOCDZFELuJi4lleR3EJryq6hoIVjHhk/mLwN+PP6wsrujeBDApK0fT+01qjCoI2a+DIr
ZfotVpWJ0vktncUrHaR0iiC/V2HF9b3oMpMP2ypAXBtZ+XXKCwhoWbF2d9Ha2CgwIr7GoIgr71vm
I9QJltnDtlFUzXTZm7ix2SGJ8jodHAyqJoUs3EtY5R6IHkCaTkWMvm3qjMStOZNP+kE2O+aFvXTy
tjNLDz4H2PpXzhnwPzxzGYZdQ5jGQSdloA3MUkteG/6Hb04OCpI1mECITUurnVJ8WXvsIXocRC5P
e7gn1LP6uZB2iyt91IyftRPVB2RIox76UqOeprHx/kVs0PgAAnXhZOCWurcve2g+nJcIogzZdjbj
htynhCc6cRQDbDLqLvw5UZg7EiYwzfhIa3oA4NK2L+IG+eK9aTVds3GnZfxFcUaQGVKa/hcnniry
aT35vdBrjvI5cqQvic82dzNwkESi37fDX72tose2zvrvQ4dvfTv369xEOqTLIaixEiegUuTLA5bw
5KIjp7nYxWKOm21XW+xonSinrQERibLHPPdzs5lSS1NBZixDtoURlb7opEy8RD7y18AiY4cpr8k7
+lhOeddpRTHx9RdsKLUmRvVdUSrAmlQu3RyYQzndpJ2W5Fs5A9sL5cCRPTRjxfci2QZcejGHGo4S
pFwHNOnFb1DtKWYPW3QvdWPVpC74hQvligTRqyWPKitU2jR4G5ewJeq4mkLInxulsy9d+zqD2hLK
TmYYZNHxXgtOqfQ3bO9QiDEd+XD18VcKTG9NWbfXTMyKnWMvNIThxUicIUM+4wPvsHwzmXeZ+uVV
M3O/R0ovO9scujc7Wq3f6lbELgsiuGJVSWx8ZHMVP8XC6Z/rvklYwOKShGcqFoyJNhtYuH1FvWMz
YBcddgmRXWY46cq/ZMwR9e2UqrGDbsrnPqhtkrT2du2JK31ADrVRvYsyHtOr1+MS9+P7hNQg/C3Z
rK0QmhwEey9tziK9X0sE/5Y2XCN7MC2yaTmMbBoIOwdhZVq81fXW/Q5YpYoClNDi58x8Zuxk04nv
o9Mtf4xZNq+AVy34Aqp1DxBjEuw4Uxw9zEnqG/ti7oYvcMgGYgn7lCEWdU5TALZyYxLkp2ytcJki
+6MXo85ggBE6b6ae6lMABXd8LZi4MDsXhA1sLNX66YYcUrz39jAOe7OQq1u8X8Z+6znjgodjLJsu
iDToIixeVfZAOcASVzNLF8w7MuH7fevmyybvrfhuoOZNzKWI2NwksTS1LfL2wmZcsX6RrBXH93ZH
dNHB6amJBrlPWlBIWN6ImVtbgOgnpOl+g0xh/9YFiwzr02iwZzYbVnCNMrYyFmKbya2tf2S5XxKL
pWQZzoW2tBdjOee/qD86B1Plw23dO4ypnD2xQ6Gxm356U94eZOxTZEJO+KYHsLTy4vPi8EkzBeYg
07ywEAutPeijRptBdHkdZWke+n2VYUGa1IHD8RltxEcXwSrrWShDQAcfE2l06dNFrjidcvRMyRPn
QRGTkpzpYZ/IkmHKAO00gC4jLKMJdtR+MjQz6Sj1NGGXxc1hhpHDStBbL5WiEmUkGCKbzDfvzIqy
NrX2aqsV5ZMxKuoE7I6vWmRigA96jnoWm6rPn/NJ7/TttzlCR5+N+/e4qqwqeB0l2+EQFCcpFFWX
7EBeP1YeKYGfX+mNlPmugM2lbNSIngGGBrzlUbkfhURmdFHcMH1AwwtAObh//dpi50IaD+IR6IP2
usGrM2cg2sr0w2HM4+8LYOUgRjGNBcsdxE0fk1k9qry68gZBvSuj6FB3RvR85ueu9fTjn8uxFiW5
iaycJuxRd4JeeKEXJNNpVoILNWvpkrp+v1Ndb1yOadLtkkLDZ8WEc+Xw47dsJsarVEQvfhn7G3I/
h0dKVMAvyEQ+eH1srPl+VoJg3/OCQult+Pkv/mA0oypn9JAGQC/8WFDKrrDS9BkdjqX57Z++KvzX
pNGH/34VeKDYyE1eIQLmo8EszK4k9bPHnDZE6Q2F3WGDRUHuPr+X0w44bXzKbatxha6Yc0wI5eDh
12TqkBSZEw7SeIa/Q0/c/bZLw6ADkviHSuHKXDpyAaKmdg6tWmvvpVFiu0Qrq+0cJWOsU3q9h0Lj
euESacs1Rb/kqgD2ve+VZ3+xiPPdxmxeN5///NOvil8PaRQpB9oVmnrvxw58NfDiosXmnLJ34H1p
lCtRB/Y2LrbPL3WsQ1onFw5/nkk/mH+stcn2T3u9mQp9GiZcHs1Su7s6jWOwJzXfs+HgicIa+fnl
PmiMWZZAY/XGb4bbst76P9cbhcZhXoc84tiRvM1YnLe1ZbVbdAXdJdIczO7jIh4n12hIknHrjenK
bk+Purz//Jd8cOPII3CUuJ6PWP9YMyP0uVQutWpyQMfhj5aRsbx4oIkdamyU3SvnjPTj9J1aaElp
VFLsoXl6rE5WkSAPcOb8BOejunOsvvpWOtIlsi3PzqxLH12K1WKdmtdXe6wy8eBGj4jyqCDEsJ8C
RBxDmEfUwYMq9f0zn9rptMGBlscowNQ5Ljf3/oVySlKmycKEDQazlNdhCE3gspy5ypu68mg6xdnG
CGUJ8JHNHc0bdT6BPDFTlDNqiGyAXHb0Am6NBp4hqwUjVW7qYwgTWfX3OihiXI02whDSAzRkhm5O
OPi2aAi0NhZq5UGHHeXOmD3nSfZZr7H3h19MPnoef13IoprOzHofvBFsXwZyAd49Usqjh6SBZaJ4
kTRIH4jOMaCX3aaVXt1E+uh8/a/jmr/eQ+/GjgFvwDG6rpVRp88eGVcNQN4LIiiXS00vm8vWpB+Z
m012Zq46/Y7oJq+7LaZ11rk3XOk/H3QW1RHhr3oZjtFs76cxxlFMN3QrwAjfpQumoTMz1unCarNs
0F1n04Uw6Ji4Lwd9cvWedapAm80pwIi+ZIbXHtxOd/d5n5N/PcZgIHRvoW5a5cW53v6pEM5BqIOu
j1gGBiMGxaMhzwl8QAxbgpmuyt/EH/nXwAF9SsOtZlubeM4nDRms6oygr3LxG9qp1d+UDRHvgcln
SPZwHKt5W2qN9+LA81N0VjoQcW3p0hLxRB1pnBtnnap6ZtEiiLoi+eWmCTqBPq2sZlt7MLMuaXcC
abdhCAETKzSQCyks7EOeRpSp6dZblFjTpgP0Fg2wU1w/E4B+80aDmt6q4ZAMbmttZT65X/RxQcCF
Cs4BLzZXhrjmla8HVBRLdjAYghohYof46zj6xl+AaxTUs8R66dM2BXA3Zv3fvlr615KLjBfIQpQi
igRfY1h2pfMH56aeBb7pKUKjOQT7L7IbalSRxmC7oS8ITNyoaoxaWuNT+h1MaPud6sdwT0oZdGBW
efDx40BRFpA9WWg+JT+iYHvEYTcLcXwZPRsL3xIbLj3ZEK04QB8orOJbl+bIUOvOdjNqWxy5Lyaq
y8Sq063QwnSRAxB4z/9tuV39GM9IwLaNXi3fVYbeH9DrUuk7AZYtCQy3byN8kZJw5YjTZDB7tL6J
DGzaFzjE07NhrSZ8q87oObbSgQ7nImWAOYFSBvyF0mBXFFpf8DqqVL+1igpNyFwtKt4gGS+yUI5J
9SWnHkbdjyLlDXeX/U0bSR1wmEupbfvRSv8S5tFeIqzvqJXGKnnKYnPRg3zy4utUFj0xxh3t1C6y
aLgMfgvaYqzc4lXv3SVMB1s+fT7dnE7/UOZZQCGFstWlcvH+W2iVkfol2eShbat+S2vf2DoT3rHP
r/I2vb+f/tkrso1DJMWFHG+dhf6ZZUjPLlFz0NMt57bb9IT+/Zx5PuTw0Vi85DieboelaLZKi6A1
tmm3kQh/UVg2BNLlnXudeb06DGy1woZGahqQpCBusMAhjej8ZjOAqLrioN5AJ6xJn5SUSz6/hQ/m
SU5xTFnYZDwAzkcPqomqxuIrK8MyrexbEuGIAjba7io2IU/EJkPn8+ud+BUw5eC34oqMVC77lm30
zyODAykS+MKsORvtcbmwvxW7ch9dLH+Lq2mgZXvmFX2wQnM9BgDuHI95xzteoTNIK8ZYNeHmx+Xj
n8fLy32wDS+mYPMwBWc2OKeD7v2ljpZTumel6CSXUv2LIl2GSuC5u/ngdb27m/Un/PP05phZVKx3
c7172nEr+/3+75frhzM38sG4Xu8EbStmfsCq1pEqq57IYuTrhzex7Z/VDTzCe3lhXxc7Bc2oDvuN
2qM2IYk0iDfLvbbzv38+Sk43JlwbfzlnMX7CiWeO0kyHuRuqhEUhMlCR9C75lppdNyzemXs9fWn/
uwSwdDZwJ8Z3YqNMrWvJIZ1bI37pEWOz6ff/q9GBzSgkexR8EAsY/sdWQ6Mt6dHO4DzpvRZPbUz6
4mxl9DNzyFKfP7tTNSTXAorGeMf3RkVhdR/8M0YWZ1LWbLcpFFNnvFKoZcJO0s5okaAUtJ6IyyxK
bVrTus1dVhkJSa1G45zh3H/0CrHGW3x57L+t44QR2nf0DHiRFNz1YUuzcbq0sgpieyLOHGE+eoO0
AxglFNVszk3v7xfTWFY7KStppqXTJTJl8GwKnuCZx7pWRo7mep0xSR0C+jIOkqOJBKGPZ0iX8HHW
Qjnu3SUGWDIn/oCWx9TGba35+lM95LHO6b4U39NGeF9K4oS/JLFl3NDvWSgv2CRyoTpehSk2fTWo
MdHk7+K6Hf57SQNmBP49l2mPIvQxNqDPaJ+hQ1rLgD115dXf6dZNe+bhf/RUUKa6OnYa3vaxlWUU
fq/PtJVo08uSaO3KfUhMCctOd7LnjvFpInVQ/ZnB9cErx57I6+D0wsnl2KLota7mFyYlTjsZ7Usf
zv1mdqPyzL199CWtxRofJynuFYKr3o+sFAD8RB8zDzPCsIHYqPwNMN9mnMlKp/cpRzSJsY3MuMRV
Vi9ojL2skNd+M4v+zGf9wfdkYCJGq+ST4kL96P1v0cDt6m9aZg7LGQBwishIVOe9Z3TJ5vOh/sGl
KA5iJWRfSVHzrVjyzwRCqDo59EQUhUbvuruqQ3GIMuqabt9/V27jOgFTYVPlwZ1JUsX7u8KiK232
+8xV5sJhfZEIs7BJN3eks7GXl1Z8SaB195B3i3OJzpw+o1b5/4tg/T9d0m+Hz6NPey38cQhmrqIe
cvQrGkehuCFFBcBQ7vTBjKT2AATYQj4e9c1G85K/nUrMbRznYq8ZU/rAp2X9Vp7KV9WJzh+tv+nr
EutvDfa+W/B+6khPICRKkxUMTYiSWJNoLWdFQaK8WPV9ZZt9VbNenRkpH3ySpoeDwqNvxtrmHt0N
YFQ8wfrM+KjN+St9Du8LPUuiDih/b3Ux+c8AEJIzz/CDMYMrWScBhwBw78QBW9QDkuOJRQfwBrqN
USfAfGwR0nmJOHPS5VB9OhXTRKH1QJYevqXj3T2t5zwpk0wDwIW+JrB1CSIrSTjPyKxAbiZkTUe9
twTiNkTf+VOaL/5WxGb7UCW9j0AA5rI/ajfdWKVs3lPyw0DwLtnT4qyqRHsoUHWOq6p32xJo2QMz
o7YRiqg27auYjIKfRl7r/4+z8+xxW8uy9i8ihjkAg/4gklKpsis5fCFsV/kw5/zr52HNixcWJUjw
dAO3cdH3mmI63GfvtZ71szRn7VeBSyfzpXZS73tU7hI7RgNsnBEwccRM1mRwPZQC1Fo4jtnrFGUZ
ZU1ZaFDTNVV6bENliF2lc9J7/KzmNynJrZsiIY1vMwfyeJ9UM3r93q6Ue+ThovX0XpVA+bdV+dGZ
XVEsoNoCgfVkNTXyXqkkD62LzZeuNZSvvRjLbxpycbJTSqucniTLBnupspx1npVV0nU7lIwkmRjE
144TTuzWGfg+pbIw9Q2OfVDwdTjU/Yb+p2Q8FAkQEV/orQqxyxAITXDuXDOdQ4ZZiam6C+kpVR5K
nDLwpslueJvsYXAw/sv86qXxYmOFgQK8zYIMbZ+ToZxy+ewi3TMd0sBcQxXg1eDxTjD9EF8+2MIw
xKaZGtLbnWaY7jtzSrTtJPWI09PErKKNk4r4rSalc/IYStc/zSKDmlGzdMe+lWISI+w+50918nEm
K1Q16lsEU7bkpXMth5ssyNvS7aRWjbZSqrOz5ekqMfrqJdg3e2zndkfcNMJCxO1z4SlMC64HJwtI
oS/t/hX+CmIriTkZYOUxLvepEVjZbTb2IKoWGPImobP6To9gnt2qkaPUS1ozvOtJ7INiiXPsLq2c
ieA6pFlI4EYZUTSSVPsjpNPCveXUbsmKVEtfT4kz9HJyBg2Ei32PaHKsZDhzg1QgZdDLUfcnObHf
6RSNyXWtTrXqGikyHEDyk+ShJR8N35aG+Xs5im6EI90PkRcxFkI8kFMyQpWMkNCqI3pNRAY2XYzB
cMSD3E4aD7EeQIrniZgQ26hMMf1CNtPfrCh02KoiyaXNPCyXujCVvt1JkWgzX0nUsdzO2CnB6ZVQ
ta8CLGU2SuymiV2mzNW8zcxBL2kKFL15NePKol3TKKXGkx8iXudBzBiuhYV2M/eS3nqVnEw/6loJ
+mtDLdvOlRIztfzuczaUB2lZbmbNCTEyV7lOk6lOHcOtQpHMu6kfyXjvkWyU93aXo5l00FXHV0kW
DMhbSskCTkd4Sr6fyx55r+D1nfy4todnYRVCv+IrpYMaJajmtkBTTyK9Vf4kxhmcR8JHEiFW5lQE
IaGtUnxJmJ324HQkDmHyVQXmiUi8R62cvwxFQhluNYpR3OrNwEJZyx0PS2zS5vHtXu8QcddB8Euf
pvatsRLVRrIyWB8VdQdut54UaT9Hm3o7KASZfu9tRq8bRWa0h6MgcL4jZAxQ9PTxo4HA5lXSRvUp
zAZ23PKQQGYVbZ67hPLOCC2MVrmOu6zW/EQ2xfuEmf4VXUTxdr62OFG5Uapjj8KvS9/cXG1ODJy2
Rjazs0OlT2AZ5dN9JsnJ+/mjaMeH4c/GUUQ7kN0Q9rPDusK0BY7ylsOA+/FJgwCdmN5pe1Agnubl
2+rOuVd20lNyBZh2Cxho6+yKbeorfrE1fAwmm/xuurJ9NAwXvpMnxuaHv2z55X8VVzXxELVQ+GWk
BIH7/QCJ5n+gZdk8J9vIw9BzoRo4Mdo6PODy5f7rgAUDhyFaDphtfj1t9t9d/8uX81f7+Nt/eIRV
wRFNAs3gyBEkC8BmdSsAW1Xx9vxBTt1RRjmkwTPW4XuwOg2l1VpmRXytS0aQvlX1LCiac8khd+JU
2CtRZ9Ohcph2rk4lbpDJhTCB3ERK673RGvLWjMfssQHN750/oeOBASRBeZloy8RlUzYd3pfEyNHV
w3NBOFsgLRI1fe2yN4tfQzCb11k/YiYBjtC8VFItIGvGQrr0aCx7hsO6Fw8gHk22Nwasrs+36K9H
A50hc7JmSN2+J7vkCTdiVrpNpyhwzZlkYfmRRPg4IDT5LoWaeS31WPB3ji4qv8SrxdZSzNGlF+TE
jWY6aEFzh3exuDkPr0sR2l09gpRDT9XorxMaE2RWXMMbs8gBNzeZrv8eupTEkLTrKdNMoZASoUYD
Qq5O1rKfRihP33Qz0iZiNML85/nbdmLMAvtyaSiyA126DqsVDH/yZCk9onqFmJL8lpkH2symUXCP
5RM6aRS0S0pZYAcghKupad+NMbAhEJeS0SLWbpKfVWZHj4Q4zov2W4UMTlZeiU9cmeddqiZLLKxq
YFqzqgoWsuSEyd60AxumdllhKam6qrwUCHsE7mJKin6FSaBBn5Qgv9XjmM+z6PBKYltNEsb55GNo
d3nQ9O8E+g6PlNVl4PYZcRBsO6fyd96wukIWLPVnKRzNFoWXNvra4NjS3lCS7ik06Shv7AoeoJtj
kND98/fhxObc4lcyUITqQ+bSQiP9e12jc1Z1o8OEL11UM+D85mdby4jEsPLkuek7AOmwsX7PyRz9
IFUn3uIwUrMLq9KpX7GAdxx2sUQYAE49/BVdCX5HwI+hRTA40g3FO3KnoZ+jt1Sj9nITJ51+jG2x
UH/LeRz8jB7Mz2bOk18Xrsfy3K1eZjRIy9STuQ7t29X16FN4fgkDP9eoW3icZVtsVPioN0LVx+tY
K2FB25XsJ3k0PbZxOL7yQODMURLpwcqDwBvogPiMb6crdlLAqJXA3DHU1u9aJvUX1r5lGV3/1iUu
jf0QQAjEB4dXTQYGRs+MdwhFgNh2VZCB3JG0LQgA4QZT3Vy4OCfWFAfkCo0iIrqZpqzuUt8R0pMF
Y+qajIXuEeyWV1U7jVcXbsEigFmdlmMtLTcoJIgz10PuuRKZE4sodSMClUc3GBvQBIowJHSro0Tk
pc7rkG8ss8VHlsp9Pm0MRvDfxSybF5bR4ytsy0u7GY0hiAimLYdXmFDTcSIcCstp53TfIqWwoYm3
05sxG9o1Is3o9fy5n5A2sWAjKiNDFREcK8nhAZ0uZ5SoMQrLa7sJtmxtmU62iST/ie2BnIusdszf
plbmKhvHtn40sCz8AXld4+gyO6bEllbodwAfhprBsAb+Y0YpyspaLOYrhDvVT5HW4os+T9avejDl
0e9w+V7sni+vyeE95DzAoCyANbg16xe6CupCI287ca3ekT7SBo4Cn2nlSxXTI6jCVL+j6KxwOeg9
YQVGvA9sa/C0FH/rRpqk7HFW0ukKSBOtoTmwLjQ+T6w3fHromHFbeZChbR1e5imuHVWEDDabhNSr
Ky0IJfD9hRjJ2YOT9Scixuqp6QbxVtOORABfS+odgVHFeKF4OHGdVJqviyoPghFFzOEPaVS5icdJ
paU9OsZVi9sKE1ar39B5v6TmPPFtQpmHahYOMmy9I3WWqkUT5hPwjM0cm1t5tNvrfDbTZ8NKomcF
qEy34fUXO74G3SaxleYh1Qxx0yhmeWXldb9Hj5vfJ07rbEguJXdTiucrhX1XcmFIcLwG0wCjJ834
RaZIWM+D2xB1Qgv+0p20Qf6ujU2Lj1Bub4oYkJbVSCGm2r7co1jVL1GCj7t+HHpRfdjUBkx/VmVJ
JwdaPWsFAhur7icWcsg422RMaJ2w8BVMkO1ofCB5KboJ4rll/m5Vzi+iIodXR+4b2e9RU9u42fLm
Niftg9yBJrNIauknxBemqEnCOr9kHC/KyNss2q4MggxLXS9RVtPPc8hK6WqJnd7SxRCeqdTT/+GW
2CaqRbrDQBXWkzeHCHGz6/El2aLon8npwnvLh+l9pGp5bJtqZDMcNCRxUI5fAPR8isxWawlfYpM5
F88Ci8R6F4rgPZUGO3EDpkRXBiCgm8aMye7Ch/UHaWHsj04RjFvsyNND6iCG25AZW71iYTB3UdYE
X6qE4K4Lb+6pn8XcXdN5XBze4PXOQ6hOzXSOkJJSaWPdy7D/PBcz/RUrcYg7C9X4l14THKpmKotY
nSsvXSInow+eydoHVVbixhPNJW38iQWF/j84SLh+CJPXdb80oq1MQnw6c9zNzxn9F58+obFPbOZs
55+8E4diE8l0A1IOcPX10MqcFA00S9C4hQOEogbZ4KlRlNwREX1J7/CZSXv4DCwSOxNY1LIgIDE+
XCfDoGuCKtRbdyxTfXrAJpj5DqNEUn4UUd7jBic7IwlLq3elokXzUZsBBtLG0b4mcU1/psjm8KVC
QKhsIrkLHzW7IAUR5VCde7olLe6/eK6uLSuevs6qBvDaodYx8OVksnVv961mblukKT/Qsypfoaw0
X1PsmW+KpPwmqE9+w3In/6jN5poJX7qd+yrp/dnpI+Al+QwsJEiqYSMNTS12RWw18jaIWu1L4zQy
2SKFjJaorTj1TatFWI/wH4FZIULNgSdb9kzmeikLCZconeBDGTBI7pLUGRWCX2jybYDsL6mbeUas
hxhAbtBXS4kxmqzE+HCQv75FQa2Ss2GJ8ddgcvU28TAS1pETA/3VmEYoCEqGRWtTyJFEuQCVA6nf
oI1/UpXlZKcjaSFckGDrF02YBBaff5SOl12mZHCHFozpsr6sGga43bFn6TRDuZzBnr2z7um1M2zL
hGBQuCUCS+PYXFjTPsdiq4eKjTsDnoXatowmDx+qZBi7uakpQ5wJN52B/OvWwCX/OMeySV92tEyv
wciJCE/qrwZmWx6zzG6Xapn6pZadeYtoTN8LPFps5+TKuc3Bp16oQD+lyqsfuSQ1LGnNLIKUhqsf
WQ6yGoWL1s6IC8Wj19fnns2j/tENZcneuNKN1g9HWXuasMK8THYRqQg0HfIvbXk0iMoZjRGiH2+B
symcCqux7sxLNdjIQ77pSCmgEMOqd6cpfWyhmK8lyVMMUBbwpG1qSpz50ejrVRc5V5jTxJMVJ/k7
HtApcu3I0d4jkj0xLCZJ/FBPZvC7afOu2wrHnB4guFTXfAkJPFEDTfpoW/wsl77ay9u/ukZLi3Ih
/S1lw7qc04wgkzpGDUQzS6lvyU7i0a6NfTIJrR+RsPp71MI2kkwGM6QAaw+kGUq3aW+OuzkjgD5R
CsYn//xIM11Dfr4wolAGr0pMBI3CDsyKsN9Z6rwK6N47bSDFqzMRbGKGbUy1wkt63aMl2UK6gbiC
zg+qbX29+gdNhBcFDolbp1K2D6y4ucanRzVTWpcq1+NykmPZKsw+gsyRvK1H6XxhGasYRDnZORwp
Pxil6p3BhfISBWH8Q9IJ1iTlEjA8M9bhGdUsORO0q427UJ2V91pV/ph1B4Fw0uYXo7KmD+CR7Ze4
tuev5+/Epxju4PFAV4EQytBYBQE+fp7JXw06NgGt1ZTk/2oSMQK7WbQVeWkDWRtbXSE1806JMZR4
pVISJEb9FwwAD8aBMafdhbRKQTnObkGHfyIlOOqKh6wvtQtbkk/U4fpHMr1nfu8s2fBrU0vOi8Hd
0zA9T3ryc6Rd9WcyMvS5TqYGXy1jBsprjeb0m5jY+K2fZYBHWLkpdnLU87orFGx7bmqlFZJYZcjE
Xu5LHBBDBzhxD4eSSt753EK2uEF2nB/sEqGXqIYhzCS9BwfJLn1VXyLKbAn14s7Rilm/sNIfN9It
UnHo1S6IOTy+a1OZbrW5NSTIaJo+0/d9rDB30Sp9a4cWGbhlansAAXu/o1Hkhh29SwcbLf47hs0X
HovlDVxdcfzatKeJHqG2XJu4Wj6iWorvlcNk322GoRvVaHahKl2LSCg7tR+3aFX2FiG7XjWT3Nql
l1auz9X7+DeYqIsMXad5uNr/BSyfRWMtv0FthvtBoBgEjKya302h28GmEZniIh+hiLBkBk4CRMwg
E5ocoHp4XOQlXhPm837IA+uqEaF85+jMIYNODm/rwei2UR5UQHXGcZdWBCdOAa09BmoyNv4k9c1C
r7e83cLPqhpTfdNWWyK6S6+QW3Dlha3e2HXdvp2/8MeLlIokEnQRm14k/vKqqRLHACobx6CwaZzg
ZZbH3m+LztrClq2e/v1QXNjFV4goEYXM4ccTkk1StxFuuk4fGDinJiHaLT5wJOzFhbbVp1rq8Fay
AUP+yCtMEAJ38/BYrSVNoqpivqX5DBe3GiZqNiwsKX0IT0lCaLCFk9NvB7e06dnneBi4R8J5aOsM
ygIMk8ZpI1uVHPPhNn/IZdrt5yLFQj4U1VdVQ+sf2dxOWyj6YxZmJBn3jfIoHIvslTgqr/SqF9sx
yboUFEMu7zVzItKQNBGigYvykn7kqE3H4AVyqsalRY3M4OPwfJWpnCxI/pmbWJP5IYd5mnvQl6TH
JEBPsuVb3Uu7dGw6HMc00aIrNshgKwXzYRBSoxDvFCaV7nJNlaux7URILqBhlN446PJVqdi4DKrB
CjMAJKnxpral9vv803FUdXIG5AHxDeP1oyOy+kRTEtZzOCeAfeI+ule6YHwoO2vYO7OaoLV0aJLM
0aVl5+RB6Z3yAiz+kjWQmByONtIJVkJXOrSPbONycIJAxGD/md/mZJxf9NYuL8hzj/XinCp1LpI3
PFZgRFd9jaiAe0ifD9OhlhRXxB8oV2VNTb9BseJcB4leuDN/YYMhwSGcFp7NIIcALjqlxrwQkzR6
/tovb8PqbeE7QNHGuotzbv0Z0AjLbocUvqcRcayKUf9uEY1eeClPFCkqwPfltPnSHHO6DRGVuaND
4RgB+z+DFCVmVA5i2/Ri5l3XUzggWcjGZuq3YTGHcGj7cEC901XjKwVFk/vwbrrQl7oSgQwR8VOw
oZ0IDJXdKIqKMCxpuJy/NKdu1uIkIJF9KavUz3igv+oVeg1JwuQSjfhU27dNlInXSa1SFzNnuG+d
xvCCJNPvC8Bqj5OOaBKOzHhr1n2zBTU1fT//c04s17R9aPvTpPyMPzp8z7s5GgZAbpmrRF383Ywz
wODCDH7IwqGkOn+s48YsHSy+htwp5mdMAZZK/69Tn0AJ8G6wqAgnGP0wMq/x1m3pVg8wK0holKbo
O48laCcbgkSW7i4cf1m0Vo+laiKV11nWlhy+9ZKQJshDgc+41RRnz7FRhb4OhQbpN1/Fco6HrxPD
7QcSYDpfaUp9N0d5DSQrU1+awZguFIUnXhL2Digw+AuvybrDItV9peRaSFqqgipHmJJxZUBXv/SS
LBd1fdJL/0ahAkFEukZgW/ocqiGJoG7MlpfAI7t5Uie1/qY4guGjIrWZtZVbCbwLrQMSfAe5Idha
S1L+MZ2PWZLLIqahnKWVf/5+nLgAfLcJ3bGZEVPDr25H2NkyOlpuhzBoLrbAV2/MpDL2549y4gnn
GFxfAASog9duYfw5k6VHhPhMNuSnuY+IwktjxNhAES6826dOCNEOOzOd3ADUwYfPt104TIgdlj1y
EpwbduDIWm3Mdc/nz+jUYWycGA6tDcyU6+tG/gTUthY/UjGjk7Ub3bmBTHMpa+vEdaP5SaOch2aR
yi6fur9e1iIsVLuNaHHGisghwMmNr0k6cbGSNSsXXoVjxQ96Qnb4fCs4EEKPVaVcGwB/QubnqJ0G
tgcStNWsVvKHPANjmhYKZMBZmz07L6w7VSNLMSlyyQ2E7jwwUZS8Tu4ph2un/TIi/LrUgThxKVC4
8wOZYjO6W3/OlBLNAj6tHBZoHRAVjOj0Q52F+WtRaNh3U0DNuI+xLt+XsaYXfpvm/RN/EvNNiwcu
AOAkZw3xziPkFE3li7WpESBf0qqceC4wKi+KdLQXC1R8dcdERM8Q2aFLz6Ledype/Fm79Gk/7owz
YKJHy/qt07Lnjzo8ClkuDhLRriamqwbt34+AccuZEFwSAlHVRpFngfK6j4smvC9g5aYejPPwO6jc
r7MiaZ5JD/vSGre8WKs1jnBJjUUEHwI9gNWmI++LGjWrDjepsIYvpd4uCLoq+QPDed7qw9RdISLy
pTj7IByh9/XRKXcDbaELC9qxkQ7vAbvf5SlBO3q0zZfbQEITKtNeHHB2Mkz64wxVsQNXlfqMt+LH
mu7wUy7mFiovbNK4nyY08cN7Yqtf1AFGj133+p9armCMoI3xzaqY92MbgkopLevC93C5U4dXDds3
CiLa/PyXV/zwToK6dYwy5yZKEjLYtinsO3iqzk2qjeQg4S3bSelgXxj4nDgo4H3edGwTZKzoq4d0
LvO+MTrIS00ws+iDwbqDxtPuqrGY3CqQcq9gQuieXzGPm8GE8vKAkATF64vldVUh96GZqHrXVO5Y
Z833kIfouUAk980uB/0e2iNYNAhwzk/TDAHM0m1RFTc3AF/hTg7SNzNsw18NhJd7VATqojmzpu+d
SrT2hd954uos6hRUN+h1KJKW//+vRbdCBlHFRlm5eo/2mYWeWL9U0edvtlqLjG+Wmv0q9Xh6VCQx
fp0A0S3Wcz2zvaBsDT9Cqq9eFUWWxX5N9XpdB3HyAZExg28Uj4Cdz//e5bKtniCedhQ9lI4kiK1/
rlVMVTnk/Nwo1WovljFEp9i5tlKYaa9D3mg/rDaCJh2iRDt/5OMlGR6HqSgoeagSZGt1oVIsZIsp
cpkpyAMlpAjvRUuXo0NVe+GrfupQoFyWQRgbYcx6h/cEujd9QY0uTo/N3Qek6GxKO+43E3zbC2d1
4vbzkQGxQpW6KEVWM4uQoEMhycwsrAI8KOL1wv41a6q4lhx5ggQMCRstuFbLl1IxTpwjr8XigKNw
oYe6upwgvVKAhzLgFqWufNH0jpfrebJx9F5cqMeOxYEWIjDEKMjoEHZSKh1eTzuPUfgA73YJQs1t
t0SR/ZHXGPWWzFMIt8mosYFW8Sc629EKjMG3WJvmqzI1IepLEiDMDRUdsbM4iiT4thlTSjOzQ+FC
xavVvSDaENy26CrfEWoVeBL81B+lGef1pkda75CSQPV9YY05ce8YFS++7SVrjefl8LTKykFFkQWl
m4xG+EZF2t0sBtRbgzDCJ9QlspfNcfzl/Gtw/MmnXELry6afPQ1a2cOD2oLOHnktIFyqIvBLOqIb
LR7kfy/POAwTASTFmMBADh0eZlS6AWudg2s7mlQsDJP5xRxn3OmYVZhGMqTdA9fEZaiX1XUpGxUP
bEyU8NIEhigJoojSajNFTbBTBpUW9PmrsLwWh8uQjqSKRhWyl4VnsHpD7VRn+1KSeh+Qb/DDTEMM
CaCJvMmE67ppUzPcnT/giXoVG628EOTYE3HHVwWHRALHRMpB7aqhLfeQoU3HI9PBcED2KLPjxuGA
wSAkXVbe6EKztp3SVTMsvSpNIYwGltjkTWr9COUseYiCpgNY2aUXWrEnSjUes0UIDuZh4QisrgvL
vuhbiVjVrKg0H8qcuVVltBUxxJEfVMthjLW2tol81qtrIx2Hbd0QwQhkXjwhdDVvGE1fEsEdw+CY
l3GnuEtUemx/V0tNJuUK/GEVcA/hPiX+Sdv6nZRh/D00yvmjSBgIbx1aNIGflJhQ/L7oumcaV1mx
DQKbBIWUUQr0CLiVX6W61d6RvDe6ZzezIrvjjJZYYQDx+8INP64wqSvpG/CckdeGVOHwDRgqRG5y
LUsAU3rSRvomZcg0GeNerabER+6rY2sMx61Sm8N95Vit4fVyqb2DRDYvNNeO1+pl3URP9lkhMKA7
/CklSF5qcGCUjSh/YvJVbpxO+z2MVXuhr3i8uHCgBXlB85TZmr38/38VI1JoRRmxoRyoHgJXUZKY
qS9zi/OX9tRRUDjxlELmWWbgh0dp1CAOq5bNUNKEPBR9bvtjAf/5/FGOLxopQwwL8B3y7PElPzyK
2hcwIUwlcaOwqN1FMLmFhCmuG9V4P3+k4/NhPmBqLA5LbDlV0eGRKvbNC3qeaNgkz28c3aCnTxKC
f/4oJ1YgBNU6fcSlCqKsXa38LXFUmlIF+HGHxLmLynH4EAhFvLoB2zTwaH4VaRtv8OSSmtzNvZsq
Xe9BX61ckddMPKHr3KQiggufdNaFb/zx1bYpCqlkYZhAfFkPgZgrKEGQpphP9eo9SFIVAGajPcV2
0v64cB2OX0wYGAv9jkEf2uX1i6lB/2EJSaQNaMKW129Wkk2sqM014s/YH+KRdHqJb5qLGlb1AjNs
XjpkOm+Uzuo/UxaY9GE+R3SiwMlDN3Z46+OcjeHAoIjPXUTOnTyPe1MVyaXd7vFshurQYRuOtH/J
U149y0LqJvRGgBhztU5eHYqATWQznwG9jIhFl2M6FCDzk7bv3jV2lx4YjP7X+et+fIdRRmO+YRLG
XBvCz+GpYmPG78gnC7+DGW3Dic0izY0ORn916aqe+IxxjuyI+JJhu+Cgh8ciwY81NyPD0A4L4oCM
Il269VHaKjd9YeTAekPD+JMWsxVtliLmbpr4PLuBrCOe0kmmJa9L7hmHzI0dWxfKvlO/jsuwVM2f
Sv31Tc8nLRiUJsvounSUXz1Exp2K9/elRW35Ata9vo7lXo5coeFestNI7OB0P9m5jYVkYiOxFxrQ
ggs/63gVQgOMxp4BAyURb8bhNSN4Ig2lNsmIX+lStG16tjfBcf/rpwiNNbJmlOz8dXkgDo+ijHEr
M97KXeZS0q8yjYobRukz435DvtCEOzohDrV4IpdFnJb5+oTgX+llbiNIcQYi+fpYEzt27f/cwWU4
gQ7WXDASEB/XqKc8kIgqHIC541Aor1Bcwe6ubcs7//IsL8dBvUq9vpBdeGh4g48a31FqzWMA+9ZN
7Xx8rZJIe9Vgkr1ZWiPv0UGbG2HK9dUInh3G5Vz8+13TNRMdHmvH527z8K5FQe8UuckeC7HK0mx1
8l1pdwTEFAQ5nT/To00RYhB2sty2JRqTyunwUHQMslBq4HCoagG4KtvkqkJE1XVIpay1l4ioCJOO
ryybL4yJ/IcSaS0GsgcWebsiE4S9ObkRQwd0z6WbJiNBydXBcY1kJENizDTxYHYZIXYT6u6faU2H
bGMXmv4eCUSBu9AQw8+51aYbZsjdrgKHqrqZYqpo57OcT4wojQnzP/PvGYmOM7csximizlko3RPS
B7PFQVLJxjOREp2+wXyAUIu+KOlboTLVL2GgtoariwHoRNAOkO6sepiya91S0WnmLHgubmxobLKQ
CGJuh17Bx9zqSeSFZqHeN5ITxLBA+uamg5cEAj8P7Y8snPorsxxTibCjeAaGj64Us3Rv1vcL1ymG
ajgQuOjUnRa6TPKln7EVDTdOSCIORvhI43kQgsjsbrCkHwWUxK/CClSG2PX0rbMa7V3EhfSjlCMj
B+ljhMWmUxPLYd3tpHsSciXy1fWhhBhIRVLd9gvtxiv7FsIn9QxIvkSewfigdYml/SyH0W7UAfDs
MmGG86ZSSxiQdlFi9idDTvakRnV+ZOQNcIKYxb6VhN7qG7mTCbOSJlxcD22osygocBIR42UjsUhd
Opmm3xkVWVNpPMNxhlzLbRpJSo+3TFPL731WZCrQ82YG09XG40ubVqruWUAFXslhyHKvc1oCS1Df
1tamQIteeZheGDkYygS8qMG2XW6GqezeZuINX6ChM12Oy6rNtylPiUAIWI6F75ChWFzPJegiKL15
xjyggy9LRgHNda+HvN1veMpMw4OrzHSqrk1Srsa8BCzH5lEdPXOxq3mJNafv8dyMvERw7dWNGG3l
u6YgOdkIxyBlCAlV99Y52SzDFuyp6mj9JjZBZkPxjjyiG58duaveEt3Q0fQhg+IJYdd3S4NeVtxW
aVBVRxQsIYoorX+UW5CLbh5a9WKWtwFxZFNYLpHnCRAJ3qdwI4LBeoXwEReuFjr2fTnX/a3G1eSP
s8QSKqf1+uzPeBzJxK3mASl5uoQU8CBai9YuIdCsKIjWoC/Lknd+4TleYvkwKcpShS+tu/WXSUcE
MHcpxa5SYYhxmeOGWweZ4G0VRfqXeTSm1yEtAZWQNrjJ6KxcqICPZYkLd2mxl9ENUpbtzeHK14B6
csqedl0G0QI7m5N7vLfZvjIHGx3GbHpqEvc7YL+aq9mkhmFepnljI81SkKhsqOMjnyWqfzp/YU58
R2mBavgf/5cXvioMEDLNTOl1sOtyaT8UeTo+N43sXLj8x1URp88egLbRYixBmHl4+jRi1EwO48yV
BkYfw7wNdIdQZPnFEMbWyo03tES3sT1DhST0ddKRZVRCfqiz/kLv6qhQRVuNdRwpOMpzhaL58Ico
amm3g4qLKdCm4JdDKISXF3NzU5nkG/3rpeVVYL5AqgAFOn2hw0MNejWk1J9LckFp7UotDf6UjfXP
0QWM95bhEj1UDCo8XYdH0Z3JsBomSiRntsl20IX+EkWNuLD3P3HZkNYsDDeLFhfTxNVRzJE9bkl/
pg76hKyOet4Sb7ZQT60LO7jjBxKR1jK5Q8lzQg9Ta0zILYK5XcPmpUgia9oGJZLc8/fmWHbDHSEW
k+EgdMFFbn94Qp3RhE0ckd/uwCAhLSmnb+POcjLbfhfkQbkpqrGrALOQS7CR4mn4WmnmULijMcQL
aL7q9p3Wpf2FF+XE2fOWoAeko8M6tZ6gNGGV6nU/gBipc9PHlGj7iQL558LZH9dFfHWoiuiO0iQ9
emhUhoeRWizhT0NEpMEYJs9wZbDat2W1ZZBr3NMsdL4oo0YMd25gkVOlNiR7ojQeLSWNX7k2pKfR
r3detNQxNzTah3+/FCb7WQVlDjwSyv3DOxTMY1zHCcMkRxB1IsstVbiDW+b8pThxwfnTP1u31KVs
kg6PkqhVQzgnnVsrVYiUc7rhXk5T5cLjduL1QWJEqhL/WZqvq5fU6BKzH2KlXAJvaug4aO2MLKqu
0kDPL93bow7I4tFfbi7CCYSORzkAQVHwPa/YTVi9/BiSHPMWz8702kVGeKWS6f7YdUryRQQiIsJC
Nb/qfWK8VD275fOX9nOre7iv4ZfQ9UIXsKS3rO9gWEL9DiL0eCZsseh6Cmb5W5h07S/2IhGqLzzz
zWaohty+gQqmvSlDFYfXvRlNqZvZrf4cMKl5VZKCAMA86eRNqhbdfmqtMfRTaJ2/AbKiKVVp8t6k
zlQ223ke5PekHYhFpW6lqx6XWfbHDoZa9QpR0FCM9Nl8PX+exzeXQQviRiYNymLjXj1CbWyOpYLY
0AU1G3t82nW4xbH6TcExcuFQx/snfOmwUNk8oV6CQHL4tBq0kLG0tBxK0yL1upbV2d6UcaHf2xqD
syuL/0EbPhjVpUyRE0fGacJglS4P/YO1ANisqwk8EOFCozq0b3kM/JpwjWarWZX2Qw2TcasHVfJ2
/soeL1O0z0h04D6yXsmfo8O/Os7gsBueIICo9twgHA0Gw/gK0cu4a4JoppRILpmRjzF5C2oW/icN
DKae3NbDC5yw55FTHSdFkijVc2bPhCQr+Dy1bSXsTttPQhM1OW2a9BSqDpZBOynTZ8vJOyLJ2jR8
jIaA3U5RSlC9FHSkzwlYb08jTLRBbABJds/kp/pdNHn9FPJ1YQxohNF3EpscsJ+kcT022J/JecwZ
JBGHJXUbrZPi1C9FkSS3Y5CY0oY4yArvVlfWWMJsKVM8U0dM47EN0/9I1tTkVzF50PqGaheGbFUT
VBrNyfStlmorXKSNQXc1CsqETc5mvfvX1Q5NBa/90jhZ0qHWxV5tEEpKgCHZZHPT3NLo77ArEKCs
41Twzj8hR4oDWhb2olblpsEfcJbl/a8nRGC1suWo7+hpW+ldomIMWxhd9RXZJNUVO26BhcJS74Mi
gQ54/thHnw6OzWpO9UC/j7n16lnB7yUJHJXgU3CEXaNAwIOnOtr/7hz+6wC12fznv/n73wXBNZEI
29Xf/ucu+k0qaPGn/e/lX/v//9jhv/Sfh/Ijf27rj4/27me5/icP/kX+/P93fO9n+/Pgb2gaRO30
pfuop6eP/2HvPLrrRrIt/Vdq5RxqeDPICcw19BQpykywSBkEvA0EgF/fH5Sq1ylmvtSrnnYPqlZl
MSnoXgARJ87Z+9ujrKbvF8m+tvu/+T/94b++fv9THtfu6++/ES7TTPuflpHS89uPH52//P4bx7E/
feH7n//jhzfPNb93/vy1em6+/OU3vj6P0++/aYb1Zj/KYS7BmUCDbh/hqK/ff2Tab2iFMExnC2TF
Yl//7V8NTQHx+2+u94ZB7d7u0vktrGL8aGzl9x9Zb2ihI3zid9AlI+/77d+f/e6PXe2P28J38eOf
/9XI+q7Nm2n8/bef10vGY66NusjUkd8F1LKO+fODuQ4rK5ds5wTpxu3QtlmyFv1y7P1ljIMVrHGl
Q0v80/fzN9f8ebncr8konrcOceJuu3r93knXEWkqujEZvDF/nhWyLUMZGNv8+W5W4DT/+XI/73t/
XI4Th4MolA4pt+Hnjzghb2tLqx+ThkrkCPixCwdzq2K96P6zGKUfl8Iot29+FO1/cU7BrtIpWsYk
Q9+z518IIvAYezDMae0y+efPtW+i/6ds+ffFmNhwYkUK//prpEPfGrXRjglUk/JGWIM85mVlfeqL
kgBrTbnxUJkd4eKuHK7JN/sVpunvbiO7D1Xp7lTm8/78vc66npI0r1Enun592clxC/1yGK4I3STW
mQzEX9zHv70eyhvYLd+noa/OdkGqOtOsrSHZ0rR/6299f+0u1nypK9+/DJja/fPX+/eX24WGILDR
j+xL+p+W7L6WgXIye0g6sl3jQKv6eOpaMxp51E4q8KvTf369nSWw20/QGnzvEf/peqR/IoNT65Cs
/oKtP3ONO11VwXVtZv2twv3/i8/3+rXAEUaHgVppX4EoXV7dvsrx5WaXy5A0xWbfMcUuDqNZCczc
Tf7xnz/aK38lo49X13q1BQWmQsVk9UMim2Y8ly6jl6ziMKOXaPm1LJM3WWZiHWyXez/V5E2nFvsq
7cg9/b/40DywaG6p0jiyvVoLyMicoQjzF1kDuqWrpymYCiK/nGWvXv75Q+/Px59fTz4zDSQcPiz6
HF9fn298x+gyZxN94ohgDfM8wLO/GcvDtLZVwAlWfc74xToRWZ8e/vnSr1cG7IsOWw5zR4uzHPOa
nx/dzigJAIZYldRPxGfe2GYkP2hHuca/kvT/5UKsdGxufJZ9WsdQ6OcLAQuWWgpDOykVXduW9yia
UrJ/I8+jo14HmXeGCmCRDzmPH7oJTsE/f9C/fMeMS9DiwpnZVTnO6yHmnON50dohg50755eWwKu1
OXK5QlSHGYpEdCXs6Zxtjfcfrr0cbNgsISfwLPlsxvvL9aeXVVZ2Q80qqgQ223DiIgOLvV+Qjrrq
cU5rCEm3Nh/7uXFjK0v7X6wVf/3e9y4XKgW2NDbR18r+PigDo0hHkYybsx1MAnlCK+WIaXUAcBKz
cgkqsFanBe5ObnVLefEr5eVfv3mERdbembE93qbXTcORLCFdTD35N3SnIwbUX3KY5FHviuZoDCRj
oisMDsrQh188239/YaQTVLIcf143QrpcZobbdoSKF0Z9CII2gMxbNccNU85NVkj73bLOb0GT5/E/
P2uvKyXalvt5C1gVFRlaiVdrmL6mhpEDskg8bF4xttjuQJjsGOnosKE88vx37fYrxOvffFrmkLzD
zMTZ9F5bc4DWFNM8rG3S9Et2pUTgHEbXnM9dHeB5Gk3jrWIe/0A43a+UOn+9MvWnT3WIYsPHiro/
gn96wi1gxMuoqzqxamfF26e1HzO9fOpW2zr50rbOHHqvq0z/FVvk9bZLz31HN+yqGOwn5utXWpm9
VrVsCYmDRjQqFPlYRElbl/5q3Rs01s7/fFdfSex3aRWbLT7UfUPYLcOvqoq81cygJ5Avtgpje55z
cNqeKSa0urnST/6SDlep5mV52OGMvkJFnV97mma9TNIfkj6vgKXbq33uVDc+avRET7kZqF+sNn95
9HjHbUjHTIZgYnJk+PlelGsOlQNFcex2QkSgWkm8D1R7cu2qOGmLmCPWol/l2rCS/6zY2VfW7ya3
7zUXVWbw6hnwMHYTwWK4ceotTY1aYh62T4bVWtU3u5zq/sZjIr8AQ881/TKb8sJKCghk7pHkB6s6
dpsyi+OilqV6GPN2GxzMqvjQYl2mZv5JQgTQb1CL2cZDCu4giOxh7JbI6ltAhuUCz/+U2n3jfJrN
tW1OOoTvkt7uOmhTWLS0H5Laq9LtwhcQxE/SMnS1x3agp6IRUdVEXln+M23T2n3PmFVk1509E/UO
6R9GTMmZmKh2bZpedAgW5oVGbjVj0dEksEsbYC01POp5pJv99jazFllGAoHpnthalnayWLRfwnRs
07ueKLxdq0pxeGgCY9Ufpa/sr2XXLqfdjPFhzRb8mGQENVCV5iB7xwEJYY1Xk6Xezp3ymVYEWnO3
CUvJsyb6QI+7iqxOlvdOu+pZBLIDhsfxObBnqzsIZ1DHOqCsOPdZATSn2eZRHsHnMOyubf1+6D2k
RgNq308rPtn5Ihs0RP/A0b0bki00mg2chYi48VOnO5YBdB0WNOF1MOAtrY1pgyI+0mf+3WTJzfI4
mGtuRWNujs/NgMMtsT1teoLmO+4SOWgpkTYN2XIuAAc+L34z38jWc9VBaVM6QwRYkBDlshOY3fLa
AMptdFKhFoEoW2HWuzK2fgp3OnAfmWidbppNtN/IQpyaozng8juvrgYIns9NHuemxJadoFSYZ0IM
0czTHxNrLIWOiltkupagTg604+A4U3YwNm0t0G/kNa7+aXXtmEhn98arAv4Pd5j6PO6QKhYJYrMB
paEyPYy2QvjmQbmLV17kdsHoXGjreGDTt7BSUNRlR6tmSB0bcOvLRB9XdbnY2e7J7otsOrtj3cyR
NHobNwRlrYQLSJDRwVy79CsUJHXjjkwKoiIoB5X4lgYWi2H5/Gh1A2buvOsoxGtlil0Op4FQTd25
fV+VNqlz9jAZjNlZzZqDjeH10WqynNswTGkGLSOdDtaWT+1bekxaFRsTmQv3urLGhGniUl/q65bX
x9osJv92ajd/PjOPH2+UIurmsqfcelhci2x70YKfSfRVT/2HbmqGq45QegtpgNdyBUQfPozMWRoQ
8dcM6YcAE3McVkMd9UYW7VE6dnpnV8yDT1QQRYv+GaABopaxpxCuO+TnDdse5iDUWGwwlV68Y5yf
PrGf7Zo3oSPZtYI0uJNLigPCnVz4qnVVgWBxO5MuO/Cv9sXNRvYoKlTNDj0VrDljoaKf7wQRB/o9
WeV1n9DkqO5tE6vy0Wr17oCov6mTKh/aia9Dl8Hd2rl9cMfBJ2DUNOZWd608b3loO9MoL4Ctyat8
MJiImGvZfF7KvFSwMeWcxo7fpucmX4yNhjMSxijI0XTEiDRNEksqnQzK0ukJfkxTa2njJqglKZxt
5UCD79WshQ2L+ZeCuMstyTbfvCajog1isj7FaV7p2ITEoum3pIxHaTHmd0IQAB/lqSNiVhMOT6IG
XhPpFYjDSNaFMbzPtJygAcA9zXyYy24SkJq9SdzKzsjxNgyiExdlrbrp3LaK11y0eCgOK2bEMcrM
SqmDs3aGjiMqcG4kGuv1XTmX9kwJgojmWEzY5N4iD3bm2K70qYDE7SDh0WcsprnLETnJ3T61QndY
9HApIOpEk9VtDwBj/V3vYyyHrRy1BpKbJ81DPygiRUu63Q0qn2BLw86DX3A2i6K4bdauqeKqCjLr
Vuq2fPL0wdNPmS7VfRBk4jH1V/dDDWJuZbSHIGBXfaQnnOkonlxYOpgZFtRLIZFZNgh++sF94npo
j8N1gTMaz7VmQPOdATiz7yhFwioAvXdlljprkqdNcecOxY4o68W6J0NNmBu73q8fltZfWUBX13jw
mib7PIIbJPgwX+mbuQMNx3Klnjy37tiu55L3PDs0WbCWx01O83i2UbkcVCvgy7pjLtmO/Dz7Wmdl
P0QtneLsiLbcexcsuZhiExKLxcK4Yg+F/zejPnA2QFZdtR7hkDYXLqPgjRZTOj0g3ynyEEm6utxG
BgThWqTVyDKwZMRjpIi9IszI2odh3LZvTW0t5AYV0PROckv9aATz46A6EV2GcoYE0ZAGUk1ySu6y
LGXmVlxvwaDG0FSp9tUQznRfExvbndc57RJkFTZbqtHpdWgXBah5oenmhb1ZAHUJuUqr2LJgnR/S
IuXFUKPloCwCA46Yu2nXOVLooASy88GZQ+FaTUrEz8xkIcspOng/VvNFiWq80sUYvDjCKXtQg8Tg
hulc9Ye1G5YiXtoao04Z5NtLBuyli9oOwGWcuYp0l1Lz3Nse78MWBq07O4lHnorgh2s3cXJVG7k0
YrwQbfsF1BEHV8trPSRo3vg4ocx7llklLkZHNHq8T9zJQmCDf3HmCpWcRqLVNbvgOMcl3n3Cg/rR
DIPe6PxokWaeReR821uIAQfG4bL5pX6VT70zYrEdxmvbyLfHzFv6j9U66TIUqH6Hh9VTaYDM0ccy
6GVG9kWTme8ewbka4l09bOVtC40HZZzNdDHUHBDz4axV5ecVPcB5cDPpJqmbWvVxbrPgceWxtlGX
YQYOp3FvvsDHG+BSzuXnNC36OuwMSZjr6Lulumhx1FDnWpQ+6L569PmUcJerJyV55fYyVge1IYrU
J2P5qLrVPHU+hN6wsBeKhYobXsfd2jRaMht+9i5bvJl0IhaXRInU+JpOulohmE2dginJ8rvk++R3
8/ZA3arSyQ+Gqqt7pEJ4axVTMfkXSNkmPdoGPcMtXXG3Rt/Y04aNbTCukVCM46GSHbG322AFWYL/
oJCRXRlNdjRcjCHxAnqru9SMsSEYZ5vN59bB3BTVy8LqVblDY59607CbJOCF1kOiu1dxMGXWrRd9
VgVPqu3CIPVfqCZtCzahg+5gE7SprAmPeI4yMHKW7v1sLPlTY+dwwbOhzUo6h95YhPNkL+80XbaJ
DYPzsdkKomWDPl3VhaD+/qIoRGkIucJ8bLQ5e1zxorYU+FX9HjGe6r7oNIKPgT1tFqowMqfA+LtF
Fc6AdPKIaB1Cy1LkEtPVuIniSk6j093OztBfFDsY/dB5TccqpnWWOhM9D1cxqNf6tGm1W4VtSc8I
JjBauHB1Zre5AGXbisj1OjoLmupHYKZEXO4W70mrb4ZZn8XB10axRcodZ3nqVL90IQr/UpzWrFAW
IV42Cu6q29PBM9JpjIgGnPpYZYQohYuAJ35JyTvlp2IINoK1gE6S4AXA4TlYa4/XP51BeYANrS53
MvJ4LLOhprLx0+zEtMTyIBl3SFPVIqyTpnYAa6XGErWrYYwvmiWNzx26QuqiLHWjLXcGK1aywek2
C7vOol2L+6gXeb6G7oZFM6rQZQKN1PEGRrzPTI8XT9YHz+nVjdaDZgmXAfN17AU9yVcOUdkkZpsi
4A/Ut5HVp6TKjcyp9OdkWVNf0k7tivuin1gTTcApJ3NkYzx1i+hIjTMDrtmspv9lym0PQJe9Lp81
geWbWrdn5fNsNSGd7dZiCetCYYowBAHYpynDLB32s6aj5q08NcWqNvU0HLzC+mRhp36eS5pBR6K1
8ok0jaC5hlsfDMnSeTlQ1tmq3hd0WOA8lQNvaO5Lr6RTpczz0FkTZSdzxJRy0rD7kMYEWuBpIB8j
JGC7Dw7a6KP9MQuy2qjilr6hEG6G4uxvJKLrY1Agk7ZLZ7pd/c0vIrubdhKYPWpUIUpRZe+ApZix
Rrcm66rpTtyTo/B+Zu9aYkGseijtBZUzntmKkFhMmTIcS+rMiwW2vp2YlHoq7Khew9kq+ztRS+8x
W/TxwpuWQTuUKuWgh3VGHVrb0fRE8moPTEJyqVOcaZMda84CRwm+wqlBrTuHUpPyqaQnAq7e66SJ
LFZz52OL+IkbytfKg+mtrQi9Zetcxtzm/KVQdB8vbLja+mWR98iMfX9aTzZCdZkUVd68+H0FRhCI
V/0Zb+XCmwKCkr2i8awuLhWjvxAgtNXA4jTwLY+2VxHNYk3bkdDwiWRrvicNEENGGMbSLMWhMWWl
xZ2aQJ2vbrWdZq/WPvOdwjp1vAbNF7hCEkibaoYk1S7rW06xkg0cfmyILZ23zAD2UNxqcIDPg1kH
wHT6bLvsHR/rtuwtTZ202dtUUhVL+7acu4mzq3ICAHVy9zDX+agGAubs7bYdShu+Kefud3NBncCv
r0HBX2mWdwaFx5PmVs5ABA1dVPiPZnovSVPD2NWzYyb51sNGgSpB6SsWYtAkzQMr2u1p70hZzXlM
Mpvlj/6uDDnH5GZoVhWns4XXdjiREjqRJKAmSjrRNeCZZp2ggtDwZ5Pss8X1D+PElkPG3R6IV5lV
Hg1OLh6cuqdk8PNcf1f5NSS7PiNCQa5Ay492Otr8z17DiJVjPD/7OQtk69c6/jNnyZfD1InhINHF
a6G+IJdIDGtBoO7ke5gokzhVhJ6lPFAIotxOBVmiZOZlNghJETTGiysXoQ69ML0Hf5ybq9wmaf1e
r4WfRqBLFyq8dg3gNxj+ZMaWl7PrWbRFslvmUe6jLaFOIbrLrGtE/B7wxMwEfU9RUHsJuXfacKnV
1drCLpCpHuYE5KmkXadhpn81dTci8OR67jpTZQcGbXx1ObEVPPKNSZy72QtPHln08d01zdLaxz3h
LgihNrsJ32iaPvhOUe4H1NbJI1nU9njA/toNt9LFL/G1yosM/YIjWatjyadizmNaHLYkKeo8aOVY
Bue+8LIVkkxRrChUJpKTQZUT/AST0NmOWUt5Td+t8x/doZUbiq+UvNLWl+uTr5fKPDhGqs5p2+AQ
0BYKOqyE+fJpMzsN64lgRXKzgj1Jzzv51S7H7Qrn2cYyYjukuuWbKxDCC7NpCBhsRyPOKTuWq9Yk
YAAAkicnAm5HBt+k/8gxHrM21c4dUG+ZWOXc3xPciGKkZfcYbxuNHTx0LGnlN5PmieDgs5FpKJ1M
Lzs1MmMk2pfgsg8VtfGMkjrw8njThlWP0rGsKc1wWR9mbI+QLa2l/mZjcb7uAnMzD1a23xJ9sAk/
sOfejV2OWOAIsWUTZZfRpAx5DMaPHu0wP/FLcD8RryYRnVaAdHiXsfWfMB5ToS02GQ7vlq2WDkdv
07iAMZ0h/GdGfY9uPhMPi7DB8zsyyL0YCfZUhY3f0nEO3MX8DIfYTkOW4mKIaBbUQLght0JCtYdh
uZqcHO380rKZh4HSAvPAbrUHo04g7XalZvZOpwLTIruZybNFpYDwyCn9iSHcpnxxxHEtxjBHSYcr
oNcAAW21rg3xtqbCS8qKMyRHi4F8PYRUPnnHlJ7n0uJX8a4reU0vwdtoI6RARkm9cpYYZu4wsVVB
uY90iaIoZNKXPy/mKG8ERS0vKiGdeLJop2Uh3Y284CCNFyE01i17Muqcs3pqLMsVwPLSjTpdeFeb
jTENYWSXksThVi/15PrvBm1cQOZjaOUT2DMTl83vhgcu6awXGwkFT1a7hxxarki/CLI64EEEq2ae
SMbFzbqNDtEXkEi8WyrEbT25eCCQVg1btsBlZ8wRF1BS1qikBcLas/mDx7o8jTcFYFUV1bIdXjwj
J2W3pjL7qq2V9wImtb21t1HStVh8n2q+caeakpquy2VL40YklnCcqwLHjEFiAojec993+hMcqum9
PdeKjMFJle9Ggtq/9J6xmDdd39AimwmesGLd5hfPW6WAxnd95h5E1Rcn28nw6U/0yiY4M/ZnRoZH
QlRnM5ozy82ignDEoxwtzrDtQGGPmcDY7lxV2Oe1WMsvkJuNgJ1BM15YPmT/lhpauCdYwoBmXY8C
IqbPUPK8cxwTCep5qhFaQ8ihOSP3X7JRg1vFqRl0Jh0yPXFGi47N6G3caMSU2idsKDUH5sDnvz3C
x9rLfKt6QAf6LK04UBRRHQ0T0tRHqF0cT0fNPq260JNO5l0R61aFUX6zhvUAkZ1eA71H4rC72gTw
r8ptxnSXe9OH2io1iP8Wu/FhNmb9RUIOK+CuaIzFHJQoD4Vrl/5lOix4Kkx7AphuFJXiiQ04SF66
jq8fsl42TCKmLOVgn3nTHA/EKPvwWAdiMYOgLg88C8z24JAuYdpYJcEo20Idg+2npTeGQf1o+lpj
YZghD5dTmcspCpa6+MRSVzb785DdlGWQffV2BjhF71h0CX1o4rDn3pPq2DFvgoWd8TpEEtwho4d+
1Vrm9zUvzEyFIXEqM5wquY1RK7W6Pxm9xXnK6uq0Svp5CoywHKRRccTu+5n2nTdEaz+3H7W8sLeD
m87qbePVpJo03KgBNsDulSSkejkbUz3Qc+jduj6VI308rjCyDpVN2T1lOrOvczCz6D/QsBmCpN5s
wkyIfrDsA2I3ZIykugo61UFbtofSAExzpBPCyZ2VwhioT9vWIwR1yqbITYldC/umyywmAvNcHXno
plu95UBsOFXA0TA3+kPgbchY7bSbx3jdxEjn1t/aIMq1rJ4ICXfrG9FJQStKONsTvRyGZ77eVpzl
U/oauleoD6ONp2oyXfGe8KbZiZzCnUU0cQ7pw8zSCuxpFeDPeKBrnJIDuhLv22U7kYEFi6aSZ69H
JJNWG3qO3x9VOfTv+HaQbFtaJS5JOM1wtc3bdOm1lEDhaDbOkQWBk8ystkVGXV35bey3G/lKnPg6
JMpdwOuode6QMm8xvfZEZaFTWmy9NA6L0dF5byifOdH4hb9EIttQFKA2NbyICegsr6aSkBMtT9Pg
sFaGMx5Y6Of2Sm9Z1I/YI4LgtMx6vVOpJr+MFycfpoNpdP1H+rklJ6ANM06czU1/Wj0el0ihtJiP
Wm9Wj1OxivpETLB3Esh/jNDj+PexpJtrRyl0v3vXItDksiDW+JrvflriAgnJbeoAtw8DNoU0IntE
p37Jiob+85jaV/maZmboOjmnL9Pu8zKhy4WPb/JgE4Sk8LgBnr46tQ+V3uI4zEkHfxtkteAUUvnq
WeRt7YRgrD0trJQ1Py25r22EQo0buyzToLib/OGDluEIxMsovJRcZcMjIsFzmjHGpbEjTFynIrCG
5+MTOXwGx6F5bJrrqdh4CkEymp/Neafmr2bjfwYwaT7aqHzLcO/1yp0FH3S85mZ5yFZhffXGoZqj
tZH9exdvytHtfVqJQappzDe8egUcSf2WH3JhWXrCLNtaUDKpD2gb5pdFKfokaZ62OBdVXx3rfluZ
jnQpq3NKC8SCllxx/ifKunKTtmlFmcBh69ojSVX5RekS6YH/Yev9Uz2uztuAk1HBOird8U5wUjZo
B43ZPQ3u7a0TwExMOlu0+XFFtmpeU/1xYqloyKWXttXO6duc+cQYV43Q1bce3ls1cCu90XvHuAVY
BFBuh6NZz/t6qa1LIe7N2qutG7ks83rrQ7QJ3rZABrwru3Tz6ZND+E1JT6Cgu8yUcrzD7QShlsFj
5/5KVvWX+TUTWjQRLl4nH8v3a0GlXXery6Fxia00VzDwLPcWc2+QsMhZB3Pjofw+wP6he737s6Lz
vwS1/4/obnez0//6t7b1L7rbi+fmX9fP69eftbr77/xQ3npvELU66Bd2eiqoVhOJww/lbfBm19vi
cIAAB4HD3UkfP5S3nvHGQBMHKBKxNLI1C4nY+Ify1tPf7LFo3/W4KH7+/Tf76R79N6rbXSzyZ3EY
CjRwebtok1CkHQT380Q/tzOAXiQ4xLW7NS5glzU7F7Nho+7wypOoUooe/LDocpHCy5s+I03xUsdZ
zBQ3K7LqxHtN0ypLLc8IaSJTxopJ1VtIQDS7Juyn/P3scPyO2txTnyq6Rt5BTOmCn7ggpJwKXudI
VJgZgzTLIWkIR7gedmZn3dFpXb4Zl3CfVur8MfyeOyQpBo+babg9UvyueS62aWP5Twv5MKEPmbxV
Y4iRj/o7RSVIu5k0xkul6dsQW8xOD+NG2z3UGnoe5AWO4kK5TvHZVNsZdsZIxqa5ZBcknC8sYi7+
ZDSSRk0DoO+PI/mvB0AbRnVsgukxaPK6OrCSxP3Si5OduuWBhI82TwpGb0SRa8azORhMhGrJwGml
C/+8dMX0qfHn7tQqGlo4U35EXP3/1/A3BLD/9BpePU9z/vyT+n3/hT/eQdN/Y6JnhTACs0Hnif+v
V9DU3+xkNlR0AI5Rvu/SwR9voOO/0VEAGVDp2GhxGaJM/fEGOs4bwNMwIEx/Z/TASvxP3kIUmT+9
hnuDA/0aGBn+Y8Hm+K5b/ZPIqVzI0fAQHMSoG5tvNSmCH5uatj0mrD1SScu+ls1M44J+j/8x3apS
Jv4ql+t9im0fDOY5Ty5DmC7UDBwrYVrQekhWpp3HYuuolwc4Sws0+dLTE4MWA3hwuwJ5k3Iy/Jhi
rqRNyPPvXgSL9IxokLPZI2opOc+VsGBkKFe9PRgOLINLa6LMjkolyke+NcgCnFeXz4vdDtqxJnx9
CrfO51SStbsORlMKd5pvLfuM2Mn7Imn7HIyBsHUVOkuK/iStq+KDVfk2rRF3DuZwXPuhSyxLWCTO
zJr1XOVLTxzX4tqca4nl0E+mKrULigfSTUe13c1B2nxj1qBdlJREcTr3y1vAfsN96pReFuubORLC
Z5nVc13SwXm/GpIupyX14Hoy6/XGMdeVsVJhr0/rCn8wWWifn4OgzGuwyL7xcW3QHFGI0FI99E26
fRhE1om4DJrueSnHwd1zSBm1l5buTzFLd5WGQCFQqPgMqr8MSmPuttHUJ/a9y51rT7rMZHrcq1nM
sUF+g5iRP2U2l0kqi6lX1IzIvdGdZaIKK11p1wY9s+2CGV32bu3swWJmorb3c07wIsAL4XAKBeJW
x8SzyIkBwpg9TXqxZNFQE2x1HGZf70OvcPFAdW6rpoucQ/DEkRQkd9JUomSMXBqwEFO6T2e1NpTb
GRE0XyRWqwur02o/VMZAd3GeS3kzErZlQvbg43B7LToOtkoX59Bts7xYa1Pu3meZ8pVQf9iRYdbI
FKbRc7KYpkg3nADTGR+CyYcnuXiDlTOFmGNJ+JSXoMqp4R3aPRIEnWbJlaS73sT4Zfg7zF5PVrl0
vfWF7L7mgz0URDOMtIle7E7HYWzYE2YAadsij4GHLGk0yZRHaVjzjfE10u+rQddSEYt87O9tzSvf
I7nTicGrnPKLSpntRWxT7jswsC6SYh+wJ7cqK8oEp/EUIgUMPkwz6gvYhJXLRuHtt75lPAbaLkA8
BIFNau+JbCvdE/Sl7Jvul2o9NgpkSowEJi9vF73Uc8prs+njZunWI+UpyjMjNS0ihM1BPKWw0Meo
sIt0OGYDbMqwmKztqRsKButwJHv6lcxFOrqwgxKR4PgvDlppA5WqGZqwkxaKARwH+gKRmRqAw/XB
9AknsvU+JbkmjS1jswXxV0M6Xlt+ORNzZ5VefUTeVtQXbe01BLhlrRzOFi0sZPlVYftRbS7OdKT5
kxe3q9KkflLMPelljhv33NCECUlkSHvUZFWwOdGae5mKhx6R55GYKNruXRAQAt6b47Zc0ClNH5ln
8CbrW6tIL+3y+d4f/Na4yDW7ck7LsNjqYWF6bnzKG8uuEw9lJgOxyliIHB228cPAg2AjIFEz06nB
QulhkmLbR1Q+K70/0KXlwEGHw3t3m5fCSe8ZMOHfFanGlNycSNO7kijLjGM9N7a4Ka0g/za5CBpD
UQZzwNJTZdzbvLTG4+xu+hPK3MCHxNMVn8tx8SY0WjgbYgKGrezFZgT/iRZb9mVmNvhlELVeJaKR
Nm1fOe9DP6wBT80EMqXtWEdIkjM05+ibdvneoCE4hY6YGV0Nvpu992pz7K+koece+e7O9L6hpYHK
zB4w2ufLUiJIWBpEK9BZiAG1W4Z+iZUSUnJvMsT1XfKQkxr14UswG9jBB2VtIlpcJWXc+Q6oDMZ0
1uNGB3iMpG7INq50T+vDtpiH8mhWenoxMRSyQi47vu/tanyxVDmlyQBm0AsxNeFsTw2bWPARWiYd
dUf6AJWZZBuJB20nP0jm0fEgK6M4a7rmgXXoFzfKCSJlSj+zip8BywVW4iiD9YqItNbjcSoZfPt2
7yV+MCOA9LuuRqsnliDn+3HVdGJK7n/I2QCMo4a09mXQwXGyeBSuHg+mNiOg2NJpO4m8HKBntN30
eRzoJYTL1G+PhCmmj6Pn++Op9v2Pmkefw67tYjtWInMvtnRQdADb7FKSRUI/ZpQpk2ETOV27tI+D
7U/XtObqb/usyT8S8bOeJg3BLlygfdwLhvrbojEKDCvMGWwmqqIHabj/m73z2I0cy9b1E+0EvZnc
ASMYPkIhbyaEUkrR+0379OejqhplDuoCNbp30EAPGuhWSgqRe6/125mbbMgSQIg6C8c3jm8acG0e
0RdTGurwIBLVuZsdSz47tdqWqz4euythFujzUsrXnlOoPkRYeEM5iJvU3NrwLK0XYQLfg1TXiBpR
IZabprYsspXsZGRJTydNW7NuoFxTZb81msy8L7uMvOm8T0m+jUwABoAnBnUPVZr7SmAcmLfhBtF7
2nagTWWVKBkqDRq5Nk6AVnzVV6NOYn2TzF/8Pn1zxIDhulsCoRw8M4v6bT0VEWCmA2R8EzXRhJY6
VSk3C0O3yjylKUCcSjWA0orbIlVXpoiiGBI9mKzVf5dTOX2bQpdMsH9eTlHuRN178ffBmK/5fTC2
fjiLdYLllJgSh5Tb/+ymy2BsksiMCwyXvoUS54/B2PrBoApQpKIGJz35z4Ox/sNBLYkUlqqU73/u
X2yn347IP7ZTG2cJU7Fusc1xIJLUungD/jQWG4GZce7SemXbQeWuq4JTxlMKQ3sXTijTdQlg+7yU
fj404/iWgamtKKWy080Moq76kxrZ7Rr6Pz/2bZJX/lI3zTFOW6HwtT6U1P/Gde9eizCZ2uM4qmIi
ANQan/70kf++df/Z24q87H/N9/wKoAC4Nqgdxsfw118EKaluQ7fBvFEySE9oWEcdgCQaj0M9NCzN
dprFn7HWuEcbivdXzHVvrcKa7OsVF2KYIaiIl7fNnGvS+4hHfQSVjq9WQMPRauZVPo7YfpM18jp5
p4RomRmDXCvek9TkpJuaVlZQc8fJwh1M5VjvWk2ishkURbB9DyH9YhPg7EvQDcphyPsmpnllSCIa
H5NBuxIpkj8ZUzyi1GmVjFKfuW4AikuZfVROlPf+gGQsW0cZ2sDVoJQoP5tYkqKZjOR8ILe3EtMv
BocG6Hjq02hF0hkQZ4+1x14ZqUB0FzdhdY10iq9WbpWikmjt3qk2LUFZyED4I5+4Z51ba4mApPFP
p+gkUWN3wOHUtpknc0ttd5YbimGD7r05AUFOzoF9Kqi2aguTCXuTVZ9ObNeHenbNY9I49LPRuNfs
M6b714S+Y8ODOdb5kERdN54TqYW9cnV33tVNF76asPzXPpIIGTKqhfs1F0d/gdvkTlG6gulFE7Ow
fAqJFPi8fIE5yDPtQs9CaHiTx73O/OoW82cg0Ul7eTToXzWXU8svkQ0PFOj2aH/0SPsVamR7rKK0
iX05ieSiRjLRbsqx0E71YA0GFEbJGzDwExPG1+AVsBOkPaYyzA+pHurDnW1RcuPFLar4zYi870bJ
Yxd6YFjqbUu914hZqNG8Oy12j1UUlAscn3c5UvXGMJ8K+ms+SGfgLEaxxrmcfJ/RjOCc1+r32R19
n+PW95mOM4Tz3V2O+vn71BffN8D8fRuI75th/L4l6u8L4/vuQMDGPaJ83yk8idwv2fddY/RD9D58
30D6chlNaK7534x5xgzxfV+FajVgHkhQiWvcZzTjcLOJ71sOUe1ABkSQcfsxdnAT4pjiVgSmyvY8
f9yVw3Jt0sHKDZp936Yo+IZnlnPu2CZ3uitiSW5e0UNDBst1DEg9Dw+61iYvyfd9HTvj8GagHqHk
TIhq9CB6keqYRWFFe6oKufVdSNMvsYwC3fdUMC8DQl6VjrNFYJ19FeYkz6zY5YPFTMEly3TRf08a
GS/xUVnGj3wZRMzvmSRE4A0X7rzK74lljqbgYVrGmDQSPH1QtPID03fl7l0UJDPv9zL/aN+zUPs9
F9k2so+pY97airZ2XmgF7+Uu+p6n3O/Zyv2es1oEkj6iTKav5HsSU81gAHIXga376fe0NqHNUhHY
LVMcDnP7i2AEZjt6V1HN/jbxCVuqPk0lTIJK0zAViu8JMVK0oPLa78lxdsOWKXIZKLEEtM9mETJl
6svAuVAw6ZZycebQTjdkuaYdkfmUG0l7APDnZZ6+J9hiDplmoyFistUGVsI00MqCvl1S01zNCG9L
XW1TH48krXRiWObkeByS0u+/5+dE8NCsYbPlc8rR6q5SDSEMe0HHgiLMyIauiftBPyp2nvttPLrU
n/YDu70VpM8x68+0wXveozAca6iYqsvCu8jFkLBSu5hZVm2dJcVamaoa+AMlgmfUbhB7IySViUxH
74iqo3g98ixLjdVryCAdbiKyjgoPez+h7RY7BuqkrjfsjUyRBGwAXcJL3GBV2QkEEXxC9mA7pxy0
IvMQkg3vGvvjg6O3BiLrLLU+NZjf0adhsu9P6MiH/NOKUaZEvOOW5zAjY7JRdfAXgjzd+QCmm9Fh
llg5qexaMR3Zlpx8PTjK+J4i8DjHo6wAB4IBeh3vFnssejOPeAGOrDLGUuKR/6jdu8jwj9A402M0
6VnGQ94Wt+R2ODd2lGq3WjC2Xyx6iKn7Ymw2aUrjhcfbSylL0LZ25rVuqrm8YcAp7BnSavyMg7vj
worCmyS3uSrKwSwMz+LpgkUMQvXkVLJ9Z9Ondbno3LaERls8Q01VSXQp0paPKBxZrkYsqzE9u7Y5
7WCnaKEv6RCg4nXq5VsdKQmMGchC4hHWQ8E3WTrpB2oFVB1F73QJLQ5tkKzR1ZEfF0z8v7Nc9s5B
duhYEBrq6tXSc5wHZiggyyg8RT0hNFTMS/YpLashjxiR00MLVtPFCHR6ek3Sk9aU7nVopHwYCQCU
yFSG4Do19WLgwN/FBlEjcPH/Ox7/ZzyG8fjn8fg+K/v39O/TMV/y+3Ss/SBWDt2gYtkEYeLM/M90
rC5zMwZI4quQOuOA/gM2NtwfkG5gQKqGtZ+mFr7od9jYsH/A3OLxZOYhRp+Qr38DG/OFf58rNf4Z
hx/BXFgck5/xr3Nl204pmuSqp7mDAe91Oa4BGF3ysn3Rq3NKknoD2ItsLkZ0qJvZp5MAyc0dko6+
K3dDnE4IIdxAbVci05ztHOjJ29THxT4YtPoVmBAzTQ7eRUvMSOhky5ukzA9mBd6HH7dbtwTzPjDa
mtuhd0dytmwKk6ixP/ZGGr0MKADuiKVbw3mEJ+KhxI5esdG3m7740BgoMQCO/RNCBhN3kCluqWES
pyqxXZr/7LbemPaQ7zQFCHuqreZAMSpb/lO/wIrhWxbZG+QbH0NSXF1SFo2nKgjy25L0doRaeb8n
qG5ldYPxCUGb3xuc3zcDOqxu3YCSXOxKNX+GU6/ddXY539q0kLwUkwLQCJSTbzVsMju0ztZtkqEz
cnsyiROlyQBaHHmodGdlm4h/kXrCP3WJswuIVvFqanY2TQjP73ZlvRsGM3hBHmJccJCq7MzrFrve
tieTfwMZrngwgDM2w+SxsysBBoq6v/ctJRpPel0NxxxmalP2qQTwCaMTcpJgG8CmWa35oaZmt5ZA
JtfCNsdzr+fFKUg1FXAATUVpxFfSzdS11JVxwwSQ3NJ08KSBrhCspTjHLm/5FTL6kPGutYcSGdC6
UtsDOpeKO9v4ZMey9nGDB8axigdhCvPsRmiEUPaMW9u0itOo4TUy9SR8HuYlR95CZFtbrfWYxOYr
WVLmFd9lgFrH1k9lGFXbII5BP5wJyYBTtMZ2KuqPIKkKj+xmfccVLA5alAe+3ujle5c/WajqUccn
za0lOu08sB2saDv7Qpk4IXmoOvUmJ8x/XVilPI/8XPgeEUtaxawcCalFi1waMrtzwqKj3KjPd3Ya
FltkOQ2WKdyUvRzlkzrYw9PY88H16aQ864gnTHDk5c4Pj7i5qOTh+t1ophjWIdnmCOlx39aaghy5
XnayhptFI+ftEAxYby09Mt5wNkAYUu2MirxSzjg1R1+X8Yz9pdZ8Y7KCm6R0aiSW8AMQpwkpICIZ
X8ksRozKHkC07GJi6qE+172cnhW+ZDXTERDuc13mXqsrxi6YpL1DEoRHoDbtm8ZdtOqSeRrPx4xY
rxkmZsZ88tl+cBeNmn3oXGGtBFJZv4nj4DGvQp7opJ2OGpTPBo1o8yGNovRkpUJsNqH6iDK02QdB
rKiL1Ac3Rlape1Vp9A2I+OtgS8UrZEFQLxo2PwuTu5Gkjt5TqsH95Ol5J6kaQTmSn0M0lOVabxHL
J1NBYMFAsXJLrvM2Mug4apWSgu7ZepudCJGrMgnXZ8Bis9KSaJP3dX3MERXtuYi5Ve0aqdM8W0SG
GzYnUCpMDz8uWtgB3WMex/1BscnhxBab+Kxq/dFUjfwYEN3L2qu6D1Yy1Ec2J+TT7KB8TGJiQww0
se8GDb8ZnssdgL3xToU8U42Osc0dw2aVqW21MZEaHh2t0u5FrGl+mBknbS7PJjmNrzR63LVlirKs
7fyqTLWLbYjqFEVhtBdpeD9P8+RXlnUTFTmopt0gAOaVZnwdGSOHHqsGklzPrCGSmslOqewaQn6e
kr9gOaSngAKNlRIa9k8jnabHsR1jxHGGfY/vMJ09PEnHgOHST7qBXmAuolOTuwbvhAxz3jNO37Lq
FZzMyjVUk5+xtjMM0fqTrW1EZ7yFYmdZebSkLVsedMBmrOqfhqEZ5YZ19TQRQrmLanKsvULE4g60
eb7RnYk470rfp2LwAZWQ7/VN5ylo2kik7SsfK0Ww6auh2RMFxW7UDs8iNRNfUfJVTF5hQWqh6WUz
nEGI1RGkg8AnohC0tD/SJljsO7K6vE4W2s6d23vDiW8m1UKNbfaaj/c4v3RoHa9DF4fPSiArv9PQ
WdY0JI6h6VwxpOqbxir8uA9eCtPe14Qy7ppJcw+D4RJf4BwUU5P39pxsVBI3t2Kw97asST8iUAAH
BFbBKcQwpoRWvA5BSjbhIA6j7n7pSXI1ceL72GQChArhu+KC6At1UC9YMaqDYcU1LgWm1qZx5g8w
EabGlvcUBS8J6TirQ4u5T6QKDlktsEz2+Za//lR9NVr6ij2HVBmRaw+iaMKNkumrVFJWg3JjxBCj
Ys81gmw3a8J8ja3YObUVwK2AHWPTMI59FTp+CR+a4YkwWDt6E2InwCHv2PUmnNOagbk7j1iTDzb8
U6Ort7xkG9WKBloHIEs8e76oTprcdERMuBbCVr/Uen2PZhoKlYkbPLh3su3Ys1BvCIZQUfuX0Zfb
B/2jqerVLjOGYWvPunIph+ytbDV9GyIlxZw+6HvyXb96+j3pvHCbCotN6dynVUAkKKUIq7aOw6Nw
WrHFQtGSXG/jYQtEYN7V0JaX0O2qq0NJlgeWN21RFOd3MNLKFirNOnSzDM4gNNamrrsKcDwrj9ix
p72I2WfHoQWAaRLxiH2M1b3EcDxNCbednONOegrJp490tOAYd5yq/WU4GNY9d6q1dcM0v7K5J9g2
TTwL2HgOboEAM4M6JDy2665YzCHp5DR8FpVept4sjPAIgh6e8yW4nRSBVTj0J1sjKdPIrZ1JBMUG
s2G9VySBLmgL10aCRaQqjc90MPhgubL3maLnp16XtAy0LHSBUqgevG5GqVdGZr+ii+BmTCZzVzNk
rSOhOdCPTvjWiplRz9mTvQdOOB1xHnupITZWrWyI+kUma9arlL07jTtsEcWucZNj52jaqp45vAeh
R6h3s7NZDWgQJx1HZmV4gr11rWfYDdMuO+FNMTZ1W2zTbkRxHlS3U2/Zt11g5RuKQFhkw+kD9mcf
AJfMtJUr43Sd5DGWIZLVeKujbLaT8BU2HSJoLM9KXFycEKtSK6ajNAXKXh7kbWc2z2o6n3u78IxF
/mgpTetNi1q/YW/MseyBA61E2out1qKbLXGsKtkuF8Y+m+ZF+6gQCuR+RATdrKOEh5h3ZBMvUmQk
Tu42QtrfpcPPWrzJijgB3lF1PDtcZWt9bnKvcfEyoS10gobdn09ybFWdXgTjlHTpYx8ip7ey8oFG
A53vxdQVloTGZNU2Lm7cKcJXPZvbNiQMYsLQAKwmY09OSo4Dqf9sVG1Y6wMskiIKoOqspibCWYc2
MzhEXb4XWvBR9u6TaR0mDc8Bo7dX6GjihZLfNYHF79Af9XrxePI5B5nUeWk4aCKb+zFTQSVBF73K
DebVZMRbI1QfMCPvVOgqPIztdBNE8hOH2HGM0HrTJmf5gx09SQPsR+mw9JX3gL6ffRN+UaLkD0qy
i4q0xtVD6kLMxDKlE8CiGd8GwYCRhTzhk1CsaqP3DL8dIt1pku5aVejqCLVN1FmGBxge++3AfJ3x
x/es1HTuXf7ebAQ95K2OtLR/jlAg4ApWa7JRwg0OgEtoIlAFhqXtE7CcMJjHYhFKA7U84Uo5JOO6
p/oXD2kub8cwwUgR7tEDlAe1TkZ8Z+HwrC1HJyJ5t/oppP7Qz4XAR6nGJ8Hb7DDsVLhlp7HbNU39
UJmx5qsSV28em6sxyZILruvmINTC3E14xODZuVJe8CgAXudC+8rmxHzL8FKNpVhF1JMw8S/8g/Tr
EGQC5mOVjdUl5VFkvxijtZkR1IHLDvjcrO3mVw/0vAm7Gpyj5knXDGOj1/bsT9QQMsAV4jI0GBKk
pf7ktztkQpzzXlprGx/sjdKnzqN0LMQRABEXuzEDBiMC22thNUgCunrdOGThpHnXPqtJO6xst7/J
VcTW0ZyV217W4ihMsGV7dvNz7YbWI2ZxvNmWVW210qapu7qb9JEf2+Wwc9amSjdconmxhkEoke89
/p3MdZA8QMko1nRyBsC/CaG7oV3KID5UcV0iMCziQ+ugwu2T16mR5U0iTTqn0v6QFsvpBGGAkzL0
5eBcYsrpjq3R47gHFDkzl1ieOQwqL8G44b07Ywt/S5Xe2hjjfCbHg0uPfNN9n2Ry185Dsu9q58o1
oHliDo4SA6OfkV3/bAQqu0U9/CI1ZGTjCTFkyOCA4oNhvxGDN4Q9xoG6Gbc0LJ/RjtzJOks2bJIW
r3Nl8J7EL1kPIz7nBAXnyNhvekVaL3hfQxZ0l/NNGK1Pr9TPLI4tVDMhv1dGu6VrhRtcIQ9Glj8V
Sspx7lpfvereayV679JZF7RueLyne2o5qFrWLCyDC6TY4X6kh2WirWtAkh5D2OJE5OesXARCg5xv
84GMCbvI3ilSqzjKJrFOE4shgnJ6X4lRd0NXbQs2efQc2WpApa8UwaFIy2wtKCD1Q6cK/dCs8md0
rD7BFeqhNU38Ix0JRsLhcE3sJ03F903hzgF11arO3FOkYd5BNzTuK5UII5u45i3yrLt+QlEzm+Y5
c2yfAyxYY8Gx8BqQG0ZiH1q0BcyGhj43pTX5fax9SA0/rCJvkAQFV5wPt5oZHwH9XrWkJkOgYALK
Ue07ThAwmSTqNlKVZyNFuEo4HrO5Q+0C4R4F61D5hJ4d11gUKWfdgkZi6M22jJ3VLyfOp0NL9AYf
Yjex1BFQYZtm99lBAPAUj9WIgcnNnP1UiORlATzPpk3akQ2Nj8lshitLqsl+L/JZ2zaW0RdsRGl2
0JI8eBFzrz+T6YRczYrFMcYvRpw7QVoJ2faQMUsmRpS7+6aZq0cyZXIvyFsdi7w1piEHOEPmtMQR
RAmJUaObm8853eIYet34JUokwMDMKe0hccR7YivTdLFqfdqUSmY9VHn30Y1tvic1JT/UJcEaKT5C
6nMYj7H346oNtZAmVrs8idgw9kUn7bUtS/sWJzd8a1oqe069+KEwLQqAakVc3Hni5rWljYaVSpCL
1LWC4iFFvA9BKm876RYraUjzS+Tsfek8qWe82OMD3v0lPyszPc0058KreUkBPpP6Oe5HBRPCnO55
GfsbXiiNpPoJvZdVqeg+wLKDe5gI0lwrIGTfqor6bqAP/q1rLYXtqzF3ZkTMF34YcYfgbT46rAP0
o7LXN1Vhkh9njNwtgbMhL1zZOglZa7KMs42t2vRHVdUc3brIXbZDg/zOxfdyzHDV4U5orZ8QHvZR
7Vrw/6SMMTHApqyMtuebzgQPer2uZ35Xz1zjY2FQPVORkqJ7wqnwgYTauBlcvdnU3eAc03R0lFXe
U+jTCjueSYaxu5VEGnHjRFXt97ZD7FERtP0xi03rlSgG5YyHSK6m3szWdp3WhGe7go4ktd1rBZxs
HqfBhlqV5BEVz3sNfneLovTdFCCAJRFZ29qNmr0ZkKyeucDTQ8RxldYA5/wJDd+kbShVyjUpHWuY
4nPOhEKbETBdMBPOQ4aknFcIwFaIxDdp3vPDRg+UQ0hydklHHzv10+xs58Cg766Fbc67WODAMKuq
2iJ7UhBSmvprUXerpMBmSOgRESGYjGiaVBpxLciMI3NtzKMDPpp41wjD/SiVstqhpaMWD2XWRpZa
t7WWzCBfkjHy6EzSvMeq9SuhyOtQ2Ai/SL/R72YFMIkEnIQMlya8igCIgdterNXcaXa1Pfakuw6o
/rTKRjupZc8uBeUPYRTYF0UZoy1tmPpd0IWcAZkqAC+JNN/PsZo9FbV1gVES/ARjMaCYH4LhPs3Q
ua+gMYXLeKXBGuFCzS8o0/Rn6r3U8+jUeeTFocEGVhIFtTeKWr1BOTMgrwmn9JSir0PnaYhka6OD
u4YKbncD1AZYAGPOK/EuAmthbIYvA9cWGlmOhPsIPj2l8kUoKjATFl0fbyOtDnryexPUvxKU/1+T
0v+SsP6PyevL9/uzb+T377+4Kf6f5akbSFr+mRs4xb8+IvmraOWv+K/ejuXrfiMIgPoRltFZZMIQ
APpbCLt/s3a4PwwbAYwLMvIbc/AngsD+odmIbhQEGI6GgeAPXTkEAUIbB5xI/dbcGPa/IQi+mzT+
op8haoZcWITlfJ/fmIg/62c6ZcByghAMP0XerDsLkcssjRsgMZQDgew2oZnpF2L8Ok8aC0I5zkjQ
iyldK0pnPdgEQKw5JbrzXALW4iwlUST8KYz4hbwCyruhpjkTzBvsYMM6hdhNZHrqZ0x8KO6eU4to
kiZztH1aIbtxuB6JAIF+9CudwgyvjgN6isO8RPycVWujxM445lmAj7GbH0VeMnmlmr2vElxZFoCz
V4ROsUHEYtzgpuC+6XNMbEp0FQIFsKMQeZCqQ+/pehJvZVFQWaYW0TbA6H9n1J2x/ves2UOZ85+/
lwf8+Vn/P//4Svzl/7X9VS4x/u3f/6n/H98bJGEImP75zbks3QF4oj5+ffI3+qsn47ev/Z1e039g
P+I1cB2MQCjNcD/99vYgPoPTspjlSRl1Tcfl+/3uyjC0H7qtL6+cST/yEpb6B72m/MBntaTj8n4Z
+r+0RrnwdH/yRhGardGPAVWHuJK5CQPiX8k1EPeaANYxWyEN7Z0dJJR6SiYNcdYlCqeXhNrACOR8
NZvOG6DwSxSJvWUN1vssBGLvqPnEgFR5sMVXA6cEmL1lljs9t1lJ8UZ17qseCm2Tp+rWCdRbdQJN
MeuradgvaN54TQcZfZkIIUAO630aNV5skvU7tpcy+9J1pM5VhoAiU9z4Xkq7vJmjg5Lu4QTze0TO
jPt5YnoJkUd02HuuMaV3JYnjUautUyffllZyE45y7aoELakjzMWEefSMP5k+7LxwM89gNoyUovVk
8ZiVzVOdz2eZpmcV+n07TxbOU7FJsLXn8dJIWBY6KHKLr7YsrRuTaexMwAbrRLrP3X6Vy2DfNdmj
DHV32xoad5rxQXQKu0vTqJwDYXKDMIRYypCJpp1XfdAQvCOrk6y7U26Xn1GsflLfsmM4nxkd8mcb
njN3YvWhrkmiInwEFLow7nWVVL8Or/nE4oZSa3hewgqncH6o0+oXNrD+RFLzQ1rar3NuI7AZw42e
aJ/FiP9LpR53nMRtEQfHssCNwhwBi0LoxGJUcS8hOry1JJFv01XQl9WvoFHWbfVVkjCNvKD9Ra4o
AFMQLShXfZ75YjXLowcqNsDTjVbx7Y7tVjb12hy14tPOG9IIycCiICd7iJq7DMMowA2Tt4zr8Z7o
BJvVqn2wNf1dYm/IjGQDnjB4ScOPmqty3pBLlK/0cq48c0HiRdxc2kaTN7YxG8z5KKTivFd9jD7w
j1VoYYIId1GDhTbC1AAeYYO1ILXBoIuLnJSM7YiyBW8e0bJ4qmpfU4SDaa4EtatRMIxD9DbFPNG6
6DOvGuyrKUJ/DHsHsFY4vkS9QtiC4auL7I4uEslbgJgkL5OQHLz8ZxyV+0Gd212KESSInYs9zTed
Q3amqvXbqTYx3HfBbkjIuQVjWyWISlZNvtSlVjiPtfJnaRfO2pA9HRpz4ax6PPr8WvSlvmoO2QyR
KCmzdsME/UbYdNtgvIUbv03a9nnIdNYrlbLItjsypG95zNeNUmsrdCEPlqFPvB9Z/RPrMMLsknDG
kFDPVxEJEnVKwx9rca8mOlZFV3QjyXopQBmN5bxmIr+a5U0WBa8lfsXArQ7cV8n83KXa2o0i3w3y
vZp0GkuvHV3MaL5tMwP5iaNCBzY79AJkgXQzKya7ubtgjXn5C40P+xJ/D99ucdfr7ltI8AqZP2vV
BK2K41cTE9AKk/fk8UfBpaSQC8zEvU6lVjNZwihCB1R41+3hquemvS3HCuV3i8Fa79X7jOa8ziUj
M4p2eKwUn2zLL2PWzy6Vd5c0md/NifE4qoj2DMqLk4aL+pB/2gqbtUGAz5i4h6A/xUTs7JREKfwk
z9W7bq4psE8wB9A5m55asrCwBvCKuaO7TkN9Xxr90vfdfdQZ7ART7qZCRmBhSaMMmL9PmasO/636
mLQIKLUDr8+UX0hTD10UXSN+jF06lSXU67srI8idPCPlp1duMM6vDVUcA5JJZJx7LsEJJvY03APY
d3SBAM4d39RazTzsmyMiV0fu6grQVNMs1EUZwSwGFJWTzCdYQlIhcQd502wfxqB+0dkSlFlg50qm
Oxhj/qwpnFmREF1BwdERUdWWvX1YAhTMFbECJyeTXmvWxAvi4HpTcK5J3X6jzvk4KmF8afIi8W0z
H3wIg1dCVNamHE9hBi45GeOHCxKVwr6FZFg4xnxGjJmDuFX2qinNXSjba9wNMU8zB33V9Q8KQsKh
ngFO38IKvRs7JX4zCwZGvJCtTFzOiJwVvVyktO9O7ZDK0D+MdDI70/gM7tn7Sj2+Tl1/hr9ag1x7
ZRzWa9Ab9xzaQ3cBVhEHATs5xyBlY18Q3lYPsY/6sQCbVgXFY0TdNfnwTvBgtHJcxBVAy2tb7VHi
qV8qFMYxqAs65mztg/xAMN/waQASP+tkZL7FdZpvrMR6Lmgdw1cVXK0e/UFoHDoNQDyop/gQVLA+
xKbIqzNE90YeWRsldsP15IbFfnRJ1MgI8yHA3fULg6vQsuobgzm3HH9mpuxYyvNXm8Q4LMqvRVHh
iYg7a+PMvpRK7wIb2GuhxMCN1VUV7TEura+wqqeVYvVgja5xiBOeZ7d2Y/C03ljZVf9RxRNpDJUr
V0KJHglLUbe1ZX1MrWwQ7U3GPRtmfYvJr/U6dWI0AEwO96kExtKDSjwSQd3STKIKGNrKXCemHfvN
8qS5RlQ9IcaXFLml3ZWyeHqPY3LPUSE2d2OUiAvhKOaeCVrB2uREXwHlaidpTcW1zoIiOkYibLeu
K+0XyIwlmorOlZOKZQtSd4qeK2T+e7cmfLaeZ/2n2wbBKeMaYaQgFqOdRp5WncynZsj4wIruOXTC
8r2phXGoyUb2a9XqDm00Kv5opumd05dyHRaKHFn2sxwxapLd4V7RboA24kPWO+sEXeHKzEBtulhW
GzdWYP/0qGy/XAfsHUEN+IoTpO+WAZCPV8w8GHne3iB7146zPr2z98vPlDxbzpi8fnC7tltzUHDs
js0hsaaBzSUZbhX0obAUeQAGNpBh0zqGuq/RTawTiUIFQ09bnBUAkaOeNq1vmLVyo8ykq4a81Zzr
yLSvJnLMs9JaI2rKbGN27ybpI0EIOegVuSRfhsoq5Fcd3JtjLkywRZi32TTN7TC64tBW6LBJXjW3
6hyxniSWMVzcBNRIpEG7cuc4PIjQIC8lWcpZyiSgpzqIzdLvsth6QQ2MfSat3yX6XCIn5PBzMFEo
MDuWWxkSkckcpg/JOrMK686iLvmg2RQTxR0jHfFJ5mtaa/mig9SQyceCaDMiL442WSRE8F4COz0G
DsWEwdriDnPbdwKPlG0n8w/iLVaE+62H1DoSVLRy6WjfF7JHQpmNl4yP2HSGtyTPCL/Av2llw15r
BpjiLjcBEEPwyZBAWgQyywcrwTSVLcm/1KE3yonM4ZFDRTtUckD/06QI0UHIR1ne2mXZHatspk2l
vet0udJ7EyNty3ObcUvMEZlAQ5J9WqNKo8xoZ49T0D+1AdVyOtp3APhoSXqLdjqY0KYs3WMZqsWm
rrTyRrjlucydnWMZj3WadpC2bn2PZhxps3XrRsdB4yWcAwGSg6eQJBTlYrRA1NRRb3JnvNbk5ijN
WS1T5tAhWNcxL3KMIxGgUJSPplBWOJ9JD5z2KM28SrE3VVaR+SPiuyGEwx6scEQ+oBzyOHiaZ7TN
8HPkIv0Pd2e23DiSZuknQhkcgGO5BUESXCRSG6XQDUxShLDvO55+PmRVdWemdVdN2piN9UxeZkhB
BgnA3c9/zndmMz9aU083bF86DKz6fGvCTjJSdWvLiMRhU5+t1SPCiD1LIBXPbxwq3likT1gJJq/v
pK/Z37UpnYulpeFhKilmGfnZD6WwTWrRWSXisQXpQ8rF7L7CWiz4gZ7Rk87lqJCPNtutM7Wj3ykq
YUe5jfqJWFgOF3nROVu3r5NTQKFhL5i1jse57qpNTFRVjjR5WV8CezwiKJLrhkP2yxkNhz1Qcrey
sFwbn1VUK2dypncAw5dtT/Ej3Jg72b5gCaL9KB7uVOSDmUyMvlDMBE+Y2WuWPjnkwjZOR6cNpwyL
OvdCOMdMzKyPDMvF8CvrR2INJICAEDHSVJeToIWL3Vi1GW0uox45ets0EdOWHOftJIujMbD3Zu1S
QpPYW95hyAGc1mKBY8u5N0Ddsu+nvQZDP0lnXh7KZLvYiOsFb9PpUE6MmCxeop+buaZE8a9LC/+f
im4Steu/lw7uyuwnllz0td8aEX9LuK2/8XfBQFdhouiW6piGKlXqlv5DLzDx3PI/HZ0WP4nuxq/8
Uy+w6T2k3s+hIsgyEOuQEv5px5V/wxuyync2hank4P4SxQFoxGq3/b3eBkvOgvrGGxEaza9/btec
QIE2dQTgnV3CaRgVtnQG486HJK1ZsUEi1pD/K2RpzbBdNbHEFuvEsLEYfV9SQ80TH/e82u6aPrZL
RnRRp/nsvafHwpyPmOCTnWIPP+FModd1Sb1T2whPjhViEGgneVPFhLugqU5aNSs4dkfSmE6QPC6E
mj3C3HfSVJx9lobtUW1tDEm58q1RcXYnzPkJq+VP3HHAgVD+aesDcYJ/TLQ9+52A87VxjOJV8TC0
/mUp8/DekEHrWaE+qlfo07gnRDjEKXpcoNk7u6Zyg80g5UzP6SKyaDf2hekD+kK1BjD5vOTjOx47
4NqdVnRgHaBs5L8xqK2dGBzVJ4g8cXSYlX6jhRITR7zM+JPMcr4btPoGrVRp9po2B4/Mg8JlO0wy
6DeRYhkuPQjxQWBmC1x2kS2p05q4QNu9aHmkvdphb5wns8V3BxCKPwxn8mT6KniIti42QP9oMkkJ
jI/DR5bOMnabUsVyUxfWJRtyGFDWFJhb5jjBhTWp+rQxWuLAyzV3qkzDx6sSXIiyRMOxCR35InNk
YF/BsahsQXBNz44i5ENrZEzHOynFlyqLxDPh8jmuodTtMcBtAeks1ZJV3GGi3Pcjmw5KZs4Mt+QR
ILSh8JCVDYNiI9nWNptPVNz0kLB0gKluinecSY5rhynwe9nAJs1NRZ6GLpWnKGmUS5dWZn8YnWA4
4bCWcHR14wUKqN/1prnpwpatMkJSvW04Ej3OzpU2aJSMqhg4u3Uyeddg52xWtABmRe0uHSa2vgC6
Y4ADTgxlrQFRiQAMvM3gG1em2DOK3HTZN4JE4HYkZsyptm5hZAdt7Oy6ZmqpqCwh9OT9iVaD19Bk
acxIz7mwR4jEF+NOIaGxk43hhfV8Z2I0cWPHgANm0fNYjXLvKEGADg1HtkM0KUiQNEwsjRn7uN1q
46ZWTGwp2oM5hdaZy8vTG5LdWWolZKtjjho0xriwgijOKJYfeI80mBNcDdEyz/vK0MFDG8MOjty4
kQLK5BDA21hwonngCeJDFSbnEc+Akz6MwNEO5M5yTJBMnPV1ZF4EXXe0ayPcmnrPGRCGiRunzpOE
x7nHEF67Xc/mKHOmzpdTdiOpvTE6De6iIzKOBAYWA6VhmJSjzQwdQo43maujJwsHAqTWOp+bEWDK
Szvjj5yCc1AGJLeHbtypBtsS5DxZGsgW2YujFvHLyAp7GI2EngDxYs2peQbvSoWKjVwYNrCoM0uC
wtDj72VVERt7/Fwqy9xlQ/NCroDkUm09zFb0FjpDdlfS0QTrCAgvthL2REDQHiKGqteCKuxDmKee
zYZyF5um+dkNxOzx5GPzVxpk/krhAK7Y6g16GndgUcgXqCv5QFbG2jDnJ6jD7fYtiZWHOCsEzr2e
FdzPQxUUuZlyWBhlNuyqFvrLGMT3y8Ktjh1HBikiLdzZLbke9olLRTGB1rcVeQNc9ZcCkxbbkzM5
keDMoYGzc5tLKHkYGvU83ZDPelgGZXkg12lv8A3+6mECHjNm974iYnOfqSabpVkzK78KrflexOSv
dJS2U439P6M/B2h3BdaZKvbyLh6xQboFF/xNAiXNvISOhKfOgm+DvDZlOg8ePdwlOYN1vTao0JNp
8sCFQoHG0mk/DHW2DyUX93Yaa+Mhb1tm0XlXkTvKmupWKVnAgzJSdbnDgw2hIgc4hcjBqVmjHrGF
tAKNYDvCy92PC7JLxb3BDjkSB5xHTKGXieRXNIPwKLOSjEfXmh+Eg8FZVRm48wink1WC4A5shL0F
ZAImPMypFABK0aubjKENSS0n36tDRVprmAIWP/KvQ0qpdFU71RlHQLuJcA0/hoNinPGIBFsCK5Zb
DSP70FRrvLAxIIkw99QfYxLcJXpjbEivG6z43USGudRT7+xUmad3UJ4DQgxcbdyGd23avI3zYch4
59JsfF0U24i+ozscS9eyr8tto/KzQTYsJ3A92QV6PD7GBgEa+ZTSgoxDKgkGI0duMjWPyiKz29FL
uu8McDZ1p7wWQagcUU7KaxYKuRPJHFyXludZrBdb6oY9re+QFs3yHNeSazUvLvlAGrEByAd0Hov9
gK95GD01y1juFMVjzkHZcTQgnuPaxN5dQ1fvyQWqSVuvAvjRbEkVBlBJLUuiB4efMSV0Gzztit9a
TrOXExwOscgBwXBOHLrPIyLbOpfeHFX3FLhfdRUtkqaw7tBPivGUZPV3mwosRqI8V+Bgv+hTJ40m
6hyY9r1lI3HVJfAayZX3WCv8o13MBE/FgCdlwVR3DqnT2Fmthh/bTPIz3BP1Wph5crTl1B8yOMtb
LQ/rS1Lk1VXJVN57m4tPYTOMLItg2KklvAknMe5iy3l2irn8oQkoamZrcD322q1RlgV/Z8X6FTN0
wf8huSWiwO8hafNsqeqHum/CJyx24Y2ym+8+ZqHRxrEDAT0G93G1lrLg53Ap0B1dSpseh6la/8o+
8jVLjfewiHXoTE32SQkBjqlJaY51N6qb2mhbzijRWc+pRKPNa97oUfQRUcaGgjMkT2k6VicTUgv3
fbEcSDqwXRLJeKfL9dCW5BK7h/kjAz2350tioFnMgkf2pNnnwKgqDoXTscTVcyZfRtM8g7GDydHk
UM5L9tWOGtonSRRE6vGlKq1bEha7rNHH4yAASrXSKa7WEEzIhasFLyqsl5EaggvGdvsSZcWLsAmC
WpRSwBfAacGy/qjMAZJyOJR+qTrlqeGx8gSSeTotFVTruAwJYGj4LQlHL1b8o9YNheQQd4fcx3NM
UwmAraeuU5StnFPJxAfv4qkScV5ymE9HvDYFI1zTLLMPugsAL5WN87E0TvkmRjW+Q2a1x0OXRcNW
0bPlY4TnBM9obvt3vHLy0Zxo1CP3XN7yXBrXuYd2ZEayJb5vvcydIjnKW9lJYFp3mylSH0hoM0yu
2ih67rFe/hjNaPhOp7DYEv/Em4E3hnGGo6T3Sw8NeCGv/Y0YOkBzLqxTWjMgDhRn3kb88c/c6usj
KZDoG07BryTvg00xmpg+wTVBNU27sxqO5mOnyw6gjRwZFFTl7A1jTvfEbKjhhqZIzZ+NgdkI00Dl
riMErXiUDljPCcUbgNhHHoKAm0uoVoX0htZxdgVOeLntJEcGN1CS5BCgK52mjtJBq43up7hvfNPm
yagAQ+b5xKCnok3jfmlq7Ss1K8k7YjxddEv7zT2CtG0QwN7FNUk2NpZolDR8vE6wdEjgpb86ybO5
zHTz1tXQWrj+qutod5+JNaAVhGwXEovqLUUzKU1VSkZU5MteKqfMduQtflgmJXyacHrs/oMXRvZL
OOAwM9QDSMSjNAd7Y5dWsI+0ttpXY+8VS3rOe0JF4ay2z0Don+jW2JhldMd653ZY2tS2xwKkLJt+
ae9tcMAulANrH2qW4y5BZO6nor0Wttpj3Fk+Slu5jylrdjkuOAQbCcXIJg88gz0lyAlAcrUmtjgs
2V9r1rY1CM/mzZ4tSHwo2uGuSfRqTw1YeygjIz1yHeeEhfTRrweQkYKfPyn4sNn5ZGKnzFSS9CBO
HqIwK7ZEm9FH8PjdlcTTGLM47Q4vuePH5pB4sA9AEk3AnAFG3+QI0p+tDsJkyqDRZksXLeIrnYjM
BIP2QMYAIFM991uEb0S7DNvFuK1VOe9Udhv4Pwk/EZA+UlT1LZLqWMNZOAQcIhDjiDGC3ggO8yhs
whIMYPJ0yI4dhQYuSWHn2ANG2KVJrHhlhNdqWYqKRjiskZSzxL4UKPcT17eOW8MfsOCdQzRy15A4
rVO1+QRPzQwOWR8+eLttZAEeayF0xNQP21eTYK/mfm7ZN2C5Ror8UKksvMspIr3wJH4turp5KhIJ
8rvT2GnNGCCt2fAhN0weP8SCnnU1d05WnCuI6i6o9/wYIqTaZCOAnEzXvrWdlY75nEWa4Ip2CCNY
Xqn3aDnTActI5AVNMu1qwowdzxNHV8yzaOgMyY0BLzC5PvoIQqJXdH8eGn1qaYdSeICWtMHLiCRE
5RSfSm3SrwCMH8WxsM9CM4KLbc8/bBPIMzL90QpGL2r0LUs+A5c7STWWDzAP0BcDNMxlerkPDKp8
SPttJQT5XUN1hE/VDqZqzWl87LkvBjoWTH6KTJy229lMAF/QL7N3J7yL7Y7LpTJHm1cinFakqKmd
SY1lkEQkwp3gkTV+2M1Gfcav5tNuPLDaBD7jjcETQ+kOlrKtifBKUbzIOmGJYzLNHqX2S4utmjr2
u6mh+djk5zhaQ5FM512T6reMRjRuvzE9wJfpT0rfEVzsZIE3UmNRZIdhUYWRkgSdrGSnpUDuyUUV
uzDCL5o72XMRKqQN2OYHeeA3Q7vWI3WJh1TabUVYHeMxoZcY5Q12X5N69axlO0Xpo/2S9AjhBm+e
Z/5Bg0ijkxwEaUjoaVBj6S+ELZHzgc9ooriSmWj8dOkBbudd6c9JG/iImx1Pbvh+2lyy37TYKy9b
XKXzIZloSIiTuEOgTH5OkX5tjV3emsk1lKQUmONF8Nu7t6YSykbP9feaf5uXiRSBm0fD2ckv/fBr
5KzqKrpkfLeC3RNG+UTX2Fy/peYwbcz8PU2qkrwV4elsRMkZiGoU5s+yy98Vi0Zkh/yNq+X9S0rS
c1Nyhkhbw5vl3dg797FtvuqT/cnwIN7OYGu8TJqnDj+WOyTT3YjWs3GY0LgmOEpFw74BWGQ56BV3
pVJRe8GKTqQ0UqdTgm1jR90c+Q7Nrshw5xwheoJLVNsO3NDljF+0oaW0B/3FuTY/RaoKN052D9BU
sGJ2w71Yuh+WhqWYFqkn2i2xgtoMPSZqAdBjSfip+KHTMqYFarAf+HbaHZ8Ctml0k54B7Dazl8Ni
ym0KLsq3RNehH8DdaxHB2E5EwqfBDvujNTMBQRN74464X2lGJZGKTiM7M8KbYEdZ6YwrbQu5pqu3
dG0NmyRvT1l3s5009YahHa8owWsDExxfY3XmBtKkHRVPvVrPDMzLXFlJ6eVJ5EyXmdWznWkbDipm
giGFxkODOBIxdJqZRF3b2xkioDcpNTSf9pJX4yXMek59rJs2jbVkmUaaMq3xyPMmhNIw/SbXnQZ0
99yhyg7GJhsUR3+Ode2OGjIIFDLqPQXNz11mxoQQ/+2tmEvDt3NZYUzIHwG6utwnzAkIfhnVmPrY
mS+OUwFva+3qs9IoTdKHKr6HEhz5ipJ8xxaH2F6vqkO94LR15IJGgdltM0m6KvWZR2aBM9HNp+J9
iEaOGgkfXdwZyhETinkkSUi6plW+hCp4Vhnlgn4O1LCgtM6NS0LupSArFcsFsLopaADUQSAzkJsu
waI6dFHASubQgWSfM67Sa/2JK/fBtvvdnAbdHW58BekjHLYBfbO8jQSDAoQWqwruRtwlQSm/8Pjt
ZaI85pzI/bqLH+XYIj2q2WMDSOmkZfNhzsMHuyzohcqJyDAsJdlzI+PwU827dCeyUveogGs2Rl70
bq41DvNAHofw99ODGTw0VpazS2WOH+T5g1Y0vBueEtIhqjcp6p4OXdfRu4QDlX0HHnM7gggDUltg
7s2fw8ZkpGLzVsZSxNSkLW7aG3viOK+DQytH1RP5nApyaA2TVdeqay+ysosTxbR2UtWw5gUwWE7G
RY8Sxh/hizUO+2V1JJpFeM0ivTsYi0lYXDjfRUgoCWY9BKya7cXwA7XWb4LxsqgD2C6FoXP5i1LU
j9bqZ9QpKtKol8bbOCSPNpVRyWJ/Gq2l7vNyxqlp67Mf27qz64fwI9PpQYz4FDSjPjaNvqf9B0Sg
Ad9gpuVzE0XYKHMaC8GPsnzayg+Sg+9gy66I07QRW1nsDWG/w7/kzeDVCItgaUm6B6UbbsgSjHUq
0v8T2Gs4vQDDLOhjLuBclqslDfbpXFw6miQm6xVXxjcEUJ5Flp65QZRfHZPOAzZ22RUboLLTRVaT
+kZtWTSKr2J6JtW53ZcVvF2zJX9qzoIzBju8qIEuTpuUGnd3fUbwXqT1r0nrbmHTYjzRPuY8pQY0
sDkuGRoyYWz55GOQ9hDCNqzmtQf2EzPZbF/ACL8zBPiMygnrEvxVdIjka7AqxleUqXkkfDo222wx
qQdJ4ThCJSs0Zj1mZtNfah/GiYaVxewfAEIgk6h1uC3XrB0w1CfYorTuFlpJkRwmEgUGEBonnvdJ
IAyD1SCGECglU9L6RRnV99RgMxVMoDczvbpxbINvB9SW95Xc16XyVC7Ge9cVX1YxeaGgD9jUMbmL
OR5AX0SUSVhaQ+zA+gk8fmS8VhF1jJJdM+YXc+4yb1qjykjW8SYWxYPCL25mOaoQw7QDwdEjpGEk
UgpHNwMvx6Armd3RmEKC97MAwECRglmmNDxhQPCW2abMlWIborTKTyMoLVfD/0VIlyYPi1Cga5YJ
ELMCOSXSgClpeL9CnYM5XdBahdpg8mpKzKqWZbYfctO5SmZphGDnh6xxNN6pukdieqJfKPEAxK51
MdCJ22TNSc5O7Y2V8m0lw0Gp01+kKlhOxDWY0kNj9R+hTRmZtui32NLKjaFHl5kCk0aJ/H7qTkLD
8EXD0wIUmc8Rcbu/pGRJffptVoNCAopj6HPPwgqxo+7ZwaflkP7BIEqJLIupNaWPaBYU21JSoggf
BrN5S6LsNFfqJ6frcR+r52Ea9kSYr1j9X6Z0Jno9hKt8HBwnNtht9msW8Rds0mMkh7eeKL6oP2LN
eQW59k6E27zl9OUAOsRlJFTWotIIDl0dUVrYgiam9Tfdp2Ck3FoautdahS/sZT915g1H7GfXiVua
tJHPjAkLDOGLBTsfzxKbfVYFQTrUs9TTmvm9g2+IL1R74yjJNHPSpKfU8D0RuWgHDemH59L3RlM/
tmb1VbE00heT9kdiarwBocmDUY+ay1FD+qYY4akMFRB+doN13jzMvYI+nz3bo/5gV8obbWO2W6VK
iYOwY1BRsR0i+PMzUrv6LhgUvof+3S7LYWMPPTAUOygp3QnSbUQFK1/gbEKEsKlCUYzmhLx+mjKH
ag7nDPlVbGJr+UF/zAgcgXK40mJ1pH4jJZ+p1L9oDpxmN2gigv/yYlha4mKeeZj6jtmMIVzRh89l
YFzz3rhOCQ9qARkB/wyhinHxi1zSSq4DUJVx7QJQMzbZYM7MzztK4dhyuAo12GyS2KvJUTwMtHvx
4ljJqFTx4Dl5kiouLi7w/7SApF7UWvgmTYhVqt06j3SrApItRtyCdfv514fH/3um8385Yv4f6Dyn
W/VfDY9vH138RRsHO5z59xPk337t7xNkoWEsJxDhOMQi+NJNalP+bjlf/8SQDG1JnplQOnF7/3OC
LP7mqBZ5JgrFTSH0tb/jnxPk9Y/YX/PztsCVzh/9Bd7p2k/w+/mxJhBlNCAq+jrlNlVr7XT5He+0
q+CIc7QUrqNy9fcPsfEQdB8BiDer43xFCdjemp7Y8CWOf9nl1aMTXzQ93AaR5kmaZXA8UNfHo9Xh
lmmei/rG0iLBr40v6nIf1deew3eyd7DnJtMeoMwMT7P8sq37cDpbwaMUT3/9Uvw/iUj8T7wG16n/
f29gePqtDYbodfmHK3D9pf+4AqXAbeAYuqrpEMj/cAWqhlT5j+sJquh/EncN/W9kERzMC5rOsvMH
E8NK3OWvsjUyMxZjWuMvXYJcy3+8BLnOHbmaKcgZUFfzp9BDhzilgRdlmIsl2y3MKd47GEMZv7a2
V86ts8eMi5M8GS7KgKOtjg9GgoFP1dLnLNGwL45PMmaMKqeoPuNQvek4E109R+8C5AEH3eFE1Qww
hehIGHGz08be1kO5i1JQ7ZYS/Mq0kX3loCecCQVIENX6tiqsS4PDo9cpXq0QqXmYsA6YvXiCpc5s
PWRhVNYNEYUqtmx/VGF/KOp38N14GDoz9xQjeM4H7fJ/9/r+fzYCZP7LB/HdR9b90cOz/vw/rn/j
bxKtWCcZZ6nYuG3ujH88gY2/YcIxuIw5Cmmk6f7zEaybVLGQE3AsTVszQQ4A6388gnX5N1s1ufgF
gzIuf/0vPYJ5qT/dABrgfl03SRFRmqXKP98A6hjmSpgqnCSwNMZMWrkaUU0YCbDvxyi8ieePTtev
Ivtgtm33Lz0uTDYX5hw94Frd65yBp+TMyXXbtk/Eod2y9Rv1phuaz5ljpeltQyzuTZJ5weLb4mHR
ACLIt6W6M5nmri89Vs/atGcuvRlOSvUF+clRUBP88MWcHtRsbzU8dEG3W3i5i0MXcjSvXBKyLgN/
r0SdwtkPosFk851FzbHkf1mZir8TAG6OPskoglNL3PzK8sRjFuSq7bUKUZCNX0Z5hf7kxui4A66U
tPpeRomN721eDxh5/QlA59KpQHQ42RkpkIHQb6R+BxdiF8MimfI3O/20JKpCGdJDyWLEKNPksCwC
CJvOtmF0qaZfWlWdS/mEWWgfDR/IqTcJd4WavJ2cGVrpY+nnwc0Zip2owl1eRieY2eAHoBNP4sDp
mg8RMVYMuzJcVVps2Fblj4xlxPQ9jQzeIrfCnRCD6T0MhHGM8kcfniLUHWnB/ErBHjb3GHs3usMC
ylFjDL44qOXrs07zCRqI5cumJcD5wNuM9K1v12LeaP5cKxPQWq+w8Z97OkxTy5dNuG3SdK8SZpqs
N7AKQIDrDVo88wjFRXNjs9uCDtsHHCHY07dQ3ZyCuMKS7jlzX6aCj9yo0aymXaqLTR/p0DBoXDT7
bVMNWwtKiE4GgeiW4ISpZuM2Ypo/KvBAbWqn648iC9fDusukfKOexiE6xlFL+w8hc3TvYY5Plarh
qXzSV4X1J/tnctEhHpmRFM1hsg23ad5VbDpaSRGsJP2M2qgUJt+vvp8IW5oyoxsz5BiKO4q/Sg9b
CE57pVQ9XKF78sxnM8dNBJOlAN9UFdR02Zeqkxvd2oYxE1ItO4bmbRh+QJ8jQHJHeI1/KO+BO2F9
xVC+i55K45UlV/xIUQBamAuqfkjiL4sRSdUwc4M2UnO32SiGYb14A5NlPOqwZ0E4QTRqa3hKMfv3
aNWqV2gHOQ0xeUhaXqF/5WnM1p7J0VTMoCNCdLp5V0+CANbksV1EUL6amAEUznPiqUqnCwOm320H
rn93A/4eBr+me/+wwv72gMG9qGk4GamCYpX//SaPE5HmRB3WYC37jkePufhLOvJdBkgfo7do11Cn
24fx69LYZ6NODrOVb8VAVeEy7ZRg3JdZsJsg6gy62A3s9kIOMUG0AzjKr9GuIj6L6XGhrMH2ul8g
EbCtoPMB7aZi3aB7lSYn3NNukzqssqcyelzqXWkpG2wcbAiZuazEEJ2AF8ktSCjqzVnPb9zNa0Po
YHOPs7tczqbxM0KPSQrlZLanmklw1h6S6EN3cI5FOD6gqD3D1oD92W4olyKCgV3uMQeWKKf9v/5Q
BcvJv/xQ/7Rz7i1kIIiXuBOyF1zEV6NMvIio2DKlbl68zxVWXvUNeWWx92Km8bnO/833qv9XC4dB
JSccVqgzrFJ//F6LAcr5uPrZUmGRxke2iDZQuMIWDdBLzE801rzdLJG1lc0WhJ/UHg3zUChvtXWY
gm1KVzLPJe2mxmfuemUG3X8K7X2G4c6MkTv8CpVM6f++g2Fj8V83AK4fzO8sqxpXIyFadqKchcid
r2eb31+NgisGpE6GIut89shGPamAxTrP6fJvPp8/byz//kK6aa0bWEM4f/6Gwj7r1ZHObu4yLcML
RqHvxp72MXJQ/e9e67eT0h/+WYJNAhKQo6nsZBnf/fGftaKqIWVFPbvCs00swgrEIcbZTtrcH8zB
g4/pFYwHCPK9jRU8VanvhTxQpiNz4lbjXWZhIixAlKRz8rLWmYk0A3i51uLmryi1Xsg6T5s5a2fu
Z1CxCBTBObpF3Lxj3P3E1rbl+b9xsvoQD+T11qd5jxMgvB/bLwF6q5PzdRFea493E2jb6WKoD7Xd
b3W2seH80ADSs4T0IAHNksGe7iCWccRDusa04g5IQSpVQoDW3oecMJ06nSdyZobgUTKC7mgyXwtv
GVPjPqoPVROuUxE/hIu+fOfKNUzbYxPt7dZC8EDnCib8VfdwO7VyzeSjXAl4QiyINvWtXfCsZoeY
eK3sfAuGt44lxqp2I5NgYbVuw8dg/QB9thurV0Xe1mUYGWkv59doTb0yEAnyxQdCgh79VFmAuOHA
zurdOEHjmX8K9ZzatWcuI7Dv5zlhlJ/9nO38qK52GnkkjOamzrctflp8BPTGKjgCx+KjT5FwrYsl
HpP8Aswe1EjaPQ6sHCbo11p5DdOBAdFvK0BevnY9kwNbblR0/l6pNq12HmmpTyDD0wqQlxBl7R6K
6LwnYOSZUYV+DKWDTVtng1yZvJYptkrMUsHYarTn2qB7m4peXHMuAeRDt+TPZP32EXokTc3SM/B5
ZZbhT1jC2y7ZJEwx+cfr5NEcljZAgVxSXxo5STK3pwWyotA32GcjGr9AfSeB2FvzV8KsgIqzrc59
skI5Q9a+HitneM5CxyvxNhrszXi5IjK3TmNQ4Ekyrbml1MWN5lFr94UOJESSwyRYbN6AiGyHvvYt
8woOjUe55a9LKhGidYLjVWxkYE36AOg2YAU3jnkv459UuT1M6TbAtCuSjgAkBrx0l2tvtliA+fBr
RIr1ydjD29wMWI1tNo9zdJSJc8C5DPTXdCF+YqXFTo1rsGgfF00+ZfrLIIc73ehdwzKPAkRw+GJH
kIFsnSmxviHCkjBJhsvv5sEjPLC9rVyjQMDXxwD2hVrC7gtwlwpZXz3CNPIG8PqjtRvt9gj+iz1M
4mm0NI0m+xFza5faY2FgTazGg8gDxGmS277ZPVYNySydUXCDWA+DCokwxaPkhG/xwDBYJV/lKG5Z
aofIubL9G+1fi5lvMFUyrYeQxhIpbrV96aXwIOAAnT/lOot47rBQK88yfu2nZ1VXD4rNt0NmMc1w
UJKTFEW3abRLoCpbi4F3334pJd+X8Tb2xiZyIm8ex2MUhE/rlpLR+rYnzZK3zHijYRdVX0X7WqWV
r7HXnNOLYaq7rv+hxtELoBhvQdA0GVOwv9NbXwkgokHEug0WK2WzFkoTAGCrKQk2xgj0Augd1oJi
R3OTO0P2LVfXXW5ieLC4VK9Zyv0yca3MkHZwufSvlnYX8phth1c8r64Rc13S6dEZhLeg2zEfIJT3
VqrHVsGQwT0P3pbsd4FAECjdTteuwk+ZnOJt1qJbrZC7Aw05l+nNod9lxMFik0NajxK9yC6WhXe6
nnfAePd1DiMXx4E+A/yB7ZFHAMtIDE0ZTXJBe6kJD4fm5CeklzLzoFN7OJkEH01u4+Y9bOYdE/MD
3xbu0lufvIjiu2CvpCQMnUysmSqN07RVx8mNedt2KYWXPGXTT8mxpy57f6JOiE9BUcx9Ny/HKMd6
EmAFiJoHpX2s0+UQaOx5UYTNhgbr2I+X0ROmRq6dyVoxu4s+be3iiaWhFZFLFuBZHU9Rw1WaHcjR
18qHIBe3vpWOMKVQrukI/InzShjOW0ocNgoTUaQORv1fUMYZL3LbqrTccrV26maeqi29powLFKIX
BrS8hqoOvNWsQyknW7vJoLrhVLBe5fyUG3AxW+xCaXlM7J8wBdZHXh+IEwfyfRgz7CLtD+vt016O
g+MjEFEMCn1POwXdS6r6PcFQCJDp4A/qD6IeLqa5OsbhYhUHaVxot5uwY48PjeLFgx8y6wmAuZ/1
6YmRUB346yzIFmerqTytI4WoOn5bw1VQfrXTW8DZi72PA/2KsAHPglOVArYw92P9vhS3an2dPLsH
5vquoJUOsn43bbLqhMiSGz0Nng0Xmd39rp2eGyukdp2DBBetozJGSjSwMuqmny4p/cEjzEqrCjdz
Zd0rnL+7sSZvCFV5KN/t2E8HzVOmGmwg0YxlZ3CGTbcQm55FeSjN+yH9MVjvQsteRGNuDPGdE5ub
se0lpbeWl2cT1+myiyIofbgGST96yztZiU267IKC0ouA4smDjktGCbYU07k9JhvMyLMqQdXxAE95
EgG4ch4WvrBkiTfQhTwcNS59h5upbxmn4jlHH8bEgXRGuyRfdLer17HKEHqRODY8TGW1zzvdH8TL
gi9CK+V2siNuFgY8zbCbbGd1Tr7WK3WgxILE8Sqqnqb23PcI0RAxsqA6i+yJaJDbMX0hgL11rDcO
9/e6jU5SvwTTLxAo960Or9T4X+ydWW/cSLat/8t9ZyPIICPIh/uinKVMzZP9Qsi2zHme+evvR1cf
tCTXsVDn8eIUGo0CqlzJZJIRO/Ze61tM5hC0Tk3yE4nPWdWiZA8PubehK8EP88VAUoyzdZNHvHjp
uGpFfvLQ2GHjJbeuY47Ccf4e8vsKaSjthW7TSM4rPNal6hGDMnDm+7vY8IlSJPQKHZNoV0UV7Lo8
vo8KAKp4Htw5OZ9rXusWp07vb+LR2CiB5h5tjGet4HZl3B+cH1A1AfllrCPcXck3dBj8VXN+sqxy
o2A4wJBdp71zZvTs58TYFR7kVoFEKT5vBZDGclonIeIe9CSyAB/P5ltAAbApTnDDAA7NxHhp8C6H
9FVa/2c1ZuvGSqGo4jrR1yTMlCi9Xbr5EZMsSI0gHnf4fdaalk+CiTirzTO3cM7mbD5KTvyGH7/2
wiGV1QXlWe5qkMt2k24z4V6GS5Uim6s4Gh9kKdaRvcd4vp1IvSxTnh5RnuygWDMH49BerJPucfQR
gDTxRvk8qVBkDblWMWbfhLIzyU5le5UllB9ZvRmXU+uYv2DPuESJjfU38c+yEOI3QaJZ96NhyexV
eo6B7BAAuHTtgeNqvRqr63mC90qgaKzmg0chyvTOhTKpVfZDEmLas+xXuUnT5StwgK01NoiQKrSr
ztqH+jtl5gpDxBaq6JnLELpHmlluWnEhxYzgY0QvEG1t9SVz79Dir/qA7S9/5mm2/ZXJCMUGPwcz
cZ0YCg5FuE79r41JZWJke3viqFzM66F4rK15i4cLOOjDnD9wKLDKZitmZ2unM2vYti5fglTvsIPC
4H0O6uS8swkrj58D9zlLlrChfjdMJzkCIvGa9MoY6stBNoe5rXaRNexowjl2eg78cJ3l0e3/9qV/
GULvp/L1//6f70WXt/V0+xoQ+ft+zkK35Q/DGWw8rx+IVNbiFf13a1r9C/aaA/eZo+MScMip8d+t
aQl0ymE0Ykmb2Cjmc/+ZDpIEw1yQdjH/B9BN08/5r+mg8y9mNUsSIv9bjr3WPxnNmGIZAL09rHNK
Z84jbD4fB6yn1YfW0dgwgx47YosQgSWPXaqhGmCAIsBhdpjppdKOBsR3jhdhTAmrW6qRecAeYiLF
AfOEci+EbB+e2QBU9qHrwHIPmrC+qkOdtesQh+Y3pJQhSYHAQi5LM+ynvUh9dAxd2VRgTaTFu4OQ
oSbiqEWmiUQnPG9in53KAqRTeo0F+CqJHgL0rcWmtIsW52dW+fIMSI17C5c4viOUjJN3Xy9q+K6i
58ixgwYxfRr0WXO+qKIjJrTwlqqCMK4GU61/lowZ1vVE+slVFzTkmzSObNAXKj9Hosgc/rIoSTbE
fqPqFWogZMUWmdoXg63zCnqca70ws+JcFtBuJNsr96CaVpzD2XZpJBLLF2AAAbgSeke4v/WR0V12
TCAMTAQvBSFHVguawBlVHUeNcW7IQR27XlpXBHfjkkuNFIOYX+mkRXebt+DBAkgojqX6YI/vSffr
ao7HZ2u2q1uZ81OeVTDfqYinpCd2UZJrjPK5fs5wln/RZuA86oCQuaTyMNarqKcGRD6QrZxahux9
eLaIUB7jS1mCbOrZ+q2CmpqkwkXb15IrQhJI4T6SsUaLj4rdQASTm6SHYVerSuNK+8/ZeA1b6MIv
UR1PVAdoOLkKOJdYYKJDgw53Q3DEFFlbeA8vnMpuhHksCHXs3fmJrqvaW8XcXs5xtPaYQRCQsmqt
TMOhz77NhvXg+hFdWbrmpVldOVO2QvR+MgmPVtl8NXYdqBrvPDTMx7R5jcvhulr6FdGrDWEhDsRz
1OXHrIexQR+5A3+aGjTzIv9g9jAWBlvu/LB5rhK8OzmSqWHa1XZ1g0KFZi6lk6QpXWUTwePFZtDn
uLtIWujg1SiQa7UVnrl+uMMGe8TVj5FYJmsTddAm9j30bUFr3TMllXcqnYvvsWgOcuSZc4EMLOo/
SFDkyt37vaZzjUuvH4S+S5yI6VDZ8s7BfXXsTQ+i4JlBU3QGfPCnldQn5RIWQZrARe408aofmuG+
mci8ILG088lHCfr6Uvec7AISDfrq0HrH2qJ1MNS3tiU2kZxJO/GePPNFTJcTLfzEW5s40wbxpLD1
MZp5otLYZDU/JOWiRXIYBqg5heYAhGcTEXGh6EEaHUwkQOQxcId2/qrs/saf2zupcdjGakUkDE+I
XOPU4zh8mSpn66KbEjq4ajxjxToJ+oE5BakY6Jkv3FBsxwGKvxFfBEsHFmdYFS+5kvHaW0zCIt8j
Tug2Ntdic8It2uKuMx7C9Dv85wuJbzWYni0VE7BSfce7wlH0IvLTLZGYsKL2xNt8DxV97YD5D14g
Evya/ktoc5YL8P6Fd7i476sxLxAUet8MBjY8ahd9Ni2yIOo3ZMFrA0euZ3erCIw7wGbAEcOIp4zs
VO2WNxmHW19x4q3UwEKVP6u2PZJfRVWpiAQc4y0WS+vQoirsOXnaBsMEAvw2ceNcdZHBnG14dbAh
FSyslnVDUsCwtuRUrYoguY5sl/C49Jj24WkWkvgmJ0nXPI7Z1oycBEVTN97Szl8PVf9FGwXFXdyf
plhdyjl5spSzK3DdoUYjAyPpDs7s3mVk+yCJ3qJlIQLnSkTRucdppEgNTJM8vX2TXoo0+uYhfG1M
7MdlEuFil1WKM4U13dtW9FqSvlbb2ed1bZ7BgH2tspHeXhbf5UQX2SQXES17U+qI3NCjg8AtSNxd
2af3Y6EvdV4jEUgmjfq9ZFSIMO/WMoYDodgbs7mmnTbTW7gdVH+sq+Q8BwXf40/ymq6+S/V8Clj0
jQDjnqxvyU3yhnrb1/qhLZN1mQE25BRhtbtxYL4YlcN4EcxHTRRfbWSU+HF0NcfVcY7FMSW8z7Z5
Gwf8OBV24/GsUMbRwRPgpZcpBmFZH4cQM3hSELbT5EhX+wC6Nac+Ebca6zjIaTwtnkcqTV9b27gq
3TV6exYVAv1gfMEVtPyfzegQmZLso0H7F3nu1S+ZQ/aQgAuJ6/1K93RA5wW3nPT9gz1kpBbSwaJI
d4Jkg5MyQ/W9w9mwmxeeYWrvwASfsa/O7VXUOsfG/16nAqcHR/q82LZw15OEtT4eN5jQcPRauznp
vi1xrWApr82iZjbD+XMYtw5nEMv5NlsHb86v9Ahiic5icy3o4Q7iwnbRIctmbZbh3iP5BdagYTOk
mdtFLwRAe4Wh8irxx7OOWF89CaBdZXO0tf08I4S15+45i8yLDnf4maRpPpHXMLXRtmqZ48Cb2Ors
UA30ugN1P9gpeIWBOCpLHw3Gm1FSXmXdstgWMnvoaueLO9f0JNT3inSfWLTf5rrbDo1RfKvtCVXj
Yy8GChabAxvmn8Z33U0zkXmQYhT36+IZD+awbiJxPeHUW0/ztWceso6Bk4h5yQrU0yEHyGbj6gzQ
5swqGL1Eqn6x0AafieZqdq2T1Y54zYE9mBT6rWLqSktg4Wl3weDtA5o9BgAwR0TPtaH5vZJjMFTm
DYSftTE9CtE2BkNez8GHR69QVMQY0clyao9mnT3uya3hTWWm3s/pfpLPjR+4F/U8HtTgnEZd/3TY
1hKy+dZjxSDZjlbONOyLZS9NrovUvTLrJ0hXAKO6R8Al50GBeJXEtJvWv3YD/TTGyYH4km3mg6gZ
v7kmPXi7GC8qUW5ip4MDiHdXRuexF9zHXQnTboS9SbBRZ7cRs4CQA3FOzm0snlDZfq+Lch3FiNDr
5rJrafkbvElFe0iIjaZH5Wyl1/0IFGMEx4lOUEPOhzK5ZgisKjgb7XqYzHtHoSZAxT4dZGtzqG+c
YyD9A8T0AKKUmus95VZ4GfPdlFiTT7brzJ70KfJaYk7/kbmZ4x8Fib1s1tAWyUZCG82aO75kSp2l
PV9wukvjAM+Xs6qSrzJeoopzRD4WacrTrauY4k9fJUEqEa14Nfc3EUfYGPZ3nnzBw0a9xohjjC4r
F5h5eExbtgJYi8LFUGT+6FSwt1jgk94EBEBBmwXck5idjraahSipkVs0TVsH6Ya5dFeM8drrsG5i
7ZUkJJGxwb5cPCoMlnH0ZS6fFi4sTtUou4roqeLiOBuUjRGSTLakQALNuAGHwCXjME23HMgDP5k6
d4kIO+N0GuwjqzrEllhPPV90ukCG8lxXzt0AkP/JKdmPw3hPVYLyAjiLZa5SBVqEWLGAAwHEGU6U
sBCCH+QOIt1mtkf1KFLic9lcR3IBBi5kpGP9S9SsFI8nkIBJzA8mo8tZAu5yYZdRd9/gK8XmgOa8
mkEmDCWW9raSpzKxHvvqlVCj3VSQcnGRlS2q6Xztwb0cYnublt/ccaRhctSoO9DEkwLiE/LI7dgR
KSPzV9/pDzgwias6d9riglTx4LmH1tz0I9SPCktRiBiDRlBtWJvWtu9Sj2KrDQ6qbXZmOnSvCD1Z
d9pyXaXtpnBi9LUzp3xAJYxKOGEknGfIi440R4hnWZnUwPk12L6zvLLax2ioqgM2mpVnLRoYEDTh
JGzYUgQy6FbeLbQSAA1k2+wHTfNpJMGl4vqK2HnRWFqAtaDWycdp5Q36R6Pq9WSIe4furoe1pDqr
wpZdPMX7o9sSqS8Hp1k33xi24seUP9quH27yjGkWfN/Jt7dTQEdULzFTX6v6HAjpymfwhKIidsPT
ZDr7aOqcmxy9PXyryLBeM00Fg8t4rOlP+pRCuccRQpCH0/EG+WiLLMJBtKhIv4g3S71jYVpoQPh3
obUdKppjIz+Ukx3C8duQjvs0lqeY0ZMu4fOmzq6vXwNgnk5EC8j/DkzzqpXDFuDPKk7tVdwhXyny
i0CnW1XDrguR6vS3jd5n2S3X6sFqQ8gROo9ACtlc9I1Fp8zqzFVh5aeYyWLn6r1NBMrc/5SIrHtr
ukecfuoDcXRZLC/trNs5oDy7ob428U3FWYzwQNJ5Zci6bkzjhjCRFxPObyUGuXZqM7EwUGEArBng
TB5qJDhud3LGRaedox6dr+NEBmQQ6/1Ylf4hAZlPppNx5emO0kcwb42fU32bunD2QrEiYHOtSYI/
E4AKXyRen0q71zlRJ1lybsb1te8LvekxuQjSfwM8FWm9JmvyJPHJFGHHbEdNnMRrfOUmQfAZm/Y6
c3A0hIm49Cl/8mYNODOSQCmaKj4FM87EMdtUIAgQMHHQjCxtnsXd8DV0Wc/xNu1nSsWMY3EgXhLC
6/exTMUGx8uiDaD8kfm9xZuOi34z1aa3HkycYiFpiKnFKZDTDQnDvINtxETC6Zq95zBJqp30jjRS
v9oogxcYt75NHsMyvKrTrbnsG8KbfujFZFyUfn1Ohnx7YelOrlLsw6+G59abyDSOSVJ9r0golaTR
8fOPO2+gg6bccFpXFflnkj4jYYMkIZfEMyPsH/FHV8usmlDObmuqoQftIC+cmZwEhrVJ4546u37K
p2m/6Ponl2bajB+aXc5YWbAKs6AngcXCsWRWaMvmdEUjHKN7vWlJp7yuljwE/I8j+iNNVGZJr5YR
y+QeW5+usUbZZVGn2rkg6bS8KZtdF5Zq0wNf9oqDmrqfmMeX367bEhLDfyRmwsWLVMeIYyl5xsfQ
82A4tqnbfImqitlL1Pkt+E3bBwgwDPCHkYrUPiR6B3pcjJ3VXROBjoYbHzZOvm72lvEiE3PqaXOy
r7oi4yyVMgXh++cwsRhsFd6lAGKHPbAyx1NnuV10gO7lPfu+OQb7wBkJNFGFMqNVW1XlVZ+NJQbw
OTWPfl6x+7S8rUxFTbM0NqM56WuQ7JwLrDLghlpV5j0PMyeLXd06UPXqwm19vupMwmJYCrw6zGcL
ghaVVcS4Ll3rOqeDxuWgRhB8zaT78c/7l/+fWhg0uqD/vkN5KnIiJ16D+r18fPlDf/UoIeNLB3G4
EIywYG8vPoV/9ygB3SFcpfJED+u6xE/8p0cp/+XgKvBQwwjcMfZio/ivHqUJMx+AFMw8RN8WTcd/
0qPk33/fokSajj9CaY3kxnSkUh9UUKQEW06H2WiVyl7gGStqpjFd39q4XMMR5djYluNXlpQWrXg/
oTsI4j5d6JRpG+xT04rVpoTnsumzkpYHiQ/q2DQwPTZxxLljPcOQuretOcHro2r9I5Hu4K2aDGP6
0bHaYT2wo2VoBNOKFqVdv2p7REtLPosmcLl11q72cSh3fghDviKD8crObfiNOPdJXLHh+TykuGvh
r1YzjH7Ad4hkOtslhHnmUGsPpXzIMoMmWB51DJ/EPPOOT2P9lT1anWwZuJx2Gg3V0gYOjEwE8PRK
+8SL0fwo2BJxI6bsKKhJz+DALXCQwBAs44ZEV2Pbr6qCJrIy7bo4tyuDGsMIiwjMmBu5X1rwqIz/
ZAsQzY+1Ltf5YNAJGRwHA7snknNXlCWI5qkl1UsDpt3LOuVE7c1QOhhvWAGSPBmc47ikUm7SVCcr
ncjsMlEzjVOUK+qLkbbOU9NI3JRTNxUXeh570G9dUTCdW7i1G6AgG3OwAONU8VS2q1JkS9E+WP21
cMvKOSvsqn+AtobEgagEiAyB44/6jKWS8To1L1+iJI/gZ9I59ml0xuQq6G35zcmB7+2yjM40I67O
U+uiy7z6NAWZeU6IL5XakHbm3stMZuGuN97AEEcylc9jdrASEzhaP4QKpI5RQw4psCt6HbLIKgjB
y5Jb8lSZpfeorFY4m84XgFa6jgMtpB6D75K2gNUyx7vViZE+8oDDwup6BWnHJU4y3Rh+zjm08Z3S
W0O9qevLZMzr67mtZ5CLMGbWXlQgcKDRVbkHQ5fmY2alqHl7x8QrP0B+ZeZeVTF1OgFXq8AIXoTy
0ecazWA+2MroXyIBanTdjEyYidoCy3OWcD6AteEEdPRKqhqqh1LXXwSUYhsoWDeekKvTZwtySecx
KVBAJQHJp0M8CT7DW1rcuRviaLdIuzpkueKgH+kY4VIINSujWdkl142X65I0YpArSD7Lwl65SBXj
s9aq7XFFhiXVVGg0fIJjsJRgw1bq0s0N0HlmZbdXdtwXSDzGAZh+NYoI4emM0GMWZX/yjCY4d1iB
9nSxUJ4S1p1naxBHdXZe2LI8NIXOyHrPTDhuHjFO+cqEs0T3pJOnyce02nrSuokFelpOF34NEjCy
M0apIbzrLBIiP5TSGI+M2+mghLlgRGJVnmnft5luwbJYNGjO/neLaqcFuIom9E9b1B3Uy28vNTv6
fxitv/7IXxuUZK8xCYZwcVFgZHKX8dq/N6gl1AUnHXJT58MG5Yp/gW21pQu/49cYjSSYf29Q2v6X
JPAFuz8xRsLmD/6TDYr/zpsJmvKIQQLRyu7kKfSuXCH//I3DzqDompNGmEtQyXBlFoT6kt+LGQUk
ReYBgqFOdbddE7ASFCRhtEejz0z99OaG0aSZOPi81YCbbMW/XQZEWkyFNnNGV3OP3l7GwrVvPObY
1OhRiNN8HG3vUNCj98/6aPC/RvMMeSHWZfrcVcqiOVd70bSJiUad9lDkfMSiQqNQCrh1KzuE6KqS
2kASOlVM32Ntgx745JoXyex/JLXALCzqBtM0scxofke5fKc3ty6OZ9KUVAEzLURcKSSBy5Gv28sC
FcEFXmf6IYkf3jaQaTdGF6sDAgTwTlAML4IeunLN+YKw5NB3679exf9Ww2y+l17/dWlcm5DCEeIv
S9HbS2MGys02TLnBipuBKldseFMQb4DA9NumnW+QykggUFazng3TRIvl1JBfOjLZ/nyT3ouc/30h
aIWRVEvXYcN/f48SegocREJ7A6aFeDsyC/PXqTbSawcK0NavFjCbP0O2m+bJX/35sz8+U8vv45CC
5bH8Lp7URSL/5vep/Wg2XV/z+yg5k+bRj4HNaQR3e9K7aPbcksHDWVF13frPH/x3t18xNkfYh31W
uR+V7zT1fTHgyKBaw4uTGSP2U4PG2b5x42ULGbL6IHJ3OKtRot0O3cTpvBuzG534XvHJXfhQgC4/
ASZeAH5M2MhLsdSHx1TNbo1DR1gbC6gouFFtxPWaVJ8qOCNTUFtrosKL+LyOrYl4YjWmL6U5I7tV
ZRW8fHJjfv9JFHM5i3eGFCuWsA+v+WCrfPYTJJdQXydae31TbTUZraegSyAADDggv0RkQ6HsLtPL
yPanB1hk1X3vEAauoO9g0JjKL+zAxnGMUfiy/QNRIdf86c9X+vtz+2tdRPngCKm8X8bkN88O0a9M
sQXuLGMKYdhhuaTRqkZGFXVwslI/vbQ7WnDTVAb7P3/y7w8PmgZ4pIr7ZCsb4/P7x7agzO7rqonI
3iAC3aSoDFeUfpQ5g1GKL1HWWE9ml84/Ey8c94CBw4vRHqNt4ur2Ey+EtXzWuyWOK3AZhfIMuZzH
f13rm9vQEeklxgk8fxVFjJWTalS8qgXL2rEFWwjCB1IlhejgX82TTbCd11cN8jUymqgIUUKT50Pv
/SKviM59Qme9LvIApRplE26BmaTHfivFZB4NR6LiBMAztrsmB9iFPDFFRpxMIzqOT+7wsqe9/1ba
Zo/h7TQ5kpn6w6IUg/xzIjPpt2QwtPselvTezJnODOEA8aUq5JbUhKnAoBV/H+FV4klEk/jJVSwf
8vEitGOSpWqyM/E3739mluQgUmCftrBZyHxt2qpAMSpi8+S1+iHPGIn9+Wv/zY/J5irBsGMKZT7h
fvhE2dVjaU7wCkdUXV+ELApG1ql9D3ia6Kgqgs1WNuV4rOaCs1PpiPPJIUGNQ6S+yYvsR2PBYO5n
5hwTx9THsqB61yjbQ7BO6SrMmmzv0LTuF2ks5XJk0DNRdES+//l7mB9LFrkUCYrKiL3XpNBa9uU3
DyXnQptZDMjUtiFLb13bot2oomuebSOoLgqTDFrfA1IdGQEMYvLG1k1W6LuhKW8muyZaJQShnfqW
urXZ9mjnwjarODZf+YlEBsgK+sl+sLQgPvzWdABY85a1TynHWrbrN1fceW1igHEaoMDX0U9ppfAo
i6FDApJONyGwgr3FC4P22sputTF89/KCtmSBXqAJKhUxDZpw7cDWvifYvb2ygP+tW/QrxEn58/QE
S5A2IkKhq3hsH3RgJIe+9k+GjGN8BpotVhh9fzkyY/ukBvr9IV5eI1ocqLyUxQ/y/otZwMHcOMdz
6ndiItHK6Da97IsrKrnp4Es7/uQZ/v3zsJFRxy3BBsrEXPb+82ikSCf2nUUCOebPsjV+UHTAFqnq
4RvJUW3yyeb5N59nu4v/n30Au7X94fPqss/IIe6GbdQ4NjYMJ3k15lFfOA62WXeonE8W3EVQ9+FJ
WVQ0ADeUcDF4iw83VAPudgMRTNuyLpxVJzVZV1WR3Q1RUqFh7xFhh+w7VWf0GxymwFa6Lme2injL
vO6Abd0zcRSrth3VJ/vS728dVwYHYbGiS5cX6/2tH1BQGU0E8MgDnLjzId49Bj6+FC9V3eXYAgli
Nmm+tozqzwi/bjZ/fuv/7uNdjGucelybd//D4lVUmQ1IFRr+TCDWgzBK8ysO+B29HhQWbdNKhK7t
Dyat5XkYG/qTL2++FxpSRNk8AzSbll4iPo2PDx7h5rlEKjlsGyKlGLp0nnNf22W1SkHfEJ41N/dY
s/V1G+hDxNj7UAvdX8nJccH+u5IZQlf6BvA93FDIuIKHf3h3MOYrUyrC5il0+ev9jwO+MBoygdVX
UQrsazu2rsgnYK5rVdXz4MjvLprD25C3apunjbj786f/XrIg51x6Da4WRJH85vSMmqqYpcdQOGYY
YNwakN0fBvyIw2UM0pdM+ppW/CpA1NNumqSBCxYFRb03TZSRmK+b9h+X/lyQ/hVxYisgCR9PtQHJ
R4L5iM06Ac7/rG8N0GKEJpxGIxkQE7bHzsjtw59vw2+PKB/KO0LBD3xh0c2+/xGy2fZHT5r2ljwR
tCSx15s/W+BOuylTeof1Lfuuvdzct8ToMSU2QNj/+QKWTsL71YPGtQS6Y3kaQyk34P0VjOGgrLBX
atv6kh5j0tKLXSXREOWHCfTaObEdcXaYog5mbMK/ciT5syACsTVJGs5j4Gg8vH5WfPLuLu2S365L
UcdzJlp+Fmf552/2v0hNVmtaHaKyhCAkpsgVWDxmjDlxhIJ4ZKwdDr3UiRtDmFGhMrmL+oawQGaX
6jDmokf73lvutPfQqACKTqD0M9k0hF4TqAChFcQqAqqom/1dM1hMkfPQIHHwk/v72yqAFBqdDSdZ
yDMC+fP771EXWWqWZNRtkQjF/n7plqCBjKslQ7APSd/w8wAGbigXb6Pv0f8kLF4LGso2MWiAAad2
N0RBc2Xm/Em6xFrC5ZvIS/rkSn9/FAGJSIYhrFrAdRakyNsbrgvVphFaiq1B84fwzsk5tJ14Ygjg
naxoSiF2mYAbymI3KSva/vk2/bZpUuBQoClhOnS9lFwu7s2vbdfYeZIo0luGnQYOxaC/VqGHo9Xk
8MDor7r88+f9Kp/eldJ84DLjgRWEc8ZbZkNvP5AGQ6PMUOptSBLft9KQ444cvXltxLY4+tKwi41v
k0/BngqTO/DEBvZ0cbBSFiJttNllMetk7QRhcyGBk+6yKaqMTZ7SDcmC2X0OdUmbdWqoryaG6X++
+g9OfbYWBwk7BC5BujIb/8eNNWSqbYguEtucJ/xS1p53b+YSkXJgBo/ZyJk3HQ3Ikz7jnqNHgMfK
DKZ2XY4ljmwt435bqSTIP6lZlwDrD++sZNPjLyBfYJns5Vd+8yvWtEyKckZT59dBylSefW+CKOuX
D5GCd/hEhIggs3ZCR7eyrV4VG4Rt6tjOUp+3DmIW8sZI/zyDtlGfPOYsPrp3Yxouhsrr0d/WUe8c
S2sI/ycX7lFsm+zT8J8WoNnbC+dJsHLVG+gM3BFpf+VlqPGSDqxnrpX/BSI3Qj3fTHPah7JzzU1s
msPXrsFvtWzV6K8Y+ZpYQRuGzdjLA73vCCCk1kbGbaAfRXUSaptM408ehN9Xb85lluKOs7i4YM/e
X/hQtjqcTMjZUSVwbQXSbF+cBI1YKoObfKEbZ4FrfLXrxrgJCHa8dwsymAcx5pdxy4v9zy9nOZoS
NQ5DSHIr319OK3tOHdT8W6WHaRv4EimCNUbnhXKakw8MEZtWqM9dbG7nBQrgy9ScsxN/c9DWFFx8
cjW/L72SFVctcAbukPNxR5/SAjZtM1LhRAXobp/YLAGL8Rbtpr+0IawLGST1tiXD8hiougM5OQJv
sJt+M3cT0Je4nq+ZraCgbvr0k7L9b1YgTkAuyhHPYZf71fx/+8wtRghdiwroOQxH+1TQvj7zlB8R
9YEaCbubJLflyZgMKLzIgsXWhVxPrqsXUACljE+hfY26ME+06+kl+44q1drFtTGtjITwxvPZwjW3
LjVuwTVh0GGxTWeinkAQWPKzW/03z6Hn6KWapDmygAHf//AuJGYQAL25RdaL4CYkgKYJlAtcNjCW
xOJmPkmLOmLog3uDe3It61jtST1tdngPnE/WR+tvfnmWdJMizllQMB/b7IpfL+w4GWxDXBIH0pTz
y7zl1yDtWeBibaW5aSfZoPaCseqPEyZq0YhrFwb0Nqx6sW/bgdipJaCOkwnjv00RyhqmBSKfFaGx
wG9S4qfutdMvCvgw/lqR0VAEcfstKsb4S5pp9fjJ0yy5he93LI6wFt8GwCFww4/HCdInJiOplbe1
eMGuQjORJ1VDiwCBlLz0GrpQkFT4lUU0MdjwvdcoGL7xQ5T416fwthUIu/4Hl8QBC1UE0yD61h9O
nnHRtVbCvAU9W1cfa9WU2IJBb9FWntcW1o2dStPu2WNXumRdmFDrLqbP2lSbma8CsBnU7Z+v6be2
CR1r14UIyOmGDtnHFajH1zoSb+hv0QKppwkT6ppBUXGipu83EM2NB7tB1/znD/2b542WL88aczEm
B5QU7x9/mAywb13ODmEV2Dsan9a+zTE2xk027syQkGqPi3iO6ji+KBuhfmK7fAmdHnOoyp1il7ht
fTJSD3mWJfMLx2rUpeGB6SD2DwlnjrJ+V2SkzxtkXR2Io/DvCwb592w0x8aYa/3JXTR/NQ3ePm1g
PClc2VeYrAFR/Nh1T9LaWrZEsWmgmHkI6maF0JuxwX3sWRM5FH3JGBufsRusWYTxHJDy5R3GrG0k
SmOOnETCtRVc+kwO5SNI5yBYW/CR583Y9MK6nITE9ixEj+pjNFOwsYwjdnNORsSqjy07QLil7p0k
nLCum5CA3Dx5LJYo1aAD+1qVJGVD3TXbEpZDSvUeywUk7vOawGCjPu6o3ezhOulMjOtTSHIHJBJ7
/OqAUsI+nUQmXc3ET89l0wTDpid0Gz50hmMAKbQxQ8gfDQ+lm1MsnhY7TQ++LYZLbaWLxc2R/g23
jrSIOK6TV8ImJcGSyQhEIcUs218AUCn9vYXFhHgRq20Q42ijSw5UCMkNjZz6Z2RZg3c28eXW2UBo
0ZrxAFlJlUnaalQ01SVsihhRZNkUclWMRjOuusFbZMTaqcwV7mssMFBkjAvUchUyNrtUaAwtQEfw
fHF6FL7wgBV0BZt9NiEv9cHv1XtS1PtDk6K42EqX0ITZDzRZF3gJr7wG/e25WTBjI8wvDdUaMQsI
gbDKhL8b2rY0dzJp0ltuHsthnSw3yk+w/vM2JrjrCqV/ZGTBIuf58yv220iKB5LlHAot5TpHVufD
WlNWqs5DlvRNZkbmeSySfGto4ict6JknOWdLKtCYlluTTfzcLmRy4PxofnJc/63XxgdYS7NtGXxz
bLY/1FvCrmfk+zjcp7hsD2niB+cktQgyHKLLoBvyA+TYO7cxIrqpQX2RjWRzT9ozdgxFgIa0k6IP
FDWvf745H09Pf10VNY6rFLMJ5GfvyteyYvWv5gDf/ZQNr2kyQk/sdH3dd0H67ARpsf3z5/1Wu7DC
cVJjg8UdBepRfTgrlkkf5qru9Qb5kHckxD05r0WYfiHVaElCqHg3SGhfYqOCQzNnUX4mwn45Zpkg
i1RiOowt4nB+VKhXbmFZxndOVjYDPHZ1ElnHGgH8A6kTGTcQaRpTfPY0AWL9sJ3aFIa/tHp0XgTl
14dfEpeJU1pd6m9Ks5uJv7R17R6qtFLQUuoF6QOLMjz38S81O5HK+a7i+QvOdDcLAmEcE+BU4OJH
SgZMAITJcKhdqTQqvuCaGEiSw9JDqhg2fzNvxEuQJNTdfY6ZBypPnRfr/0fZmfXYqaRZ9BchMQe8
nnnIOe102i/IvrYhgICAAAL49b1OtdTqm7d1rX4oqeQqO09yIPiGvdeWrh7e+ia8OlmUqyM5GVFx
6QyJqjh+2oLYR3UT6gKkjAl2BQHyXsSr5eAjs7I5MrwDMpcTmFmejM0Hs2/LOatBEk3tes6Tuhlg
K2bkjZcIwS63/jrd+W7vRfumz1tcA+ukfmhdSn0oa79a9xmdxA9BPmtNTk6JkzNOewrHOuxHA3rS
I7u2JHy+33hJv9yRVeCCOsj5vhja9T85IOrhE0OY/kfRN5CdIBlBBeTV56kLBDBYLfMtZ2WXqCB6
qJMAB0jiSkQZ5bTa70QyKv8QzmWJpIm5nz2O8W3BhNKlyc9BiIt3G7O2Dfc1okezxdALbU2j1ESQ
O6+R3ky1TOzJ07JuLoJA1+W+7NUYIO1b9dG6NoM9wdGOmmu9XWv/JWtTCqLFAOnfwEoI/+IASp6i
KB31dijRCgZz46TsG0usrq4KiF8qu9cwGBrnlLUrvURQRhBUYNmYR1KK9bwNosogdktd0kARp/tf
E+mkT6j1cGcWZJ1jLq1WBMhZY9ZPDb4xu8drUT857QC+BHXcdE+++ICwLOB3bG3cmFM9lwCfyAog
rScbnXjeG8dt/AP/a5qS7MBgeDOiMq5fRa/w5kSZKC5zclN0e33evGJy6NSeRErTfUIGP5onQfr3
dEQcbyH4tYXzsyrpXc85oU/dHmwoWbD4wbvPTj6k0wHMdYMjksAQrNrOUM+bYgqZkqF9J/5M66UF
5hHiLA39qkAg0ZpUwmeNU9s9YSNAuBfIpfmckgFZ380JF2EnssqFcOSWqBRp9AcYqlgeSdooyXSZ
JhSI24hQ+Z6pXt5mh9KRSXloV12/NLxmp13QyGUXqalqnow34Bksk9EBCT97foNbj1vXt6PI75sw
JPw3W2f50oxKhlgAkmy+802w6ldnJTdqU/Ns2rPsBV4HIroW5zg3EWa/MBkF6zH8peXduogMQ+aU
KH7rQM/1cfWrujh6MRFuloG++lXhH4QuaN0ivCg9xSxT+P93JxJd03nrSQeRvy87D7E4k84QhrOu
iOJiILs+cuvhL1M2BBUZFjW5LU63iEOcAK70jJfok4LHw6FO10KTZ9NvRBsasog9aHMFMVN3fJHY
D7hi83msHEwDWSLT175hjfzEgTItOH5QuO+m9baKsWxBP9XW73l7JcbsSPlCvjp5vDfvtReRZxDm
lLI4FvoMpzTEnWq75KEld6czQP5qxJjRVoZL+qoMtI5Lo5bodTDS/oz6seV4aycFUo9cFXPwbU1g
jcpCtmwO00ez6fq1/xr6uo62+GCbjrQAIgUR8dZY9HidopAcUFrbs+uX47i3tpdvlR2TX1a4wVtY
9U23jZxoIBM4QhZwxY5LJNBIyCSBs0vTUDKPk2m2ocRztwmEKn9krWsHHFmteYtZ9/ZHxBt2ZZ5H
OiZhLU4IHxLtZLH36hzqZcEdg9o6bPTwLAp+0QNiFyrG2a8k4T5ixiaYVvVfpZc4aj+kmKaQOkRr
+OwOerjYMKPiq8PVI7ecbya+L8Ky+OYosoU3/ig5J9oIN8KGxXo/7DvgVKfe5AAA83rkUWeSbdNd
Pg1IvqM6GZ6JPxk+r6a/BXmQtlvep11pQLUwL/A/p4QT/ebqRs1V0WBhL6BIenMWIrC3aJ3WO2uN
+RUEvWHcvJJVsw/EMMBPc1bsMquElfWSR0Q+76Iosv5xJsCqA1VriCMq6znHb6ohBmHzb4IzVvH5
TMZiPZ4rcmBfyV90MYTFg1ruZzyP5LSh5qoOxHvgQcnTlbjiTgwUaYkLnWdDbvm6j5ilYS6aCqwP
zJAGYmP6ZC52QdRGu6pyOox7g4vbNcvHxCXwOuEGLkweXoLeV83FoTrdRqnqufbNqofj4qvQbmLt
+p8qshfla+ZIXuVjbVOozahzh1NDbUrFNoyfdFrrK+vn/JlESm/aL3HpPVWAx94nckBn0kFc8ApL
a+ZXERCMCWEHjzBJ36vFWLneAjAqE3LEkiEWQ2rohhkxeoejeTdUfUHtV7Y9kqjORZlReuRY47pX
lne09L8U45jh91hTGVy5D0yG4a4eXuwksnWLHYBkJFR4Nbl384yH0JsDnTyzO5jbAyCq9FdRJlyX
xO8YUTIfJvPKsSGEpbLw+Fdw3+nzPEXEkU4T0ZHJ7fTa9GvOW3CgIsC7u4C92FglGb6lI7PvxSKp
21W2W4hLrsgNOQz8UXCqp3BKoR+WoK78hsTfxhb126KDurxa5t7LuU9EjQ/TVxZgJ5vpixxqap2k
JpjznMUr6g/n5oVOxwabFQYX96FCXIgNVAU+xQ8l1nURLa3aVIqxwJGwRu62J5X6ivccdjV8knm+
0zphN7vWGJw1eb0MyGYGzJesmnkRNmxCqAokA6/ArPELsiPCvkEsu+knVRfWfVCszYrrmI/xD7Rr
KSyv1h/AsJHtXjKLyHvCd/xu+F4MIQ7UaAz4aXT5KwgBJfR+mtKeUJV2NVAoV2uGbRBgndhMc7e8
4OlcB/hlzvxznIX7XXj1c87TwufqRg9rqLMyYMLFMUERbyHauq0bPGfL6mMvZsqNpI8NlHfvlAit
oTBUzr3fOMzLRTpPDj8jhYlakS8DTCxs8c/JpBY71U0LWK8lIaxajI5zKpuaa+N6Kv8smb5umG9W
48mGpsjvwdAgOfCZaqmtp9sUzvCAqoVkYV4VbZv7w8s6N9rZiLULf4mmmL0DNZ/jPq9OLwh+yrM4
O6igGJ7DlEUUiVuGO5WSguqoWQvKYWOy8maxWvMWZ+eQXnivkhmKTFU1O0I4vOnUuI2YDpwaMVmY
t/yXrUhTmCYCmEFyyiwxWVDmgvC56wILhM5WzmmILKFPHQc5qBFwckDNdKh3mAaS8CyaDHc87gSH
hWAyOKexT9bhO4NP976NjeNsFpaWxPUkAGaechWP2dHVMcTwyrvB4w22kWkTaNnQVhdOepCtM6/H
pJYDAwgD5POY6TBWe4e1KIGyJVPZF4Iv/TMCtGy9h5Jii0eYAFGPrI+MOFK7fO83Q6fAXmZdu842
dPGITXWo/L0YZhaUCmvAWyjdQZwa6cWKZ1QG36Eti3FrHDQEu2GuV+BWDiibLTH1eXcKSeLG8Nt5
ot3xsLeAFtJ8q/IRn7aCPkj8Tf0995T4XKdJAy0jHqGx+WHd+U9pQ9AU30tuclgFs/halUS8Pmnd
lP1BZxXnUEJA3nSSHcbtd5dVWX4idLV4HEbld1dOcOYweK7nB5uotLoEFuMNqbG1xA47dxgrKvyY
EWjPdbR3ZciDegcPwVAL6xCHhFQ5cA+fTcNT0QH0wQPXJ9hV575lry2Twt4V6RgW104WcACTAn3T
sTVjTIFhCF7t2oUzVQaBeuGWR9EikcSiuQprQRMmu7A9eO1CmrFPo7mboiUGMiu0vfO9jCaCd7Dn
3efWnUCwoU35PhCiGO2zxW1/lhmGS4pGpc9Z4xGkQeRGHJ5ct4peuqAjlLIIEYztaVgy4EhNgaeJ
9Uq+Ak+bgxu0yfJJZhFXsOhUuf5wZeXQh8giv6A3TQnP1iWX0OluQHw1JgPg4gCz0xo0ZD9LVsB7
6y0wRipSB37lIfBWiJuODR5KJw5Omb+qH8TZ0pXOVicIpYYWz3njKELbeuq3MxaUsT1GhFbT6Hc3
JJVtW6n3jpPlCjgRFvBNEy5je0gIHtyEpjMg3KrMkCBI0vF4qdabLjZSYf/p9jTYbacwXW9Lm+s3
9pXdK4mG8H0jgq2Jty9nCztZJTNZoTmtGBFTsgQnB/gp2pYmGI5DO0tJijbKQPyR+W9b9bK6dmNH
rJwIguAy1ALHuhtqLS9OmVoLPaW+MXASFCAxJ5e/qwWt1R3P8/iU2yZJDoNyG3hTppJHLUO3vHL2
Ds+WViLeD6WKfnaN9chVc9fAfU2nUF0l2Vsn5tzNlvrEa1lABq74nuKEfZAzlTfA/H4+5G1pk0/p
gNZvl6yafYUBF+bvmeib9nc8L6bZG+Nl/VE6GtbzmITrJwIG9HRmo5TdKdiC8bb0vT4E9xT45uB5
Hf1sn8s6AbU8iok48pXcV5lzP+yypCm+jwJLF3TOnuDF2efvBJXPL60EpiIKdj/8KUdHvo2hwmSj
cj2/MrcrXvqudf/irqhI86JCajYWQOp6ppQfiodcd43Edj/VP8GfGpxpoiZOPXaoDwQknQUavzXz
c0Zt4e58vx0QSatCtdvI6zz/iOUBn35FASfuirXxkzswX3wcEmqAd5CrxsygF+xEtrFv85s6hTL1
EZJtSlTqsJQEjLJ8jHYzY7uXEE3XvFsnLL6kzXcZPGZAZpl6ogqqblFjznhXCCc+pdRx/n2wjGKk
elapfHKsP/i7dnLI5vPB+r10LmHvmyDMzXJsebWIz2x5sCOnqBExZuQkU0InmLvgUVcLVFQQHWQ8
OlCnTjwx6dcAHeg+Q07OS4CiBT6iX0VM0H0nBcuVFX3+uci7G9qzzjUlphLQExeSEdyuzcNtvxg3
21Nee7gHi16KXY+ChOOJRd4Jd9cKjr9nCoRpfAofTLu2+OpBfaO5LoPVHkKTFld3KdzvdhCJsx2p
dC4oj1x7WeYW2z9DB3l3G0sB4rHSW/Zd4tfxS7ow4a+92KJW0T6nfiS0Ga6Rm03tcdVB/EiN1Tv7
sPDsNRMwQfZhC9L3UDT1beqLihI4P6AJK7YE2JLmiNxP9rwOq4Ss2prRM4Tucumqs16qtL5GOnUZ
k6fNyMBZZqSAmsxJDlAKonNvRT/syiybvhUr84VDx8Kf6Fs2Ad1j0aZ1+yntRgdcaS2waDKqFsza
0V/zlkzs1z7F5sfhhEJ7atj5wtUeAW3neU085KhF1jwlDgXzuS+bzD+Tb43h3lkaXimdZwrCmtfb
kenUXdtQfdAvn5NqjDAnAt9y3yBHzct+sFQ+IMK0vuFhK89ujK6y72WZcAxCOQUL6TcI73fgostX
3jFxfGL17I8n7ip3xL3C1OzqRDJwH7nI4kdBWEe2jbOsXLZ9p+fy0ZtvpCm1Ej6uPIby29pdQKNk
OpPFvomauTmVUMqPomqD8rzO9tYjmqG+lGGDvdZjb2K2PekZ79JCaNrO7Wx4DdY5yoG04GbdQghM
4bAzPNiNCfKXnRS49de4kPDPA37lzWywsL61EUwxoC9JQBofGjleTdE8Dg/DuCJ6R1cDR8ZvHQkf
Z7IwaJIi6c6ipxt+bGq3epvbqvweTBUMYr8rC2gtZZxM21q4MeEuRsLSLIwt3llNDdshiLGrUlcs
n1ZSUdgr0HTPFxqdkQVeO2b7Zm4BSDCoIiQl1RNIYvJWCIjogEJsRO4VBXSFsrzHqZNdS9ELfeeq
nr496yYdgjQ3wVfwAuBmdGHDHwQC1/lelVkDTTVgKHLwtcyXbeHS4QPpr4DPLEwn52uazuH6rKsU
VbposKkQzrJm71aJsr9yY0Kx8px4El8D06t3bylYSDY8oiEYGRCP22xYRrDledveV+BKk7ee5CGE
HnHRX+qmIuSipZIFnzwZRoFxnE/g9dGI1lBVyAvdzaatf00ixrQ5h0n5m76+bY5aV2v2EM0LK9im
tcGPqZld3J6RB0A25Z/d8NGwE4N95PNIvLQZ2SWRA4Q4C/sjkyMJcCnJKNrm2rr33uomy44vhTo8
ENiaG2Y9HtVxnv5CCzf6+9yqEsszHEgwF0D0ngodgcSZGRjXNIZ2pN5dR9iAazNde7VC0q4F+bX7
cUmzAZbCQi61w2+0bMe2kjTcHeqwDZtvA11HCvULoc16TvAK/2A2iIylzhIsaC55Cw79FpmMrWne
l7WqfLqmRWZPa6H9r2U/x8UuRs+od9CUnQqfOBgiGny8HdRajoFV6xpo/jo2vxl1W/GcBhIKVpRY
p38JeDnF+x55SHPoV0FCmWezAGq1YQ9/wXJN8AWlbkLIt5Oo4j5o7Nxjae7Jk8DpzR3Gd23PUcb7
C95votGXDyvV20yz/mqIYIouyQAx+KKLzr0fgla+2oBczI1JFih1QZsSPQ168dj7fVKBC0+oMJcI
FMedr6c528FboYukqymeci2AsGgDkmvDGEPcgz+V3YX1dGwOBWlD9kGnvegfXLFE4DzGZaKl8bpq
+D46FcyZJbH9sS1Qitfadb6pGGIegkubk7AiGzjAldb3aFOX9JwhS4VzK5wlOqRTCUoL6zk2fC8a
pvA2swCDxHBvjY4dcmvx6DbELRyGtV0K/ta8xF+YYWrAKEGrGLVI1XUnfmN8+4CFfLPP8FlNl64G
P/BaZnCAL4PvjSBO6ipOz9DpAGLniZsxgpAmce6kmfrqEFlriQjlRFsBNVOiBjqaqLRxqnZUEmr0
j87S+tBNnVTV/qPuCvdMXQlDelj9/tFSNXknq3yBgN1LqcEBoSTmW2dQzjzAT7L1ZY5a/R5WpfiB
GpiAnaIZClgddQc+MujzZ9IKIrt1e9fQMvRVuVwxeQ7NkeyDaNv3vNOh22jEWwtmfpA0RGAvd4Bb
2i+rSzoFmcVB6e9M1MLtz+OV35BjLax2IXOzr+naJV8IEL5J5DMmUDtFQ0h8hWcWYqvy+UdbqeKH
2475t2wqzXJKHJuhwYmV/MmIbzyHdvTEoXcz2DVt2oHKI3J9fMUuBBSFgg9AiOWbYeRb+AnaiVz1
t0moa7ZhF/Vnv/TEl65y15+V7If+bHTUWrQeyi0PPM86Bi3PhHznTUMAlK2qrLi26W36yWDYFvfe
7E8tYKusSAAt9+4vhqxh9i66so2/sbtdMsJdbAjNsvRG71A1VZO8aDRJcB1nMU+/Yn9Jpx2IlzTY
eaBgWXlzJwZPawfaZgsHnzk4xZwJQVGL+t5UE/s/1sPV9zYtkBtFS9HsoLaLYy0t7LBiDfpgc7OG
HLkY/JjOy2jx/ahnlNDrFINCmS2mJyGLDvehELFtDys76W/TjLPiCaeQvNF1p0pcKSXHXcw7Z9+H
jYSZyZzNkpTYZVl8iopJ/dS+iQqSC3Uz/ITJNiLwsWB6NmufExuAXIq+fgEsBRW1dar0vmBw9Zw1
VazZkaH32KasQb6EXSeXO+h4Y3qaqbV2vKJ4I1gmbeEPxQ37ZjJv1Hs3KOtTWsI/vshxYL0fyNwP
GO0CtdxVJYntv+doJSzFIs/Uhyhq4vVayrQo1i3zceKKS7e3JwgINWnNyN5/0k2Xy27xfOc3b2P6
Ke2Mpgae7Szua7Ny9zysmPxKHuJUn6QkAeSuIegmZIfKwH4r6qpNt6pWrgbUN5hPpml4YMFlM0eV
hYYO2A6ln+5KmRHdMBZE0W9mMOQIHpMAepQjuQAbL5ssrljU0rAuVRdcoEjCM5Vu3DgbDux+Fy1l
EBxL5aI7dVFNCvJWWH9DBubperc9oH46Tph2n9m/tY+oRYYIeEI/VNdx0oG7Vei55bEGbfeIbSwG
75/HvrOFitqPe/4A4Diu4b8SrExQF9Y5PFUe8TS24+DaaLVW5MQ4c5bRdvkcasyWXfx5KDpe8oKd
84ZZQHB2ahu1W4yjQQyiPcgf5EDkwWFazGCPISsRYMKZ10BDTPDa8YAlN+hnnGtzzqZ5Grc1yA0S
VeIKnYsd5Yj0N1zieMfs0AHjQN4fATPsgccdLBBmc5M3d2rbR1LSafSqfcbt6KlD4KyT+D57sfnU
cfS9w90a5R4HYUcanRyC+8KPWlJRknl9W8Bgehf0wITeh5ZMT5SwAUkngRaFOSejLtQO6idoiEhC
2mXMwLXSxLLzOA3VpHa1DwAUJEidEGHDZm7r1n2dHgd0zLRTrbyRck02vxkl2r8gzFn2qSwtxTbI
RHay6It7kr982pUuEUSLBzYhmrvTBOPdqBng4nBmU8gJU8CFKpoxvFKt4rMzUxT/ohPqgJ4kSxvR
cdQ2uWDAQkKStSX7NjH1LTPpMkcKM3tjSSoLAlvGor73WENgXsj9QNbMSrFAZHBrgO5dtNvuXlsP
0l+davLG64ykwpn/y7NS3lRvRVtXxdm2dXHnCgmsMJJp/2uuQgUibQIzfaFyqxlbYMc/VJzE46FR
RVKe1MT8hskaa9RdsVrbPBbCRafU8nvGR4GEFaxfzQ6QHYLs71gfMidsCM77XeY3wvVGAL55rfsg
k9BwB+QLMKnXkydHtukbJ2B+vSWROyNHkp4VMOuSMIjx4jqgp4JasO/GmSuu5ii7mFm7+d50sfuN
LNgbOXCx8/Qn6dpNN/M3oVeEazm8uT8As+P1/OBPyCuXns0biZLImCkZZiq7YYrGi+vICf9gm//M
3YzgwNUTBkZd7B3mNqbbHtfgssTE8BR29S8wUOJT1fbEHk5D8VnzzFLA5/lXz62jPfyeVAGkrc3n
fxeifBSc87LBZMcHj3wk8W78QcRRq6WOJ7Ylhxb7J7wvX54LIVLWOlNwrk3NEqURM3NTlnd/kJCI
j3pM6K03pWUUemyH+e8ffjZLqjUJq3Y9TJFvSCxCopYNoUcSSp264Px4Y82ow9l+l0cgrDbb9XG8
xEclbBAcMDeAcJC+igFQamArKN0TRvt02UjkiMALOXYosuWVF13+bKyyn0rh2/XBk2VSwjsqbUUR
rxEwzx7BUuwzYpCbSjCi24e1nvpDMcF+3fgsf1iwsKSJ9n02K/2Q10vxRUbhzaPdwWabnQl5+NIN
9rPEnB1sm3X4GSBn2jLQbb4ggh2fWHTcAvfKOUfWMkHMzM0gYsI0lwIyY+FyqfmSYvlMibJ234sy
i5OdO7CFg5Ltl99X6KGEflFsO807Q2ec4SaMSFosorb6qeBdP+feErhPI9w4NuHI6aaXIu+n9eiF
yK44obP2WzRDXNua1jrfUK6gLnfzgtSrRIe2ZchaOwy0gyrzDmrquq9lDNPiT4r7f+iGbl87CQX+
DRBxszX+XWsVMutl+g7lW9YQazljCQzBjnT2ufz7YKi9nRXr9KNPibGJO0DsmRKHJl/vgZizblbh
9Ggln/nfH4R/OEJudyNh00AAQtAiaPD//rEKZiY+o8P5gAhFP/Ayc9/SohyOoDDX15bV/bHjbgAX
mfY5UU9Z8BbFFvIqol2iZYqp2viWBLx//1Qfxbh8KB4NrpEvkOKAFvn7hxp8DZ4fk/7BqXV+6dN2
vHUKpHECHl83lqbzHKG4+ZML4fbk/e1IA8CAiQN1Gm7YJPzoMI7FQOEEevFgNENt2RsqzyrsH9DS
IyfB78wGje751elqeenC6Qv/TPNYJ816ymPhHmA7pk9RBQJ57StqpX+/KP/XpwPvwVlLPj1f2Icb
yEMMXbEF9Q6csI+2aowhpEZ199qvx+kPQvh/uCyp9sIYmRseA+4MFB9//wYKlsxFMOYc2s4Q/hhN
F+a4bxezHwDL/fQXarVOQiWUoV7um9ZlIl5rwXY6W/f/31+bQBBeMoz7yWsFU/H3TzKQb25Dt5gP
mbTAtWjdGTfJNN0mRDr8/Pef9c/XQuIjhPRcZJqYjz8ezQwnR9QVxXoIhKYxF8hDYdgG7ARbjFUc
PFXxPiZ0/CPFwB9+9j+0mCj009sVRxiJc198+HrNnMDamrjnRxkWL1axAEj8SQWbxNRm75GbXPzh
hvL9j/c7Xnom2j6WK1wP7sfHzBsLkNzay/bjWNZ8gwCOAPdObrsfAkVNH8hxOgPadCfEfxWx2UPj
tUcGWLT4tETuuUlCKpLGHdv/SLqH6Ml1qspsPWdlTFlRDnDXsAkgs55acZfVNS2fDIfeXJCR1c6f
3CQfr2FEbAw7iSS6IWi4aT7oWYdq5i7qChp4pM4/6HeIEG1wLX7i+G+uXR7Zr13SobJUC2eaEqR4
RFXKNAPMsaYkJOlrDCCCmi5378fRCb7NIi/v/v0m+78+5K3wwK/If9B6f7ih0YcrxZr7CNNPeIel
luPy2W2Jgt26w+yZC+a38Zbw/j8gy6f/PsT+Br36WK5xabhFIUSi4/YTfO1//6nIl9w+hPhz1O3Y
nZn8aCqzMHqhRsv2Kwvz+yDOplO/sDzZ2ObWMFoCv08so/9k9/uPOfl/n7OxGwCy4ny52Uax/3yo
gHLHl63L+umYeS7yuhZ14LU1xr+PqnwVdzr2lbyu9HzVA08EOZw48EpxJujU4CUWbDE2Ka74YIeT
MZ3uELyyxEBD1nvXSXuMbpba8CdubzjGncpED+xXyGiIg8R0Z+tznG3avHCLk290dpdKBByAyw1j
Yz37sr9XiBzEpQo55y4lYOPsLloZsO2MZb6zWUMLH0EymfPZMwQQ/2lAVxDWlh7rDvG9eY9AySxf
c1ISyse2bxjozmZZr3qSaXwNwj4MHvwBIZOMSje+y7nV6i25QPjxWmekMUaOG38WeLyznU1VZJ+Q
thXzlvElzogeI+zxD7fHx6Mg5nXr3gwbWPopiT+esks9NMwbZ/eI8cDNYAykWm6Ye2Izy10B0Sro
8P5tu8hNJoxPRUCwYVUnROxmcqyv7pxYND+d209/KAU+vvU4h/1AgGG6oSCQz3+oT7B5usDXclJh
a1LDhiHXGFMrntb85lT9wwHCi/TDkQh8Ay8KgBFaG+oP8eG91y6lo0w85EeUa6K7CcC89jFru+q3
Chy97ANMEUi5StRhz2Nq7Fs6gga9jAwI88dlwpByrMY8cr/lyUi/PUeIjZ6ZvxUPqboRwfM0n8Jr
hSbJ+9qS0jB/6grZ1fuOMnnea216dx8l7Dh2kXUp980CC+k+a5m3Y2T5zwVvgYA9rG6WT9uRq1/u
xWzz+phV1vFz/lpUeW+jzOflZAxxaZ+Fh/x7Y7sQUHYI0ASCZ3XLjHewtMHxbPr31MuSX0ObMUXJ
PQHILmcqR2HXDIuzh9Omvvkq946uF2fxpSbFrd9i0spc4gDwLWG0h2hC7R+YRyTcfcT6nNrqyEZM
FTtTLCMxAnQFZKcGzpR9NiztjzFz93pLVkz71xy4ZJ6iQeoTdMm6+5T2PoaUrnPG37olvVavqa3/
4q3BxEelwajeWdP4HfHx0vu0zLLMtpRDQU8Sa5Sfc9onBcA6ml6CVse81rKsveUhZPPPgJOVI77F
Ik92wDh+SoImtWfL9jDYsaU277eXVbrpUJgWBIBYD5R4WBCXHSd18NurfZdRrByWXwRlha+Qdm8Q
3CpBju4UXQx4fsyyqsTZbfOcpByvZAnBzXIHKx0qb2PsHG9Egrd0j9ym7hBgZeMhFArup+pn5oos
f+hikP6MILYTSaRoWalb8GTQdi2fInIDXqNccfwrSZkfYxrWdet6Y/M1IUfS3wg1+cyzYp194wW5
treyrXDKYzuLaO+XSG9O+Vwu/hvmWRzH/jpMl9Dr5VlMzprs0fUl+KhZ13GejaVOTjW0I7WLisT8
msuJvaPycvrIDpqDs0EAx94B4dpgrx0voOIwQ2ckjYj+l6xv5I3NtRh1frWwE7sLM3aBIUuKgqiY
oJA/hrIpNVZjCwPO86RS26r3SFylMxLrljObr6FoohAp8bQQF8n6Mn/yJeJ35jpRXe0cgpPN3oHr
rrdBbNSri9SZlORmltdkqkLsA10c/VpLn0E/zpSEvKY2Wx4Vf73ctRyrySMzcoQw4N+fSNfpv9P9
Q2dlMrVwByjzI6zWyD9QRtHrCBznWx2GM6jzUGnBgriYQB5NBAv4jaJ8skXm5/uyJwQk9iqv2jcD
2fQnRzWf0rhczg0ygp9oSrpzXCUEyuKhqMKDDuClnJuAbxCASX0j9zZxoncOfey6JUtjSTZsCoM7
6Ucpb+mpQQg8REaj1MEfS/ENW+EyOV3xxjh27O/zQc8vrkdI3QaWs3eHpNMhJGEQXXPH4BJepFiF
yF4soNj0Wk6mJOx8YGODiWX1vzaey0TNSAyEGwZqXO4G2SKeMi93511PGUu8RDXPLK8g1fXsvLPq
yanrYjktM6MthGylTxhDzqQDCw8+hU0dZQNXI1pvKWhpzimU3uQ8wJnNXaPlYvdQL2XAJNppnlHt
d+8hQzKxadcoepHTDCA5SPL2ut7c8xuXEiHYiQrtyKabK/vFIgdoL0kykSKBFeBdUZM222VxGrLm
dZnP54koaxLBIncmj2gNSYBlKaO22LZKmE4pUdeLz0jAah+2jNfIr3WF4QXccUeqyH8sNFmak87k
16t+y0t0gUDbyDWA76soJEl+497mn08+Wykl1OU4K7+0PZgheGfRXO9XlD8HYugU0H1VdTjs/NTN
Dk1RSlK8E79cnodQ9Sk533H41ECmZqISFu2LyeLI3/UuOS5Xd0Urvb3tcoaNArwpmd/74V/khuO5
nNQq9NkLh/XdxuSzRYHhTpXQvOIv5DZUyE2QLJU7Rvi4Ev3B4SGfLAv8dtFLvm2rwD+A4ibi05vT
aO/wB2TXaoEgt3Cj7q+YUD8Uqq0E9IFoXjzbaub4aYoh+6YUu/rtCKKI4yf5L8rOrLtS5drS/6Xe
uUUXNGPc6wdgN9rqeylfGEqlkh4CCNpfXx+2h+tI6cose/jBx3kkcm8gYsVac37TR+ioJoHHZMnX
xxWyF6E6dmfeU7fVeeiMdCLOIIVtenbS8rJwFV0TzSlTRNpXpmYGs26TNpaaulueM2uan/KZaSnr
+DyndyLpix/dtBq3pd606dGpIXCyYG3haskcG+LZYK4iyd+FEnSCv6Dhq3SIG+2Zrj0bRY1Lf0TP
1+wYdTqRvjDqSUpjls+dTM0x6rwaVTrLFNNmGyYhfI8FNPRNW+vJXvMRLoXrSvTXcVGUSgFCbkPf
a9KqOJwyBTAP5YjNb7Jmz9mntkqdfd4YXhumvdl84HgjJWYgD8FA+4omArlN6XhIEt0dFqYT0RGz
wl054AxbzWzeethN++4xhNVp+ZpkgDjLLNzj6JDp8CB7z5rRWw+jcTObxKw/xg6PXoj3l00NlBO9
LX8kmtkVCDCiPI+TOzPHzIMDfJwPHdUDeHiFVSvwEbXxjShan64c1uSmZO535fcIgCK+2uGbtRQa
0UdFoo3uPmOV4Gcmw4eBl2jlrnNnvKH6bOo9u2nbxWdjRir4eVrZxqMxLX51Rtse/xftevVeoNOq
8V60sX7r6ZW9c2GOuxFipLRDAgaOOjBk+6xERqpeWiNm2xtuittj8QBhoW8tNoeHT/osIMDkrmBV
fkf7nWd8iZZNPjUht9+R79bZfsnm4clN9fhdGCupdgQuzruUvN63goPium+zqvlwEw+RX8ebWRF3
h/4Ky0JTDSRH1kvN4lTQC5umzNVRe7B34cMQag1HjJ1DME3tfO5y5GEabKzjdNS0DiwPqREup2GA
XldmCa7nEVwvKPqBFGuXoPjGuVdFXiV7x85Zx0rH6vl53S8f3XWZerYff70YmwI+JzCg+qw0ORLw
4g3cNVUnqFob4VzIGJZkqHsYHvbxCnCcgYaH1c+bTaTPWq5y0LySnPRbzHwS6GBP7iSxQjPZ1l1R
LczZHZ/AJQOQ4o+5S1oPwLc07UM+F27Hc97T1F91F22n8ngO/ETeG1VuJsjRhv5xlAsw/4RgwhDe
Oh2ilPcsC5NFMg6vckXWs03rrA5Wv53bPU8Kb1BiceSrinUZLxjntG8ArnAeGLM+imuNofJE8vxi
XK0I6lh6VkPOUU1+ZnpRq3roAoIh429iTMRHy3Ii4M7nojmvl9G8wQzHgAfzsyqcc60m7DPKJVGd
Jy8D9RkVFYs1WQWalBviNJc79oPM3pmTYcdXvPSrh25unHe+YtG61JjBXxpyqcX5ICnmb+0m0TD8
pMA8T17NTYq2ozQyktQbq9DSUZbtzbwTF1TJ6xL5hU4OlpU33ouWzKnO4oQEIqgBw3jHNClSHMBL
tmqUG8CAdouGurcOXMY1/lUac46IDNNYvZAwvnYlI90BSe9Z8eDtqKrVeqRAj/shSpsB3z/oByPK
wd8bO/SSZJCMc0mhmBBal79IJCRiX45Na7BtaSRL96atLkFKa9WpoqH5tuqDSRt4aLP32OFeh7hr
BnXRGMhkz9vKKp1rkEfO+LMnlXvcFcj4x7M6X+1bLc9scaCi6ln1UbjNIOLRfmwxerb/aqR2fZzT
jCgcfouNx6kHenOT9anHCGI0a33n0rSodjm5ukNoi1yREm8nfn5XOhP5lg6r13g2eWWSPriYMTc7
pLSSXVbkOhlfK3qSywpabLnHHZJML8aYSI7jhHuSihQzlLpwyzQeDwzxmuSuBI+NPaAdLWNg6OP0
y95xqjhHYjiXHqPZ1MB2iRTToOpvUakg5NemG/is5O5ixm1uE9UjY3fh3U2hNTG7IqOOfumzndrN
LepHvO5rijSA8jKrXvQlycg3/P15/dceEpU+OhbDcx3Lh6LxuZtDCpJAHpAMB6RqzRUQiG8SA98U
MDPWI5nNf4Lzbo2zv3ZsIIcwJ4Aj4gHsgLj1xUTvc/guyS0bDjmBuU+9lWUhO0F+N6Vq2DOtiAei
A6YXODPDJfXun3zj/+7yNACAi9E6olP55eMOnkOHuWMqoWcT8qWh0UBc9LbdPU522j/5Rp/8LBWh
wIR19Beapf38/df99frbxIb+CGJuvgj6s1v35C98KtqnS9dhljrQrmm8AAcXXRjqsTPkT2oHxaPd
rV4zbmo8NPXUlm30+7/A17bE1gVhPkOxY9CVNu0vX4CkmtCBvC/gwlCTI7lOTlom9Wefj05e1zC+
CvbiP3Tef0EnbFelFQQuzGFcSZn/+WMnWPPMLk5BzRN4zcQmO41TrUITrWoW6TkmhyT3vPPcAK5R
Ivu+Ay1R/aH/88tXDwVP/B2e4NpMhPztz//y1XvehFmYO3NIKUObk3CAup3r0zBOIQDEdiX0nRr/
Lm3t7kflJ/o1SBXV73//9f+9cfzX55+iCqgJ6ALmsA5Nsi/fBFyWujEMZOL5IhZSmVVM+a13clp/
dKKdxjtkK6YbdrRTxOaRUz9NKvFsT+Zroi5V3hvlZUlEi3ZTkH3d/5yULDEBk7SdnCe2W6xHSoBl
DEZfQYAZ5Vru4li6M4t3ih7JTh0WXK1bhl3RIosJNWWU+vk6ewhq5zZtpr20CTM55sCsqkfsF3bz
gk7cM6+8fMB4IdJ4IKqqQ8wWEPbbrcfSHSY7LBy6IPuh8e0SCzmOw2DWyOOaMAyL5pnB+2LshsGs
fmAd1VUwdcgHQwk47IH2u8FxB2pKeV5Ucyz+0CX/ZTDpGgyWAcgICzaOcK0vX7mOiHZxiwlnGVjn
aEYZs48bb41Ea2ZPOUKQC1E284nEriZoqK6vocmLQyG32fmwkNKuy+b4+8fA+OU5YBDGAM6DfOnS
ZYP89vlpVIQLJhocur3fe3CeJpxm2knVuaE9qaWCC+DFI85IdJRtmFhkwu4Gl8roqqNfxjtSwwp9
mgnK6M6QtS36AfWO0Qb2SNPjB97q/snDNp8cl5iG0W6qtfbVJeYBtec8ixc5CM+hdnXbZ7Jgyvw0
5yiAS0C57T6p9DU+2ibWgmBoTUiws1kjzoCTgeKlihdqw4S2367MYolucChG9xy7xlSf6H4I+3ay
8lnuSxu67L2nnKQ9o+xUOuObJrX3GN0nLVBa7l0U8A/tiEmqeDbbtSsR+rZzR7N8iAkFNVziMRZl
D5x0AXh0+4bUNdxeWOE4IhPzTp2plEBzYZgqv1koVN0Txx8G3oCn13y3kNM7XDtmV9NBrNvuzs6l
zoaKPGc5cwABOU+DATcr0XIL8RT6DOcx4UY9TWNjvfWaGOR5P9N+2aUpvDYksGac7uuV8QoK6R5d
bkpu+rovkZdlV5PqJg7I/eo92KO9iLCQyXrX82LVYQNExIlyaoOUvFeNrporqinjPDeQ9UjnyueM
3zMMY07oj1dizP0mAtNAxxw+ZLfjLqxxhMdwKfa98IY3WSY2OR0gV06zQfBWNKR5vx9m4qZDqjg+
QjqkDgqmCV4nAgFSu/y4MrRdD1Y+ux5zEDenRq94zAWCopHoXNlM7/BOUe8HPACwmaGtKtA8DMI0
6yLpyB+CR9RrXCtxygP6VW+5kUWvyyDT3P6FIxmFMNIXlHB9YabzddL7rXNnDE15QsxkoBz3nDLF
tpMNB0RPjbGPjYKU21qbDXGOE5APnQGJy64AGsQvWN1hoPuFZ3cgGaBRVZ0Rf9ipwg9VLhOCsQlq
46kvZ7c/LVqHlElz6umpKvrBDegE68MfdrGvpRKAQ+pesYXfbOEp1hctAcRzqafZmkDXAo6XzH53
u3akvFDOrGc1D9p/OMfdrkedsEG9uB+G+2XDohgdhtHkelalWffwi98XfC7kqifp91R00/ffr0m/
DHG5HqjsLY4OcShMwC/XczVflkBicMO5AuOM283XaeLvO3yQr3kFWQao1VieD/5IrGI22Uag/C2T
jfSgV9NJ3gpXrzkgO3Y0rS6IWdjRuRfW8ZTFkY9SLqQeai4KOdYXKbZo/KaZ/fz7z/B17L59BD6B
aXqMXgxP/7Kqcj6L06GAupfMYF9wGxh7F19U5LgrPdfEBIim0wa8GLAlHH5/aXObe/51Z0ePQzAD
wX1M/n1YbF+msU0zoIscYmdfZ1hukC8WAHL7qcZBFuti8K9qc8RPhNwYqWvvJGg9tClfX2bViiEy
FRTwkKIRslPPGRujnjUQfO6xF5zAb63vTunwrDkrjQmcnhxiQvw9frr3xICYOWkN7VJmrg82h/7T
GPz+0/3y7DME4LtFNcISZFhfyxatHuOkbkaJO3nJI4d+z88kh+dKFCVprpqh5X+oU61tHPf564Q0
CMQeFRoVIzXz5w0ygTUIfihpD9Oi0/WOE+JmvKGCUofzko3A7qbs3KUdUR3MpHMIhqawsiIcQNaw
01VWLKHd6BhMoHP4zHWcrnqq+9JWKBAyTAOcx/Ahu6mFyWhlWP2kVcP8mJhtlpwhJaJZn5FCXnIq
1o+4+SrOrHZOoDYajnfJ6XA3bdNjVt/+6e9f9f/+lIPU/+2/+ef3RpIMlaTqyz/+7Vp+1Peq+/hQ
l2/yv7cf/de/+vkH//b/jNf89EP8/n9eP3pTb5/+gbEBY6bb4aNb7j76oVR/v0Dy0Wz/5v/vH/4z
Q+xhkR//87/em6FW229Lsqb+FC+2nfb+pTXYfv8/f+7qreLnHovuLas/fvmJfwSS2fp/QXOlVOIM
oeMG35an6aNXW9DZfxlbFcWKBUvZBuz3r8RMYf4Xf4IMB7k3f4jG9F+BZDaBZDzQrGVbRU4Cw3+U
mPn55Xc3fBfnKZLWUVOxh35dq6sUTZk5dBNDNtM/oVy2T/DU/5S+8m+vgoaKjwiAjiHT53fCzaRX
ZZK2uAZWWcOlU6jjDPvkDzvB51V0+zDbO+56W84avHvvy0agRIUw2ElHls1mIAFbJ4e6SrQjPciM
qMW6f9TgR503hZH/UUW4FeP/97X/x7VZaZjRo7vR8Zt9/ogVOsFSL5sxahKMa98xX3orG0/r0crF
VV6tO0VPcT4whitnhs5+8qSMznitzaqNI+JcsPMBOypnYhld5mdVpwMfZCpLCsYf1sRf7wayT45w
XITT/C9rIviFkamRPkZGaqk7czVyUs31pbT+oCbcjuSfvxLBsZTzC3ecDOqv+zKTSo/MyXWOAJwo
GuyWOYtrgoXb6dIDwtWBIRvgeL6kPlki/8xH/LQY/VXu88uH9ATiSXJgtv8iKds2hr+cmgdi4Azi
l73I7TUnohvlnlstvfm/vOg3//gwf73KL3fdY3pABMTWmeFF9r9cpbVIrU5whEcEjfWoVj1E8sKS
T7gJXn5/pe03ffoyt8rAwcdiUsCZvwjzxOLLis3GiIBhzVjonBi774jW3ptn7bwsBBLh31/x33yD
7GG6tbVcECp/zQDJhgHnjZOjw1hsWrXO1m9wGu0Pp9xfHhIWxK2nhoiaBhv9ls/3STDaJkCDq1i6
jO9yaC770s30KJ+JzDP19smCVXHz+0/2p2t+WSeAKtqLvXJN02vxklbQugyiw2XlOM/KKxAcJq57
+k+vyZLEZ0XJiS2YOuvz58Tt1nHugVtgelp8GvNV3RjWOp8KrbHLAKFFoTYS3xT/R8U/6xINQ9sB
OEksH9zNr2tiQkAvkQlAAhg9lHcjNvA3RgcEHqvKHYIRj88f6Ny/vBKsgPzHsMi3pKD9CvRtgCH1
ZStERHKDvDZ82cqIeJCcGbCXa2e//1Y3gPPnF4OWLF1BLkRqHBJu8fV0A9OKLklbjJSmMcQgFI95
fZK5ptbnXHXQ5hI+JJxlbLz1wVQlFl8TllCJ2NHxj8LoWuNtLmeiHXEGFmN3AtXmJYwg3UXbQ+pt
3RBSrKQvNEvgIHQdCDgwOhE7u3rceIAsaxRUBHrO1nEYwIozEUP2wTx7yLqwAiwqr7uevJJzAoWM
+jStqWU9ewQbtdClyrBfrTMUKr6xsyDTsW8heTePeerP6rudtXPJuI+A9oupcVrnyPHQB+LqxNq7
0VVk06IWkC8Nc3hx5kCERHIgOM0GAgFdjWObSIww0RthRMtIHEgwdv54yMqO4NG4YkQUWKUcistc
94FVQp5LzEOiifyG3AA0U6treuMNKS6ptcdsJV+gH2jaPl9zIfccAGzvwnYRMwZltwlLDAa7155u
G9bRSfT+CYqu53IiSAB8BW7NhP2d1dGe7Z00E6SFYRz3LV+tnMxiIqJzde1Hpc/g+GWzQDE1aSzB
jsE8au50z2PgtlLCPS1zVScHvyxMI4AKATUjMZnQn6+cf4/mjJZwZxcu+tYVW+CtL5H0H4i987/F
nqsGyax/bB1aqFPnQlIrZ8+4n9gujFu7xVxPhxmk5gGwE7rrQMP/nuw0v1ATYAV/NUHHj6N2MaUz
thVNQ2z04DaQPpBpJFD62CZAIjdKObjMDIBvASoDp7gxjb6GPtKibwhx9vC/446OZzTQEZh3W6zX
c55rNGdihELnfc99J3Nl1WR/EeNyfCCEosE6ksN7YrQ3tk9e3Jk6IhmV+eHMFLy4Egzzlj1iwhje
Mhtg4ONZB3SspHPf0cWeg5gRbnPOuk6xUUmfPkXd9WYVOl0t3josWU3YMmSneyIBqL20StkfMfb5
JaxAN2y6+7Ii2pjsI/IZ8rl9wjirPZgm+pO9ZTG2hPOziQ4YkRhIOJOcIRQa1infZiXaT558dA5O
A/MgsPo4fgI42IIHdLAy0pSd8fmt0DvaKIsTkg9WMaXhPCp5Ww8Gg3KwaHELPttFKoVIZLAOLpzL
56asO35JoSFHSQhAAoaBGPG7lSBJusryZkN7mc7ihrNXkGOTDzhJgpV06Smcptj44WsDNDMwTMvM
4wVyJ+Q66l1U5qqHwNrYjHobYStD625pAE5bGXA4xLDLMUsN3973wInkfsHG6IccCdfhWlJY0SxL
QW/t9IX35qHS0MPdsQnm2Z4JYjqE7G/t1RL72O9wLVavA8ilF21s82uCIYV9GLIZ0RHHtCIj3qqc
yJT1NdN7NC1LP/Hq6q9qAu+066Rm3td9svrfChMi2J78V6GlIabGzv+Gsa5KbywUrQASR6Ne+T2V
XvRgvGQs2hRvi11BedCn7tlAetPfWO7Q9ec4y4f70UpEeqY3nYkXaVDMQYiBKNiU9+TpmMkZ0Xqb
lKimi3chmY8V+85cevOmTTK3v5vcxrTbkNEc3qJqJZgyEFB8ux95URjzg9ZmeX3k3azLHdA12/vA
P57Fe8am8BfMIWZWPCzajF95mlZAqrXs6zuA0M7W0rXL/ezUambgAAJ4RZPwLSNhHb2T4eBf1EVf
3OImJ0zBiGVxRxGtP6WrrfDwexKhl4t1NdLpup48x9Bfm8qYP5yhXH7WVAHWQXRtei1nL5M3EGzb
77lWy2+isaZbs5A+9nI0Ao/6oMST3iksXS7JccxwWRdR/rveXV762g/pN+tLP6FbjBaOiPlOoldz
T6hM2wP6lnaM8Ljgp+50gcYzsRJMlAv83KMlS3mloZuNamR7a+jBRR73sHWaOYIVC2pCMlDlK5xN
hJnSi+UFDZXuwS0SVqwRwi8RdfNq75idTA5SRFE9TfrEsgopiswmBTKgj7xGQEgR5Th8TD5KzdD0
O+0paQvzBiO3ZgUYxPFE9J1l4v/MRb03CetUJ0Ri49FLgNKAGmx422PllUc4GDEO+0E5b1Ph4dSg
lTq8MPXBPljZaDAimS/z1WDL9ZaGPSD4IUViEiTCSTU8eUATdpDSkeAYIHkabnfefNDoBbwClSAD
C9XnJA8yA+ujUtjlFI4wEPRDqQ9WgmY8924to2y7h0lX4HMMXAxv2619R1dkUWCpCcIb3HxQfoZD
RtdhIWnwcnLRbYeo7+1DNdaWggXdJzc6HiuXvsySviyCzx956JHrHbuwTjNw7loTSHGHCCnB7X6z
amvbRapXi3ccQYnqQezbLTu4K2k5qTXTvnc0E5Fdao1vRGM6pc6uWKz6mzLd2L+CvV6gsbHZQx70
ZbS1oIJ+e1lPg2Gg+vGgoui5FR9dVH8fgHiIUSL3vk9Cqxby3dkSDvbFkGs+DuXE/YnFsdOiGBge
pDWntrmjVjfuBJLu+DCXUD3YfJdrbJViPrSuT8vPJ99LBA2t0mcT9VC/r2NfjJHAtF8EXlEDrssV
JXOQr4ZI94aYZAWUdopzkItNdjN3qDfxyjTGW59gkA4wNeiM3IoCULC5at5byeDnpdGVZwbF1Jgy
jO3Zelwng5zzzDcw9a2Igd40IEJlhEIfzeTMxGiB9DgjznO6fv4G6ClO9gSRd3dJ7q5pxNlFDqFX
+M10qCev10MpmRjCYzUJRaABjyCtNxU5q17cnpzeqpZdZ2wAWZuS53vGonjnsTnDpbBjIhlGbwI9
0tVF2tMhnhVJh6vHsmkAwMOo4DEC2vf2qquzUVNuFQ5eYb+W3ojIrICjMwc97vlh15PWSGAAjhI2
cDmQmuIWZn+cC9U9IMjIddh55YCihYbBHPnZKvWrKWlrOECy4K4WSqV3IKiZokGHl9scq1sQLQHA
3Vkdndw96Ovxe464l5IVCzoODydHsOsoXxCEljkaEN909WF2V8NIWdUVyVVuMUg+KnRn8GCwvFkM
6aVxloHLooaUBYKlNK7n1zK1oaanVQXhcMIPeBdDCVQnhBGCHQixwZOkXbwG3mxDK9LM1LpuJajS
gz45iXN0LQRPOyvfLEaZ0WfPE2SUt86ccm+HfMlzI3vM3J9xlUsn6K04TcORZfrnKGr/nmBF/6RP
Ejnq3MvuCd9Z8aTMxJKsJqj7QRdUxkH5PcDTxndjlI6N40h8I0v3NLX1wB7vDvL73KTNfQ1c47Hv
JNqhsZPy6DaKD93JTDhhITzY5S5EoDxabN+L1spGeDMXTn1bz6BIwtaCAoBax2ifoXJI+AuzXp8a
zVkJdhgM7CzEeLhPWspYIABH4nXgx1Dp7zYrqWTI0lGbCtobeuj0JpANu6MzxZvGAClywbwPAZgx
99ysOCDhmjesS4AeAmEggzM3WBktLeHochQOEOamMXAhHcq/J9CfnxiOIj8yEDne49G2iwP06fpS
IHJ96ajw8p0FwQujee9T0JkZuWyhtbbTmQtW/zleYsKtq6aqrridrQlG1lMiNCFW3jqqX2CW1R25
gGNZ3StSNO5Nc6kf2YEqIK6Tij/QzbUqSLJlgJM/4w9svaLTeNYW78qLFVkb2GiSJ39tEXcnbQlD
gxJ7fh/Tqr6yrXk7c3BjxwAh9JbtgYmFAjiZxUCtmHqsWmSjnEkvA3AMyQFusHQ0ixhkdzafNWwN
eAyQyiZUxzlf/ghD6kzkhLKFMQXr7coK2fFIjE2+h5Ya3y/2wCYCeSAhSdk2WzCSg/xp8H8zIgeF
9x3N4jgGTmp111MecySYXb9CqtWvE6hZ5SP2MyGOuA0pJkE5rFQg2dxbHQkfSs/CbHam1yQRcg38
uhWXTMctuJr91NyjPNBYnGEwcs5gbN4FbQwj/ARgjxykmaUI8WCefvf8Ws7HEtr3dT0SHnLOElm9
9otVNQeQmd49JDbHC7S5Gb6pzhH8z2Sy0HfOoorspomfPB6E4sw2m+rZ1+GNBCrODQQaytYuZEse
HELEyb8rK06vke1kWCkobAXnQeppqiaEZLywM7yRYHKyjHwnsgwpTcrEeHF6WBkCIX0egCJtQFCX
DAd2C4fFj7zjpIUWnYPrbk50fybfbTPmr0aDXwcgO6iIQqom2oLl52B0s4oYi9kuOQW5c6WHq6tD
NYU5Aba/9+ZtMC/c9ACSaoyR6RnWg2E3LM4CTPkrdYttRobI5XUT490LulEpZkguSInApBI4h5Cm
s1vB1oU8OiGBvh3AylaMUYbpdbT8+gG9Nlg79q76akDG317RFoRvTC1B7dFJs6KigtNANg5HVPQd
SY/hTIH+nGkLNe23zETAyCfzwXaklRqg9OUM0UMxeNWDkUj7QR90UPKe8qz7tEgKLzDykSNU61E0
cjrvfSeAMJq9pYj3kT745fpWAUnk91ceS/ogeNKDLPYxWw+AZX46s0i5c1Di9jHTuW+tyMYPEjhI
3EJUyNbE/dBgOfbgbmg/2tzVhvSfgkEzeUlOri/Ndb1YOEHaERoWfp4BHnLMoRXQDOTzar990g88
MiNekzwtD1hXGhI8aopaSMggTEvOF8WGrs8/MgJyNggOJXBQGeYKlDixCyd0e2r7wGRyf0EocvMy
DCXz9153tRCADgfO1HPMN9OotIuxm9XrmOgZ/OSO5QQnTK7uWsVADSCBngKVMY1cjwohSr7IBUPN
3lEy/k55MBDy4eoLZ1nN4e+RNwkkbL3jfQhw+HlXrlu495qotcfBLdu3OC5XdnZYQg8kqnCayeMG
OoPWxc49A3iGu34FcvOyAj1hHfwRfwNd6YKuxcKh5IfZ2+kL2ewS8o6Z0c9HPKKOSQFDHNAVqtzt
/ASHFT/iqs44pFJewj4r+BwFVcdBTqp6KLjRFWkiQhzxU9jtabR9BvG6StT5BhmPUoyF5wwl0L+a
CwK/IyvqClkWHaAWJqa07ianQNMKKXy0A6S47R2sKmSypW1h0m5FlVNIr5DaInewiS9a2oQCFCNy
d4vgBqc4h7aloVBnHd5pmA1kUGmjSA4DBpprW9PMV18pcwpNqVE8si47CUPLgfaSpIdyMVRLoxH+
QYRLNMDQJPkIWjk9hA7gItL3OPPeauZcZjSs1aIHM/63Z+g0ZBoQGABBczL01AgmS+TX8+CJluAp
A4VX6yv49W1V+WfEbfpO1KFgHiJIMOOTcmGTBrYajbeB+lTjFLSsZITg+2hOJEEZOHP9rOkDc9QK
NCSbZETLFjClCGSVPCcYquPf2MwuHtOJlwk6E4NqeDDWmehc/g61paVvcLS4TA3rxz/ver/Rjl0z
byRX3+HBsseBK0yL9DYXVuqIoxWvfLWAAGvi7ToMQ3tOhP1lphPYcjZhOEBGwrSXIC1s+36gZLpo
Yd+2E2mFmWr8nZ2QfR7h4kuihNsH39tuiaNyep6VnQ5lRr5A0jfA6dUErAJDn5UXzGijnRC1BdBr
F8rnAbiv46DOxcvAohWbXmRW0/zIG7yKPYG48hZFtMiPHUcoJvtVTIZVJ6Q+hR0S6g88nRa63HFZ
WCrU+m4rR5xMw8Fp0ZI++CIA4j53udm9J0yhCbmwU4iw+jyJD7rHJeWInWRdRCcG9pw7mcOPyZ2B
HFGot69+7RjXnpIkz4A+8x7ZtRo3sAue08M4js0tMw7dvfQ6Wz5is49V0Outf1O6dfFCXyMGHKih
qt31bY+yu9+YpkHrbvu+Nnsgj6zW6LRAQCEnHoHTxfuKoAsaU8oYk7TrDC3RTIYd0gQ9kfvRS+zv
Vq7H98RPdWlYuagaLlcPFuUeAefyzbUWaFcG8l5aDd1oTceiK8rsBvHXICPgW9hyLLd3TdIVWqyh
zkYVU5MlaxGtcZ0z3+L9vTFXkzdigH72s4bGPTJ8t6gi2FLLLMTRgQAGasBYPWpF3jwuLbOcIFvV
/MBQ3k7B3btUDUpwCD2OLi41XiIhkP3NubyAfMpybk+jz6owMmGg7yeBjTmiNamA6H5eDDZsJtom
qcQfoRGwxFk/gynj0DkP7CFZx0AZMdF5ZWyC1uIlhC2SiWYMZ+l4z3rlIxuEAQDDaWiSkQs3+UJJ
0CMgWFYyj4+kraDi7kSaPPsazR3gvI1JwFLa0HLrQa/+YNbQGVHJakCCQycRutdkpr5mGHwpMPsc
mI4xGwScNeZaALAv1/HFq2on2WM/qqm/dVpPQVKhuiKFt8YWJOJWPuP7bIDB6MZ9Xnsq3jlDOnEz
aV/hH+vbR1bM8cocXQF8lYMmigoW6J9W2RffTVyjFAIYpRNywTn27GxIwS/kRiHDG1CmYYKasuFS
tFDcSY9C+bXD0UXrRGsE4cOKoSV2L92O4zNBC5huV9Vo5GwsBUG8i2YlL5ZVtzd+qQH0oyUQk45R
I81IjTm/8WfS+Gjb1eYxsYrR39vGWF1pxVL1ZPMYMdwuO/Ye3XwCX9T1VuuF0NE4feqqNL1948R9
StCFsRkg3WHxYPS58UWqk8kTigQR/imvZPMS02ZtUcua6U/dRyu0x90AQ3YmsOPBZubKTcuF9i1W
AgXiypfQ7CWtv2TnTiUKVqvx6xtIIt775FtEf6cggJ91B9RWJEejeMzGhsQQEoKYF/XzWLkh/G/3
cZyLll2f9WHel5ZRvDNspolEbGSiQY4sxXrRFIVAJi7M+lu9LBY1UqZb7fdR2oiFVIsFMGCl9JOb
ZhR6eQabaPqwxKB+GC0BQgAe024gHoOpTNBrE3EDTVoa17YFv5BAgqnHKI6TeY7a1odMZ9K1uOxY
JzTWxWE5uvZgqQtEjf2zDgNwCm3KlTML4bRi8ejsdyzZGNLaNqZvqzle/ZzrGAWjWF+869yR4m6h
0/Ou0wqjn4Sc8HvaN5yUIBtm3gGNtKLFYbjyJ+i2BoAqWL+rmQ3DCkRvmUeG2qU8wTbyMO8NLfZm
KalSFa3bD99fNdanQasuNHztcVj1pcDcrNbiezJ1+cz71NR097FwqqDBPIky0M+otKfcYplFgu2O
4aQUdg3ObeCwOg/T8LGxHPekQff8kQskf6yjzA5YNcEm7Sr828YeBJ+ow5qWeUvJGxvZ+UL/zCTh
yM1e8efxsHBiAwlFEc9bDLZNXeNqXr7NiOQ56ln4pAJKUfyadPH79oCqVAdjqC/dQ4pl6sOsV4Km
ctmTUNxa6Ll0sh1wy2cberAtNOPOSslNCGJ77TEvL+lIyyPhscDrHGfjbmScuQQLB+38jCmbuJ4s
NfYcVS1irJOJzuLO6Tw6BBYtG3NH7SBxP5nsm/xV0ikJwav5D1NVJf+HvfNYktvauvSrdNw5FLAH
wOCfJIC05T05QRSrSHjvMe8n6xfrD7zqG1XJ/CtDPepBT6RQSBQS7uDsvdf6lu+ATl3ybdgzikMp
6shwO5vohV3bWMYVqnr5RlmebbZYfHDdqi0VWrIpRmTmSZk/MBoqjYthTFtGRth2pWucQmrooTHx
wcknE290WhcqbhxM0EzPasm3NiSMa1BmscGzPOUYc70S2CzAMWz0zLKsoo43fkxP4wJYNs3CVuXz
eJnQF5VcAnCj2c1En3+D6CFJTmknhAn4FJu37EekwmO7ye7LRM/4iOjYWCy7hr8U1MKMMAUl4M6b
eQZpPCAIGzwrQ3nkkIuCc3nySxogxPJl4RrRB7kGnVXCp47xlfhYnQSAo+VFgZ4mIT5y8nzuGHoM
tLwc/pT9y7ah1m1aEl4Ygxa1ufPhROY7IuDEpVJEqgqvH9TdSkY81mCF67V0kzMCqd3e9vtDl5Si
A4GmStf0TiC1RmADA6eWNb9wbLSpP/W5zho3YiS4GJmoq9dUnsJyYB/VGHKLOMbyXdfTA+9tJnm4
fPkodzOrAoI42b+OUk2/kgut+NEzDJidkZ4N8WoxZOoV/LaEme/MVshR0liAiOed8zGuMpNa234p
Taxxk39npL5db+wqTJZVPC40kNwapavc2/KW3fBortnKUEXLqTRLe7bBJjrtPpLDB5mGdvsWyWzH
8LNPIc935lsS/R2OmlwXJWyIDZt9mvQFXc/sgLeL6SduFwuEgJoW+qqcKMvW5dDUBwta3DPfzFZl
IFDxvc0jITdrpvlpvNWKtLtWhNF1V5QJfnUnJ6QWYAMQ9NWCwOxfkATQRZ4Zg3XUxqmlgJCL4Ya5
KV9pfR0xc7C8uei0Ndv9UXGEnC485lxq71AtRd+bIopoy6a0a1fgUAdW84jdakeA1H3W2vYlkpcp
uNQDvSyX7WworQF/hijFlVyQWVblcHSBwFC7a8bcJe5ICUcQV2yTHJlh9rFXCjCkcauFGeJTXNTZ
N8k0G9ktOlViiD734ltd9l3K5CAi0qtXC9ITIDxD8uXI6Te7l2RYmg3z2TKR41/2VCQvY4SuDmBG
2r3ZRlfW71QxiLHWoQy271vBapVVqwH371w5RQvY00vRFTfPc0rAmSvSUSkdmySqaU9vrOi8GmsR
eEIzT8lytFEUrMyxZIXQUqaJK1T2Vv+rysKQxa2pabxqJMf4D4wiwpaaaqhfB91k/ZBgqQQrFbaf
vhlC5jIrak0CDirbB6yeIirYBhK0MTrJdmR5co14yQM2od/nBDHR8ZqlbjfaJpgM4v/SpzkEAuCi
hyuag8XAX/PsWakih3gZAjenSNEQOIcWr73vKzGRvLO0pJsrogz3Rc0s0m3ZBIX0buFyuLVUyck6
ScGT7MrBsG8sNnsZHsqGwB06YzBTtvRl+ipw1IAt1qttw85/KgOY7LtChCVkZop6LlRlqiXlu29h
S6xivOiyybuxtKnh9q/s2qfj2s8ZnbC6yfHal2aHjyjUBJ8VIy+kea1A3giXFpMY9sPQEQrVZ4m9
xgtEHHoZ6C0o1URQNIxt2CxCV7soVGaEc7fjLznzZCijS7ytQVOECzehq13BpC6WZRqWxJ7LBfMX
jkNLRQNslZZ5zrBgVQJVf2/5TJFwOPjUhJI29Q7QoVJ3CGo0dsTTtaYntVVHfzGHBwk4ml4jjVxZ
BZzcKO1EliCNfCcD39scjLy2hoNkgGV0BrslPhMmeGzvFYbcl/PUgiqJzZTg9wqUgiMg2dkbkt5x
1utVF6isj6S2UEfGtN+7Wo02qH1ITqNVXcyPJVn28TYEKEr4gVLZNU1nnstxVyWpeCvMwn5TqnaA
FYhmAZpyb0qFuKR2AGvSol2osLrLJk4pevzA2JMxLX8Rw11vEqydGfRwRgC7nn4pnJGRmYDXkt12
TYsJux99FJBPikS/jjR3uvb500T5WtAknxtzBym6Ge98FcvuDkV3q2/4mstiHdXIB7xRsWj6t53B
ZFePsCxcKIHGVn6mvyVvNCaK4fVYR7rthbpZlS8qH8X8RpPsSnIICSCQi9YFXUAtEtW/dWF/K4j/
lvMdSZaP/vG/1yV/0jJ/qXP+f1DBjAtSR/71QVz1h4oZvljRFx9FzP/5Q/8WMqvKXyhGwZ9bDNZM
RbYRDP4tZJb/khWdnheCZDqyaJP/I2TWtb8WwaImC0pEE5sGGueGcPvwv/6lK3+haVzMuwptW32x
1P4fCfenW4Wk+4QSU1F+Q9M+SCRVhcR1XCeyYEMq2H8fyfrSmPiqWSQ5fo2qvqNJPO8B4AW7iv0N
8zi2m0XqglimxJwKmR5jkz6ZRvkeFOn3ftL2Ksy5GMSIB5Rp9sqpJH6v6DU6JAK5y2xqtyP5davO
hulO1NZrEI3DemJeUCjThA4TN5RUDdckc4BPzP2nwYT6L2QAfE12izc92oYWzaABTvVUBjZ+GOWa
Li4KA8x69EUGNl4KbZFIva+HfQG4GicY8E8pfByj9idkbjogrI4YMlBvLdYG1+8ak74nEmGSGztW
av+HYg+INaurfDQuRjN5UU1lr/fZ4rIkRLjNup1SZoHX28mFrxqd04nyTpXVbJMjVqJ/OKbbYU6v
5qZSd76UHgi9vbCA6ZqIii+jyLjtJj5KM+oqXPWFM7H8rqskvo6liRBlDTtmXTQ3OH+kvW6Ru15P
27inPY0oLN/YceZZSbMx4f45akX4KpN/gjfEU9vIgOVtamhgEozOndheosI07R5X+lVV9o6tF3ey
TeJPB6y9Gr16rnfRODp5qe2o3i96+Tdl/WIZTo902v2MGXkWUyrH5QN54/yXlfloNxkdZCCueJIK
xBqQLVWhbOysflRHIEdMx7akK+SXk66nXgwrHKdhRCQSP2YI3pJ6dEJz3pSAhAiJC9VdWJWWGzc4
qUL/Hq8Xvg2KXpBJmkNUiZuDiFihcfXiEE5Zxth4YkfD5mHH536r5tW2MsQl8VdrzPyb3KwK2oJJ
5AZJcygrsFGlj9k1pniSavbd3I0XvCsmqhsEXsiFHGYYa7Uxf1K6Ngy2F5QhkYlFpWWrLjIpNbo3
aoaL2E5YsjHBrBJsumWWbPTK4r8D1yartCsZqG/jqo8dJCmvJPV8twnSmKyqWU9dfjGn2ZPUJDeZ
6K4rcD5J0z/4yKh8OBrJmLNzbgH4MDFvYmUTlcyHoxhixaBbP4CnbVBe6WtBW8KRlTwnBIFWetwV
+8GUtz4JnDAQdrImLrRi3AnUhqt+Qj+WQMBdlbrGfkIynvzcvJLJb3GtDneetTDohuKCqVKAMaba
MtZBVSDn5DAzCcStDLuqs92Mgh0NTeaRC3hf5skaw6BnTv7zMM0Bl6L9QToB28XwTVelJ1Jwq70W
YG/u9TfoUK81IVKBGr6ZMlsNaTQe1NpM3zoR3RuwXUZTudCM6ULLolUyVVs1YAJNFrQ7GNEmpgla
5yXxRuOtTewucwz7ghi8x7CKb4MKcGyh3VdqcFsq0l0EOjog31ol6NWxRf6gxuQq+4kCMn3aCBld
kZ7az4uUiKygK73xX2catc6sVbe1Vbilj8eaIfccU0PIMTo0Sd4ydupXuW1s/bJ4N9t0F1vvKolE
DIaLe6QX+4Y46VUb6IFb112/tnIWiQRgpNGKdpsO5KmLTH+zmNHssKZn63J80uTg4Afkp2QZFxhh
AYw89YF/oCPTmd4EM2iAnsUj6jvoM68yUwdrUVUAyVhwKknaK6JbM/9MrysQUztRG2tRdA/V3Dyq
Q3bdM0Fz6rHZJIUC305uCSRUZGNDawqsQBk+IupyGVAC3rOfIyTcZBpc9iZUFquPtlRUiWuLJzt/
DK1HYvdmhwYg4Sjh5EqDdtuTgM6gpL8ksmqVjepTUtfoCXyX/Jq3gsh32tpYTqeK+qixyYdvR9VT
UuG0AQ3nMbqSY4Bfvk6vku3HgaIbUCbKz47+psaru4qH2YVj9WiY+Y1p8LJ1c8xbopYh5TceB7Vh
+NB13yLTuINMSIZqtkVJfaPq3TOzmM71NaMm94FufVazrGX6VThpsVPO/TtmupL9UabRsYtvu7H/
nhXBAvmxl/tnPdZDjtaVnTW4b8PB+fU6hJG2QtR3W1TyOkNLyjydJZfuwfPQ8U+NTpqjnBfRtpXs
H7Cq8D6O2n6Q8xuWAuaR0vAsEmW+78fwqdHzHyg8Lphxv7EtJB00fWE539W+vEt7e2YyTs6d0qGI
67ZqhxoHCtsOyBJvc8TlRja2TsupI1GK1opBvB/dpJ4x2DTu4Wf8kASiMcw7ymo2Bxc54eWkWm9p
PzJLpyLw7Fp7ykVGuIBIW89nBDwOOl8myFxKYP8aMGismWV2rPKkhY85E+rYFP1FUQXfR6SVpBbs
Zz3b1JTeKz5u2Cpt820e+0PRldeRJiMKXXScZT8Sb8fKQN2fP+dKXK1FEN1E2vSUydLPXgExaA/t
Tp+Uu3ZasKvCZAQGCcxMLvWivckYO0JvW4w1ECut/koHV9ZCEkYjNh5Q4UQMB81tMShI86Kh8bLR
3ram8MKO+phQu3KFz/ndjNUbbucjC1d9QZbRNmFc5VBZlcicujtzQPtgSaiLcFM5dGYGp+jGn2Og
3DP6B1Qs9Qfm2ld8OhIEw8yQiE7waihHWduIFbXtOpKm25Rm42rAyr/Wi+RGsXRS2K3bqEiARM4d
bKs+TRn2UVlGQ/CjGekJ9jaNMD15w96zD22fbiQqxUt2NPQwYLRSJZvPAwwbkqAaOobD5IGzIuIi
Ku6iklgx5u183NNtT+CHg7AaDK+oPUvpr7Jl29V2F2pKdwtGhGRrxM1VKf0T7Rc1lSfV1qG3iNYi
jIl3C1m3rsNT1gLQAp3aKZdR+U1QmnRz6FAeuOiQd61BgHJrb8J2qAD8zeMKHCjLQ7MesmmdTiYg
fbvdGXToHSWZv0fC+jEpiF3MoIP6bsjXkxlv7HL+VvjcJ6HE/K+LEc16zC1JXoEIhQdtGg9Y2VEH
2kA3VaQgmD03aKgZRkwNj3MOuLDJdEcHkbayO+LRxiLrN4RGRkygjdclHtlto+ESZTgUO2EQS68h
RbeAzOs9YhEa9I+Gle2mKn+reqE4COEuq4DGjZINSDLaaCvI81orbajDPEsepEgmKNEnQYHIJM/v
dUbEY1R5pLch9ZJrFGVBGq9r9AdUzMTzwSS4oJ1K06Zh1YiV/dTXPqKw4HkYq249T5W20YzFSaIu
kmqGa+uQaK+VEQzqiuA3B/4YupOYIUZeXOWm+qqUebmq+RYAcW2vWOcOvdZfsJLDslejS1Ahr2bK
7YokhDUI+CQHdyAFNqp4OUBc1rbSOkvAeSXxaHgY7K4FMgYvNazHVp3uRBd9G+bpEhDiRdPEr2Zn
tqvapK5G/tB7algl6D5R5002SiRRlWwFfLK3aQoSNxOYP0utEx7rYoT7caLRrKz0Kt52enVZlT5p
x/1wLala7A6VdtuOLMxKjlSvHpl+au3BGukGECR9z+B1M43tgbTcfVAsc/ZOey9NXTnApb2fS+sR
dbNXSxYCeN12kHPQ8SnX4GbXoSgTAiYyInltVKq9ZHopEDKMGIVGsmEyMjk0EezJNOFs7OxTGzid
DtKSLJqLiWAsIHms+C1Qs0hMRCClAC1pDrNJBgpKDPlrMnYXitK0K02xBpdWwJWAGk4bLtYdLWxm
0KP5FkYX3++qu+XpY3Dkq+9tVTz6fk6jDV4e9HJEf62jT/ODZRFcEqfVA5LzcpGxHhp1ekHzTPGD
UndVj9OD6tcXY6w90Ne7Rslw1+TdgWc447YODwop7E6sGD8au79s5RgVrTTul/CnyRgOeqjtAqGj
SmsJ7qUP7U2kbqJx6m56MvhWdSb9VIsKvQab4blcIsVj+zowyK5DHHEY8iJx1JkHciLpiVGA4Uop
c8Ek8beGZN8w36T7H/zyGUJsDLpm5M08MYrLV35TGPsqG54T6PabNMi+d1LiGbW9Q1VuXcgWfm2G
Vd0+CcWVbsepx9VbsRatgyS+LCtjy7bLQzX4UpD8tWvlstvRUW23qPz6tZBIC61Km8GHHBq70GC5
RjnbbaeuZTfOsronDUT2Wj8d9lqd72djfPQrLENaQwJbZL/2HRvXBki1N9mNi11vXzI+IjGlkdbk
36ZsU+RpZcBKRrvKo9qQKA5XOFkjgwVVNEwvTVqqlMbGDfgO2mJN7IF5ogpNmmetzS7UIlrYK4eI
7CrPLzTTK0XyqpW8jXpBPh5qyfVYo3CU7ZptYI/4Sstr5phiQezBJKzq9IZ03YZoLOaMylAxfQ7j
H4oazgdUe/vMYI7WVyyJoyZtwMiR3Qh3wPEF5Sj6+SsawTdhaLy2BlyAyIyvWglrXFUX66WRx4xw
VQ/GrcloPJmtK51dLKns/E90HgupwiAE8UdhBo/nF31LiJQtNsA8Y239LnosI1n0yOv6plrmNdxk
6ouahrc11e+QvktHmsN7kb9NWvostDpb11q21tlbU8EiAJuWQU5L/4rMo1n5HirYqqywZBjF0IAH
EVApI+H0QrWVVwWVnOMr/CkYuzJ9l/CeFEV6mi0DoDm1XJGkpBhNEgWE7VVKrNDTWzIdLyZLeolJ
YmIj2KYKDUTFgEScP8yEalKGEHaPNlQLzJWysAej/t0qvHmigdmzBdFw/bQ3JbwI5C+kjgX6NuyT
O6FdwxtlzrlollSzdrOp2ZUl/e0CUbQMTk+yjHXkNzOkanGwl8wmRa1f8gDVKR0CFsVOTJ7A5cUX
Xb9t5ZeR4LCdWupAZeBzkn0i8q5d6Vb1PPZGhAxzfqpMwS5muvRZvQmqvyoYYa19U7tWM2PR7m7Q
z+zGYrjNEx9tQEsUW1EckGRfghW5bNmChQLVaVE/MN+7t5PiSRmUbRMiyjWUhqEPQMxweqCNQOPW
bm5ATSnsTJAwFepAT1/9Bp9KWeEGrCl2u5c4vsqQCtQZQMEgbJKtKqb3etb3FXlBa50dmD8sZTzK
n6TsupVshIoDNFZ1jHJ0UpgNFMb5vrfjYTWTSL9gqej5+hFJj5jE/DdNfSYC3Ovn6jbqp3DTB+nL
gbzny6LMLvueELIxpbju/euw7tMdYt19znHqbNIcLBA/G7O6KGWLMUy2kUqqadmoLkwG/fjrCKaO
XubstepujPJVt5E5t0nOdLdfozHasojKTtcA3I0Uf5e1V00NScbwi7ux6+ZVDlTapdt6P5GGepCH
rkVmApGn6nv2+qZ8NZn6A7bNR9ibOeYgpMmw3pTtIkFjAJJqxbsxIyCFkHNVRyZA1m7YdHW5lYVy
VTYE6JKagPDnAbpMvc6nVyM2Xs3KNHfJ+CtOxx3Z6HB35EUnPl8ZOCug170r/KJnXY5XmOlf8mou
tl2bvBekZKysfuqvpok5N0EwjipCrFQVmtc2iokat5mdlDZBRYjqIIGGdOtQv0lC6HCtO2mj0OfT
xpzfToIBitxI/VUvc+GxZaOjq62/UZHIXfaGJe2x48QH0WoKXWnaALgQSa70mRw2nXH/u5n6/3vL
/zLh3mH1tQG7gGRUNdLQvuoz/6//mb7m7/9j1yx/az72m0/+j/7TewYeAV8BjejCj9A4xL97z4r9
F2QUmU+VWBKLbAGqIy9YSv/rX0L+yyDizBC2gLYP+xPr8N+9Z8P+y1q4N9ixiVQAUqD9k97zsTcf
kzXtb45vapYJaWuxRH9gDegkwyhRz+SeWQWSPyaOdA7EvorrnmYByVIfrteJVvepw9Hn5kqDusAR
TUv94+Fage3WsMMZwrASemXBF7VvU7a+cgaDJ1bNMyCApW/+oa++QEsITRE2McOLw1o/Ol7SwCCp
DD5ZpsRfhkFpL40p7W7kdCRes2lSkqmLqd3ZYRqsbcre7dfnewwiWI5v4+zWTX4BGXRHiIAk6yLF
KjM+mWEpdhXmUyePjXTz9VGOfescRcWZTLySKeuCx/nzVU3qoARwT86yWg45uuimWKMbKREvR9MZ
T/6JC8o+y+KRYYvJhnn59x+el7pECqeV0+wmutVuW1vC+mZUNnuRIiXwkC8PHAHDawdpRuYyFGfO
VDl1fOY0SD80W/CKLBf8w/F1CzB8ZdCqqgii7Z1YpMqd4CdptFx52VahkdWbqu6YycpVGV9mKFfY
CxTImJiKVuE9jgetY1OtJ3i4ijB2gp5QLDfrpOBmVvXpHRyq+Ya2ITr3LP4mbh49jKqqyarKjIfp
kXGEkoEHHXawUXj4MTB7IkR2V3VQjezYkm6yEcTuKEuXfu4rbhjGgJL72NjxcOfbppDSa96baIsz
n2B73z9HI1gekePfBoEG4AjNamaxR78N6DQZMj40CUmhNhgqs9wEXYNywe8h7LH1qiKTLMNKHc/A
JU6sCIz6SZQAvcDUzjqCSxQgr4EiarPLlJxod0jXu6ofcHf347vcN//+lP23aJU/3hTODZaFyktp
L1FsR6fZZMVgS8mooxMfDMSGtX1DpUcKMmnJztcv5R+v/nIoEq0MA8CbKo5fSixODWrnWXeLstjk
vjVf4xjPzpzPMQ4ELhOLKbxGsdCWoLx+fh1QD+uiDn3dxfLnryalrTywku9UURHo/3p2EFT9Myaf
Kf8+ps4MlYUAva623NEPr6CkdMBAkGW6feEPN0OeVpe97odwA2vyWnKlefj6Qh7F2f19QIPlzYbj
ix3h6J3Pkm7UK8EBowzdSsooxKmzIHIV3Yrcdkq+NaApD52o2vuMl2pLIIvm4aNIzizmp38ID4+J
oFkAJTn6WFL5ZtOIVdtFUDdvaVNUl0FKJT4g/8NQUmYMbYmHDBp8mlTB1a5OBiCiPR/Vry/Jn7ed
mTheKRoOlqHwzn6+BaIsSbHPEsMtq2xRdcv+poCyZukpmt1ILlcJ1sNzS+8fS4TgoCZPMhslqGDm
0X0XucaEhzm2q0oMWmClOGOKbktmpOuINEZciE0bAsfyG6zAk7ORRdnQ7bUWEhlMqEG+7QcI1yh+
MC5V9YGWAikgiFHPPDAnrg60GGHxfnObcEh8vjpdpedCwvXp4uO5E+Dmb8mfzu7SUnwr2oh+bpVa
4Zlj/vFdEuAS2G78vjgqY9fPx8SWFpAqrqAAS6rq0DcIS1llIxfrv/+ACPCNiDiETkB71oFeZGfW
mt+ooU/L93L4ZaXhmUCcf8xCE2oBs7yxuLhyY3KZreoRopiO+UInjznVuiW4FBcOjmPXx2nntpjp
NpOMKp7qw/CMsVHXXZlhYyE/mUzfsvNAlcHhKIfM/frhPXmpTLFQfYBGAAj+fKmmqShp9cxwkjT0
/RmSPgpoerMK8H83KaJdFViLqvgnW8XkTEbYiWfY1iHPsfdUwQsZR2+wGdkR4mtuU9s23VXiY6pg
J1jvy4Ze7pLRuQ74ED6MRqmdOes/vzzcoQ9HPnp7GsZHalsJHsqhTjxLY3vW5X3sSVSdX1/fU48/
HzlkJDrbTgqbz9eXWAmsv3Mnu6RRtV4F0d4NRwSTgaKEG6B60d5XZ/3ME3jqpn486NHp2YOwW1T2
+LGJj98oemlucz9/m2X9RtBPZmxEK3TEnHGYw/KfbiF4+CGmyZRXqHJUxDifPkiAi5o48XnfC1TC
KOqr+gL+fr5Lcr1f54gnzzxEp24lzEPQVFQwEK6Xa/HhA8hQBJk6PiBXz9DomomfkN8mfphsWc+U
Lye+OJzaUh2CU1R5vY/qF0kiBKzm8+/mWda6URL0RGn0TIcaxoH2RCxyJQoTkUKfu6O0aKptRtm5
HKpnrrGic1LHK4yxRDkACFRMqrfPJ23oMuPiEMM9xpN6pfVMJHDDw5rNk9Qzi9K6lrq+dBDp6N6c
091nFI1aZSJVgugieU37YtwXVMq7r5/239Tu4x8m8EeqRByws9OO7j4JdTrKRA06BblCqxBZS22V
t8iMVITTM2qOKRt2oYqC3jR838EYUTNdYAnMFW3wvv4xp149ARKczQGbaeBeny+SmnaCGMh+SYNW
+jWbbeS9olzA85J5G0K4v/bz7FycxKlXj7VYQDaHRmfoy5378Dgi8gWa1SuKC6iMikLvra3Ipkup
tVE1ymlEbBeJ9F0NWgpZZbL5+pSV5cYfX39MiAzIYPjx/Tu6/lY0U5JYvA1YXcVOpTq8UGTifvTB
IqLOT+lyMQl38qVGC8yh3reaP17xn80Oynzmi1qJ061MxU40eskIHFXr1z/x1PtqGkgteJUobo4v
UJaIegyDDtIhMTROB514rbfxCNe7tc8Q5E5dDACaCmGzlP1Mxz/fC9UUoknh1fJwJcbP3k5lJzXT
1qmQyK0nzB9nHrg/v2fo2ww2ZqCXTQNI3ufjDaz+UyJMhfCtENUKoxtHrvMRQBdgfbVSLhHk4IBW
gqevL+mfqwHHXXYGXFGbum35XR+eOd1XBX1PClVjUqO7YIE19OQVn3m2/nyyOQqqTR10pM1G8GjN
UbEsGjqZly6WP/PGKoXp2FqXOCFI4Z2fTGgBijDblob/bo1kWXx9jn/ey+Xo7PXZ2LGnOr6XaOez
oQAw6dpSaLNrxSIcMmF7TFHtuUEVS2cW+z8XDxUVqkl7hEYOmXBH7/GgpIZdhoRIZQWb6apCl2/M
OdN2yAcunofAm5tI3359kqduJJ3HpZigISeOKwnNV+ssXg4q5/pwGbBrcxvE9P/4DWRpUGSKRt4N
vppHj2nH+Mxikqq6NiWCh0UfuVU1dcx8yYT4+oT+fNmXQ5kLLX7ZDxx/MTUEej7qTO4V0CZXycp+
g4OoJXbmnzcz+TDTgjIUjRcd//JyQz+8BA32lFBPJxxoMpkEQ5r8CEF2M81uaYBNmMP+L87MpmdB
m5Z+8zEWdhb+3MKaQcQQN7HTVJSgqo0LSU34y9eHOrHvUNEic7uIMmcPefwsqnMFJMoA+YmVNVkP
ftF7IYodFwU8DrchG93Zsk3yUIrSXVJxV6KcVCynkpydeSvO/pTjJVUqKztrC7LVBrlze6u0nIDP
9xoDF8R2iYiwNkAYyOcxeoFUr7hlNqKOrWvjzEU59X7iCqcZT8eF/tHRQ4xXLET2kSguMJd4a8WA
SNXrOWQ0aSg9oIYAad3Xt+HUCsSHHQgw9QrL+9GpS4GC7YimmVsiHveSWKheo0Hxl8vw3k+k6MzH
5NQJMjaHU8qXRHDzPz/PRF0wSsJz45LAEu00mWzxLCUcKuvyWyMhhmKUo3Mx9qc+YOyhaYYScWP8
0f6LiFlFfKwvHxKAgBJRyXtVDftNQdbYLcOJfsWgQN6IyrLOPFgnL64Ara9rMls17egTVoVap+Og
IZa2REpQIPb2skHJEakWocfNPPdOnVqYFv8BUU5wX7Xj7u/QjrE+SFxdzUe/oGUdk2sjB0lm8mx/
/dz8ThD7vCdTKRjYESBsp1tjHZ2b5ssqksiId6aRxsuyrRB1LObIOkJWXC1Yb4RN6ZQDb1Vs9G+y
fVGrUAGtEiecQSAUNY51K4JBX4V8AjETYt6Z4aZq8xhvB2hmG4DhwgVO8kiWtbZdZs6PKjqEQ1S2
kP5bPEC5bA0bv4iDVZPazAoamkXSNA27KA7NHYjK+gAZB5mricIv0JRu/fVVOHHBFRDQgmJFJn3q
uExDo6cm88ijFQ4ZCQ2l2tzS5Sg8Uq/nM2+OcuLV+Xis489oEsGJCUIS/CCqSReZPXXOjCKPjqWo
duBGa9eemxZnpaSvfYSy674JYDjECcrmpqpWcaV1G8y6NcCvPj9UU9jxO3tx5pKceOb5mcD5NS6K
YcpHlaufwncpS2qlged0b6XzQw0w4qlleMb6PkN9//oWnDweYVLMGDULn8zR8UBLoohfNnB21/u3
zOfbbQOfb113mbbWqyE5cx9O3nI6k6CU2c2w4/+8gkkBJJdWSIrb1EpwGU8p2hiayl7fTOOZd+z3
4nv8jrFu2UtLlPLLWHZWH77+kh4PUry0WbI6azE1+imMqVmT7kYDwRhxvGF0k4ymeWO38h1gBqCE
SRIBYZFAu6a4w0plXIWV+jPuGuWyHu0mXWUNgW5OWKYZjwkeQW1fliMOf78I6YyVrUckZe1KI+5M
hxJzxOSajUxpiBsbDGcUfq+S85STnVxVIN5kNOCzU4W+sfelajTxjGQWZoe5GW5GYIR7O4Xuz5xJ
6+4rk27Jio6peRWwJ18EMml4TZg1mVRpoIpXI9VIQZkMDaf5YBQpIFAzz411aKrgNPlKITk1pgAw
gmEmGEj9NPmFR71jNtEF5abCMPcshZr1bA3tgMVJ7a6AyU0vGdi5fsUyRjQITASVb3qrPmdUPena
Hoy6Y8EsG82JAHF+H9Dj30PcUNZYkfhjQDr1K1Koym82xtG7tlvc4nD7PPpBiFFzZZxypxUatFUA
bc17YHRRuqJf78uOroOychqKjw1OHmScXz/7p5YEaiOZWtDSYHsd1cVkjdtmV+EJptVab5NcvFRp
F3laB3Lfwuq16plOnznmqedfpzdPPcgHnAN8fiYDvgpWZnBMLZuHHTpWgbcznLxmTJozz//JQ2l0
OtBc0mv8nQD34fE3YE9Yat8ulmeWkryUmw3+tOJlnrk5X1/JEy0GxG+sWfjsGDpxfp9PS12wIV3Z
AzO2EzKG7dY4yFmobnGiXTSF2V1jhiagTEYKbk+B4tXaZDtoB409qjQY4lE6eKS6zbthNtqNr54N
Ijp1rw025YvKgC7IcZYCRJ4RDsMou36QFUi36xRyuBC4tDFdx+AfL/rYPLM5PNGRUxfZiMxCzr6C
kcznqzJ0ujqafaO4OeLVGCy0JnmpPsH2y/vyLVtAAasS3/yjYQVdiJliDB4BJo5PMML9+6FCXLqK
kq64Aeir5Gd+nbrsho+WR/KLaHFh1gfd//uL+eH5yHBUVaXiQ0LDHYvir1/giYWC0xrL9GgdukFR
XhKq+SV5WEMXISEyuwo1Dc08bb7oJUeK+AuvRXYRRFi/4WPr8tU8Ar+kEmu+QYq2bzE/wQPz2aj8
qKTGfBzBFb532lSLM6dz4kOmMn+EIYGGhC7+0WKP5A2CczbSY8Pnvzaj6XtTdrozWjIAhsZQN18/
8SeeJ5X4eJXMUlLB6F19vrVcZ8XHyMmtbWRE4+ZYIemH8iP8UNwkCWRNNee1/vqgJ95ouqcMdME3
0RGwl3//4Y7Vs9VXudlSbZDHRL+2aJwZsQmeaL06c6gTTVuKKNocqKHYgjOo+3wshLAFeltOEElM
ihQO+SG++4VrivJRk1TfNYvG9+yBCJY5sw64YPK1VE3xdxOS9Jmbe6LN9Luio6hD0YwR+POPiZsB
c7+RslHM7Yo1BjNPn4XzHkoXlD55yDFuoEJFzIfS1YjbM4f/UxcCyEqXTZkrgRLC0NTPxx/M2FDb
kAauhh/nPcNpfz/rMyR9ePq4Ow3tNiGpbEXkef1oWUl3X84lIyuYLystBFNctjk4n0hQxTTydGbx
PfXk8/r+ltsgZzh+FP83d+ey5DaypOlXofWmu82GeQgQJEiz6TYTr8qrVMqUzlRtaMhMFAASBEhc
eGsbs3mNWc/qLHrXy9nVm8yTzBdgQsUAUWQqEX1KrTyn246ktIiAh4eHh/vvv++gYqImh9hXfb7U
xovG9NaINmMd1pgrn3ZkZy6wstc+iDh6d5LyECXZBaNGLWuz0dkSU6En82JAvgzW5cVuOYb7Iu7P
XIE1Jo7UM6HOrBMKoWDKAPaoO2duN3GeC9YLoI4AjBFvAWJR2BK9RZ0xJQP6wBEnnL7FUBqsV/r7
0yeuRPGavFC41WiQYwKDkTe+bforLaZz6KDlt7Wfwq2+pbCFMjN/lWxGYL6Cwayxii4Dg/5o6XLt
n/nIsuk1Egb0Q6X5oF5MGpMpcv0VFTOD3Yqo3GS32Q2CBm3Wp5P5bGSsfME1vzL7omJi4Zr1j6c/
vkztRWSJp1mT7B2QMvnrXZ/mhV5KpM4DrAyZjd++Thur7mDb0eajZNXZvhdZAcKRm84QXgx/BKur
308nPC2nazqshrROhEqh9amzWC/OiKbEAPOE0LlWiW7jSBUMsNdd7UD5N/XB1qQ+xd3p2scI9+Sy
GZNWmjWpVNjCWXnGEJRNShYFACTqTwi4YBQ3KTRgtI5F6bbDFObru2Ya7EaeSfU91L10fE3OJfXE
iEU1x83F5vE+0whzy1swhcyTkkFmhKOKwlvA9iMdWP1gPY+WN67pNkV6Me3plDeMd9u6YCzubh5m
3cjyBZq8DhfZGcGXmJtmSwO1wX/xHorgAB9KvTRcLuDI2HjRfd1sp2MYlz5Dqd0ew297rrtbyZ3H
c5jmV9DpIwGzAKSZwQIzafpBc+BpLYp9Fy3eSCm+ZLsLy/kZfRdjFYUNXpewDG2GYIkUn35wv7Y4
b77T9ZsD0sfJtddakDOh32t/Da8gVduCYWtNP0oo8IlWz+FkXVBHcMaal6kYHhm4TQQM9KJwx3tO
K46DBmvYUQvLuQ/hkdmZnwMKY6h2m8LaNQ0fT3936ZQglQQuhQNVjHtNNS/cbIwNRm7nJneBRsve
9iQCWeJQ/A2ohb4mCeSjZ/So1LpgWQRQFAQwYFVZ2mFkeNFMm6BIM5rKLH1qNakna18vaaA07iwp
uYBwrDNstg2a1Uwo/RvtANL1nCSIqG+BSaMxhTlmTWk0pVxs0GmhlKk5tz2Gj5sfELohry7xdx0j
ps5nQCkuaJCuP39vLiab3pYI/9CYbrrnTroYsKh8gNZE3zyB9y7ik1AFuNBm8JyxC51LbUZcoD3V
ZqNJJ1yMJ82F7bVndPRy5s6HxSyMLydzDMJi1QluIeNY08rY6eEdri9Pi6Hs+JFioEkbiSGR+ZLF
0FqsU/oJeMAxAS3uJnS5AjsHQ6ngEz09U5kW4t8BMjXBxYAHl2dyurHneWD1Bsu6Y96YsHYT492Z
48SAC2lJoe210/TOYX7KJgXJQ65GYLOM4v0+BaLswfpkDKjDW9Mc2xnvkgg6PU3TgVGED0CUHk5/
ZplAwb1BaEKED90v6NUG3rRpEE0N/AjT76+XBvnuGPYu2oHvzrlq4tVdVCny3LiEXVIiZL1lkXpN
12lp0Zome7NG85e2A4lBq9G9TqdO2u8uaISznndp5M2TcwzzhE6np93mJgi2DdE+N7k2pj6VQqR4
Lxc4tsNgp/mAfolNb+kBe1oqZY4ODiUI/C6FPVzn8kqnTkx7tDiBcaEOL6y+dCy6MkVXbhQtqT+b
za7SFhyzWuhqQ8Bx+pnZS+XEq9Ewsf6GWYxDByGcC04IM4fToZG7n2BzoRhYUeEUL8ZEF6kbm08f
2p3N9g2nq8vbChUksULSUP5sd02wqzXxmdhtERRpdByqeuGg4OGQvGWqjsHVBl8Sci7onRHSrIkW
BmANJ0HU7zRWNIJ29e2ws5wnw9ObmeUej/SuS3CXL6LuoWjZ3Y5PtcOGuCLU6/GdRskb4PR4N+zW
tUe3EyxvN253ekXPwCcyajoeDO0oWrvuZuzvdHCFdCoO641xN44ptw2a1BBgdzWawPXaPOfBB/nr
a4frYuy05w2KwydQrteXxpmvKDMNXQB6lPJglIwsfHLgDGzhE9vRRd4QeffNyIUfZ9gM4Fdfmkva
CzkxFKkQR547siUuCCBVAZIiQigQc7JGNOvbdBbEa0S3TL3rGZarN5+AGdmYoTeISKgOmr7xJZ23
nXEYJv71KqQl4OntK7FQGKeWyaXMAkyjYDVcsl2TmYmmLOrwR2jglz8sOubP3oZK+NMzaaVf2+pi
CEmEiTSf/LVEdmExnujGQHNWYG8TkvSL1ubXGQ13Ru1ZmIxhjEr7jTkEqk3BWLrpdvUz56Is0MHT
nmBKo80770hZWzTzSGFsMQYUc8wuAeI0++Yk7NDrYL1+j/Z1oGRaeiNastVvwoTw/dxrdUH7dSdX
sBE3z7h/5csROkc/AmBDxQs3nMNG7814M7shXZ2aCVS8nhbWKR9MWoMAP4DmiysowPDYhmtirpd+
E+7jBdxq/S1365kdKvGCwBg0uJC5Q0S3XXmDPG03qSeNhjGYTTvp9U7DQO1g679t1VeQToXaGXBW
meoBQhGpKEoDMhK4QwccrtUW1NNzrmMyp72OXp9d0qqSJyUxgDOCLp2KNJvItukc8sKXxY65DdZ6
ZAzgOcCIQDx+bbZWtPpb1s+pmDCtBXOYlQjmUwkhH1iSYO1vyQ9xoKZh1+3RRrIx1GP4Qs4cJuEv
H00jIjIZ6KXRKBwmszMxY/hf4JcKtonVJhDUB/Ez68VAAi/j1QwrqUGK1HCgSuvAKdLr1gk1eylo
yzihlWknhWHhzJrEK/xoTeiNSVKdSHixdghq3Xi5ERdcm2wRwF+Qg25zQchAj5YjvT2PnrwJrb+S
XbC7XVOGc+lGsTum5Yk+PL2SMkUmnk8xBmaG4yWEd7AHrS31XlEojtV0QZH1fDm95UXt99oBKJHQ
nbXOufPCUB99Oc/2Fg69hmdZmHDRbEEhv6G4CCJoo0mLw1aw+cWpr1vjlJJi8g5zusQuW7PO0HOm
y9t15HZHNP6ZfaHRgHvmWJV+PJU5AEaydETBokOO0/J3YYwC7mhL1J20d2O66C4Hy9gMR/C7pv6Z
fS+5O0kDkfgQBQTiJS1LezFNWn6yhBGQF1ujF9D0pxdD49qvh+HPRAdpXOeulmfmLDvQGQBbIyKI
OhUOdH27CheQUDYHjabjXM39YD2gsDTqm/S0PjNVdi8VN5cyJyw0p5VQaGEu09g567pG7z6HKPCw
QdURKeF4M8R+Rb1V4MSDdkiMmr6u3QGcLXrfT+ew188m9VFUbyyhAlg7Q32mmVetZLG4hBhuftMx
KICEGnc7Eiyv9BCiQefK0IP3a7e17ekOjXK2hh+OaXTh9oNNszNy6+byA10J05HrBTpYFfNckK3E
MYZ5U1Rfiyzp0ZtsZ8CElxq7JoDHuTfQCTUPdNdtj+FHiwSLFmHmmbu9jNJdcsaalaksvjilqJA1
gwwraBBlS11aeMA2lHbMeAw9SfzRadcFEdN0wuuk0XjDETEIZjeapAhJBhfmm62gONeNJfYhNrcQ
ym+gUwsd8J0L2kWEXrP9/rQ9KpPs4XyFI9mkkVTLBU5N+RG9n5JV1ITDx70BjJNcxsZ6Rvuopiu4
P6O70xOLl1RRdUUsjf+DHhVwlXw0XXoQB1CNaQPwwbNfO62gQ89NPNrObgsdmNOd3c7Rpr63NJ3R
eto9h+kqyxRTAE3YvgVr7HG9dT2K6vMZL4fBbpp24e8PvZ8nuOFXod/dXNKQct1PYj15P98Yk9Ha
gJ58STWFBXXT4soMopsuNNYE+mOzv15H/t3KmwVndqZ0haLKlrcSQX/EJEtoSg+R1KCFCiEPUITQ
5T83N0seSmYrHi8FAH5h0kdusoX8E1I0fdRJyD1QXN24ifV21FvD6HW7Xi6adw2nTQc6HO3701tY
loIxTPwxUhJNFlrEOWpxfalBuSiSK3UoUDbQiw/Duf7s7Zrb0Tpa7OCiXXb+6juz9qhZJwzcNtv+
h8bEjc7cqmXKRMFnl8x/A2NYtIM0LdGSjWDtMjSe7dCXzeBPnhmXnd3EuWqn7fY4XRk/7/AgRx7k
yrMzdrjM5B9OX3Cs5m4r2jpdQHSbTWx8phXvnMIWwmewxTQ+n5Z5BjYsnhvqgzLb0GgASJS1wqNZ
Ib3PQ4BZMzparPXtfJiuGxRcG63wMqV65ZPT0eMb2NkC/Jzpduw0ApdGg9x6m2DS+sRr5nmuT++7
PCevwGq2Bi1tY/4P/ELguvTDuyMFtLXqPo2XYOymaYdBv299PUtu3HSn/dwIfG2oBfBOTUMTZ6I1
C8eb7grUju4ENxOyoyPIEmjiEsybNy1S0VetVF+OUl9Ph7ReWvdPiyNLrxXF0SFKTaE/uI8j4Cuy
MAItBSvJZZX+5LoU+1K4ZwIBpjUGpADNm9UiNa/0+XZ5S+P4xQg+o/X1zkvafa9p7D6E5nQ1JL0k
Gi6Z5iCFveXLct3WPzjpIhjD2B5wzKdbezcDUttamecSK2WqQxGIJnwibvIiHJBY1Jq+izB7JnQD
H2znbjQGbz0bk/KIzlwtwl4ciYrcMYXgojt9EandMrxVJ12RRdvOZ7MROR6apkBef7cgkt8zN2kw
2FKve3t6g0q/DwuhkbM0dbNYmAFVwVwzUrI0LdNPR81ViybNa9PSgIudeSKWzQTsQuypUfKG1+Z0
iGjUmSmKIK4Es35F23H948xsnvMJSmciz00mFLAZwC35CFLssqROF8O8TvzFpT4P4KdaaZOhbq7r
Z/S7dKp2U5DPEKnFtslT7ZaE6wDSsWdGCPyuvfRHZowLRFeR5ZmXQol6UKNDjpVqCErDBL354ctk
vm0R5aRZyyCKneQycZrOuKWFUR+IKrXXMxKq2/rZVFfJ97XILRHm4fBTtlMQJT0pnE6w6OqD9rrT
HdL4wAeNRQ9eeIDPhXbLooEkd8jggVmBKadTsJz04V13J1syKatuFIy3bUCVHtiRYcNttG/rXjMa
bqgHH9Xr0fqXqRvQ0KQjuAo68FtTqhKP635IELjrAGeEKmTArd0a7Zb1zo25chqfaOGqA41uhvZC
T4hO+JNgTN7IGXvx4pfTZ6rMMwAPQ2qO9KfRPYrNaAvd2yMtqDoK33vUXPQW9di5oZ+Ec7Wi09NA
T2kNasZQXy5nW7iVN43ZDe1Iw/5kMZ1DlDdNBtF83byNVwH8rN12+OX0EktCDW3iWLxxAXXx8ix4
d0SyNFFoC6x8C4TaMDfR1dRtTL79yB/McnQQIUOerumEQ0PG0K1fuS7cYwb8Au9nLqSBpz+oxMNA
b0g4CyYLNLbwjPbXRNsS3vNAHqDscszZahzD0Q4GCHY7r61PfsKfnX7qBs3FJXjc+ZnDWXJOiKaQ
dwb8IHAGBd1tpHTbbm8hQdhEkcfnelNofpMnmu3G49MfWjoTbjmcUeTb4JSSzYCWNMGQCBSPGzrh
PQyJ63GUugTOm831XqbfxBb2n9Vj4mURogHEMEi8ZPtTakfbT3ac+sm+GwYdF8S/fgy9IHkI3/ZL
eSuH8oFqdjbzw3Zh/8s/PIVpkIgVODQ1kwjB2IG/HA2ULffUAL7FV6XPjGx0LwDWggMBxp79oJt+
GDgv/6y1LgCosKN46NkPO8p8BwL6IxEcLapETKd/59QH7IVz+fwv/yBy2tUkYF6QSSK+I57Lh59u
XODGCMgrD3Hx8919uqgErPTpbVqPcFdTyEBNt/jRJQnorQsgJAT+Xvb++5NAm4hDJQm09AsiYNzp
QDhKJFA3LzDBvAnN71YEAvBfTQSNCww1UW0qPrMfZHpwDIwLik8y1oO9gL5DJagsAaHnbcgUBG5D
/MjHoHMhCMOAIGMakfR3ZPsELV2lvTfaFyJvBDWkbPv0iyyA2BZgmf3P9/bp3aqf3tIuMG1dqrhe
1F6WgNa4IG8sggP6dyoBHiFVd795AT1RC5wer0Pxw0E6OPmafgHxDD+iJu37UnyivhW/HcMPWooX
Ky5x9iNbvRbngnzx77uPS/+9iaDq7Q/DKzFPzD5qXrb9jQuwG/A+7tXsOzJ7RLwU7D66DV/qi28n
W3wYcyFboCjmxSn4/u48XpMVRdDsXsAXqVH1Ixs+4fLwD1h+oh3Zz17PvqP9hxmx4scbWHfewTxr
Xr5RPv11DCPZbvo1H/z793X89ep+HwpAHwsBDNsLQZaBZnA5ZGDG7A7gV743C8jxrKoG7QsK0Aku
C2CH+JEfv50LDADM2DjA+5/v7ySIapZKHmCreSGwJE2EsP+RtaCucxJgkCRuupeQ8I1fexJeYTK+
RlP6ruc/Z3EUz47Lwi1/9At5DOH431/iByJIQOkPEVvpV0VgZT/774GWf5XiLJmnf/CP/x3634M/
Sr8bH/3yy8dny3qZ6/CvpE+VFpb/S/6X7z07sqIn6iyzgNDLV91Zc6I3fSuwnq3DgJBIhf++yKPI
0VddOTXqOLLtQHDP50MJEYoLp+rAt/bGewrzcbLoTRtHruqw9xZRuNpH5BTZNcGcf+stUxtPNh86
U4GGgpk+B3QRfa7dJ1Zix9Logu2t6nf0GYCSptq7uR15T9K2gunocPL+cAYW86qt7VuR9/hoW5Jo
MH5Zy9qz45cp8NcH8fEB3AdMcz3+9n9/+dxs9/j+7g94gN+lsdhyT9psAaf9w51+5UbfhdGvoT97
aSKRjydESbhLJ6opSq+J+hDdFLCk09P9eftOxoQkgqRCP4Thfuc/WoG86wrM07vgOYwiSZe4zk/v
7Z7T/tR1kOmovFYRdK86bM+mn306zwfKTrmW/6k07fEqC9cLYwSbXQPv7WhnO+HKCySRiOYjChZv
Ral8BSi4eXup72ChpeWKGrKqyx3YwdyKZvlAmRlQIOvLyC66CSIiX3W1ILXDwuEQFbNVh+3v7CdX
lq0AzFcdduQd+UoiMVN5WCsK7RfzLemZgB5UHjyygic7H0eogwglVx117D1ylyVWlA8lBu4q2Lkx
6dcgtrfSuAouybEdza1AHlaFHPCfZemKGFpV6fajkKytZBqgWao+7vs0wOZIQtAEY1vV9V4+HRkH
cswKxk0sX16tCIRXXe2VHRUUjLiAgmGtoHZrbW3Z31ZxA91YyaqgDYYC6d54iZsWXRMIsaqL4t4P
V9asuGQFMr7xsOuJHcSJ7clyNhSY9xtaQs8f4eV0chEIqwbqO//j212V29B/Rib5QNm4LQVm7TYM
rMIzu6XgiNwK2y4tVlCHVD14d3bi2tFRp7ssw1N57DBaW7KtUHE1fwyLXk+Wkai62o/05Esdy89l
mumDirDLp5BbTj54JLrzad6uv+JE28WBVTxe7zOrGXmBFCuCUULBmhcEi/JhhISzZELVrbtfWTzo
omdpYF2FiNf2s3x5ZIH/yutde8luf+rkJSs40J9nESKWnEtKkvNp3q5tL7G3ay9wnkP52Sii4FVF
8gXn6gm96wP3y0fL9EOgNasOjkXmgrIhDM/HyoZW8aq5t6PHwtk2FUib5qN2LfwV50U6LbBwCEL4
qvIgOpW4jP1kPxdfegJfreCyomd0uJKkDYgHGlEFju23tmf9Yxzn74kUKTj6dwqpEgb8ESNrvzou
t12cyIqr4BC/w2I+Wt5UHliBi/kumhevUQXeZc8KHN96tmM3P6+ZzVEgiNutJcJJ0rAqFuymxU1T
cOH3ojSwvcO1Chr7qgasb/EmeJbtrorn133k1W6sYCb52SquNwyMHAVV8TZ6D1C8di3+3/27T7lQ
hZZBf5H/8e0X/iXR7MCOZSFTe6Nk5OKoCo7FlbWQTYMmCg6ratr1NnK2u6I5o2Kx+tD7W/g6jGxJ
3aATqT72fZhyw5eMrUAxrq2dNXOPRaLgXN9YYZx/fKbIooS26hbi51jh0RERFLeVR+bshcXsoajz
qzyw5T97KznHDQ2GkoGtbfFMi3LBqiu+sxeFp7Ngiqs66kcrwkn1y+Lwmmh3Un382ZGrApO/goHB
03gLqKPlPYRzu/rY9zzBrAVmIx8qcywENWZVcTy4lleMrdDxSsHA1tQ7ljR0giqG9tay3YflW8Gw
aTQTbmHRzNFmp/rgn3ePdok4VAQ1v3h2Eljy+1yFqfsAUCJc1aCBj9JF7S+1YRJGYZKWABxEGYeC
DXiZ8DoNrNj1IqbM/6dXNqmZsctXPQD3i8hK/G2ZvYEkQ4Xvc+s9P/O0H1pxkuuROL6wRp4cnVvx
Ven3F6ndux5cEIRT/lL7+j8JKRQwZdTUQP6h4ElOaNraWmxQ5Pn/73/973gm/jSOtoDjWMF765EI
aL5r0v0OrIgCeQURjQdvHkb1G5skxKFYKYfvwr2e/9XbneF7m0fBLFf3+C8Dzwq3vJe82k9p8GzJ
kQ4w3bqpYFK6iD+HCPDBmvGM9OaSm0hNHHSzZzfvz8MO7TFzVbFDh+sX2wdm9PCvhiK6k0NWpbny
f8n/8hTEBiyMt5MURxAQVDUm9GFIrNqnApRQhXs49Gv3lr+ygBvlyxRGxFTw3hmnYCvnnOfDgQX4
vKo0eKw+p5ElHX8qAKoPfIeAI8tJpRVrJ+GarzSmH4H3yocOYsRzCy7TzhM6qxCkCY6eiHau732B
6H45MUXkNIcmYD+PQNPy74VPAFXP/M73gMJ+92sRrktVWXGbXj75lTv/LgBG8yQyEvk42WuUCzP/
c36VfOO4haeXLoLAhaP1bSPSIiJcSKZrj9msNOg+MlGGg86A/JXGLoXciruioiD2EY+SNdPKVXTq
ku3Xtwn5gzgJcsgKvm2oSPUO5Ouil0ezLbqwVZnjI3wW9E4vzCLueGijRYca+mRAkHY0S/o7MwW2
9VVOIjpjFRSRNhGwk9A2AG4pKluhwj31nHztRD0gC95TCV4fikQog+DAgSmRFti0BFAx3a0dQ++a
WHNZiJRYwSrXgRwWOhuz2aLSvLhVbxDireW4kf2Yj5Tdv024EPkPRc3QFkCbdfK1/1ohfq0ZqP0B
VgPSrC4VRLQ7IJneoKbwZMp0P+2fd0ux7z9k3qv0xoAPPFeQ/MI4ULXsuP55OyFuydd4Cwcr/q/g
DfgO5TvSva3Al38nAr3SoEfX1YGYXmmHe2ESE7uShhVt6Wxup2T7RwpzvmKgR9xKgg2oiLP1CPwE
z16+OmHvVITC+q71fDimCqjKJ3uRPvpcPAAoQLfV+iJML03SzP/0diEP7Hn4RLSIac7Pp0ADSXna
USgX1RkKlKUfEjmRsy6ieVNVHfxaTJc558FXGeUjC/05eem/8gz1rYVd+2JHz5IPfNJNeuXIg6kH
7jSRNL599K749lM/dLaL5FAMKtIvwyXv9hC759fGKY87yaa0FajJMPKSQqJSBc5pmLheuJDNtYrQ
2QPHfgxIQB65c/Y2Pm9cx0QzJeN6vn7vFYOCmZG27Pg19O2KdqwIVJrmivd2w9f/7T8Su/b8j5er
0JNzUJqKy+vaDraSKEqeyN8uixvvsegV0CCtujCIOIeJK10uwNwUjOs9FqQgWuhUNcq3BOQdKyZe
lo+VhTVUXCNUWdDmWjLCsOzm07xd20RqYS3ZYPjwlAxbGPTUw/qVN8YtF+lTEfmvwPbeWiRWEpqk
5t+d7Zrg262uEGLkYmxDU3HN3YY7YX9hAsiXuV+1AjW+83DxpVFVXBnZqPJ9AQ1wPs3bNXhvhus9
L46tNB8uk8VxWOrbDdun3/6WBgVWUmjV8nnevuxPvExkbguasVQf9t7ePrm279uSMsN0o2DoDPN0
HA2GQ1PB4AI/LiNcdBXldPeCNsOq3dhg7fJVCuXQNQXG8568awGeBFV3Ps3bdeM+fS5ALlTc/A+Q
Eudry0QgWqRXtXD3v/2fsPYQzn/7W1aT/jH67d+DJ0+OmOuisVLViR44hoWgqt5UcGAerGBXNNBZ
D/GqC/5M/8vCAVcBoSVOMAPrWhtZsbybKhCv0O54BZ9eV5JQJQ5DTkxyCXQVF+wvR28QGktVV7Zf
vPmj9biWLUZbgbbtsyjH51sQPlZVuB4ongecOanCjsxJ9ZHfPW5ljDkNXURXERgkTepZMNTn31N/
Xhy2LJX0A8Zl96xKAciFeSg/8BQ4sj2oBLiUclXKrg8Fw96HPuGxoBQPpmD4fvgUxrV/urbBnwTO
P5dNo+LZl6VzoXCg4osIEbZ5DwWTPDAVhc/9MMwZj+SxFTh3I28qWWcV6OIRxZ1EcL8yimUFd95T
dFz20FGw2aPIDp7cGtXL26OyChVolZfxMwsuNpvbvfYVxyCqWp6lTRGswlUtOmAhCWl6nANPf89O
v/IR/d6mkPdFQ7NvuH2ifx14+DKtBetQ/SuuPUjZuP7zkbK3mQqXsO9G4IfnVvyydHkCBSu/s9e1
vuWXVHGqKG298wpvdxUB3y80XbeSVBKF6CNeVRXviJHIo6o4s0LAv9iEoGQyRho3VV/xRy95sjwO
aok1BoGhYAJrkVqABtYlKQEa/6mYwC9GNBQoNZdU7Fp+edHHMQDr2y3Mnq/yve3bgfXfau/iJ7hL
iKBkxuZBnFhw0wCX+2ngyg7FSYT2K83bQziDl0fSVFhuq+/FAzlOebUqysgeUpgVCotVoJl/ZXu9
OBP4KE1A+Offn/ltKuK7R04mrULzSd4e9+iLmh47Sr56hPmQYt0twDeiF2kTumKArQZ9P/N/fvuM
nw8ZTyFWDcKo9iGlRAF/scxwiGajNBRu0D8CjklBon32s/+8h88emfcDPnUiR1xnslqrMB49ig0L
rFMq6CB6kbWTX+UqIm8CgGznJ0AcEBV5sb54kBUiQCrKm4ZPaRFNr4Ia+cUnJwVQyO+qiKeMLH8m
PJMyO2CePfavSEqnEA1Iplk7CWh85Q14T8oJXL2kGllDx6ouoCgWpQxge6hzmopnzke76FqqsOxR
WlwszcDytb/9xvhComIH/ba0cYBDz438510D9Fw9AjlXvRQOv0bI8nTZ0OFvDwX4Lq8oUlidUYaw
/vt+5f7EZ3Uh+UfmCzhVHDW2w8iR86IqSq8/pXExXaKiUO/ht/9L/mErWRfw89+v9pdB4fNtOVXD
k/4eWTlC5R7q8/eh/WUY/B/wK0sKAH68ryyrN/jxvvJrV4a/76e90Ui/i9JH6cbXzlm88/4fwWMP
FyV7pves6LGYX1Exg5N6vuyqqOCxEKvFnZfi3SpY7QSqtGe5FIVKQ6vgGepbW1hCy1x5FawQ/YJ2
qAixDMI5GXO5QlJFbjsftxwzroIEhwY7xb49oqVd1fcH2ZBn2t6kMrhEBcjrvYVLmi8wS0+ocJWu
0OPC/mkq6t4J4AosRRH5p6KqQBB5xgIwlUjSUFFI8BGS+yQU5foybEV03KqqGfuI87WXJPug5529
8mQLooIxZT/LTfokO+u6EsvHm917tp73QfLwkVLVXCxZzFYFpfoDyKG9fProJYnxksSIflwvfeAI
vzYCkTWs+uLRg4HGVSKCIqqE9lbhiLFJRQK+J+C7sVv74vGSKjXyuorT8fn+5AwKFLlHJrYA+tdV
sE70qUiGpE1SKRWY3ntL9op0FalG+LeS2pDOUeSMZUy2rgIvvD/GuDCJ+9vffHsuxbNaajCnfMCt
xQwyt7XotqggsrX/gP0tUPunUdbr5J8Pt7ZJpuRspOvwDTt8icn8fXg09lxM/yXcfpxRwfZ9KFzR
nLXqfdXfLgrdlVRkz8bwRsIFEHmLfIV7V0aBXbpEyaRBVaCcL+PIsiWwoqZCuKx1Ka1VtJKtumNX
YVSAZCshCr9O17ie+fKy7VKB17yxH61ArqKDpCOf5u2x7w88ofJRssWqgMT+BDFHJI2qAuZ0b6XP
Xu1dZBWSWboKRNP9Fpzf4ZJ1FU/Ul1y0WHNtOPcEck52YlU8Hv4KhRtv7EBqlgaBR/41b1eOn234
HPNhMqe1reDg3YU1lO4f41oRI9RS8XAYi1Yntfv08RlYCixH0lE00BUFh4bChccyV1u059ZMFQ/j
d49p7TaNJY18GV2B7f+3T8P74acvw8H/rAnlEdDHI/0n/AwkogkUvKPDO2MY/2n5sDK3Re6nLH7j
yQfl+K//HwAA//8=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7" Type="http://schemas.microsoft.com/office/2014/relationships/chartEx" Target="../charts/chartEx1.xml"/><Relationship Id="rId2" Type="http://schemas.openxmlformats.org/officeDocument/2006/relationships/hyperlink" Target="#'PIvot 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23</xdr:col>
      <xdr:colOff>276393</xdr:colOff>
      <xdr:row>0</xdr:row>
      <xdr:rowOff>100548</xdr:rowOff>
    </xdr:from>
    <xdr:to>
      <xdr:col>28</xdr:col>
      <xdr:colOff>381292</xdr:colOff>
      <xdr:row>31</xdr:row>
      <xdr:rowOff>119529</xdr:rowOff>
    </xdr:to>
    <xdr:sp macro="" textlink="">
      <xdr:nvSpPr>
        <xdr:cNvPr id="37" name="Rectangle: Rounded Corners 36">
          <a:extLst>
            <a:ext uri="{FF2B5EF4-FFF2-40B4-BE49-F238E27FC236}">
              <a16:creationId xmlns:a16="http://schemas.microsoft.com/office/drawing/2014/main" id="{1E2972B9-2CC6-84CE-C52B-8C84463DFF3D}"/>
            </a:ext>
          </a:extLst>
        </xdr:cNvPr>
        <xdr:cNvSpPr/>
      </xdr:nvSpPr>
      <xdr:spPr>
        <a:xfrm>
          <a:off x="15172746" y="100548"/>
          <a:ext cx="3436781" cy="5577099"/>
        </a:xfrm>
        <a:prstGeom prst="roundRect">
          <a:avLst>
            <a:gd name="adj" fmla="val 3934"/>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411655</xdr:colOff>
      <xdr:row>12</xdr:row>
      <xdr:rowOff>87587</xdr:rowOff>
    </xdr:from>
    <xdr:to>
      <xdr:col>12</xdr:col>
      <xdr:colOff>316675</xdr:colOff>
      <xdr:row>31</xdr:row>
      <xdr:rowOff>0</xdr:rowOff>
    </xdr:to>
    <xdr:sp macro="" textlink="">
      <xdr:nvSpPr>
        <xdr:cNvPr id="10" name="Rectangle: Rounded Corners 9">
          <a:extLst>
            <a:ext uri="{FF2B5EF4-FFF2-40B4-BE49-F238E27FC236}">
              <a16:creationId xmlns:a16="http://schemas.microsoft.com/office/drawing/2014/main" id="{3DA712DD-CAAA-01C6-B640-4C5A9C9D9E28}"/>
            </a:ext>
          </a:extLst>
        </xdr:cNvPr>
        <xdr:cNvSpPr/>
      </xdr:nvSpPr>
      <xdr:spPr>
        <a:xfrm>
          <a:off x="411655" y="2225145"/>
          <a:ext cx="8069306" cy="3296881"/>
        </a:xfrm>
        <a:prstGeom prst="roundRect">
          <a:avLst>
            <a:gd name="adj" fmla="val 3934"/>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434340</xdr:colOff>
      <xdr:row>0</xdr:row>
      <xdr:rowOff>91440</xdr:rowOff>
    </xdr:from>
    <xdr:to>
      <xdr:col>22</xdr:col>
      <xdr:colOff>610870</xdr:colOff>
      <xdr:row>4</xdr:row>
      <xdr:rowOff>82550</xdr:rowOff>
    </xdr:to>
    <xdr:sp macro="" textlink="">
      <xdr:nvSpPr>
        <xdr:cNvPr id="2" name="Rounded Rectangle 1">
          <a:extLst>
            <a:ext uri="{FF2B5EF4-FFF2-40B4-BE49-F238E27FC236}">
              <a16:creationId xmlns:a16="http://schemas.microsoft.com/office/drawing/2014/main" id="{00000000-0008-0000-0300-000002000000}"/>
            </a:ext>
          </a:extLst>
        </xdr:cNvPr>
        <xdr:cNvSpPr/>
      </xdr:nvSpPr>
      <xdr:spPr>
        <a:xfrm>
          <a:off x="434340" y="91440"/>
          <a:ext cx="15975965" cy="692150"/>
        </a:xfrm>
        <a:prstGeom prst="roundRect">
          <a:avLst>
            <a:gd name="adj" fmla="val 30219"/>
          </a:avLst>
        </a:prstGeom>
        <a:solidFill>
          <a:schemeClr val="bg1"/>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p>
          <a:pPr algn="l"/>
          <a:endParaRPr lang="en-US" sz="1100">
            <a:solidFill>
              <a:srgbClr val="FF0000"/>
            </a:solidFill>
          </a:endParaRPr>
        </a:p>
      </xdr:txBody>
    </xdr:sp>
    <xdr:clientData/>
  </xdr:twoCellAnchor>
  <xdr:twoCellAnchor>
    <xdr:from>
      <xdr:col>1</xdr:col>
      <xdr:colOff>83185</xdr:colOff>
      <xdr:row>1</xdr:row>
      <xdr:rowOff>114300</xdr:rowOff>
    </xdr:from>
    <xdr:to>
      <xdr:col>18</xdr:col>
      <xdr:colOff>226060</xdr:colOff>
      <xdr:row>3</xdr:row>
      <xdr:rowOff>137160</xdr:rowOff>
    </xdr:to>
    <xdr:sp macro="" textlink="">
      <xdr:nvSpPr>
        <xdr:cNvPr id="3" name="Text Box 2">
          <a:extLst>
            <a:ext uri="{FF2B5EF4-FFF2-40B4-BE49-F238E27FC236}">
              <a16:creationId xmlns:a16="http://schemas.microsoft.com/office/drawing/2014/main" id="{00000000-0008-0000-0300-000003000000}"/>
            </a:ext>
          </a:extLst>
        </xdr:cNvPr>
        <xdr:cNvSpPr txBox="1"/>
      </xdr:nvSpPr>
      <xdr:spPr>
        <a:xfrm>
          <a:off x="760730" y="289560"/>
          <a:ext cx="12554585" cy="3733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l"/>
          <a:r>
            <a:rPr lang="en-US" sz="2000" b="1">
              <a:latin typeface="Candara" panose="020E0502030303020204" pitchFamily="34" charset="0"/>
              <a:cs typeface="Bahnschrift Light" panose="020B0502040204020203" charset="0"/>
            </a:rPr>
            <a:t>ABC Executive Summery &amp; Profitability Dashboard</a:t>
          </a:r>
        </a:p>
      </xdr:txBody>
    </xdr:sp>
    <xdr:clientData/>
  </xdr:twoCellAnchor>
  <xdr:twoCellAnchor>
    <xdr:from>
      <xdr:col>0</xdr:col>
      <xdr:colOff>487680</xdr:colOff>
      <xdr:row>5</xdr:row>
      <xdr:rowOff>120650</xdr:rowOff>
    </xdr:from>
    <xdr:to>
      <xdr:col>3</xdr:col>
      <xdr:colOff>457334</xdr:colOff>
      <xdr:row>11</xdr:row>
      <xdr:rowOff>59690</xdr:rowOff>
    </xdr:to>
    <xdr:grpSp>
      <xdr:nvGrpSpPr>
        <xdr:cNvPr id="20" name="Group 19">
          <a:extLst>
            <a:ext uri="{FF2B5EF4-FFF2-40B4-BE49-F238E27FC236}">
              <a16:creationId xmlns:a16="http://schemas.microsoft.com/office/drawing/2014/main" id="{00000000-0008-0000-0300-000014000000}"/>
            </a:ext>
          </a:extLst>
        </xdr:cNvPr>
        <xdr:cNvGrpSpPr/>
      </xdr:nvGrpSpPr>
      <xdr:grpSpPr>
        <a:xfrm>
          <a:off x="487680" y="1017121"/>
          <a:ext cx="2076360" cy="1014804"/>
          <a:chOff x="756" y="1560"/>
          <a:chExt cx="3628" cy="1560"/>
        </a:xfrm>
      </xdr:grpSpPr>
      <xdr:sp macro="" textlink="">
        <xdr:nvSpPr>
          <xdr:cNvPr id="4" name="Rounded Rectangle 3">
            <a:extLst>
              <a:ext uri="{FF2B5EF4-FFF2-40B4-BE49-F238E27FC236}">
                <a16:creationId xmlns:a16="http://schemas.microsoft.com/office/drawing/2014/main" id="{00000000-0008-0000-0300-000004000000}"/>
              </a:ext>
            </a:extLst>
          </xdr:cNvPr>
          <xdr:cNvSpPr/>
        </xdr:nvSpPr>
        <xdr:spPr>
          <a:xfrm>
            <a:off x="756" y="1560"/>
            <a:ext cx="3613" cy="1560"/>
          </a:xfrm>
          <a:prstGeom prst="roundRect">
            <a:avLst>
              <a:gd name="adj" fmla="val 21384"/>
            </a:avLst>
          </a:prstGeom>
          <a:solidFill>
            <a:schemeClr val="bg1"/>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solidFill>
                <a:srgbClr val="FF0000"/>
              </a:solidFill>
            </a:endParaRPr>
          </a:p>
        </xdr:txBody>
      </xdr:sp>
      <xdr:sp macro="" textlink="">
        <xdr:nvSpPr>
          <xdr:cNvPr id="5" name="Text Box 4">
            <a:extLst>
              <a:ext uri="{FF2B5EF4-FFF2-40B4-BE49-F238E27FC236}">
                <a16:creationId xmlns:a16="http://schemas.microsoft.com/office/drawing/2014/main" id="{00000000-0008-0000-0300-000005000000}"/>
              </a:ext>
            </a:extLst>
          </xdr:cNvPr>
          <xdr:cNvSpPr txBox="1"/>
        </xdr:nvSpPr>
        <xdr:spPr>
          <a:xfrm>
            <a:off x="879" y="1805"/>
            <a:ext cx="3505" cy="612"/>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pPr algn="ctr"/>
            <a:r>
              <a:rPr lang="en-US" sz="1400" b="1">
                <a:solidFill>
                  <a:schemeClr val="tx1">
                    <a:lumMod val="50000"/>
                    <a:lumOff val="50000"/>
                  </a:schemeClr>
                </a:solidFill>
              </a:rPr>
              <a:t>Total  Revenue</a:t>
            </a:r>
          </a:p>
        </xdr:txBody>
      </xdr:sp>
      <xdr:sp macro="" textlink="">
        <xdr:nvSpPr>
          <xdr:cNvPr id="7" name="Text Box 6">
            <a:extLst>
              <a:ext uri="{FF2B5EF4-FFF2-40B4-BE49-F238E27FC236}">
                <a16:creationId xmlns:a16="http://schemas.microsoft.com/office/drawing/2014/main" id="{00000000-0008-0000-0300-000007000000}"/>
              </a:ext>
            </a:extLst>
          </xdr:cNvPr>
          <xdr:cNvSpPr txBox="1"/>
        </xdr:nvSpPr>
        <xdr:spPr>
          <a:xfrm>
            <a:off x="864" y="2268"/>
            <a:ext cx="3312" cy="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p>
            <a:pPr algn="ctr"/>
            <a:r>
              <a:rPr lang="en-US" sz="1800" b="1">
                <a:solidFill>
                  <a:schemeClr val="accent1">
                    <a:lumMod val="40000"/>
                    <a:lumOff val="60000"/>
                  </a:schemeClr>
                </a:solidFill>
              </a:rPr>
              <a:t>$645,223.18 </a:t>
            </a:r>
            <a:endParaRPr lang="en-US" sz="1400">
              <a:solidFill>
                <a:schemeClr val="accent1">
                  <a:lumMod val="40000"/>
                  <a:lumOff val="60000"/>
                </a:schemeClr>
              </a:solidFill>
            </a:endParaRPr>
          </a:p>
          <a:p>
            <a:pPr algn="l"/>
            <a:endParaRPr lang="en-US" sz="1400">
              <a:solidFill>
                <a:schemeClr val="accent1">
                  <a:lumMod val="40000"/>
                  <a:lumOff val="60000"/>
                </a:schemeClr>
              </a:solidFill>
            </a:endParaRPr>
          </a:p>
        </xdr:txBody>
      </xdr:sp>
    </xdr:grpSp>
    <xdr:clientData/>
  </xdr:twoCellAnchor>
  <xdr:twoCellAnchor>
    <xdr:from>
      <xdr:col>4</xdr:col>
      <xdr:colOff>93345</xdr:colOff>
      <xdr:row>5</xdr:row>
      <xdr:rowOff>102870</xdr:rowOff>
    </xdr:from>
    <xdr:to>
      <xdr:col>22</xdr:col>
      <xdr:colOff>560705</xdr:colOff>
      <xdr:row>11</xdr:row>
      <xdr:rowOff>89535</xdr:rowOff>
    </xdr:to>
    <xdr:grpSp>
      <xdr:nvGrpSpPr>
        <xdr:cNvPr id="21" name="Group 20">
          <a:extLst>
            <a:ext uri="{FF2B5EF4-FFF2-40B4-BE49-F238E27FC236}">
              <a16:creationId xmlns:a16="http://schemas.microsoft.com/office/drawing/2014/main" id="{00000000-0008-0000-0300-000015000000}"/>
            </a:ext>
          </a:extLst>
        </xdr:cNvPr>
        <xdr:cNvGrpSpPr/>
      </xdr:nvGrpSpPr>
      <xdr:grpSpPr>
        <a:xfrm>
          <a:off x="2812639" y="999341"/>
          <a:ext cx="12031831" cy="1062429"/>
          <a:chOff x="11148" y="1477"/>
          <a:chExt cx="20826" cy="1633"/>
        </a:xfrm>
        <a:effectLst>
          <a:outerShdw blurRad="50800" dist="38100" dir="2700000" algn="tl" rotWithShape="0">
            <a:prstClr val="black">
              <a:alpha val="40000"/>
            </a:prstClr>
          </a:outerShdw>
        </a:effectLst>
      </xdr:grpSpPr>
      <xdr:sp macro="" textlink="">
        <xdr:nvSpPr>
          <xdr:cNvPr id="14" name="Rounded Rectangle 13">
            <a:extLst>
              <a:ext uri="{FF2B5EF4-FFF2-40B4-BE49-F238E27FC236}">
                <a16:creationId xmlns:a16="http://schemas.microsoft.com/office/drawing/2014/main" id="{00000000-0008-0000-0300-00000E000000}"/>
              </a:ext>
            </a:extLst>
          </xdr:cNvPr>
          <xdr:cNvSpPr/>
        </xdr:nvSpPr>
        <xdr:spPr>
          <a:xfrm>
            <a:off x="11153" y="1477"/>
            <a:ext cx="3613" cy="1560"/>
          </a:xfrm>
          <a:prstGeom prst="roundRect">
            <a:avLst>
              <a:gd name="adj" fmla="val 21384"/>
            </a:avLst>
          </a:prstGeom>
          <a:solidFill>
            <a:schemeClr val="bg1"/>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solidFill>
                <a:srgbClr val="FF0000"/>
              </a:solidFill>
            </a:endParaRPr>
          </a:p>
        </xdr:txBody>
      </xdr:sp>
      <xdr:sp macro="" textlink="">
        <xdr:nvSpPr>
          <xdr:cNvPr id="27" name="Text Box 26">
            <a:extLst>
              <a:ext uri="{FF2B5EF4-FFF2-40B4-BE49-F238E27FC236}">
                <a16:creationId xmlns:a16="http://schemas.microsoft.com/office/drawing/2014/main" id="{00000000-0008-0000-0300-00001B000000}"/>
              </a:ext>
            </a:extLst>
          </xdr:cNvPr>
          <xdr:cNvSpPr txBox="1"/>
        </xdr:nvSpPr>
        <xdr:spPr>
          <a:xfrm>
            <a:off x="11148" y="1749"/>
            <a:ext cx="3505" cy="612"/>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400" b="1">
                <a:solidFill>
                  <a:schemeClr val="tx1">
                    <a:lumMod val="50000"/>
                    <a:lumOff val="50000"/>
                  </a:schemeClr>
                </a:solidFill>
              </a:rPr>
              <a:t>Total  Gross Profit</a:t>
            </a:r>
          </a:p>
        </xdr:txBody>
      </xdr:sp>
      <xdr:sp macro="" textlink="">
        <xdr:nvSpPr>
          <xdr:cNvPr id="28" name="Text Box 27">
            <a:extLst>
              <a:ext uri="{FF2B5EF4-FFF2-40B4-BE49-F238E27FC236}">
                <a16:creationId xmlns:a16="http://schemas.microsoft.com/office/drawing/2014/main" id="{00000000-0008-0000-0300-00001C000000}"/>
              </a:ext>
            </a:extLst>
          </xdr:cNvPr>
          <xdr:cNvSpPr txBox="1"/>
        </xdr:nvSpPr>
        <xdr:spPr>
          <a:xfrm>
            <a:off x="11274" y="2239"/>
            <a:ext cx="3312" cy="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800" b="1">
                <a:solidFill>
                  <a:schemeClr val="accent1">
                    <a:lumMod val="40000"/>
                    <a:lumOff val="60000"/>
                  </a:schemeClr>
                </a:solidFill>
                <a:latin typeface="+mn-lt"/>
                <a:ea typeface="+mn-ea"/>
                <a:cs typeface="+mn-cs"/>
              </a:rPr>
              <a:t>296384.2</a:t>
            </a:r>
            <a:r>
              <a:rPr lang="en-US" sz="1400">
                <a:solidFill>
                  <a:schemeClr val="accent1">
                    <a:lumMod val="40000"/>
                    <a:lumOff val="60000"/>
                  </a:schemeClr>
                </a:solidFill>
              </a:rPr>
              <a:t> </a:t>
            </a:r>
          </a:p>
          <a:p>
            <a:pPr algn="ctr"/>
            <a:endParaRPr lang="en-US" sz="1400">
              <a:solidFill>
                <a:schemeClr val="accent1">
                  <a:lumMod val="40000"/>
                  <a:lumOff val="60000"/>
                </a:schemeClr>
              </a:solidFill>
            </a:endParaRPr>
          </a:p>
        </xdr:txBody>
      </xdr:sp>
      <xdr:sp macro="" textlink="">
        <xdr:nvSpPr>
          <xdr:cNvPr id="29" name="Rounded Rectangle 28">
            <a:extLst>
              <a:ext uri="{FF2B5EF4-FFF2-40B4-BE49-F238E27FC236}">
                <a16:creationId xmlns:a16="http://schemas.microsoft.com/office/drawing/2014/main" id="{00000000-0008-0000-0300-00001D000000}"/>
              </a:ext>
            </a:extLst>
          </xdr:cNvPr>
          <xdr:cNvSpPr/>
        </xdr:nvSpPr>
        <xdr:spPr>
          <a:xfrm>
            <a:off x="15491" y="1488"/>
            <a:ext cx="3613" cy="1560"/>
          </a:xfrm>
          <a:prstGeom prst="roundRect">
            <a:avLst>
              <a:gd name="adj" fmla="val 21384"/>
            </a:avLst>
          </a:prstGeom>
          <a:solidFill>
            <a:schemeClr val="bg1"/>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solidFill>
                <a:srgbClr val="FF0000"/>
              </a:solidFill>
            </a:endParaRPr>
          </a:p>
        </xdr:txBody>
      </xdr:sp>
      <xdr:sp macro="" textlink="">
        <xdr:nvSpPr>
          <xdr:cNvPr id="30" name="Text Box 29">
            <a:extLst>
              <a:ext uri="{FF2B5EF4-FFF2-40B4-BE49-F238E27FC236}">
                <a16:creationId xmlns:a16="http://schemas.microsoft.com/office/drawing/2014/main" id="{00000000-0008-0000-0300-00001E000000}"/>
              </a:ext>
            </a:extLst>
          </xdr:cNvPr>
          <xdr:cNvSpPr txBox="1"/>
        </xdr:nvSpPr>
        <xdr:spPr>
          <a:xfrm>
            <a:off x="15504" y="1762"/>
            <a:ext cx="3505" cy="612"/>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400" b="1">
                <a:solidFill>
                  <a:schemeClr val="tx1">
                    <a:lumMod val="50000"/>
                    <a:lumOff val="50000"/>
                  </a:schemeClr>
                </a:solidFill>
              </a:rPr>
              <a:t>Total  Gross Profit Margin </a:t>
            </a:r>
          </a:p>
        </xdr:txBody>
      </xdr:sp>
      <xdr:sp macro="" textlink="">
        <xdr:nvSpPr>
          <xdr:cNvPr id="31" name="Rounded Rectangle 30">
            <a:extLst>
              <a:ext uri="{FF2B5EF4-FFF2-40B4-BE49-F238E27FC236}">
                <a16:creationId xmlns:a16="http://schemas.microsoft.com/office/drawing/2014/main" id="{00000000-0008-0000-0300-00001F000000}"/>
              </a:ext>
            </a:extLst>
          </xdr:cNvPr>
          <xdr:cNvSpPr/>
        </xdr:nvSpPr>
        <xdr:spPr>
          <a:xfrm>
            <a:off x="24105" y="1550"/>
            <a:ext cx="3613" cy="1560"/>
          </a:xfrm>
          <a:prstGeom prst="roundRect">
            <a:avLst>
              <a:gd name="adj" fmla="val 21384"/>
            </a:avLst>
          </a:prstGeom>
          <a:solidFill>
            <a:schemeClr val="bg1"/>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solidFill>
                <a:srgbClr val="FF0000"/>
              </a:solidFill>
            </a:endParaRPr>
          </a:p>
        </xdr:txBody>
      </xdr:sp>
      <xdr:sp macro="" textlink="">
        <xdr:nvSpPr>
          <xdr:cNvPr id="32" name="Text Box 31">
            <a:extLst>
              <a:ext uri="{FF2B5EF4-FFF2-40B4-BE49-F238E27FC236}">
                <a16:creationId xmlns:a16="http://schemas.microsoft.com/office/drawing/2014/main" id="{00000000-0008-0000-0300-000020000000}"/>
              </a:ext>
            </a:extLst>
          </xdr:cNvPr>
          <xdr:cNvSpPr txBox="1"/>
        </xdr:nvSpPr>
        <xdr:spPr>
          <a:xfrm>
            <a:off x="24266" y="1779"/>
            <a:ext cx="3505" cy="612"/>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400" b="1">
                <a:solidFill>
                  <a:schemeClr val="tx1">
                    <a:lumMod val="50000"/>
                    <a:lumOff val="50000"/>
                  </a:schemeClr>
                </a:solidFill>
              </a:rPr>
              <a:t>Total  Orders</a:t>
            </a:r>
          </a:p>
        </xdr:txBody>
      </xdr:sp>
      <xdr:sp macro="" textlink="">
        <xdr:nvSpPr>
          <xdr:cNvPr id="33" name="Rounded Rectangle 32">
            <a:extLst>
              <a:ext uri="{FF2B5EF4-FFF2-40B4-BE49-F238E27FC236}">
                <a16:creationId xmlns:a16="http://schemas.microsoft.com/office/drawing/2014/main" id="{00000000-0008-0000-0300-000021000000}"/>
              </a:ext>
            </a:extLst>
          </xdr:cNvPr>
          <xdr:cNvSpPr/>
        </xdr:nvSpPr>
        <xdr:spPr>
          <a:xfrm>
            <a:off x="19858" y="1518"/>
            <a:ext cx="3613" cy="1560"/>
          </a:xfrm>
          <a:prstGeom prst="roundRect">
            <a:avLst>
              <a:gd name="adj" fmla="val 21384"/>
            </a:avLst>
          </a:prstGeom>
          <a:solidFill>
            <a:schemeClr val="bg1"/>
          </a:solidFill>
          <a:ln>
            <a:no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solidFill>
                <a:srgbClr val="FF0000"/>
              </a:solidFill>
            </a:endParaRPr>
          </a:p>
        </xdr:txBody>
      </xdr:sp>
      <xdr:sp macro="" textlink="">
        <xdr:nvSpPr>
          <xdr:cNvPr id="34" name="Text Box 33">
            <a:extLst>
              <a:ext uri="{FF2B5EF4-FFF2-40B4-BE49-F238E27FC236}">
                <a16:creationId xmlns:a16="http://schemas.microsoft.com/office/drawing/2014/main" id="{00000000-0008-0000-0300-000022000000}"/>
              </a:ext>
            </a:extLst>
          </xdr:cNvPr>
          <xdr:cNvSpPr txBox="1"/>
        </xdr:nvSpPr>
        <xdr:spPr>
          <a:xfrm>
            <a:off x="19825" y="1807"/>
            <a:ext cx="3505" cy="612"/>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400" b="1">
                <a:solidFill>
                  <a:schemeClr val="tx1">
                    <a:lumMod val="50000"/>
                    <a:lumOff val="50000"/>
                  </a:schemeClr>
                </a:solidFill>
              </a:rPr>
              <a:t>Total  Unit Sold</a:t>
            </a:r>
          </a:p>
        </xdr:txBody>
      </xdr:sp>
      <xdr:sp macro="" textlink="">
        <xdr:nvSpPr>
          <xdr:cNvPr id="51" name="Rounded Rectangle 50">
            <a:extLst>
              <a:ext uri="{FF2B5EF4-FFF2-40B4-BE49-F238E27FC236}">
                <a16:creationId xmlns:a16="http://schemas.microsoft.com/office/drawing/2014/main" id="{00000000-0008-0000-0300-000033000000}"/>
              </a:ext>
            </a:extLst>
          </xdr:cNvPr>
          <xdr:cNvSpPr/>
        </xdr:nvSpPr>
        <xdr:spPr>
          <a:xfrm>
            <a:off x="28361" y="1536"/>
            <a:ext cx="3613" cy="1560"/>
          </a:xfrm>
          <a:prstGeom prst="roundRect">
            <a:avLst>
              <a:gd name="adj" fmla="val 21384"/>
            </a:avLst>
          </a:prstGeom>
          <a:solidFill>
            <a:schemeClr val="bg1"/>
          </a:solidFill>
          <a:ln>
            <a:noFill/>
          </a:ln>
          <a:effectLst>
            <a:outerShdw blurRad="50800" dist="38100" dir="2700000" algn="tl" rotWithShape="0">
              <a:prstClr val="black">
                <a:alpha val="40000"/>
              </a:prstClr>
            </a:outerShdw>
          </a:effectLst>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endParaRPr lang="en-US" sz="1100">
              <a:solidFill>
                <a:srgbClr val="FF0000"/>
              </a:solidFill>
            </a:endParaRPr>
          </a:p>
        </xdr:txBody>
      </xdr:sp>
      <xdr:sp macro="" textlink="">
        <xdr:nvSpPr>
          <xdr:cNvPr id="52" name="Text Box 51">
            <a:extLst>
              <a:ext uri="{FF2B5EF4-FFF2-40B4-BE49-F238E27FC236}">
                <a16:creationId xmlns:a16="http://schemas.microsoft.com/office/drawing/2014/main" id="{00000000-0008-0000-0300-000034000000}"/>
              </a:ext>
            </a:extLst>
          </xdr:cNvPr>
          <xdr:cNvSpPr txBox="1"/>
        </xdr:nvSpPr>
        <xdr:spPr>
          <a:xfrm>
            <a:off x="28425" y="1779"/>
            <a:ext cx="3505" cy="612"/>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400" b="1">
                <a:solidFill>
                  <a:schemeClr val="tx1">
                    <a:lumMod val="50000"/>
                    <a:lumOff val="50000"/>
                  </a:schemeClr>
                </a:solidFill>
              </a:rPr>
              <a:t>COGS</a:t>
            </a:r>
          </a:p>
        </xdr:txBody>
      </xdr:sp>
      <xdr:sp macro="" textlink="">
        <xdr:nvSpPr>
          <xdr:cNvPr id="53" name="Text Box 52">
            <a:extLst>
              <a:ext uri="{FF2B5EF4-FFF2-40B4-BE49-F238E27FC236}">
                <a16:creationId xmlns:a16="http://schemas.microsoft.com/office/drawing/2014/main" id="{00000000-0008-0000-0300-000035000000}"/>
              </a:ext>
            </a:extLst>
          </xdr:cNvPr>
          <xdr:cNvSpPr txBox="1"/>
        </xdr:nvSpPr>
        <xdr:spPr>
          <a:xfrm>
            <a:off x="15675" y="2350"/>
            <a:ext cx="3064" cy="48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800" b="1">
                <a:solidFill>
                  <a:schemeClr val="accent1">
                    <a:lumMod val="40000"/>
                    <a:lumOff val="60000"/>
                  </a:schemeClr>
                </a:solidFill>
                <a:latin typeface="+mn-lt"/>
                <a:ea typeface="+mn-ea"/>
                <a:cs typeface="+mn-cs"/>
              </a:rPr>
              <a:t>46%</a:t>
            </a:r>
          </a:p>
          <a:p>
            <a:pPr algn="l"/>
            <a:endParaRPr lang="en-US" sz="1400">
              <a:solidFill>
                <a:schemeClr val="accent1">
                  <a:lumMod val="40000"/>
                  <a:lumOff val="60000"/>
                </a:schemeClr>
              </a:solidFill>
            </a:endParaRPr>
          </a:p>
        </xdr:txBody>
      </xdr:sp>
      <xdr:sp macro="" textlink="">
        <xdr:nvSpPr>
          <xdr:cNvPr id="54" name="Text Box 53">
            <a:extLst>
              <a:ext uri="{FF2B5EF4-FFF2-40B4-BE49-F238E27FC236}">
                <a16:creationId xmlns:a16="http://schemas.microsoft.com/office/drawing/2014/main" id="{00000000-0008-0000-0300-000036000000}"/>
              </a:ext>
            </a:extLst>
          </xdr:cNvPr>
          <xdr:cNvSpPr txBox="1"/>
        </xdr:nvSpPr>
        <xdr:spPr>
          <a:xfrm>
            <a:off x="20157" y="2247"/>
            <a:ext cx="2806" cy="6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800" b="1">
                <a:solidFill>
                  <a:schemeClr val="accent1">
                    <a:lumMod val="40000"/>
                    <a:lumOff val="60000"/>
                  </a:schemeClr>
                </a:solidFill>
                <a:latin typeface="+mn-lt"/>
                <a:ea typeface="+mn-ea"/>
                <a:cs typeface="+mn-cs"/>
              </a:rPr>
              <a:t>6698</a:t>
            </a:r>
          </a:p>
          <a:p>
            <a:pPr algn="l"/>
            <a:endParaRPr lang="en-US" sz="1400">
              <a:solidFill>
                <a:schemeClr val="accent1">
                  <a:lumMod val="40000"/>
                  <a:lumOff val="60000"/>
                </a:schemeClr>
              </a:solidFill>
            </a:endParaRPr>
          </a:p>
        </xdr:txBody>
      </xdr:sp>
      <xdr:sp macro="" textlink="">
        <xdr:nvSpPr>
          <xdr:cNvPr id="55" name="Text Box 54">
            <a:extLst>
              <a:ext uri="{FF2B5EF4-FFF2-40B4-BE49-F238E27FC236}">
                <a16:creationId xmlns:a16="http://schemas.microsoft.com/office/drawing/2014/main" id="{00000000-0008-0000-0300-000037000000}"/>
              </a:ext>
            </a:extLst>
          </xdr:cNvPr>
          <xdr:cNvSpPr txBox="1"/>
        </xdr:nvSpPr>
        <xdr:spPr>
          <a:xfrm>
            <a:off x="24250" y="2317"/>
            <a:ext cx="3312" cy="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marL="0" indent="0" algn="ctr" defTabSz="914400" rtl="0" eaLnBrk="1" latinLnBrk="0" hangingPunct="1"/>
            <a:r>
              <a:rPr lang="en-US" sz="1800" b="1">
                <a:solidFill>
                  <a:schemeClr val="accent1">
                    <a:lumMod val="40000"/>
                    <a:lumOff val="60000"/>
                  </a:schemeClr>
                </a:solidFill>
                <a:latin typeface="+mn-lt"/>
                <a:ea typeface="+mn-ea"/>
                <a:cs typeface="+mn-cs"/>
              </a:rPr>
              <a:t>2707</a:t>
            </a:r>
          </a:p>
          <a:p>
            <a:pPr marL="0" indent="0" algn="l" defTabSz="914400" rtl="0" eaLnBrk="1" latinLnBrk="0" hangingPunct="1"/>
            <a:endParaRPr lang="en-US" sz="1800" b="1">
              <a:solidFill>
                <a:schemeClr val="accent1">
                  <a:lumMod val="40000"/>
                  <a:lumOff val="60000"/>
                </a:schemeClr>
              </a:solidFill>
              <a:latin typeface="+mn-lt"/>
              <a:ea typeface="+mn-ea"/>
              <a:cs typeface="+mn-cs"/>
            </a:endParaRPr>
          </a:p>
        </xdr:txBody>
      </xdr:sp>
      <xdr:sp macro="" textlink="">
        <xdr:nvSpPr>
          <xdr:cNvPr id="56" name="Text Box 55">
            <a:extLst>
              <a:ext uri="{FF2B5EF4-FFF2-40B4-BE49-F238E27FC236}">
                <a16:creationId xmlns:a16="http://schemas.microsoft.com/office/drawing/2014/main" id="{00000000-0008-0000-0300-000038000000}"/>
              </a:ext>
            </a:extLst>
          </xdr:cNvPr>
          <xdr:cNvSpPr txBox="1"/>
        </xdr:nvSpPr>
        <xdr:spPr>
          <a:xfrm>
            <a:off x="28507" y="2258"/>
            <a:ext cx="3312" cy="6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chorCtr="0">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en-US" sz="1800" b="1">
                <a:solidFill>
                  <a:schemeClr val="accent1">
                    <a:lumMod val="40000"/>
                    <a:lumOff val="60000"/>
                  </a:schemeClr>
                </a:solidFill>
              </a:rPr>
              <a:t>348838</a:t>
            </a:r>
          </a:p>
          <a:p>
            <a:pPr algn="ctr"/>
            <a:r>
              <a:rPr lang="en-US" sz="1800" b="1">
                <a:solidFill>
                  <a:schemeClr val="accent1">
                    <a:lumMod val="40000"/>
                    <a:lumOff val="60000"/>
                  </a:schemeClr>
                </a:solidFill>
              </a:rPr>
              <a:t> </a:t>
            </a:r>
            <a:endParaRPr lang="en-US" sz="1400">
              <a:solidFill>
                <a:schemeClr val="accent1">
                  <a:lumMod val="40000"/>
                  <a:lumOff val="60000"/>
                </a:schemeClr>
              </a:solidFill>
            </a:endParaRPr>
          </a:p>
          <a:p>
            <a:pPr algn="l"/>
            <a:endParaRPr lang="en-US" sz="1400">
              <a:solidFill>
                <a:schemeClr val="accent1">
                  <a:lumMod val="40000"/>
                  <a:lumOff val="60000"/>
                </a:schemeClr>
              </a:solidFill>
            </a:endParaRPr>
          </a:p>
        </xdr:txBody>
      </xdr:sp>
    </xdr:grpSp>
    <xdr:clientData/>
  </xdr:twoCellAnchor>
  <xdr:twoCellAnchor>
    <xdr:from>
      <xdr:col>20</xdr:col>
      <xdr:colOff>26276</xdr:colOff>
      <xdr:row>1</xdr:row>
      <xdr:rowOff>105105</xdr:rowOff>
    </xdr:from>
    <xdr:to>
      <xdr:col>22</xdr:col>
      <xdr:colOff>306552</xdr:colOff>
      <xdr:row>3</xdr:row>
      <xdr:rowOff>148897</xdr:rowOff>
    </xdr:to>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B1D4A814-FC20-D179-F9F6-78AB936AE491}"/>
            </a:ext>
          </a:extLst>
        </xdr:cNvPr>
        <xdr:cNvSpPr/>
      </xdr:nvSpPr>
      <xdr:spPr>
        <a:xfrm>
          <a:off x="13076621" y="289036"/>
          <a:ext cx="1506483" cy="411654"/>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Sales Data</a:t>
          </a:r>
        </a:p>
      </xdr:txBody>
    </xdr:sp>
    <xdr:clientData/>
  </xdr:twoCellAnchor>
  <xdr:twoCellAnchor>
    <xdr:from>
      <xdr:col>17</xdr:col>
      <xdr:colOff>143642</xdr:colOff>
      <xdr:row>1</xdr:row>
      <xdr:rowOff>134884</xdr:rowOff>
    </xdr:from>
    <xdr:to>
      <xdr:col>19</xdr:col>
      <xdr:colOff>423918</xdr:colOff>
      <xdr:row>3</xdr:row>
      <xdr:rowOff>166414</xdr:rowOff>
    </xdr:to>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0512925A-CA6A-6647-7A7B-A0039ED8C83F}"/>
            </a:ext>
          </a:extLst>
        </xdr:cNvPr>
        <xdr:cNvSpPr/>
      </xdr:nvSpPr>
      <xdr:spPr>
        <a:xfrm>
          <a:off x="11354676" y="318815"/>
          <a:ext cx="1506483" cy="399392"/>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a:t>All</a:t>
          </a:r>
          <a:r>
            <a:rPr lang="en-IN" sz="1200" baseline="0"/>
            <a:t> Pivot Table</a:t>
          </a:r>
          <a:endParaRPr lang="en-IN" sz="1200"/>
        </a:p>
      </xdr:txBody>
    </xdr:sp>
    <xdr:clientData/>
  </xdr:twoCellAnchor>
  <xdr:twoCellAnchor>
    <xdr:from>
      <xdr:col>0</xdr:col>
      <xdr:colOff>481724</xdr:colOff>
      <xdr:row>14</xdr:row>
      <xdr:rowOff>118753</xdr:rowOff>
    </xdr:from>
    <xdr:to>
      <xdr:col>12</xdr:col>
      <xdr:colOff>128649</xdr:colOff>
      <xdr:row>30</xdr:row>
      <xdr:rowOff>89064</xdr:rowOff>
    </xdr:to>
    <xdr:graphicFrame macro="">
      <xdr:nvGraphicFramePr>
        <xdr:cNvPr id="9" name="Chart 8">
          <a:extLst>
            <a:ext uri="{FF2B5EF4-FFF2-40B4-BE49-F238E27FC236}">
              <a16:creationId xmlns:a16="http://schemas.microsoft.com/office/drawing/2014/main" id="{576FBA22-DCA7-40DF-8E47-5961E9D05B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12</xdr:row>
      <xdr:rowOff>131130</xdr:rowOff>
    </xdr:from>
    <xdr:to>
      <xdr:col>23</xdr:col>
      <xdr:colOff>33646</xdr:colOff>
      <xdr:row>31</xdr:row>
      <xdr:rowOff>43543</xdr:rowOff>
    </xdr:to>
    <xdr:sp macro="" textlink="">
      <xdr:nvSpPr>
        <xdr:cNvPr id="11" name="Rectangle: Rounded Corners 10">
          <a:extLst>
            <a:ext uri="{FF2B5EF4-FFF2-40B4-BE49-F238E27FC236}">
              <a16:creationId xmlns:a16="http://schemas.microsoft.com/office/drawing/2014/main" id="{0C54FAC8-FF9C-6817-90F7-6E3ABC3408E5}"/>
            </a:ext>
          </a:extLst>
        </xdr:cNvPr>
        <xdr:cNvSpPr/>
      </xdr:nvSpPr>
      <xdr:spPr>
        <a:xfrm>
          <a:off x="8777844" y="2268688"/>
          <a:ext cx="6169231" cy="3296881"/>
        </a:xfrm>
        <a:prstGeom prst="roundRect">
          <a:avLst>
            <a:gd name="adj" fmla="val 3934"/>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108858</xdr:colOff>
      <xdr:row>14</xdr:row>
      <xdr:rowOff>138546</xdr:rowOff>
    </xdr:from>
    <xdr:to>
      <xdr:col>22</xdr:col>
      <xdr:colOff>475014</xdr:colOff>
      <xdr:row>30</xdr:row>
      <xdr:rowOff>148442</xdr:rowOff>
    </xdr:to>
    <xdr:graphicFrame macro="">
      <xdr:nvGraphicFramePr>
        <xdr:cNvPr id="12" name="Chart 11">
          <a:extLst>
            <a:ext uri="{FF2B5EF4-FFF2-40B4-BE49-F238E27FC236}">
              <a16:creationId xmlns:a16="http://schemas.microsoft.com/office/drawing/2014/main" id="{A56D32D2-962A-41EF-9297-B74F92FCE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399803</xdr:colOff>
      <xdr:row>31</xdr:row>
      <xdr:rowOff>154881</xdr:rowOff>
    </xdr:from>
    <xdr:to>
      <xdr:col>7</xdr:col>
      <xdr:colOff>19792</xdr:colOff>
      <xdr:row>48</xdr:row>
      <xdr:rowOff>59377</xdr:rowOff>
    </xdr:to>
    <xdr:sp macro="" textlink="">
      <xdr:nvSpPr>
        <xdr:cNvPr id="13" name="Rectangle: Rounded Corners 12">
          <a:extLst>
            <a:ext uri="{FF2B5EF4-FFF2-40B4-BE49-F238E27FC236}">
              <a16:creationId xmlns:a16="http://schemas.microsoft.com/office/drawing/2014/main" id="{56D0B88B-0A08-34BE-FDCB-5C13D8BEF342}"/>
            </a:ext>
          </a:extLst>
        </xdr:cNvPr>
        <xdr:cNvSpPr/>
      </xdr:nvSpPr>
      <xdr:spPr>
        <a:xfrm>
          <a:off x="399803" y="5676907"/>
          <a:ext cx="4716483" cy="2932704"/>
        </a:xfrm>
        <a:prstGeom prst="roundRect">
          <a:avLst>
            <a:gd name="adj" fmla="val 3934"/>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568035</xdr:colOff>
      <xdr:row>33</xdr:row>
      <xdr:rowOff>138544</xdr:rowOff>
    </xdr:from>
    <xdr:to>
      <xdr:col>6</xdr:col>
      <xdr:colOff>366155</xdr:colOff>
      <xdr:row>47</xdr:row>
      <xdr:rowOff>98961</xdr:rowOff>
    </xdr:to>
    <xdr:graphicFrame macro="">
      <xdr:nvGraphicFramePr>
        <xdr:cNvPr id="15" name="Chart 14">
          <a:extLst>
            <a:ext uri="{FF2B5EF4-FFF2-40B4-BE49-F238E27FC236}">
              <a16:creationId xmlns:a16="http://schemas.microsoft.com/office/drawing/2014/main" id="{BF0A5CBB-5ADA-499B-9324-C88D2370DA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413658</xdr:colOff>
      <xdr:row>32</xdr:row>
      <xdr:rowOff>501</xdr:rowOff>
    </xdr:from>
    <xdr:to>
      <xdr:col>15</xdr:col>
      <xdr:colOff>9896</xdr:colOff>
      <xdr:row>48</xdr:row>
      <xdr:rowOff>83127</xdr:rowOff>
    </xdr:to>
    <xdr:sp macro="" textlink="">
      <xdr:nvSpPr>
        <xdr:cNvPr id="16" name="Rectangle: Rounded Corners 15">
          <a:extLst>
            <a:ext uri="{FF2B5EF4-FFF2-40B4-BE49-F238E27FC236}">
              <a16:creationId xmlns:a16="http://schemas.microsoft.com/office/drawing/2014/main" id="{89C9D3AD-0AB7-172B-103C-9FE08C69A3F5}"/>
            </a:ext>
          </a:extLst>
        </xdr:cNvPr>
        <xdr:cNvSpPr/>
      </xdr:nvSpPr>
      <xdr:spPr>
        <a:xfrm>
          <a:off x="5510152" y="5700657"/>
          <a:ext cx="4504705" cy="2932704"/>
        </a:xfrm>
        <a:prstGeom prst="roundRect">
          <a:avLst>
            <a:gd name="adj" fmla="val 3934"/>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7</xdr:col>
      <xdr:colOff>524492</xdr:colOff>
      <xdr:row>34</xdr:row>
      <xdr:rowOff>128649</xdr:rowOff>
    </xdr:from>
    <xdr:to>
      <xdr:col>14</xdr:col>
      <xdr:colOff>455220</xdr:colOff>
      <xdr:row>48</xdr:row>
      <xdr:rowOff>41562</xdr:rowOff>
    </xdr:to>
    <xdr:graphicFrame macro="">
      <xdr:nvGraphicFramePr>
        <xdr:cNvPr id="17" name="Chart 16">
          <a:extLst>
            <a:ext uri="{FF2B5EF4-FFF2-40B4-BE49-F238E27FC236}">
              <a16:creationId xmlns:a16="http://schemas.microsoft.com/office/drawing/2014/main" id="{78C093C5-8B16-4116-8F2D-76E333E78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385948</xdr:colOff>
      <xdr:row>32</xdr:row>
      <xdr:rowOff>4460</xdr:rowOff>
    </xdr:from>
    <xdr:to>
      <xdr:col>23</xdr:col>
      <xdr:colOff>29688</xdr:colOff>
      <xdr:row>48</xdr:row>
      <xdr:rowOff>87086</xdr:rowOff>
    </xdr:to>
    <xdr:sp macro="" textlink="">
      <xdr:nvSpPr>
        <xdr:cNvPr id="18" name="Rectangle: Rounded Corners 17">
          <a:extLst>
            <a:ext uri="{FF2B5EF4-FFF2-40B4-BE49-F238E27FC236}">
              <a16:creationId xmlns:a16="http://schemas.microsoft.com/office/drawing/2014/main" id="{D5D49EDA-88B7-D262-9EF1-B6BE8C9A61E2}"/>
            </a:ext>
          </a:extLst>
        </xdr:cNvPr>
        <xdr:cNvSpPr/>
      </xdr:nvSpPr>
      <xdr:spPr>
        <a:xfrm>
          <a:off x="10390909" y="5704616"/>
          <a:ext cx="4552208" cy="2932704"/>
        </a:xfrm>
        <a:prstGeom prst="roundRect">
          <a:avLst>
            <a:gd name="adj" fmla="val 3934"/>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494806</xdr:colOff>
      <xdr:row>33</xdr:row>
      <xdr:rowOff>128649</xdr:rowOff>
    </xdr:from>
    <xdr:to>
      <xdr:col>22</xdr:col>
      <xdr:colOff>514598</xdr:colOff>
      <xdr:row>48</xdr:row>
      <xdr:rowOff>29688</xdr:rowOff>
    </xdr:to>
    <mc:AlternateContent xmlns:mc="http://schemas.openxmlformats.org/markup-compatibility/2006">
      <mc:Choice xmlns:cx4="http://schemas.microsoft.com/office/drawing/2016/5/10/chartex" Requires="cx4">
        <xdr:graphicFrame macro="">
          <xdr:nvGraphicFramePr>
            <xdr:cNvPr id="19" name="Chart 18">
              <a:extLst>
                <a:ext uri="{FF2B5EF4-FFF2-40B4-BE49-F238E27FC236}">
                  <a16:creationId xmlns:a16="http://schemas.microsoft.com/office/drawing/2014/main" id="{C8325E5B-E252-4784-83D7-130C2915BF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499767" y="6006935"/>
              <a:ext cx="4314701" cy="257298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534390</xdr:colOff>
      <xdr:row>13</xdr:row>
      <xdr:rowOff>9896</xdr:rowOff>
    </xdr:from>
    <xdr:to>
      <xdr:col>4</xdr:col>
      <xdr:colOff>762001</xdr:colOff>
      <xdr:row>14</xdr:row>
      <xdr:rowOff>168234</xdr:rowOff>
    </xdr:to>
    <xdr:sp macro="" textlink="">
      <xdr:nvSpPr>
        <xdr:cNvPr id="22" name="Rectangle: Rounded Corners 21">
          <a:extLst>
            <a:ext uri="{FF2B5EF4-FFF2-40B4-BE49-F238E27FC236}">
              <a16:creationId xmlns:a16="http://schemas.microsoft.com/office/drawing/2014/main" id="{C8D8F56E-000B-63F7-F39B-A943104367A4}"/>
            </a:ext>
          </a:extLst>
        </xdr:cNvPr>
        <xdr:cNvSpPr/>
      </xdr:nvSpPr>
      <xdr:spPr>
        <a:xfrm>
          <a:off x="534390" y="2325584"/>
          <a:ext cx="2949040" cy="33646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Revenue and Profit by</a:t>
          </a:r>
          <a:r>
            <a:rPr lang="en-IN" sz="1100" baseline="0"/>
            <a:t> Month</a:t>
          </a:r>
          <a:endParaRPr lang="en-IN" sz="1100"/>
        </a:p>
      </xdr:txBody>
    </xdr:sp>
    <xdr:clientData/>
  </xdr:twoCellAnchor>
  <xdr:twoCellAnchor>
    <xdr:from>
      <xdr:col>15</xdr:col>
      <xdr:colOff>498764</xdr:colOff>
      <xdr:row>32</xdr:row>
      <xdr:rowOff>102919</xdr:rowOff>
    </xdr:from>
    <xdr:to>
      <xdr:col>19</xdr:col>
      <xdr:colOff>494805</xdr:colOff>
      <xdr:row>34</xdr:row>
      <xdr:rowOff>59376</xdr:rowOff>
    </xdr:to>
    <xdr:sp macro="" textlink="">
      <xdr:nvSpPr>
        <xdr:cNvPr id="23" name="Rectangle: Rounded Corners 22">
          <a:extLst>
            <a:ext uri="{FF2B5EF4-FFF2-40B4-BE49-F238E27FC236}">
              <a16:creationId xmlns:a16="http://schemas.microsoft.com/office/drawing/2014/main" id="{18F59724-F07B-3CD3-335A-B797680F7EF4}"/>
            </a:ext>
          </a:extLst>
        </xdr:cNvPr>
        <xdr:cNvSpPr/>
      </xdr:nvSpPr>
      <xdr:spPr>
        <a:xfrm>
          <a:off x="10503725" y="5803075"/>
          <a:ext cx="2450275" cy="312717"/>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Contry wise map chart </a:t>
          </a:r>
        </a:p>
      </xdr:txBody>
    </xdr:sp>
    <xdr:clientData/>
  </xdr:twoCellAnchor>
  <xdr:twoCellAnchor>
    <xdr:from>
      <xdr:col>7</xdr:col>
      <xdr:colOff>542307</xdr:colOff>
      <xdr:row>32</xdr:row>
      <xdr:rowOff>87085</xdr:rowOff>
    </xdr:from>
    <xdr:to>
      <xdr:col>12</xdr:col>
      <xdr:colOff>158337</xdr:colOff>
      <xdr:row>34</xdr:row>
      <xdr:rowOff>29688</xdr:rowOff>
    </xdr:to>
    <xdr:sp macro="" textlink="">
      <xdr:nvSpPr>
        <xdr:cNvPr id="24" name="Rectangle: Rounded Corners 23">
          <a:extLst>
            <a:ext uri="{FF2B5EF4-FFF2-40B4-BE49-F238E27FC236}">
              <a16:creationId xmlns:a16="http://schemas.microsoft.com/office/drawing/2014/main" id="{61299C95-690F-A8ED-40F9-B7961B9560EA}"/>
            </a:ext>
          </a:extLst>
        </xdr:cNvPr>
        <xdr:cNvSpPr/>
      </xdr:nvSpPr>
      <xdr:spPr>
        <a:xfrm>
          <a:off x="5638801" y="5787241"/>
          <a:ext cx="2683822" cy="298863"/>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Region wise Comparison</a:t>
          </a:r>
        </a:p>
      </xdr:txBody>
    </xdr:sp>
    <xdr:clientData/>
  </xdr:twoCellAnchor>
  <xdr:twoCellAnchor>
    <xdr:from>
      <xdr:col>0</xdr:col>
      <xdr:colOff>486889</xdr:colOff>
      <xdr:row>32</xdr:row>
      <xdr:rowOff>51459</xdr:rowOff>
    </xdr:from>
    <xdr:to>
      <xdr:col>4</xdr:col>
      <xdr:colOff>514597</xdr:colOff>
      <xdr:row>34</xdr:row>
      <xdr:rowOff>29688</xdr:rowOff>
    </xdr:to>
    <xdr:sp macro="" textlink="">
      <xdr:nvSpPr>
        <xdr:cNvPr id="25" name="Rectangle: Rounded Corners 24">
          <a:extLst>
            <a:ext uri="{FF2B5EF4-FFF2-40B4-BE49-F238E27FC236}">
              <a16:creationId xmlns:a16="http://schemas.microsoft.com/office/drawing/2014/main" id="{7D53F85C-B418-1E35-C70C-54ABCC079C92}"/>
            </a:ext>
          </a:extLst>
        </xdr:cNvPr>
        <xdr:cNvSpPr/>
      </xdr:nvSpPr>
      <xdr:spPr>
        <a:xfrm>
          <a:off x="486889" y="5751615"/>
          <a:ext cx="2749137" cy="334489"/>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Revenue share by channel</a:t>
          </a:r>
        </a:p>
      </xdr:txBody>
    </xdr:sp>
    <xdr:clientData/>
  </xdr:twoCellAnchor>
  <xdr:twoCellAnchor>
    <xdr:from>
      <xdr:col>13</xdr:col>
      <xdr:colOff>134587</xdr:colOff>
      <xdr:row>13</xdr:row>
      <xdr:rowOff>55418</xdr:rowOff>
    </xdr:from>
    <xdr:to>
      <xdr:col>18</xdr:col>
      <xdr:colOff>15835</xdr:colOff>
      <xdr:row>15</xdr:row>
      <xdr:rowOff>35626</xdr:rowOff>
    </xdr:to>
    <xdr:sp macro="" textlink="">
      <xdr:nvSpPr>
        <xdr:cNvPr id="26" name="Rectangle: Rounded Corners 25">
          <a:extLst>
            <a:ext uri="{FF2B5EF4-FFF2-40B4-BE49-F238E27FC236}">
              <a16:creationId xmlns:a16="http://schemas.microsoft.com/office/drawing/2014/main" id="{AABA08AF-4DD9-964D-4D7B-0BCE98438A71}"/>
            </a:ext>
          </a:extLst>
        </xdr:cNvPr>
        <xdr:cNvSpPr/>
      </xdr:nvSpPr>
      <xdr:spPr>
        <a:xfrm>
          <a:off x="8912431" y="2371106"/>
          <a:ext cx="2949040" cy="336468"/>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Top</a:t>
          </a:r>
          <a:r>
            <a:rPr lang="en-IN" sz="1100" baseline="0"/>
            <a:t> 5 Country by revenue</a:t>
          </a:r>
          <a:endParaRPr lang="en-IN" sz="1100"/>
        </a:p>
      </xdr:txBody>
    </xdr:sp>
    <xdr:clientData/>
  </xdr:twoCellAnchor>
  <xdr:twoCellAnchor editAs="oneCell">
    <xdr:from>
      <xdr:col>23</xdr:col>
      <xdr:colOff>597647</xdr:colOff>
      <xdr:row>1</xdr:row>
      <xdr:rowOff>98466</xdr:rowOff>
    </xdr:from>
    <xdr:to>
      <xdr:col>28</xdr:col>
      <xdr:colOff>74706</xdr:colOff>
      <xdr:row>13</xdr:row>
      <xdr:rowOff>29882</xdr:rowOff>
    </xdr:to>
    <mc:AlternateContent xmlns:mc="http://schemas.openxmlformats.org/markup-compatibility/2006">
      <mc:Choice xmlns:a14="http://schemas.microsoft.com/office/drawing/2010/main" Requires="a14">
        <xdr:graphicFrame macro="">
          <xdr:nvGraphicFramePr>
            <xdr:cNvPr id="36" name="Product Category">
              <a:extLst>
                <a:ext uri="{FF2B5EF4-FFF2-40B4-BE49-F238E27FC236}">
                  <a16:creationId xmlns:a16="http://schemas.microsoft.com/office/drawing/2014/main" id="{16945192-F049-53B0-58F0-6FB6592604D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15494000" y="277760"/>
              <a:ext cx="2808941" cy="20829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591221</xdr:colOff>
      <xdr:row>14</xdr:row>
      <xdr:rowOff>21964</xdr:rowOff>
    </xdr:from>
    <xdr:to>
      <xdr:col>28</xdr:col>
      <xdr:colOff>29883</xdr:colOff>
      <xdr:row>30</xdr:row>
      <xdr:rowOff>29882</xdr:rowOff>
    </xdr:to>
    <mc:AlternateContent xmlns:mc="http://schemas.openxmlformats.org/markup-compatibility/2006">
      <mc:Choice xmlns:a14="http://schemas.microsoft.com/office/drawing/2010/main" Requires="a14">
        <xdr:graphicFrame macro="">
          <xdr:nvGraphicFramePr>
            <xdr:cNvPr id="38" name="Country">
              <a:extLst>
                <a:ext uri="{FF2B5EF4-FFF2-40B4-BE49-F238E27FC236}">
                  <a16:creationId xmlns:a16="http://schemas.microsoft.com/office/drawing/2014/main" id="{D30B1CA1-E796-CC70-FECC-A46774F9A14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5487574" y="2532082"/>
              <a:ext cx="2770544" cy="2876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224583</xdr:colOff>
      <xdr:row>32</xdr:row>
      <xdr:rowOff>97096</xdr:rowOff>
    </xdr:from>
    <xdr:to>
      <xdr:col>28</xdr:col>
      <xdr:colOff>418353</xdr:colOff>
      <xdr:row>48</xdr:row>
      <xdr:rowOff>89647</xdr:rowOff>
    </xdr:to>
    <xdr:sp macro="" textlink="">
      <xdr:nvSpPr>
        <xdr:cNvPr id="39" name="Rectangle: Rounded Corners 38">
          <a:extLst>
            <a:ext uri="{FF2B5EF4-FFF2-40B4-BE49-F238E27FC236}">
              <a16:creationId xmlns:a16="http://schemas.microsoft.com/office/drawing/2014/main" id="{414615C6-B232-F7EB-405B-72107555E8C4}"/>
            </a:ext>
          </a:extLst>
        </xdr:cNvPr>
        <xdr:cNvSpPr/>
      </xdr:nvSpPr>
      <xdr:spPr>
        <a:xfrm>
          <a:off x="15120936" y="5834508"/>
          <a:ext cx="3525652" cy="2861257"/>
        </a:xfrm>
        <a:prstGeom prst="roundRect">
          <a:avLst>
            <a:gd name="adj" fmla="val 3934"/>
          </a:avLst>
        </a:prstGeom>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23</xdr:col>
      <xdr:colOff>582706</xdr:colOff>
      <xdr:row>33</xdr:row>
      <xdr:rowOff>126551</xdr:rowOff>
    </xdr:from>
    <xdr:to>
      <xdr:col>28</xdr:col>
      <xdr:colOff>179294</xdr:colOff>
      <xdr:row>47</xdr:row>
      <xdr:rowOff>59764</xdr:rowOff>
    </xdr:to>
    <mc:AlternateContent xmlns:mc="http://schemas.openxmlformats.org/markup-compatibility/2006">
      <mc:Choice xmlns:a14="http://schemas.microsoft.com/office/drawing/2010/main" Requires="a14">
        <xdr:graphicFrame macro="">
          <xdr:nvGraphicFramePr>
            <xdr:cNvPr id="40" name="Quarter">
              <a:extLst>
                <a:ext uri="{FF2B5EF4-FFF2-40B4-BE49-F238E27FC236}">
                  <a16:creationId xmlns:a16="http://schemas.microsoft.com/office/drawing/2014/main" id="{187FDE3D-DA34-2D8E-5F91-8AEB8BCEB77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5479059" y="6043257"/>
              <a:ext cx="2928470" cy="24433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ket" refreshedDate="46305.861527777801" createdVersion="5" refreshedVersion="5" minRefreshableVersion="3" recordCount="2708" xr:uid="{00000000-000A-0000-FFFF-FFFF00000000}">
  <cacheSource type="worksheet">
    <worksheetSource ref="A1:W1048576" sheet="Data"/>
  </cacheSource>
  <cacheFields count="23">
    <cacheField name="ID" numFmtId="0">
      <sharedItems containsString="0" containsBlank="1" containsNumber="1" containsInteger="1" minValue="1" maxValue="5200" count="2708">
        <n v="3392"/>
        <n v="4836"/>
        <n v="163"/>
        <n v="542"/>
        <n v="2002"/>
        <n v="2005"/>
        <n v="2937"/>
        <n v="3326"/>
        <n v="3863"/>
        <n v="4910"/>
        <n v="5188"/>
        <n v="845"/>
        <n v="1077"/>
        <n v="1237"/>
        <n v="1908"/>
        <n v="2245"/>
        <n v="2928"/>
        <n v="4249"/>
        <n v="1734"/>
        <n v="2331"/>
        <n v="2475"/>
        <n v="1433"/>
        <n v="3624"/>
        <n v="4680"/>
        <n v="4803"/>
        <n v="248"/>
        <n v="1118"/>
        <n v="3023"/>
        <n v="3903"/>
        <n v="62"/>
        <n v="142"/>
        <n v="450"/>
        <n v="4397"/>
        <n v="4798"/>
        <n v="136"/>
        <n v="2782"/>
        <n v="4704"/>
        <n v="69"/>
        <n v="490"/>
        <n v="3685"/>
        <n v="3796"/>
        <n v="387"/>
        <n v="2796"/>
        <n v="3703"/>
        <n v="4674"/>
        <n v="4789"/>
        <n v="804"/>
        <n v="1780"/>
        <n v="2844"/>
        <n v="3068"/>
        <n v="3096"/>
        <n v="3129"/>
        <n v="3948"/>
        <n v="5036"/>
        <n v="2681"/>
        <n v="5101"/>
        <n v="3871"/>
        <n v="4643"/>
        <n v="4703"/>
        <n v="5068"/>
        <n v="1539"/>
        <n v="1709"/>
        <n v="2702"/>
        <n v="3176"/>
        <n v="3705"/>
        <n v="3736"/>
        <n v="3967"/>
        <n v="170"/>
        <n v="1040"/>
        <n v="2380"/>
        <n v="3219"/>
        <n v="4425"/>
        <n v="4508"/>
        <n v="4806"/>
        <n v="755"/>
        <n v="3171"/>
        <n v="4277"/>
        <n v="4648"/>
        <n v="157"/>
        <n v="2271"/>
        <n v="3330"/>
        <n v="4547"/>
        <n v="1840"/>
        <n v="1850"/>
        <n v="1858"/>
        <n v="2910"/>
        <n v="3694"/>
        <n v="631"/>
        <n v="1113"/>
        <n v="1525"/>
        <n v="3233"/>
        <n v="4455"/>
        <n v="1769"/>
        <n v="3467"/>
        <n v="3911"/>
        <n v="4401"/>
        <n v="4864"/>
        <n v="347"/>
        <n v="2051"/>
        <n v="2314"/>
        <n v="3861"/>
        <n v="843"/>
        <n v="868"/>
        <n v="890"/>
        <n v="2185"/>
        <n v="2335"/>
        <n v="2784"/>
        <n v="3820"/>
        <n v="994"/>
        <n v="1643"/>
        <n v="1971"/>
        <n v="2828"/>
        <n v="5175"/>
        <n v="1874"/>
        <n v="2490"/>
        <n v="5078"/>
        <n v="230"/>
        <n v="1757"/>
        <n v="1944"/>
        <n v="3485"/>
        <n v="4002"/>
        <n v="818"/>
        <n v="1439"/>
        <n v="1616"/>
        <n v="1798"/>
        <n v="4449"/>
        <n v="4473"/>
        <n v="203"/>
        <n v="1654"/>
        <n v="2203"/>
        <n v="3352"/>
        <n v="183"/>
        <n v="3525"/>
        <n v="4299"/>
        <n v="748"/>
        <n v="3117"/>
        <n v="3328"/>
        <n v="3822"/>
        <n v="4125"/>
        <n v="4592"/>
        <n v="373"/>
        <n v="672"/>
        <n v="1125"/>
        <n v="1164"/>
        <n v="1613"/>
        <n v="2149"/>
        <n v="2593"/>
        <n v="2659"/>
        <n v="3496"/>
        <n v="3889"/>
        <n v="1432"/>
        <n v="1778"/>
        <n v="2047"/>
        <n v="2668"/>
        <n v="2706"/>
        <n v="2940"/>
        <n v="1263"/>
        <n v="1641"/>
        <n v="2014"/>
        <n v="2642"/>
        <n v="2929"/>
        <n v="3855"/>
        <n v="4031"/>
        <n v="2"/>
        <n v="4228"/>
        <n v="928"/>
        <n v="933"/>
        <n v="1646"/>
        <n v="380"/>
        <n v="1723"/>
        <n v="2529"/>
        <n v="2685"/>
        <n v="2793"/>
        <n v="346"/>
        <n v="539"/>
        <n v="1368"/>
        <n v="3506"/>
        <n v="1314"/>
        <n v="2092"/>
        <n v="5083"/>
        <n v="582"/>
        <n v="902"/>
        <n v="2396"/>
        <n v="2494"/>
        <n v="2925"/>
        <n v="3614"/>
        <n v="4360"/>
        <n v="4582"/>
        <n v="4381"/>
        <n v="4964"/>
        <n v="255"/>
        <n v="2178"/>
        <n v="3416"/>
        <n v="3854"/>
        <n v="3952"/>
        <n v="4076"/>
        <n v="4156"/>
        <n v="4260"/>
        <n v="4294"/>
        <n v="1019"/>
        <n v="1471"/>
        <n v="2520"/>
        <n v="4649"/>
        <n v="4545"/>
        <n v="285"/>
        <n v="1499"/>
        <n v="2615"/>
        <n v="479"/>
        <n v="4069"/>
        <n v="4588"/>
        <n v="14"/>
        <n v="303"/>
        <n v="1197"/>
        <n v="2714"/>
        <n v="2753"/>
        <n v="3901"/>
        <n v="594"/>
        <n v="624"/>
        <n v="1013"/>
        <n v="1100"/>
        <n v="2353"/>
        <n v="3020"/>
        <n v="3227"/>
        <n v="3530"/>
        <n v="6"/>
        <n v="2038"/>
        <n v="4104"/>
        <n v="1072"/>
        <n v="2435"/>
        <n v="4476"/>
        <n v="174"/>
        <n v="304"/>
        <n v="404"/>
        <n v="675"/>
        <n v="940"/>
        <n v="2375"/>
        <n v="4184"/>
        <n v="4390"/>
        <n v="1475"/>
        <n v="3504"/>
        <n v="1649"/>
        <n v="2170"/>
        <n v="3402"/>
        <n v="3773"/>
        <n v="4670"/>
        <n v="587"/>
        <n v="1085"/>
        <n v="1635"/>
        <n v="4067"/>
        <n v="287"/>
        <n v="794"/>
        <n v="1609"/>
        <n v="4921"/>
        <n v="2209"/>
        <n v="4757"/>
        <n v="5155"/>
        <n v="1737"/>
        <n v="1905"/>
        <n v="2359"/>
        <n v="3666"/>
        <n v="518"/>
        <n v="892"/>
        <n v="1115"/>
        <n v="1186"/>
        <n v="2093"/>
        <n v="2136"/>
        <n v="3538"/>
        <n v="3891"/>
        <n v="3917"/>
        <n v="4594"/>
        <n v="4750"/>
        <n v="4960"/>
        <n v="4245"/>
        <n v="4664"/>
        <n v="383"/>
        <n v="730"/>
        <n v="985"/>
        <n v="1457"/>
        <n v="2558"/>
        <n v="3024"/>
        <n v="3225"/>
        <n v="3551"/>
        <n v="4157"/>
        <n v="4398"/>
        <n v="4951"/>
        <n v="1354"/>
        <n v="2042"/>
        <n v="3895"/>
        <n v="5074"/>
        <n v="179"/>
        <n v="459"/>
        <n v="525"/>
        <n v="3374"/>
        <n v="3850"/>
        <n v="4004"/>
        <n v="788"/>
        <n v="1717"/>
        <n v="1819"/>
        <n v="1992"/>
        <n v="2499"/>
        <n v="2698"/>
        <n v="4416"/>
        <n v="4434"/>
        <n v="4992"/>
        <n v="388"/>
        <n v="977"/>
        <n v="996"/>
        <n v="1923"/>
        <n v="4904"/>
        <n v="1036"/>
        <n v="1470"/>
        <n v="2907"/>
        <n v="2997"/>
        <n v="3056"/>
        <n v="471"/>
        <n v="842"/>
        <n v="3386"/>
        <n v="4505"/>
        <n v="1286"/>
        <n v="2653"/>
        <n v="4465"/>
        <n v="4576"/>
        <n v="718"/>
        <n v="1527"/>
        <n v="1797"/>
        <n v="2917"/>
        <n v="4095"/>
        <n v="5050"/>
        <n v="709"/>
        <n v="1073"/>
        <n v="2623"/>
        <n v="2625"/>
        <n v="3304"/>
        <n v="4876"/>
        <n v="83"/>
        <n v="863"/>
        <n v="2323"/>
        <n v="3064"/>
        <n v="4995"/>
        <n v="46"/>
        <n v="443"/>
        <n v="759"/>
        <n v="1097"/>
        <n v="2152"/>
        <n v="2512"/>
        <n v="2578"/>
        <n v="3302"/>
        <n v="3752"/>
        <n v="4839"/>
        <n v="264"/>
        <n v="2498"/>
        <n v="3929"/>
        <n v="4195"/>
        <n v="4684"/>
        <n v="313"/>
        <n v="1056"/>
        <n v="2189"/>
        <n v="2617"/>
        <n v="2901"/>
        <n v="2952"/>
        <n v="3421"/>
        <n v="3536"/>
        <n v="3878"/>
        <n v="2027"/>
        <n v="3280"/>
        <n v="5149"/>
        <n v="412"/>
        <n v="1161"/>
        <n v="1320"/>
        <n v="2528"/>
        <n v="2956"/>
        <n v="2973"/>
        <n v="3358"/>
        <n v="164"/>
        <n v="995"/>
        <n v="4912"/>
        <n v="29"/>
        <n v="891"/>
        <n v="1143"/>
        <n v="2478"/>
        <n v="3961"/>
        <n v="4724"/>
        <n v="2171"/>
        <n v="2311"/>
        <n v="3563"/>
        <n v="3587"/>
        <n v="3706"/>
        <n v="4121"/>
        <n v="1047"/>
        <n v="1142"/>
        <n v="2232"/>
        <n v="2339"/>
        <n v="3611"/>
        <n v="3953"/>
        <n v="4253"/>
        <n v="4952"/>
        <n v="5016"/>
        <n v="839"/>
        <n v="1382"/>
        <n v="1452"/>
        <n v="1845"/>
        <n v="3560"/>
        <n v="4059"/>
        <n v="4731"/>
        <n v="693"/>
        <n v="1672"/>
        <n v="2347"/>
        <n v="2582"/>
        <n v="2762"/>
        <n v="4090"/>
        <n v="4491"/>
        <n v="4678"/>
        <n v="1189"/>
        <n v="1590"/>
        <n v="2309"/>
        <n v="3628"/>
        <n v="3718"/>
        <n v="4198"/>
        <n v="4784"/>
        <n v="86"/>
        <n v="1813"/>
        <n v="2212"/>
        <n v="4466"/>
        <n v="4483"/>
        <n v="273"/>
        <n v="578"/>
        <n v="1290"/>
        <n v="1501"/>
        <n v="1540"/>
        <n v="2541"/>
        <n v="4264"/>
        <n v="4311"/>
        <n v="4796"/>
        <n v="89"/>
        <n v="487"/>
        <n v="1476"/>
        <n v="2145"/>
        <n v="2999"/>
        <n v="4464"/>
        <n v="4978"/>
        <n v="130"/>
        <n v="848"/>
        <n v="1359"/>
        <n v="2379"/>
        <n v="2987"/>
        <n v="3121"/>
        <n v="4445"/>
        <n v="441"/>
        <n v="4608"/>
        <n v="4914"/>
        <n v="860"/>
        <n v="920"/>
        <n v="1700"/>
        <n v="1768"/>
        <n v="1876"/>
        <n v="2453"/>
        <n v="2676"/>
        <n v="2800"/>
        <n v="2857"/>
        <n v="3584"/>
        <n v="3669"/>
        <n v="4787"/>
        <n v="769"/>
        <n v="1184"/>
        <n v="1498"/>
        <n v="2054"/>
        <n v="2294"/>
        <n v="2892"/>
        <n v="3145"/>
        <n v="3925"/>
        <n v="2722"/>
        <n v="2767"/>
        <n v="3794"/>
        <n v="3880"/>
        <n v="422"/>
        <n v="495"/>
        <n v="1517"/>
        <n v="2391"/>
        <n v="3809"/>
        <n v="3958"/>
        <n v="4418"/>
        <n v="4693"/>
        <n v="193"/>
        <n v="2246"/>
        <n v="2556"/>
        <n v="169"/>
        <n v="877"/>
        <n v="2023"/>
        <n v="2548"/>
        <n v="2602"/>
        <n v="3229"/>
        <n v="3261"/>
        <n v="3621"/>
        <n v="4681"/>
        <n v="4954"/>
        <n v="1153"/>
        <n v="1383"/>
        <n v="2583"/>
        <n v="4074"/>
        <n v="4301"/>
        <n v="4692"/>
        <n v="1951"/>
        <n v="2111"/>
        <n v="2933"/>
        <n v="3263"/>
        <n v="4764"/>
        <n v="28"/>
        <n v="581"/>
        <n v="643"/>
        <n v="1907"/>
        <n v="1950"/>
        <n v="2443"/>
        <n v="2480"/>
        <n v="2515"/>
        <n v="2829"/>
        <n v="4086"/>
        <n v="4512"/>
        <n v="4837"/>
        <n v="1580"/>
        <n v="1962"/>
        <n v="2381"/>
        <n v="2655"/>
        <n v="2944"/>
        <n v="4756"/>
        <n v="52"/>
        <n v="556"/>
        <n v="1233"/>
        <n v="1492"/>
        <n v="1619"/>
        <n v="1631"/>
        <n v="1844"/>
        <n v="4246"/>
        <n v="5139"/>
        <n v="186"/>
        <n v="1742"/>
        <n v="3189"/>
        <n v="3747"/>
        <n v="3782"/>
        <n v="4344"/>
        <n v="4901"/>
        <n v="4969"/>
        <n v="673"/>
        <n v="888"/>
        <n v="1541"/>
        <n v="1881"/>
        <n v="2007"/>
        <n v="2312"/>
        <n v="4493"/>
        <n v="2072"/>
        <n v="2142"/>
        <n v="2911"/>
        <n v="4276"/>
        <n v="5077"/>
        <n v="1259"/>
        <n v="1720"/>
        <n v="1975"/>
        <n v="2848"/>
        <n v="2979"/>
        <n v="2996"/>
        <n v="749"/>
        <n v="1928"/>
        <n v="2486"/>
        <n v="2688"/>
        <n v="2712"/>
        <n v="3853"/>
        <n v="4043"/>
        <n v="290"/>
        <n v="2953"/>
        <n v="3179"/>
        <n v="3301"/>
        <n v="3349"/>
        <n v="4874"/>
        <n v="1045"/>
        <n v="1703"/>
        <n v="2107"/>
        <n v="2265"/>
        <n v="2839"/>
        <n v="4742"/>
        <n v="4899"/>
        <n v="5042"/>
        <n v="2248"/>
        <n v="2427"/>
        <n v="2445"/>
        <n v="3311"/>
        <n v="3320"/>
        <n v="3321"/>
        <n v="5181"/>
        <n v="5187"/>
        <n v="605"/>
        <n v="3244"/>
        <n v="4047"/>
        <n v="4101"/>
        <n v="4537"/>
        <n v="754"/>
        <n v="1340"/>
        <n v="1444"/>
        <n v="2390"/>
        <n v="3076"/>
        <n v="3157"/>
        <n v="4516"/>
        <n v="5119"/>
        <n v="125"/>
        <n v="728"/>
        <n v="1271"/>
        <n v="1284"/>
        <n v="1657"/>
        <n v="2240"/>
        <n v="3050"/>
        <n v="3213"/>
        <n v="3367"/>
        <n v="3885"/>
        <n v="4372"/>
        <n v="4417"/>
        <n v="1147"/>
        <n v="1514"/>
        <n v="1538"/>
        <n v="1679"/>
        <n v="1708"/>
        <n v="2686"/>
        <n v="3307"/>
        <n v="3772"/>
        <n v="3877"/>
        <n v="4117"/>
        <n v="4562"/>
        <n v="4683"/>
        <n v="308"/>
        <n v="773"/>
        <n v="1303"/>
        <n v="1348"/>
        <n v="1496"/>
        <n v="1695"/>
        <n v="2812"/>
        <n v="3017"/>
        <n v="3719"/>
        <n v="3920"/>
        <n v="4654"/>
        <n v="4920"/>
        <n v="5191"/>
        <n v="413"/>
        <n v="1658"/>
        <n v="2024"/>
        <n v="3980"/>
        <n v="4239"/>
        <n v="4761"/>
        <n v="5160"/>
        <n v="2224"/>
        <n v="2832"/>
        <n v="3000"/>
        <n v="3206"/>
        <n v="3777"/>
        <n v="4980"/>
        <n v="1102"/>
        <n v="1333"/>
        <n v="1369"/>
        <n v="1712"/>
        <n v="2229"/>
        <n v="3458"/>
        <n v="4637"/>
        <n v="4726"/>
        <n v="4838"/>
        <n v="5075"/>
        <n v="149"/>
        <n v="449"/>
        <n v="1422"/>
        <n v="3248"/>
        <n v="3445"/>
        <n v="3930"/>
        <n v="3969"/>
        <n v="4190"/>
        <n v="4442"/>
        <n v="228"/>
        <n v="2101"/>
        <n v="2590"/>
        <n v="2957"/>
        <n v="4270"/>
        <n v="4324"/>
        <n v="5010"/>
        <n v="5092"/>
        <n v="1061"/>
        <n v="1099"/>
        <n v="3500"/>
        <n v="3856"/>
        <n v="4044"/>
        <n v="4235"/>
        <n v="122"/>
        <n v="239"/>
        <n v="356"/>
        <n v="785"/>
        <n v="2325"/>
        <n v="2566"/>
        <n v="3105"/>
        <n v="3167"/>
        <n v="4396"/>
        <n v="4475"/>
        <n v="4482"/>
        <n v="5022"/>
        <n v="1304"/>
        <n v="3008"/>
        <n v="4140"/>
        <n v="4151"/>
        <n v="4650"/>
        <n v="4897"/>
        <n v="792"/>
        <n v="1796"/>
        <n v="3222"/>
        <n v="3237"/>
        <n v="3695"/>
        <n v="5148"/>
        <n v="534"/>
        <n v="551"/>
        <n v="2110"/>
        <n v="2217"/>
        <n v="2544"/>
        <n v="3678"/>
        <n v="3726"/>
        <n v="3897"/>
        <n v="1262"/>
        <n v="2657"/>
        <n v="3238"/>
        <n v="3607"/>
        <n v="5070"/>
        <n v="5171"/>
        <n v="617"/>
        <n v="849"/>
        <n v="956"/>
        <n v="1896"/>
        <n v="2317"/>
        <n v="2542"/>
        <n v="4535"/>
        <n v="4988"/>
        <n v="253"/>
        <n v="1743"/>
        <n v="1801"/>
        <n v="2511"/>
        <n v="3186"/>
        <n v="3378"/>
        <n v="4255"/>
        <n v="4587"/>
        <n v="830"/>
        <n v="4320"/>
        <n v="4386"/>
        <n v="4602"/>
        <n v="5190"/>
        <n v="393"/>
        <n v="812"/>
        <n v="1297"/>
        <n v="1574"/>
        <n v="3060"/>
        <n v="3490"/>
        <n v="3654"/>
        <n v="4209"/>
        <n v="4227"/>
        <n v="4247"/>
        <n v="5196"/>
        <n v="400"/>
        <n v="829"/>
        <n v="1236"/>
        <n v="1364"/>
        <n v="2105"/>
        <n v="4706"/>
        <n v="68"/>
        <n v="1352"/>
        <n v="2526"/>
        <n v="3298"/>
        <n v="3510"/>
        <n v="3638"/>
        <n v="3754"/>
        <n v="4029"/>
        <n v="4651"/>
        <n v="4886"/>
        <n v="162"/>
        <n v="184"/>
        <n v="328"/>
        <n v="908"/>
        <n v="3159"/>
        <n v="4509"/>
        <n v="4677"/>
        <n v="4867"/>
        <n v="1615"/>
        <n v="1812"/>
        <n v="3645"/>
        <n v="3804"/>
        <n v="4367"/>
        <n v="4746"/>
        <n v="4795"/>
        <n v="4800"/>
        <n v="5018"/>
        <n v="474"/>
        <n v="1175"/>
        <n v="2015"/>
        <n v="2196"/>
        <n v="3508"/>
        <n v="3516"/>
        <n v="3570"/>
        <n v="4799"/>
        <n v="5156"/>
        <n v="526"/>
        <n v="712"/>
        <n v="1533"/>
        <n v="1933"/>
        <n v="3128"/>
        <n v="4922"/>
        <n v="5051"/>
        <n v="5182"/>
        <n v="1071"/>
        <n v="1210"/>
        <n v="1244"/>
        <n v="1403"/>
        <n v="1592"/>
        <n v="2581"/>
        <n v="3428"/>
        <n v="765"/>
        <n v="854"/>
        <n v="1087"/>
        <n v="1150"/>
        <n v="1902"/>
        <n v="3913"/>
        <n v="4378"/>
        <n v="4551"/>
        <n v="787"/>
        <n v="1133"/>
        <n v="2075"/>
        <n v="2172"/>
        <n v="2977"/>
        <n v="3531"/>
        <n v="3881"/>
        <n v="4469"/>
        <n v="5037"/>
        <n v="35"/>
        <n v="226"/>
        <n v="1713"/>
        <n v="2320"/>
        <n v="2496"/>
        <n v="2504"/>
        <n v="2598"/>
        <n v="2600"/>
        <n v="2856"/>
        <n v="3478"/>
        <n v="3599"/>
        <n v="282"/>
        <n v="980"/>
        <n v="1155"/>
        <n v="1816"/>
        <n v="2128"/>
        <n v="2296"/>
        <n v="2322"/>
        <n v="3480"/>
        <n v="4426"/>
        <n v="4938"/>
        <n v="915"/>
        <n v="1188"/>
        <n v="1594"/>
        <n v="3022"/>
        <n v="588"/>
        <n v="1016"/>
        <n v="1930"/>
        <n v="2658"/>
        <n v="2951"/>
        <n v="4328"/>
        <n v="4591"/>
        <n v="280"/>
        <n v="409"/>
        <n v="1372"/>
        <n v="2327"/>
        <n v="2703"/>
        <n v="2776"/>
        <n v="3411"/>
        <n v="3841"/>
        <n v="5121"/>
        <n v="53"/>
        <n v="127"/>
        <n v="1092"/>
        <n v="1213"/>
        <n v="1849"/>
        <n v="2395"/>
        <n v="4166"/>
        <n v="1004"/>
        <n v="1012"/>
        <n v="2180"/>
        <n v="3659"/>
        <n v="3775"/>
        <n v="4071"/>
        <n v="5137"/>
        <n v="133"/>
        <n v="1385"/>
        <n v="1597"/>
        <n v="2273"/>
        <n v="2931"/>
        <n v="4143"/>
        <n v="4504"/>
        <n v="656"/>
        <n v="979"/>
        <n v="1510"/>
        <n v="1959"/>
        <n v="2089"/>
        <n v="2446"/>
        <n v="2847"/>
        <n v="3454"/>
        <n v="4472"/>
        <n v="4852"/>
        <n v="4959"/>
        <n v="5056"/>
        <n v="1152"/>
        <n v="3919"/>
        <n v="4202"/>
        <n v="4274"/>
        <n v="4364"/>
        <n v="4896"/>
        <n v="5109"/>
        <n v="289"/>
        <n v="4092"/>
        <n v="4727"/>
        <n v="4753"/>
        <n v="942"/>
        <n v="1755"/>
        <n v="3073"/>
        <n v="4230"/>
        <n v="644"/>
        <n v="1122"/>
        <n v="2019"/>
        <n v="2432"/>
        <n v="2989"/>
        <n v="3019"/>
        <n v="3798"/>
        <n v="3862"/>
        <n v="4281"/>
        <n v="191"/>
        <n v="1039"/>
        <n v="2641"/>
        <n v="3058"/>
        <n v="3110"/>
        <n v="3981"/>
        <n v="4663"/>
        <n v="5021"/>
        <n v="5107"/>
        <n v="454"/>
        <n v="873"/>
        <n v="1116"/>
        <n v="1206"/>
        <n v="1576"/>
        <n v="2634"/>
        <n v="2649"/>
        <n v="2774"/>
        <n v="3037"/>
        <n v="3138"/>
        <n v="3228"/>
        <n v="3401"/>
        <n v="3511"/>
        <n v="4485"/>
        <n v="447"/>
        <n v="1208"/>
        <n v="1355"/>
        <n v="1474"/>
        <n v="1625"/>
        <n v="1877"/>
        <n v="1978"/>
        <n v="3616"/>
        <n v="3992"/>
        <n v="4091"/>
        <n v="4204"/>
        <n v="4234"/>
        <n v="4696"/>
        <n v="4755"/>
        <n v="5090"/>
        <n v="27"/>
        <n v="463"/>
        <n v="653"/>
        <n v="1485"/>
        <n v="1925"/>
        <n v="1952"/>
        <n v="2010"/>
        <n v="2114"/>
        <n v="3104"/>
        <n v="3230"/>
        <n v="3415"/>
        <n v="4130"/>
        <n v="4314"/>
        <n v="998"/>
        <n v="1172"/>
        <n v="1261"/>
        <n v="1762"/>
        <n v="1851"/>
        <n v="3205"/>
        <n v="1396"/>
        <n v="1441"/>
        <n v="1511"/>
        <n v="1701"/>
        <n v="1984"/>
        <n v="2572"/>
        <n v="2833"/>
        <n v="3522"/>
        <n v="146"/>
        <n v="161"/>
        <n v="819"/>
        <n v="2104"/>
        <n v="2678"/>
        <n v="3015"/>
        <n v="3243"/>
        <n v="3283"/>
        <n v="3966"/>
        <n v="1349"/>
        <n v="2333"/>
        <n v="2628"/>
        <n v="2718"/>
        <n v="3185"/>
        <n v="4495"/>
        <n v="815"/>
        <n v="1140"/>
        <n v="1544"/>
        <n v="2420"/>
        <n v="2805"/>
        <n v="3160"/>
        <n v="3278"/>
        <n v="3555"/>
        <n v="3702"/>
        <n v="4349"/>
        <n v="4989"/>
        <n v="713"/>
        <n v="3355"/>
        <n v="3879"/>
        <n v="3989"/>
        <n v="4193"/>
        <n v="4413"/>
        <n v="4598"/>
        <n v="72"/>
        <n v="176"/>
        <n v="205"/>
        <n v="896"/>
        <n v="1697"/>
        <n v="2159"/>
        <n v="2772"/>
        <n v="3091"/>
        <n v="4241"/>
        <n v="5185"/>
        <n v="1437"/>
        <n v="2316"/>
        <n v="2329"/>
        <n v="3036"/>
        <n v="3429"/>
        <n v="3615"/>
        <n v="3661"/>
        <n v="3831"/>
        <n v="4394"/>
        <n v="372"/>
        <n v="532"/>
        <n v="910"/>
        <n v="938"/>
        <n v="1079"/>
        <n v="1662"/>
        <n v="2748"/>
        <n v="3354"/>
        <n v="3532"/>
        <n v="3636"/>
        <n v="3810"/>
        <n v="4137"/>
        <n v="4303"/>
        <n v="4991"/>
        <n v="39"/>
        <n v="206"/>
        <n v="397"/>
        <n v="763"/>
        <n v="1059"/>
        <n v="1332"/>
        <n v="1447"/>
        <n v="2990"/>
        <n v="3769"/>
        <n v="4152"/>
        <n v="4242"/>
        <n v="4780"/>
        <n v="63"/>
        <n v="190"/>
        <n v="268"/>
        <n v="691"/>
        <n v="810"/>
        <n v="855"/>
        <n v="1612"/>
        <n v="1704"/>
        <n v="1857"/>
        <n v="1888"/>
        <n v="2683"/>
        <n v="4211"/>
        <n v="4353"/>
        <n v="5020"/>
        <n v="564"/>
        <n v="736"/>
        <n v="1300"/>
        <n v="1948"/>
        <n v="2272"/>
        <n v="2680"/>
        <n v="4178"/>
        <n v="4272"/>
        <n v="4713"/>
        <n v="5166"/>
        <n v="486"/>
        <n v="1507"/>
        <n v="1821"/>
        <n v="2588"/>
        <n v="2815"/>
        <n v="3258"/>
        <n v="3361"/>
        <n v="3629"/>
        <n v="3750"/>
        <n v="5088"/>
        <n v="1450"/>
        <n v="2330"/>
        <n v="4655"/>
        <n v="137"/>
        <n v="141"/>
        <n v="335"/>
        <n v="498"/>
        <n v="2611"/>
        <n v="3197"/>
        <n v="4668"/>
        <n v="4994"/>
        <n v="512"/>
        <n v="717"/>
        <n v="952"/>
        <n v="1081"/>
        <n v="2043"/>
        <n v="4040"/>
        <n v="2295"/>
        <n v="2670"/>
        <n v="2777"/>
        <n v="2780"/>
        <n v="3209"/>
        <n v="3414"/>
        <n v="3846"/>
        <n v="4120"/>
        <n v="4217"/>
        <n v="4786"/>
        <n v="23"/>
        <n v="99"/>
        <n v="269"/>
        <n v="1772"/>
        <n v="1906"/>
        <n v="2473"/>
        <n v="2549"/>
        <n v="3341"/>
        <n v="3351"/>
        <n v="3366"/>
        <n v="3691"/>
        <n v="3909"/>
        <n v="4862"/>
        <n v="5096"/>
        <n v="5112"/>
        <n v="501"/>
        <n v="540"/>
        <n v="2255"/>
        <n v="3126"/>
        <n v="3223"/>
        <n v="3260"/>
        <n v="3404"/>
        <n v="4267"/>
        <n v="5082"/>
        <n v="5108"/>
        <n v="1105"/>
        <n v="2757"/>
        <n v="3325"/>
        <n v="4070"/>
        <n v="4339"/>
        <n v="731"/>
        <n v="1362"/>
        <n v="1512"/>
        <n v="1647"/>
        <n v="2358"/>
        <n v="2366"/>
        <n v="3481"/>
        <n v="3595"/>
        <n v="3766"/>
        <n v="3933"/>
        <n v="3951"/>
        <n v="4078"/>
        <n v="4182"/>
        <n v="323"/>
        <n v="544"/>
        <n v="1570"/>
        <n v="1932"/>
        <n v="4352"/>
        <n v="4561"/>
        <n v="4741"/>
        <n v="4882"/>
        <n v="4885"/>
        <n v="4982"/>
        <n v="40"/>
        <n v="110"/>
        <n v="1169"/>
        <n v="2211"/>
        <n v="3494"/>
        <n v="3586"/>
        <n v="3660"/>
        <n v="4307"/>
        <n v="5133"/>
        <n v="472"/>
        <n v="689"/>
        <n v="864"/>
        <n v="1163"/>
        <n v="1323"/>
        <n v="2098"/>
        <n v="2190"/>
        <n v="2664"/>
        <n v="2992"/>
        <n v="3120"/>
        <n v="189"/>
        <n v="927"/>
        <n v="1388"/>
        <n v="3932"/>
        <n v="4008"/>
        <n v="4701"/>
        <n v="4805"/>
        <n v="912"/>
        <n v="1837"/>
        <n v="2216"/>
        <n v="2451"/>
        <n v="2874"/>
        <n v="2885"/>
        <n v="3014"/>
        <n v="3273"/>
        <n v="5041"/>
        <n v="312"/>
        <n v="647"/>
        <n v="708"/>
        <n v="886"/>
        <n v="944"/>
        <n v="1050"/>
        <n v="1677"/>
        <n v="2109"/>
        <n v="3688"/>
        <n v="521"/>
        <n v="557"/>
        <n v="929"/>
        <n v="1089"/>
        <n v="1655"/>
        <n v="1897"/>
        <n v="2417"/>
        <n v="3474"/>
        <n v="4079"/>
        <n v="45"/>
        <n v="2895"/>
        <n v="5158"/>
        <n v="1217"/>
        <n v="2249"/>
        <n v="2650"/>
        <n v="3937"/>
        <n v="4122"/>
        <n v="4589"/>
        <n v="4873"/>
        <n v="729"/>
        <n v="906"/>
        <n v="1531"/>
        <n v="1683"/>
        <n v="2363"/>
        <n v="3858"/>
        <n v="4233"/>
        <n v="5071"/>
        <n v="5174"/>
        <n v="727"/>
        <n v="1546"/>
        <n v="3610"/>
        <n v="3931"/>
        <n v="3942"/>
        <n v="4165"/>
        <n v="1149"/>
        <n v="1310"/>
        <n v="2352"/>
        <n v="2547"/>
        <n v="2720"/>
        <n v="3591"/>
        <n v="3819"/>
        <n v="4869"/>
        <n v="4940"/>
        <n v="5164"/>
        <n v="659"/>
        <n v="969"/>
        <n v="1096"/>
        <n v="1440"/>
        <n v="2052"/>
        <n v="2096"/>
        <n v="2488"/>
        <n v="3220"/>
        <n v="3711"/>
        <n v="3823"/>
        <n v="4058"/>
        <n v="4126"/>
        <n v="5080"/>
        <n v="923"/>
        <n v="1549"/>
        <n v="1839"/>
        <n v="2053"/>
        <n v="2342"/>
        <n v="2465"/>
        <n v="3990"/>
        <n v="4370"/>
        <n v="4856"/>
        <n v="337"/>
        <n v="1001"/>
        <n v="2424"/>
        <n v="2751"/>
        <n v="375"/>
        <n v="650"/>
        <n v="941"/>
        <n v="2719"/>
        <n v="3833"/>
        <n v="211"/>
        <n v="392"/>
        <n v="1302"/>
        <n v="1366"/>
        <n v="1974"/>
        <n v="2716"/>
        <n v="3161"/>
        <n v="3240"/>
        <n v="3682"/>
        <n v="4725"/>
        <n v="758"/>
        <n v="1910"/>
        <n v="1941"/>
        <n v="2324"/>
        <n v="2869"/>
        <n v="3236"/>
        <n v="3582"/>
        <n v="3715"/>
        <n v="3940"/>
        <n v="4760"/>
        <n v="4768"/>
        <n v="5025"/>
        <n v="165"/>
        <n v="198"/>
        <n v="1480"/>
        <n v="1990"/>
        <n v="2298"/>
        <n v="2886"/>
        <n v="2893"/>
        <n v="2939"/>
        <n v="3249"/>
        <n v="3832"/>
        <n v="3868"/>
        <n v="4365"/>
        <n v="314"/>
        <n v="552"/>
        <n v="1317"/>
        <n v="1515"/>
        <n v="1674"/>
        <n v="2407"/>
        <n v="2817"/>
        <n v="3059"/>
        <n v="3210"/>
        <n v="3670"/>
        <n v="4017"/>
        <n v="5012"/>
        <n v="884"/>
        <n v="1025"/>
        <n v="1279"/>
        <n v="1534"/>
        <n v="2147"/>
        <n v="2385"/>
        <n v="2517"/>
        <n v="2746"/>
        <n v="3297"/>
        <n v="772"/>
        <n v="838"/>
        <n v="1144"/>
        <n v="1686"/>
        <n v="2823"/>
        <n v="2883"/>
        <n v="3259"/>
        <n v="3709"/>
        <n v="61"/>
        <n v="357"/>
        <n v="1607"/>
        <n v="3295"/>
        <n v="4048"/>
        <n v="4424"/>
        <n v="4732"/>
        <n v="194"/>
        <n v="258"/>
        <n v="543"/>
        <n v="972"/>
        <n v="1146"/>
        <n v="1464"/>
        <n v="1581"/>
        <n v="1894"/>
        <n v="2100"/>
        <n v="2902"/>
        <n v="3115"/>
        <n v="3546"/>
        <n v="4224"/>
        <n v="4858"/>
        <n v="768"/>
        <n v="1901"/>
        <n v="2226"/>
        <n v="2660"/>
        <n v="3004"/>
        <n v="4020"/>
        <n v="4154"/>
        <n v="4957"/>
        <n v="945"/>
        <n v="1726"/>
        <n v="1790"/>
        <n v="2193"/>
        <n v="2781"/>
        <n v="3043"/>
        <n v="3102"/>
        <n v="3156"/>
        <n v="3308"/>
        <n v="3329"/>
        <n v="4102"/>
        <n v="4109"/>
        <n v="4813"/>
        <n v="5054"/>
        <n v="138"/>
        <n v="433"/>
        <n v="484"/>
        <n v="492"/>
        <n v="626"/>
        <n v="1409"/>
        <n v="1486"/>
        <n v="1940"/>
        <n v="2215"/>
        <n v="2555"/>
        <n v="4710"/>
        <n v="4974"/>
        <n v="5048"/>
        <n v="1"/>
        <n v="270"/>
        <n v="2130"/>
        <n v="2474"/>
        <n v="2514"/>
        <n v="2616"/>
        <n v="2632"/>
        <n v="3725"/>
        <n v="3834"/>
        <n v="159"/>
        <n v="435"/>
        <n v="1467"/>
        <n v="1552"/>
        <n v="1745"/>
        <n v="2174"/>
        <n v="3444"/>
        <n v="3646"/>
        <n v="4558"/>
        <n v="4564"/>
        <n v="4616"/>
        <n v="536"/>
        <n v="571"/>
        <n v="965"/>
        <n v="1504"/>
        <n v="2560"/>
        <n v="2758"/>
        <n v="4030"/>
        <n v="4337"/>
        <n v="5129"/>
        <n v="81"/>
        <n v="493"/>
        <n v="613"/>
        <n v="958"/>
        <n v="1270"/>
        <n v="1513"/>
        <n v="2009"/>
        <n v="2838"/>
        <n v="3730"/>
        <n v="4287"/>
        <n v="4297"/>
        <n v="5118"/>
        <n v="363"/>
        <n v="4243"/>
        <n v="4348"/>
        <n v="4405"/>
        <n v="4857"/>
        <n v="87"/>
        <n v="315"/>
        <n v="970"/>
        <n v="1891"/>
        <n v="2148"/>
        <n v="2467"/>
        <n v="3710"/>
        <n v="3714"/>
        <n v="3893"/>
        <n v="4136"/>
        <n v="4212"/>
        <n v="4332"/>
        <n v="702"/>
        <n v="1223"/>
        <n v="1370"/>
        <n v="3476"/>
        <n v="4066"/>
        <n v="4153"/>
        <n v="379"/>
        <n v="820"/>
        <n v="2003"/>
        <n v="2682"/>
        <n v="3860"/>
        <n v="4063"/>
        <n v="4474"/>
        <n v="21"/>
        <n v="368"/>
        <n v="457"/>
        <n v="1516"/>
        <n v="2266"/>
        <n v="2802"/>
        <n v="3604"/>
        <n v="3644"/>
        <n v="4271"/>
        <n v="272"/>
        <n v="1469"/>
        <n v="2253"/>
        <n v="2554"/>
        <n v="2624"/>
        <n v="3338"/>
        <n v="4575"/>
        <n v="4871"/>
        <n v="4931"/>
        <n v="4962"/>
        <n v="5006"/>
        <n v="5033"/>
        <n v="5117"/>
        <n v="954"/>
        <n v="1644"/>
        <n v="2030"/>
        <n v="2595"/>
        <n v="2763"/>
        <n v="3537"/>
        <n v="3550"/>
        <n v="3875"/>
        <n v="4467"/>
        <n v="739"/>
        <n v="2376"/>
        <n v="3109"/>
        <n v="4362"/>
        <n v="777"/>
        <n v="831"/>
        <n v="2059"/>
        <n v="2519"/>
        <n v="2644"/>
        <n v="4141"/>
        <n v="4804"/>
        <n v="5161"/>
        <n v="590"/>
        <n v="1599"/>
        <n v="1665"/>
        <n v="2409"/>
        <n v="2936"/>
        <n v="3397"/>
        <n v="4556"/>
        <n v="4614"/>
        <n v="4999"/>
        <n v="207"/>
        <n v="295"/>
        <n v="657"/>
        <n v="694"/>
        <n v="1187"/>
        <n v="1915"/>
        <n v="2156"/>
        <n v="2539"/>
        <n v="3803"/>
        <n v="100"/>
        <n v="118"/>
        <n v="220"/>
        <n v="1145"/>
        <n v="1289"/>
        <n v="1411"/>
        <n v="1799"/>
        <n v="1871"/>
        <n v="4180"/>
        <n v="4338"/>
        <n v="4463"/>
        <n v="382"/>
        <n v="1011"/>
        <n v="1148"/>
        <n v="1397"/>
        <n v="2252"/>
        <n v="2415"/>
        <n v="2525"/>
        <n v="2652"/>
        <n v="4035"/>
        <n v="4377"/>
        <n v="4734"/>
        <n v="4892"/>
        <n v="5059"/>
        <n v="835"/>
        <n v="1104"/>
        <n v="1976"/>
        <n v="2596"/>
        <n v="2693"/>
        <n v="3045"/>
        <n v="3340"/>
        <n v="3553"/>
        <n v="3807"/>
        <n v="4061"/>
        <n v="4645"/>
        <n v="5104"/>
        <n v="813"/>
        <n v="836"/>
        <n v="1266"/>
        <n v="2201"/>
        <n v="2382"/>
        <n v="1227"/>
        <n v="1843"/>
        <n v="2369"/>
        <n v="2386"/>
        <n v="2579"/>
        <n v="3075"/>
        <n v="3982"/>
        <n v="4530"/>
        <n v="4641"/>
        <n v="4778"/>
        <n v="5132"/>
        <n v="227"/>
        <n v="390"/>
        <n v="859"/>
        <n v="1468"/>
        <n v="2356"/>
        <n v="3556"/>
        <n v="925"/>
        <n v="1563"/>
        <n v="1634"/>
        <n v="2187"/>
        <n v="2773"/>
        <n v="5040"/>
        <n v="415"/>
        <n v="1111"/>
        <n v="1243"/>
        <n v="1326"/>
        <n v="1682"/>
        <n v="2618"/>
        <n v="3319"/>
        <n v="4600"/>
        <n v="5168"/>
        <n v="245"/>
        <n v="322"/>
        <n v="1101"/>
        <n v="1564"/>
        <n v="3712"/>
        <n v="771"/>
        <n v="2749"/>
        <n v="4252"/>
        <n v="4665"/>
        <n v="4767"/>
        <n v="4832"/>
        <n v="747"/>
        <n v="2281"/>
        <n v="2414"/>
        <n v="3162"/>
        <n v="3200"/>
        <n v="3521"/>
        <n v="4447"/>
        <n v="421"/>
        <n v="962"/>
        <n v="1386"/>
        <n v="3083"/>
        <n v="3174"/>
        <n v="4045"/>
        <n v="4850"/>
        <n v="71"/>
        <n v="627"/>
        <n v="959"/>
        <n v="967"/>
        <n v="1267"/>
        <n v="1394"/>
        <n v="1652"/>
        <n v="2126"/>
        <n v="2282"/>
        <n v="2426"/>
        <n v="2534"/>
        <n v="2948"/>
        <n v="3141"/>
        <n v="3935"/>
        <n v="4636"/>
        <n v="4895"/>
        <n v="5029"/>
        <n v="1965"/>
        <n v="3647"/>
        <n v="3918"/>
        <n v="4256"/>
        <n v="5087"/>
        <n v="1921"/>
        <n v="1966"/>
        <n v="2431"/>
        <n v="3676"/>
        <n v="3972"/>
        <n v="4056"/>
        <n v="4471"/>
        <n v="1054"/>
        <n v="1854"/>
        <n v="2140"/>
        <n v="2328"/>
        <n v="4215"/>
        <n v="4563"/>
        <n v="4775"/>
        <n v="247"/>
        <n v="827"/>
        <n v="1156"/>
        <n v="1543"/>
        <n v="2613"/>
        <n v="3002"/>
        <n v="3103"/>
        <n v="3234"/>
        <n v="3281"/>
        <n v="3870"/>
        <n v="3938"/>
        <n v="4237"/>
        <n v="4970"/>
        <n v="515"/>
        <n v="661"/>
        <n v="1443"/>
        <n v="1446"/>
        <n v="1524"/>
        <n v="1946"/>
        <n v="2285"/>
        <n v="2978"/>
        <n v="3842"/>
        <n v="4220"/>
        <n v="478"/>
        <n v="491"/>
        <n v="862"/>
        <n v="957"/>
        <n v="1728"/>
        <n v="2743"/>
        <n v="3098"/>
        <n v="3606"/>
        <n v="3815"/>
        <n v="3979"/>
        <n v="4160"/>
        <n v="4172"/>
        <n v="4265"/>
        <n v="4321"/>
        <n v="4975"/>
        <n v="991"/>
        <n v="1008"/>
        <n v="1083"/>
        <n v="1553"/>
        <n v="1579"/>
        <n v="1732"/>
        <n v="2083"/>
        <n v="2176"/>
        <n v="2723"/>
        <n v="3299"/>
        <n v="3398"/>
        <n v="4012"/>
        <n v="4064"/>
        <n v="4671"/>
        <n v="1914"/>
        <n v="1973"/>
        <n v="2564"/>
        <n v="2791"/>
        <n v="3559"/>
        <n v="3839"/>
        <n v="4133"/>
        <n v="4765"/>
        <n v="1868"/>
        <n v="987"/>
        <n v="2503"/>
        <n v="4928"/>
        <n v="852"/>
        <n v="2188"/>
        <n v="2574"/>
        <n v="2942"/>
        <n v="3211"/>
        <n v="3306"/>
        <n v="3837"/>
        <n v="4169"/>
        <n v="4452"/>
        <n v="4740"/>
        <n v="5000"/>
        <n v="5058"/>
        <n v="496"/>
        <n v="1343"/>
        <n v="1455"/>
        <n v="1632"/>
        <n v="1817"/>
        <n v="2993"/>
        <n v="4676"/>
        <n v="5105"/>
        <n v="223"/>
        <n v="1023"/>
        <n v="1694"/>
        <n v="2006"/>
        <n v="3026"/>
        <n v="3057"/>
        <n v="3112"/>
        <n v="3137"/>
        <n v="3983"/>
        <n v="4016"/>
        <n v="4340"/>
        <n v="4640"/>
        <n v="4733"/>
        <n v="4827"/>
        <n v="5180"/>
        <n v="121"/>
        <n v="618"/>
        <n v="2860"/>
        <n v="3768"/>
        <n v="3987"/>
        <n v="4990"/>
        <n v="348"/>
        <n v="1642"/>
        <n v="2146"/>
        <n v="2629"/>
        <n v="2870"/>
        <n v="2975"/>
        <n v="3163"/>
        <n v="94"/>
        <n v="271"/>
        <n v="1481"/>
        <n v="1663"/>
        <n v="2866"/>
        <n v="3288"/>
        <n v="3426"/>
        <n v="4826"/>
        <n v="662"/>
        <n v="1393"/>
        <n v="1568"/>
        <n v="2428"/>
        <n v="2890"/>
        <n v="2108"/>
        <n v="2340"/>
        <n v="3078"/>
        <n v="3575"/>
        <n v="3700"/>
        <n v="3762"/>
        <n v="2790"/>
        <n v="4149"/>
        <n v="1955"/>
        <n v="2077"/>
        <n v="2879"/>
        <n v="3353"/>
        <n v="3514"/>
        <n v="3964"/>
        <n v="4599"/>
        <n v="5030"/>
        <n v="1593"/>
        <n v="1818"/>
        <n v="2370"/>
        <n v="2726"/>
        <n v="2755"/>
        <n v="3187"/>
        <n v="3471"/>
        <n v="3529"/>
        <n v="3549"/>
        <n v="4003"/>
        <n v="4613"/>
        <n v="75"/>
        <n v="601"/>
        <n v="1617"/>
        <n v="2305"/>
        <n v="2344"/>
        <n v="2601"/>
        <n v="2831"/>
        <n v="2845"/>
        <n v="3679"/>
        <n v="3828"/>
        <n v="4226"/>
        <n v="58"/>
        <n v="1224"/>
        <n v="4345"/>
        <n v="1069"/>
        <n v="1489"/>
        <n v="2045"/>
        <n v="2610"/>
        <n v="4210"/>
        <n v="4584"/>
        <n v="44"/>
        <n v="97"/>
        <n v="1015"/>
        <n v="1128"/>
        <n v="3548"/>
        <n v="242"/>
        <n v="784"/>
        <n v="1535"/>
        <n v="1687"/>
        <n v="2162"/>
        <n v="2307"/>
        <n v="3976"/>
        <n v="5066"/>
        <n v="78"/>
        <n v="354"/>
        <n v="1738"/>
        <n v="1900"/>
        <n v="3375"/>
        <n v="3567"/>
        <n v="4106"/>
        <n v="4293"/>
        <n v="4859"/>
        <n v="770"/>
        <n v="1375"/>
        <n v="2063"/>
        <n v="2563"/>
        <n v="2786"/>
        <n v="3269"/>
        <n v="3346"/>
        <n v="4097"/>
        <n v="4208"/>
        <n v="4606"/>
        <n v="222"/>
        <n v="241"/>
        <n v="753"/>
        <n v="2530"/>
        <n v="572"/>
        <n v="874"/>
        <n v="937"/>
        <n v="1229"/>
        <n v="2186"/>
        <n v="2922"/>
        <n v="3140"/>
        <n v="3369"/>
        <n v="4865"/>
        <n v="103"/>
        <n v="4500"/>
        <n v="5093"/>
        <n v="5147"/>
        <n v="365"/>
        <n v="494"/>
        <n v="665"/>
        <n v="2067"/>
        <n v="2648"/>
        <n v="3074"/>
        <n v="259"/>
        <n v="997"/>
        <n v="2102"/>
        <n v="2452"/>
        <n v="2761"/>
        <n v="3993"/>
        <n v="4343"/>
        <n v="4429"/>
        <n v="4824"/>
        <n v="4881"/>
        <n v="5138"/>
        <n v="1214"/>
        <n v="1346"/>
        <n v="1361"/>
        <n v="2728"/>
        <n v="2788"/>
        <n v="2932"/>
        <n v="3399"/>
        <n v="3588"/>
        <n v="3603"/>
        <n v="3845"/>
        <n v="4191"/>
        <n v="4269"/>
        <n v="5"/>
        <n v="210"/>
        <n v="462"/>
        <n v="725"/>
        <n v="918"/>
        <n v="1442"/>
        <n v="4290"/>
        <n v="4666"/>
        <n v="234"/>
        <n v="802"/>
        <n v="1942"/>
        <n v="2200"/>
        <n v="2236"/>
        <n v="4041"/>
        <n v="4435"/>
        <n v="305"/>
        <n v="808"/>
        <n v="1029"/>
        <n v="1721"/>
        <n v="2425"/>
        <n v="3322"/>
        <n v="3821"/>
        <n v="3899"/>
        <n v="4807"/>
        <n v="30"/>
        <n v="3027"/>
        <n v="3690"/>
        <n v="600"/>
        <n v="1931"/>
        <n v="2124"/>
        <n v="2789"/>
        <n v="2921"/>
        <n v="3108"/>
        <n v="3226"/>
        <n v="3286"/>
        <n v="4510"/>
        <n v="2069"/>
        <n v="95"/>
        <n v="160"/>
        <n v="407"/>
        <n v="1395"/>
        <n v="2085"/>
        <n v="3124"/>
        <n v="3216"/>
        <n v="3743"/>
        <n v="3788"/>
        <n v="4883"/>
        <n v="1577"/>
        <n v="2310"/>
        <n v="2383"/>
        <n v="2803"/>
        <n v="4199"/>
        <n v="4517"/>
        <n v="80"/>
        <n v="370"/>
        <n v="417"/>
        <n v="437"/>
        <n v="790"/>
        <n v="1151"/>
        <n v="1331"/>
        <n v="2388"/>
        <n v="2795"/>
        <n v="2840"/>
        <n v="2863"/>
        <n v="4522"/>
        <n v="5200"/>
        <n v="452"/>
        <n v="871"/>
        <n v="922"/>
        <n v="1491"/>
        <n v="1548"/>
        <n v="2299"/>
        <n v="3051"/>
        <n v="4018"/>
        <n v="4118"/>
        <n v="4251"/>
        <n v="4557"/>
        <n v="4811"/>
        <n v="306"/>
        <n v="1158"/>
        <n v="1639"/>
        <n v="2247"/>
        <n v="3119"/>
        <n v="3267"/>
        <n v="3382"/>
        <n v="3814"/>
        <n v="3818"/>
        <n v="4347"/>
        <n v="4646"/>
        <n v="5102"/>
        <n v="5152"/>
        <n v="151"/>
        <n v="1292"/>
        <n v="1862"/>
        <n v="2569"/>
        <n v="3333"/>
        <n v="3830"/>
        <n v="4868"/>
        <n v="2250"/>
        <n v="2516"/>
        <n v="809"/>
        <n v="1852"/>
        <n v="3627"/>
        <n v="4135"/>
        <n v="4138"/>
        <n v="4286"/>
        <n v="4371"/>
        <n v="905"/>
        <n v="1415"/>
        <n v="2205"/>
        <n v="2374"/>
        <n v="4840"/>
        <n v="4984"/>
        <n v="641"/>
        <n v="1358"/>
        <n v="3904"/>
        <n v="4336"/>
        <n v="4705"/>
        <n v="1094"/>
        <n v="3926"/>
        <n v="524"/>
        <n v="2277"/>
        <n v="2442"/>
        <n v="2809"/>
        <n v="2946"/>
        <n v="4147"/>
        <n v="4164"/>
        <n v="4275"/>
        <n v="5062"/>
        <n v="1126"/>
        <n v="1865"/>
        <n v="2471"/>
        <n v="3208"/>
        <n v="4285"/>
        <n v="261"/>
        <n v="291"/>
        <n v="670"/>
        <n v="1306"/>
        <n v="2400"/>
        <n v="3816"/>
        <n v="4038"/>
        <n v="4686"/>
        <n v="5076"/>
        <n v="1339"/>
        <n v="1884"/>
        <n v="3568"/>
        <n v="4171"/>
        <n v="4477"/>
        <n v="3368"/>
        <n v="3566"/>
        <n v="4420"/>
        <n v="513"/>
        <n v="786"/>
        <n v="3771"/>
        <n v="3910"/>
        <n v="330"/>
        <n v="707"/>
        <n v="989"/>
        <n v="1904"/>
        <n v="2854"/>
        <n v="3212"/>
        <n v="4479"/>
        <n v="4574"/>
        <n v="4815"/>
        <n v="5027"/>
        <n v="1794"/>
        <n v="1867"/>
        <n v="2088"/>
        <n v="2270"/>
        <n v="3789"/>
        <n v="4323"/>
        <n v="276"/>
        <n v="791"/>
        <n v="1033"/>
        <n v="1247"/>
        <n v="1321"/>
        <n v="2048"/>
        <n v="2082"/>
        <n v="2177"/>
        <n v="3776"/>
        <n v="4542"/>
        <n v="36"/>
        <n v="64"/>
        <n v="529"/>
        <n v="1815"/>
        <n v="1820"/>
        <n v="2028"/>
        <n v="2741"/>
        <n v="3602"/>
        <n v="4116"/>
        <n v="4197"/>
        <n v="360"/>
        <n v="427"/>
        <n v="1018"/>
        <n v="1179"/>
        <n v="2267"/>
        <n v="2656"/>
        <n v="2867"/>
        <n v="3335"/>
        <n v="3770"/>
        <n v="4065"/>
        <n v="4222"/>
        <n v="4304"/>
        <n v="109"/>
        <n v="744"/>
        <n v="960"/>
        <n v="1389"/>
        <n v="1493"/>
        <n v="1967"/>
        <n v="2132"/>
        <n v="2882"/>
        <n v="3345"/>
        <n v="4089"/>
        <n v="4119"/>
        <n v="4968"/>
        <n v="5197"/>
        <n v="66"/>
        <n v="585"/>
        <n v="856"/>
        <n v="1793"/>
        <n v="4763"/>
        <n v="1716"/>
        <n v="1759"/>
        <n v="1811"/>
        <n v="2918"/>
        <n v="4150"/>
        <n v="4830"/>
        <n v="4698"/>
        <n v="4846"/>
        <n v="5024"/>
        <n v="1157"/>
        <n v="1427"/>
        <n v="1622"/>
        <n v="1879"/>
        <n v="2483"/>
        <n v="4451"/>
        <n v="93"/>
        <n v="265"/>
        <n v="555"/>
        <n v="1993"/>
        <n v="3116"/>
        <n v="3631"/>
        <n v="4216"/>
        <n v="4956"/>
        <n v="439"/>
        <n v="1076"/>
        <n v="1130"/>
        <n v="2820"/>
        <n v="4213"/>
        <n v="4375"/>
        <n v="5072"/>
        <n v="310"/>
        <n v="317"/>
        <n v="684"/>
        <n v="1430"/>
        <n v="2049"/>
        <n v="2199"/>
        <n v="2954"/>
        <n v="3218"/>
        <n v="3965"/>
        <n v="2278"/>
        <n v="3132"/>
        <n v="3144"/>
        <n v="3501"/>
        <n v="458"/>
        <n v="1065"/>
        <n v="1707"/>
        <n v="1989"/>
        <n v="2852"/>
        <n v="4762"/>
        <n v="4997"/>
        <n v="1238"/>
        <n v="2622"/>
        <n v="3106"/>
        <n v="3274"/>
        <n v="3542"/>
        <n v="3704"/>
        <n v="4699"/>
        <n v="1226"/>
        <n v="1245"/>
        <n v="1477"/>
        <n v="1575"/>
        <n v="2830"/>
        <n v="2884"/>
        <n v="3093"/>
        <n v="3613"/>
        <n v="4496"/>
        <n v="5194"/>
        <n v="339"/>
        <n v="1199"/>
        <n v="1253"/>
        <n v="1407"/>
        <n v="2532"/>
        <n v="307"/>
        <n v="3257"/>
        <n v="3739"/>
        <n v="77"/>
        <n v="461"/>
        <n v="732"/>
        <n v="919"/>
        <n v="949"/>
        <n v="1185"/>
        <n v="1248"/>
        <n v="2129"/>
        <n v="2850"/>
        <n v="3477"/>
        <n v="4673"/>
        <n v="4679"/>
        <n v="4809"/>
        <n v="4849"/>
        <n v="436"/>
        <n v="879"/>
        <n v="955"/>
        <n v="1068"/>
        <n v="1733"/>
        <n v="3270"/>
        <n v="3484"/>
        <n v="3608"/>
        <n v="4036"/>
        <n v="408"/>
        <n v="939"/>
        <n v="1022"/>
        <n v="1997"/>
        <n v="3978"/>
        <n v="4715"/>
        <n v="145"/>
        <n v="465"/>
        <n v="1449"/>
        <n v="1802"/>
        <n v="2645"/>
        <n v="3539"/>
        <n v="4309"/>
        <n v="4355"/>
        <n v="5052"/>
        <n v="9"/>
        <n v="703"/>
        <n v="1627"/>
        <n v="1760"/>
        <n v="2268"/>
        <n v="2636"/>
        <n v="3255"/>
        <n v="4326"/>
        <n v="4346"/>
        <n v="266"/>
        <n v="274"/>
        <n v="1135"/>
        <n v="2166"/>
        <n v="3620"/>
        <n v="3986"/>
        <n v="4384"/>
        <n v="4565"/>
        <n v="4634"/>
        <n v="104"/>
        <n v="181"/>
        <n v="823"/>
        <n v="1730"/>
        <n v="2710"/>
        <n v="3018"/>
        <n v="3735"/>
        <n v="4460"/>
        <n v="319"/>
        <n v="595"/>
        <n v="1623"/>
        <n v="2638"/>
        <n v="2666"/>
        <n v="3505"/>
        <n v="3626"/>
        <n v="3801"/>
        <n v="4685"/>
        <n v="4843"/>
        <n v="4890"/>
        <n v="4913"/>
        <n v="5079"/>
        <n v="366"/>
        <n v="567"/>
        <n v="1051"/>
        <n v="1934"/>
        <n v="2056"/>
        <n v="2115"/>
        <n v="2437"/>
        <n v="3380"/>
        <n v="3648"/>
        <n v="3692"/>
        <n v="4406"/>
        <n v="4550"/>
        <n v="4855"/>
        <n v="5151"/>
        <n v="5189"/>
        <n v="726"/>
        <n v="2154"/>
        <n v="4403"/>
        <n v="4924"/>
        <n v="25"/>
        <n v="252"/>
        <n v="1203"/>
        <n v="1567"/>
        <n v="2060"/>
        <n v="2485"/>
        <n v="3101"/>
        <n v="3165"/>
        <n v="4179"/>
        <n v="4829"/>
        <n v="4943"/>
        <n v="887"/>
        <n v="1090"/>
        <n v="2090"/>
        <n v="2561"/>
        <n v="2855"/>
        <n v="4421"/>
        <n v="195"/>
        <n v="520"/>
        <n v="646"/>
        <n v="893"/>
        <n v="916"/>
        <n v="1295"/>
        <n v="3438"/>
        <n v="3573"/>
        <n v="4257"/>
        <n v="4389"/>
        <n v="4887"/>
        <n v="5007"/>
        <n v="5111"/>
        <n v="5177"/>
        <n v="584"/>
        <n v="621"/>
        <n v="623"/>
        <n v="1431"/>
        <n v="1520"/>
        <n v="1791"/>
        <n v="2191"/>
        <n v="2365"/>
        <n v="2603"/>
        <n v="4098"/>
        <n v="1176"/>
        <n v="1895"/>
        <n v="3385"/>
        <n v="3581"/>
        <n v="4528"/>
        <n v="4633"/>
        <n v="5195"/>
        <n v="2778"/>
        <n v="341"/>
        <n v="374"/>
        <n v="598"/>
        <n v="690"/>
        <n v="1296"/>
        <n v="1585"/>
        <n v="2194"/>
        <n v="2221"/>
        <n v="3836"/>
        <n v="4437"/>
        <n v="4735"/>
        <n v="554"/>
        <n v="1205"/>
        <n v="1979"/>
        <n v="2151"/>
        <n v="2730"/>
        <n v="2779"/>
        <n v="2853"/>
        <n v="3825"/>
        <n v="4808"/>
        <n v="5131"/>
        <n v="1502"/>
        <n v="2470"/>
        <n v="3452"/>
        <n v="4207"/>
        <n v="695"/>
        <n v="1127"/>
        <n v="1174"/>
        <n v="3968"/>
        <n v="4049"/>
        <n v="3"/>
        <n v="1603"/>
        <n v="2073"/>
        <n v="2487"/>
        <n v="3407"/>
        <n v="4052"/>
        <n v="119"/>
        <n v="298"/>
        <n v="419"/>
        <n v="1181"/>
        <n v="1924"/>
        <n v="3829"/>
        <n v="5065"/>
        <n v="5146"/>
        <n v="320"/>
        <n v="1250"/>
        <n v="2584"/>
        <n v="2717"/>
        <n v="2737"/>
        <n v="3021"/>
        <n v="5199"/>
        <n v="1202"/>
        <n v="1365"/>
        <n v="2575"/>
        <n v="2673"/>
        <n v="4145"/>
        <n v="4610"/>
        <n v="4721"/>
        <n v="324"/>
        <n v="559"/>
        <n v="1108"/>
        <n v="1344"/>
        <n v="1922"/>
        <n v="2343"/>
        <n v="2466"/>
        <n v="2647"/>
        <n v="2958"/>
        <n v="3527"/>
        <n v="3729"/>
        <n v="4961"/>
        <n v="5034"/>
        <n v="343"/>
        <n v="405"/>
        <n v="485"/>
        <n v="807"/>
        <n v="1666"/>
        <n v="3442"/>
        <n v="4177"/>
        <n v="4659"/>
        <n v="4667"/>
        <n v="197"/>
        <n v="361"/>
        <n v="841"/>
        <n v="903"/>
        <n v="1278"/>
        <n v="2091"/>
        <n v="3070"/>
        <n v="4007"/>
        <n v="4488"/>
        <n v="5159"/>
        <n v="669"/>
        <n v="686"/>
        <n v="990"/>
        <n v="1134"/>
        <n v="1770"/>
        <n v="3396"/>
        <n v="4259"/>
        <n v="4440"/>
        <n v="5115"/>
        <n v="5136"/>
        <n v="562"/>
        <n v="806"/>
        <n v="3150"/>
        <n v="4847"/>
        <n v="221"/>
        <n v="630"/>
        <n v="1789"/>
        <n v="1947"/>
        <n v="2279"/>
        <n v="2439"/>
        <n v="2540"/>
        <n v="2747"/>
        <n v="3094"/>
        <n v="3359"/>
        <n v="3473"/>
        <n v="3589"/>
        <n v="4689"/>
        <n v="4819"/>
        <n v="5167"/>
        <n v="38"/>
        <n v="364"/>
        <n v="2040"/>
        <n v="2899"/>
        <n v="3199"/>
        <n v="4722"/>
        <n v="1423"/>
        <n v="1505"/>
        <n v="1664"/>
        <n v="2035"/>
        <n v="2094"/>
        <n v="2204"/>
        <n v="3921"/>
        <n v="3999"/>
        <n v="4546"/>
        <n v="158"/>
        <n v="1972"/>
        <n v="3196"/>
        <n v="3722"/>
        <n v="4201"/>
        <n v="4498"/>
        <n v="4791"/>
        <n v="614"/>
        <n v="2301"/>
        <n v="4430"/>
        <n v="318"/>
        <n v="782"/>
        <n v="1402"/>
        <n v="1824"/>
        <n v="2141"/>
        <n v="3517"/>
        <n v="4055"/>
        <n v="4168"/>
        <n v="4317"/>
        <n v="4879"/>
        <n v="467"/>
        <n v="825"/>
        <n v="2346"/>
        <n v="3095"/>
        <n v="3580"/>
        <n v="4672"/>
        <n v="533"/>
        <n v="2160"/>
        <n v="2841"/>
        <n v="3433"/>
        <n v="3763"/>
        <n v="706"/>
        <n v="1086"/>
        <n v="1204"/>
        <n v="1451"/>
        <n v="1650"/>
        <n v="1740"/>
        <n v="3191"/>
        <n v="3662"/>
        <n v="3922"/>
        <n v="4022"/>
        <n v="4366"/>
        <n v="4880"/>
        <n v="5127"/>
        <n v="13"/>
        <n v="102"/>
        <n v="519"/>
        <n v="522"/>
        <n v="798"/>
        <n v="1746"/>
        <n v="3412"/>
        <n v="175"/>
        <n v="1014"/>
        <n v="1763"/>
        <n v="1863"/>
        <n v="3466"/>
        <n v="3630"/>
        <n v="3633"/>
        <n v="4"/>
        <n v="70"/>
        <n v="948"/>
        <n v="1957"/>
        <n v="3097"/>
        <n v="3649"/>
        <n v="3963"/>
        <n v="4305"/>
        <n v="4942"/>
        <n v="19"/>
        <n v="4963"/>
        <n v="5110"/>
        <n v="10"/>
        <n v="216"/>
        <n v="1937"/>
        <n v="4720"/>
        <n v="91"/>
        <n v="505"/>
        <n v="640"/>
        <n v="1408"/>
        <n v="2074"/>
        <n v="2639"/>
        <n v="2694"/>
        <n v="2797"/>
        <n v="2811"/>
        <n v="4037"/>
        <n v="4629"/>
        <n v="2455"/>
        <n v="3184"/>
        <n v="3363"/>
        <n v="3373"/>
        <n v="3799"/>
        <n v="5002"/>
        <n v="2896"/>
        <n v="3334"/>
        <n v="3469"/>
        <n v="569"/>
        <n v="2404"/>
        <n v="4682"/>
        <n v="4888"/>
        <n v="4923"/>
        <n v="131"/>
        <n v="349"/>
        <n v="1131"/>
        <n v="2738"/>
        <n v="4400"/>
        <n v="3122"/>
        <n v="4572"/>
        <n v="4783"/>
        <n v="5055"/>
        <n v="5100"/>
        <n v="488"/>
        <n v="710"/>
        <n v="1009"/>
        <n v="1231"/>
        <n v="1445"/>
        <n v="2842"/>
        <n v="3783"/>
        <n v="4484"/>
        <n v="4597"/>
        <n v="4917"/>
        <n v="629"/>
        <n v="1373"/>
        <n v="1668"/>
        <n v="2646"/>
        <n v="3044"/>
        <n v="3065"/>
        <n v="3365"/>
        <n v="4042"/>
        <n v="4635"/>
        <n v="4748"/>
        <n v="342"/>
        <n v="676"/>
        <n v="1912"/>
        <n v="2065"/>
        <n v="3136"/>
        <n v="3423"/>
        <n v="3746"/>
        <n v="1198"/>
        <n v="2123"/>
        <n v="2586"/>
        <n v="3048"/>
        <n v="3838"/>
        <n v="4718"/>
        <n v="4844"/>
        <n v="678"/>
        <n v="1706"/>
        <n v="3034"/>
        <n v="3883"/>
        <n v="4342"/>
        <n v="4468"/>
        <n v="7"/>
        <n v="658"/>
        <n v="1192"/>
        <n v="3852"/>
        <n v="4507"/>
        <n v="260"/>
        <n v="1659"/>
        <n v="3188"/>
        <n v="3673"/>
        <n v="3805"/>
        <n v="3945"/>
        <n v="4266"/>
        <n v="606"/>
        <n v="1166"/>
        <n v="1913"/>
        <n v="2402"/>
        <n v="3192"/>
        <n v="3721"/>
        <n v="3882"/>
        <n v="4945"/>
        <n v="5084"/>
        <n v="246"/>
        <n v="537"/>
        <n v="968"/>
        <n v="1234"/>
        <n v="2061"/>
        <n v="2219"/>
        <n v="2651"/>
        <n v="3173"/>
        <n v="3409"/>
        <n v="3535"/>
        <n v="5134"/>
        <n v="2011"/>
        <n v="2477"/>
        <n v="2745"/>
        <n v="4427"/>
        <n v="377"/>
        <n v="1530"/>
        <n v="2135"/>
        <n v="2916"/>
        <n v="3449"/>
        <n v="3498"/>
        <n v="4851"/>
        <n v="4926"/>
        <n v="5035"/>
        <n v="5135"/>
        <m/>
      </sharedItems>
    </cacheField>
    <cacheField name="Order Date" numFmtId="0">
      <sharedItems containsNonDate="0" containsDate="1" containsString="0" containsBlank="1" minDate="2026-01-01T00:00:00" maxDate="2026-12-30T00:00:00" count="365">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m/>
      </sharedItems>
    </cacheField>
    <cacheField name="Year" numFmtId="0">
      <sharedItems containsString="0" containsBlank="1" containsNumber="1" containsInteger="1" minValue="2026" maxValue="2026" count="2">
        <n v="2026"/>
        <m/>
      </sharedItems>
    </cacheField>
    <cacheField name="Month" numFmtId="0">
      <sharedItems containsBlank="1" count="13">
        <s v="Jan"/>
        <s v="Feb"/>
        <s v="Mar"/>
        <s v="Apr"/>
        <s v="May"/>
        <s v="Jun"/>
        <s v="Jul"/>
        <s v="Aug"/>
        <s v="Sep"/>
        <s v="Oct"/>
        <s v="Nov"/>
        <s v="Dec"/>
        <m/>
      </sharedItems>
    </cacheField>
    <cacheField name="Quarter" numFmtId="165">
      <sharedItems containsBlank="1" containsMixedTypes="1" containsNumber="1" containsInteger="1" count="6">
        <s v="Q1"/>
        <s v="Q2"/>
        <s v="Q3"/>
        <n v="54"/>
        <s v="Q4"/>
        <m/>
      </sharedItems>
    </cacheField>
    <cacheField name="Region" numFmtId="0">
      <sharedItems containsBlank="1" count="5">
        <s v="Southern Europe"/>
        <s v="Central Europe"/>
        <s v="Northern Europe"/>
        <s v="Western Europe"/>
        <m/>
      </sharedItems>
    </cacheField>
    <cacheField name="Country" numFmtId="0">
      <sharedItems containsBlank="1" count="18">
        <s v="Spain"/>
        <s v="Czechia"/>
        <s v="Sweden"/>
        <s v="Ireland"/>
        <s v="Belgium"/>
        <s v="Denmark"/>
        <s v="Austria"/>
        <s v="Netherlands"/>
        <s v="United Kingdom"/>
        <s v="Portugal"/>
        <s v="Finland"/>
        <s v="Switzerland"/>
        <s v="Germany"/>
        <s v="France"/>
        <s v="Poland"/>
        <s v="Italy"/>
        <s v="Norway"/>
        <m/>
      </sharedItems>
    </cacheField>
    <cacheField name="Sales Channel" numFmtId="0">
      <sharedItems containsBlank="1" count="5">
        <s v="Online Store"/>
        <s v="Corporate"/>
        <s v="Retail Partners"/>
        <s v="Marketplace"/>
        <m/>
      </sharedItems>
    </cacheField>
    <cacheField name="Customer Type" numFmtId="0">
      <sharedItems containsBlank="1" count="4">
        <s v="Returning"/>
        <s v="New"/>
        <s v="Business"/>
        <m/>
      </sharedItems>
    </cacheField>
    <cacheField name="Product Category" numFmtId="0">
      <sharedItems containsBlank="1" count="6">
        <s v="Cycling"/>
        <s v="Hiking"/>
        <s v="Travel"/>
        <s v="Camping"/>
        <s v="Fitness"/>
        <m/>
      </sharedItems>
    </cacheField>
    <cacheField name="Product" numFmtId="0">
      <sharedItems containsBlank="1" count="21">
        <s v="Commuter Helmet"/>
        <s v="Hiking Daypack 20L"/>
        <s v="Insulated Bottle"/>
        <s v="Trail Boots"/>
        <s v="Trail Bike Light"/>
        <s v="Alpine Tent 4P"/>
        <s v="Compact Repair Kit"/>
        <s v="Trail Tent 2P"/>
        <s v="Cycling Pack 12L"/>
        <s v="Packing Cube Set"/>
        <s v="Resistance Band Set"/>
        <s v="Summit Backpack 45L"/>
        <s v="Weighted Vest"/>
        <s v="Portable Camp Stove"/>
        <s v="Recovery Roller"/>
        <s v="Carry-On Duffel"/>
        <s v="Training Mat"/>
        <s v="Trekking Poles"/>
        <s v="Travel Backpack 35L"/>
        <s v="Compact Sleeping Bag"/>
        <m/>
      </sharedItems>
    </cacheField>
    <cacheField name="Units Sold" numFmtId="0">
      <sharedItems containsString="0" containsBlank="1" containsNumber="1" containsInteger="1" minValue="1" maxValue="15" count="11">
        <n v="2"/>
        <n v="4"/>
        <n v="3"/>
        <n v="1"/>
        <n v="8"/>
        <n v="12"/>
        <n v="5"/>
        <n v="15"/>
        <n v="6"/>
        <n v="10"/>
        <m/>
      </sharedItems>
    </cacheField>
    <cacheField name="Unit Price" numFmtId="0">
      <sharedItems containsString="0" containsBlank="1" containsNumber="1" minValue="35.33" maxValue="348.96" count="2065">
        <n v="82.06"/>
        <n v="94.18"/>
        <n v="36.72"/>
        <n v="143.66999999999999"/>
        <n v="36.53"/>
        <n v="35.340000000000003"/>
        <n v="49.6"/>
        <n v="347.51"/>
        <n v="41.22"/>
        <n v="332.18"/>
        <n v="49.71"/>
        <n v="194.35"/>
        <n v="102.12"/>
        <n v="46.99"/>
        <n v="40"/>
        <n v="153.38999999999999"/>
        <n v="124.97"/>
        <n v="100.12"/>
        <n v="40.6"/>
        <n v="104.23"/>
        <n v="122.87"/>
        <n v="36.619999999999997"/>
        <n v="93.4"/>
        <n v="81.260000000000005"/>
        <n v="35.78"/>
        <n v="81.64"/>
        <n v="131.63999999999999"/>
        <n v="155.35"/>
        <n v="51.56"/>
        <n v="51.63"/>
        <n v="344.88"/>
        <n v="94.06"/>
        <n v="72.38"/>
        <n v="153.69"/>
        <n v="168.62"/>
        <n v="152.75"/>
        <n v="141.31"/>
        <n v="121.23"/>
        <n v="161.58000000000001"/>
        <n v="166.84"/>
        <n v="150.96"/>
        <n v="36.33"/>
        <n v="46.27"/>
        <n v="79.930000000000007"/>
        <n v="141.25"/>
        <n v="103.64"/>
        <n v="136.18"/>
        <n v="36.43"/>
        <n v="50.51"/>
        <n v="123"/>
        <n v="72.239999999999995"/>
        <n v="151.11000000000001"/>
        <n v="94.32"/>
        <n v="51.52"/>
        <n v="146.4"/>
        <n v="47.32"/>
        <n v="40.450000000000003"/>
        <n v="47.05"/>
        <n v="123.14"/>
        <n v="151.33000000000001"/>
        <n v="144.01"/>
        <n v="91.19"/>
        <n v="45.45"/>
        <n v="40.72"/>
        <n v="37.090000000000003"/>
        <n v="124.45"/>
        <n v="35.93"/>
        <n v="121.8"/>
        <n v="92.6"/>
        <n v="102.68"/>
        <n v="40.92"/>
        <n v="164.38"/>
        <n v="51.78"/>
        <n v="50.52"/>
        <n v="199.02"/>
        <n v="80.27"/>
        <n v="333.28"/>
        <n v="104.36"/>
        <n v="83.52"/>
        <n v="125.93"/>
        <n v="49.85"/>
        <n v="36.130000000000003"/>
        <n v="104.83"/>
        <n v="35.46"/>
        <n v="165.42"/>
        <n v="122.86"/>
        <n v="35.82"/>
        <n v="120.29"/>
        <n v="80.239999999999995"/>
        <n v="35.97"/>
        <n v="152.81"/>
        <n v="83.34"/>
        <n v="35.869999999999997"/>
        <n v="199.42"/>
        <n v="347.41"/>
        <n v="40.28"/>
        <n v="195.49"/>
        <n v="35.75"/>
        <n v="103.39"/>
        <n v="81.98"/>
        <n v="337.69"/>
        <n v="333.29"/>
        <n v="80.11"/>
        <n v="82.6"/>
        <n v="94.07"/>
        <n v="163.71"/>
        <n v="191.43"/>
        <n v="46.94"/>
        <n v="147.21"/>
        <n v="35.729999999999997"/>
        <n v="103.99"/>
        <n v="72.739999999999995"/>
        <n v="100.01"/>
        <n v="45.73"/>
        <n v="143.66"/>
        <n v="121.88"/>
        <n v="50.92"/>
        <n v="103.78"/>
        <n v="157.16999999999999"/>
        <n v="132.91999999999999"/>
        <n v="71.41"/>
        <n v="199.67"/>
        <n v="196.88"/>
        <n v="49.95"/>
        <n v="70.41"/>
        <n v="70.290000000000006"/>
        <n v="91.46"/>
        <n v="123.27"/>
        <n v="49.63"/>
        <n v="132.21"/>
        <n v="39.549999999999997"/>
        <n v="80.08"/>
        <n v="120.48"/>
        <n v="39.369999999999997"/>
        <n v="81.06"/>
        <n v="120.4"/>
        <n v="47.71"/>
        <n v="102.92"/>
        <n v="72.69"/>
        <n v="79.989999999999995"/>
        <n v="51.11"/>
        <n v="124.83"/>
        <n v="41.07"/>
        <n v="36.020000000000003"/>
        <n v="103.94"/>
        <n v="140.53"/>
        <n v="142.03"/>
        <n v="124.84"/>
        <n v="35.36"/>
        <n v="122.43"/>
        <n v="140.47"/>
        <n v="45.43"/>
        <n v="102.78"/>
        <n v="123.95"/>
        <n v="199.9"/>
        <n v="93.78"/>
        <n v="39.39"/>
        <n v="101.64"/>
        <n v="36.74"/>
        <n v="154.62"/>
        <n v="125.63"/>
        <n v="81.59"/>
        <n v="45.81"/>
        <n v="101.01"/>
        <n v="154.22"/>
        <n v="72.78"/>
        <n v="122.69"/>
        <n v="103.22"/>
        <n v="92.96"/>
        <n v="36.520000000000003"/>
        <n v="50.65"/>
        <n v="37.03"/>
        <n v="81.47"/>
        <n v="122.75"/>
        <n v="50.38"/>
        <n v="50.4"/>
        <n v="69.98"/>
        <n v="90.04"/>
        <n v="51.18"/>
        <n v="35.69"/>
        <n v="50.29"/>
        <n v="194.32"/>
        <n v="40.44"/>
        <n v="134.53"/>
        <n v="154.05000000000001"/>
        <n v="135.4"/>
        <n v="41.03"/>
        <n v="81.44"/>
        <n v="122.19"/>
        <n v="146.33000000000001"/>
        <n v="131.24"/>
        <n v="51.37"/>
        <n v="121.94"/>
        <n v="124.55"/>
        <n v="343.77"/>
        <n v="81.819999999999993"/>
        <n v="36.58"/>
        <n v="92.87"/>
        <n v="41.21"/>
        <n v="155.79"/>
        <n v="50.16"/>
        <n v="140.63999999999999"/>
        <n v="80.680000000000007"/>
        <n v="162.44999999999999"/>
        <n v="101.77"/>
        <n v="153.24"/>
        <n v="70.67"/>
        <n v="134.91"/>
        <n v="70.86"/>
        <n v="104.35"/>
        <n v="339.52"/>
        <n v="154.72999999999999"/>
        <n v="93.98"/>
        <n v="336.83"/>
        <n v="338.93"/>
        <n v="122.72"/>
        <n v="135.63"/>
        <n v="81.34"/>
        <n v="41.01"/>
        <n v="153.03"/>
        <n v="124.92"/>
        <n v="136.55000000000001"/>
        <n v="121.98"/>
        <n v="45.54"/>
        <n v="51.73"/>
        <n v="80.510000000000005"/>
        <n v="36.31"/>
        <n v="82.86"/>
        <n v="103.03"/>
        <n v="36.39"/>
        <n v="124.93"/>
        <n v="101.19"/>
        <n v="51.2"/>
        <n v="81.81"/>
        <n v="152.96"/>
        <n v="166.13"/>
        <n v="193.18"/>
        <n v="80.42"/>
        <n v="122.17"/>
        <n v="164.6"/>
        <n v="132.19999999999999"/>
        <n v="40.700000000000003"/>
        <n v="35.39"/>
        <n v="50.58"/>
        <n v="49.48"/>
        <n v="122.16"/>
        <n v="51.32"/>
        <n v="195.92"/>
        <n v="36.19"/>
        <n v="72.97"/>
        <n v="47.15"/>
        <n v="161.19999999999999"/>
        <n v="49.73"/>
        <n v="126.19"/>
        <n v="135.38999999999999"/>
        <n v="41.27"/>
        <n v="82.04"/>
        <n v="36.630000000000003"/>
        <n v="92.94"/>
        <n v="120.44"/>
        <n v="163.31"/>
        <n v="92.76"/>
        <n v="41.31"/>
        <n v="41.23"/>
        <n v="36.47"/>
        <n v="36.67"/>
        <n v="51.87"/>
        <n v="195.06"/>
        <n v="100.79"/>
        <n v="51.92"/>
        <n v="123.99"/>
        <n v="344.8"/>
        <n v="131.91999999999999"/>
        <n v="146.99"/>
        <n v="164.74"/>
        <n v="89.81"/>
        <n v="35.369999999999997"/>
        <n v="50.64"/>
        <n v="146.37"/>
        <n v="143.74"/>
        <n v="81.94"/>
        <n v="46.46"/>
        <n v="39.49"/>
        <n v="40.909999999999997"/>
        <n v="49.94"/>
        <n v="35.520000000000003"/>
        <n v="341.1"/>
        <n v="36.08"/>
        <n v="151.69999999999999"/>
        <n v="151.55000000000001"/>
        <n v="82.44"/>
        <n v="35.61"/>
        <n v="156.13"/>
        <n v="124.31"/>
        <n v="82.9"/>
        <n v="41.1"/>
        <n v="40.380000000000003"/>
        <n v="80.349999999999994"/>
        <n v="35.89"/>
        <n v="163.44999999999999"/>
        <n v="40.020000000000003"/>
        <n v="40.01"/>
        <n v="155.16"/>
        <n v="39.96"/>
        <n v="146.6"/>
        <n v="94.38"/>
        <n v="121.77"/>
        <n v="123.29"/>
        <n v="41.15"/>
        <n v="35.42"/>
        <n v="103.74"/>
        <n v="165.49"/>
        <n v="72.87"/>
        <n v="161.04"/>
        <n v="130.6"/>
        <n v="81.290000000000006"/>
        <n v="103.33"/>
        <n v="51.14"/>
        <n v="49.7"/>
        <n v="39.659999999999997"/>
        <n v="50.72"/>
        <n v="124.04"/>
        <n v="90.31"/>
        <n v="72.63"/>
        <n v="39.9"/>
        <n v="49.79"/>
        <n v="41.24"/>
        <n v="142.88999999999999"/>
        <n v="192.76"/>
        <n v="165.72"/>
        <n v="164.33"/>
        <n v="45.8"/>
        <n v="103.08"/>
        <n v="47.33"/>
        <n v="50.04"/>
        <n v="125.69"/>
        <n v="142.72999999999999"/>
        <n v="124.36"/>
        <n v="40.42"/>
        <n v="192.86"/>
        <n v="72.34"/>
        <n v="35.409999999999997"/>
        <n v="102.25"/>
        <n v="51.86"/>
        <n v="153.66"/>
        <n v="41.05"/>
        <n v="136.21"/>
        <n v="46.68"/>
        <n v="40.19"/>
        <n v="101.73"/>
        <n v="200.05"/>
        <n v="90.06"/>
        <n v="37.119999999999997"/>
        <n v="156.09"/>
        <n v="36.44"/>
        <n v="192.84"/>
        <n v="152.57"/>
        <n v="130.4"/>
        <n v="94.25"/>
        <n v="125.91"/>
        <n v="39.619999999999997"/>
        <n v="36.32"/>
        <n v="51.16"/>
        <n v="35.65"/>
        <n v="145.19"/>
        <n v="40.090000000000003"/>
        <n v="39.47"/>
        <n v="103.42"/>
        <n v="161.93"/>
        <n v="46.21"/>
        <n v="125.85"/>
        <n v="36.340000000000003"/>
        <n v="51.29"/>
        <n v="40.89"/>
        <n v="120.63"/>
        <n v="82.64"/>
        <n v="72.459999999999994"/>
        <n v="40.659999999999997"/>
        <n v="40.5"/>
        <n v="72.16"/>
        <n v="348.54"/>
        <n v="50.46"/>
        <n v="83.62"/>
        <n v="51.07"/>
        <n v="47.02"/>
        <n v="47.1"/>
        <n v="131.38999999999999"/>
        <n v="120.16"/>
        <n v="196.48"/>
        <n v="81.209999999999994"/>
        <n v="153.47"/>
        <n v="199.75"/>
        <n v="45.84"/>
        <n v="122.07"/>
        <n v="122.4"/>
        <n v="101.43"/>
        <n v="104.7"/>
        <n v="146.34"/>
        <n v="122.92"/>
        <n v="91.35"/>
        <n v="51.01"/>
        <n v="125.04"/>
        <n v="50.22"/>
        <n v="36.369999999999997"/>
        <n v="46.61"/>
        <n v="47.61"/>
        <n v="40.880000000000003"/>
        <n v="39.409999999999997"/>
        <n v="40.82"/>
        <n v="36.979999999999997"/>
        <n v="35.700000000000003"/>
        <n v="39.53"/>
        <n v="50.17"/>
        <n v="41.32"/>
        <n v="152.4"/>
        <n v="36.299999999999997"/>
        <n v="46.24"/>
        <n v="165.58"/>
        <n v="121.49"/>
        <n v="81.84"/>
        <n v="151.47999999999999"/>
        <n v="51.02"/>
        <n v="40.86"/>
        <n v="163.33000000000001"/>
        <n v="90.27"/>
        <n v="131.31"/>
        <n v="167.27"/>
        <n v="70.510000000000005"/>
        <n v="101.06"/>
        <n v="79.849999999999994"/>
        <n v="191.99"/>
        <n v="49.81"/>
        <n v="40.39"/>
        <n v="80.09"/>
        <n v="142.87"/>
        <n v="40.53"/>
        <n v="49.46"/>
        <n v="142.46"/>
        <n v="142.18"/>
        <n v="41.04"/>
        <n v="145.06"/>
        <n v="130.72999999999999"/>
        <n v="50.99"/>
        <n v="134.18"/>
        <n v="50.86"/>
        <n v="124.86"/>
        <n v="81.760000000000005"/>
        <n v="134.65"/>
        <n v="40.590000000000003"/>
        <n v="124.08"/>
        <n v="125.35"/>
        <n v="36.090000000000003"/>
        <n v="94.33"/>
        <n v="35.6"/>
        <n v="72.900000000000006"/>
        <n v="93.48"/>
        <n v="123.63"/>
        <n v="168.37"/>
        <n v="51.68"/>
        <n v="40.159999999999997"/>
        <n v="36.17"/>
        <n v="130.55000000000001"/>
        <n v="102.63"/>
        <n v="81.239999999999995"/>
        <n v="72.11"/>
        <n v="90.15"/>
        <n v="50.7"/>
        <n v="41.13"/>
        <n v="121.66"/>
        <n v="122.77"/>
        <n v="49.96"/>
        <n v="155.13"/>
        <n v="69.83"/>
        <n v="35.4"/>
        <n v="51.75"/>
        <n v="39.6"/>
        <n v="125.94"/>
        <n v="124.67"/>
        <n v="72.260000000000005"/>
        <n v="73"/>
        <n v="152.41999999999999"/>
        <n v="81.78"/>
        <n v="102.59"/>
        <n v="152.44"/>
        <n v="136.29"/>
        <n v="157.51"/>
        <n v="120.5"/>
        <n v="152.62"/>
        <n v="134.16"/>
        <n v="101.13"/>
        <n v="51.36"/>
        <n v="151.88"/>
        <n v="133.59"/>
        <n v="124.39"/>
        <n v="41.08"/>
        <n v="46.11"/>
        <n v="37.1"/>
        <n v="156.57"/>
        <n v="51.4"/>
        <n v="46.42"/>
        <n v="120.75"/>
        <n v="157.38999999999999"/>
        <n v="122.36"/>
        <n v="39.68"/>
        <n v="121.56"/>
        <n v="80.19"/>
        <n v="81.14"/>
        <n v="191.11"/>
        <n v="40.58"/>
        <n v="83.44"/>
        <n v="49.61"/>
        <n v="123.31"/>
        <n v="93.35"/>
        <n v="92.63"/>
        <n v="124.87"/>
        <n v="339.64"/>
        <n v="167.01"/>
        <n v="151.01"/>
        <n v="92.07"/>
        <n v="36.840000000000003"/>
        <n v="71.64"/>
        <n v="124.18"/>
        <n v="134.94999999999999"/>
        <n v="124"/>
        <n v="50.2"/>
        <n v="93.65"/>
        <n v="47.25"/>
        <n v="136.12"/>
        <n v="155.88999999999999"/>
        <n v="130.81"/>
        <n v="47.56"/>
        <n v="140.65"/>
        <n v="82.75"/>
        <n v="46.62"/>
        <n v="196.57"/>
        <n v="90.52"/>
        <n v="165.35"/>
        <n v="36.35"/>
        <n v="47"/>
        <n v="46.86"/>
        <n v="82.13"/>
        <n v="163.16"/>
        <n v="36.68"/>
        <n v="45.82"/>
        <n v="70.95"/>
        <n v="164.31"/>
        <n v="35.57"/>
        <n v="45.51"/>
        <n v="198.32"/>
        <n v="130.94"/>
        <n v="131.62"/>
        <n v="168.34"/>
        <n v="81.040000000000006"/>
        <n v="81.53"/>
        <n v="104.8"/>
        <n v="51.24"/>
        <n v="120.52"/>
        <n v="80.98"/>
        <n v="82.58"/>
        <n v="200.36"/>
        <n v="196.24"/>
        <n v="93.32"/>
        <n v="101.61"/>
        <n v="104.91"/>
        <n v="39.99"/>
        <n v="136.01"/>
        <n v="122.1"/>
        <n v="341.75"/>
        <n v="156.16"/>
        <n v="132.53"/>
        <n v="45.79"/>
        <n v="133.97"/>
        <n v="37.11"/>
        <n v="334.01"/>
        <n v="131.46"/>
        <n v="72.48"/>
        <n v="46.71"/>
        <n v="70.45"/>
        <n v="51.39"/>
        <n v="122.03"/>
        <n v="132.07"/>
        <n v="40.56"/>
        <n v="93.58"/>
        <n v="80.16"/>
        <n v="142.22999999999999"/>
        <n v="71.77"/>
        <n v="71.23"/>
        <n v="71.239999999999995"/>
        <n v="102.64"/>
        <n v="35.56"/>
        <n v="100.39"/>
        <n v="191.51"/>
        <n v="147.30000000000001"/>
        <n v="79.92"/>
        <n v="344.29"/>
        <n v="151.15"/>
        <n v="81.73"/>
        <n v="142.53"/>
        <n v="83.24"/>
        <n v="141.99"/>
        <n v="35.94"/>
        <n v="49.55"/>
        <n v="39.89"/>
        <n v="40.630000000000003"/>
        <n v="39.78"/>
        <n v="92.74"/>
        <n v="120.49"/>
        <n v="70.53"/>
        <n v="90.87"/>
        <n v="145.75"/>
        <n v="134.86000000000001"/>
        <n v="136.07"/>
        <n v="81.75"/>
        <n v="348.16"/>
        <n v="39.799999999999997"/>
        <n v="40.85"/>
        <n v="92.91"/>
        <n v="152.01"/>
        <n v="36.65"/>
        <n v="80.819999999999993"/>
        <n v="144.69999999999999"/>
        <n v="36.51"/>
        <n v="191.59"/>
        <n v="337.24"/>
        <n v="46.2"/>
        <n v="50.84"/>
        <n v="166.5"/>
        <n v="70.2"/>
        <n v="50.67"/>
        <n v="161.05000000000001"/>
        <n v="124.59"/>
        <n v="50.18"/>
        <n v="83.38"/>
        <n v="35.549999999999997"/>
        <n v="154.36000000000001"/>
        <n v="155.68"/>
        <n v="40.950000000000003"/>
        <n v="47.28"/>
        <n v="51.57"/>
        <n v="51.61"/>
        <n v="50.56"/>
        <n v="165.74"/>
        <n v="36.770000000000003"/>
        <n v="196.37"/>
        <n v="35.33"/>
        <n v="46.43"/>
        <n v="125.25"/>
        <n v="341.98"/>
        <n v="40.04"/>
        <n v="40.47"/>
        <n v="83.7"/>
        <n v="83.27"/>
        <n v="126.03"/>
        <n v="39.44"/>
        <n v="130.34"/>
        <n v="154.86000000000001"/>
        <n v="164.49"/>
        <n v="71.87"/>
        <n v="194.97"/>
        <n v="49.53"/>
        <n v="35.619999999999997"/>
        <n v="45.47"/>
        <n v="145.68"/>
        <n v="82.65"/>
        <n v="36.270000000000003"/>
        <n v="157.84"/>
        <n v="36.909999999999997"/>
        <n v="157.59"/>
        <n v="49.97"/>
        <n v="155.54"/>
        <n v="131.13"/>
        <n v="36.82"/>
        <n v="122.28"/>
        <n v="90.92"/>
        <n v="195.03"/>
        <n v="120.28"/>
        <n v="36.04"/>
        <n v="91.72"/>
        <n v="165.17"/>
        <n v="69.819999999999993"/>
        <n v="131.36000000000001"/>
        <n v="199.93"/>
        <n v="70.150000000000006"/>
        <n v="35.86"/>
        <n v="92.27"/>
        <n v="157.31"/>
        <n v="46.18"/>
        <n v="51.44"/>
        <n v="50.97"/>
        <n v="40.549999999999997"/>
        <n v="51.3"/>
        <n v="82.56"/>
        <n v="92.66"/>
        <n v="39.42"/>
        <n v="124.25"/>
        <n v="156.43"/>
        <n v="80.3"/>
        <n v="79.89"/>
        <n v="39.5"/>
        <n v="80.7"/>
        <n v="80.86"/>
        <n v="337.7"/>
        <n v="121.81"/>
        <n v="168.55"/>
        <n v="161.36000000000001"/>
        <n v="123.68"/>
        <n v="146.29"/>
        <n v="164.95"/>
        <n v="91.59"/>
        <n v="46.25"/>
        <n v="198.5"/>
        <n v="152.80000000000001"/>
        <n v="161.47999999999999"/>
        <n v="51.15"/>
        <n v="50.53"/>
        <n v="50.93"/>
        <n v="50.79"/>
        <n v="160.94"/>
        <n v="36.409999999999997"/>
        <n v="72.25"/>
        <n v="103.36"/>
        <n v="145.85"/>
        <n v="100.49"/>
        <n v="332.89"/>
        <n v="154.6"/>
        <n v="83.23"/>
        <n v="46.23"/>
        <n v="125.3"/>
        <n v="36.159999999999997"/>
        <n v="121.41"/>
        <n v="132.58000000000001"/>
        <n v="81.11"/>
        <n v="104.54"/>
        <n v="143.87"/>
        <n v="36.950000000000003"/>
        <n v="121.38"/>
        <n v="39.79"/>
        <n v="51.31"/>
        <n v="50.83"/>
        <n v="141.9"/>
        <n v="122.11"/>
        <n v="102.38"/>
        <n v="91.76"/>
        <n v="144.51"/>
        <n v="120.9"/>
        <n v="195.72"/>
        <n v="40.15"/>
        <n v="130.83000000000001"/>
        <n v="50.34"/>
        <n v="103.37"/>
        <n v="122.31"/>
        <n v="166.48"/>
        <n v="192.21"/>
        <n v="81.13"/>
        <n v="35.92"/>
        <n v="36.21"/>
        <n v="73.03"/>
        <n v="80.81"/>
        <n v="51.53"/>
        <n v="165.99"/>
        <n v="121.22"/>
        <n v="131.1"/>
        <n v="46.44"/>
        <n v="36.659999999999997"/>
        <n v="156.16999999999999"/>
        <n v="125.11"/>
        <n v="36.29"/>
        <n v="143.34"/>
        <n v="46.84"/>
        <n v="91.07"/>
        <n v="81.86"/>
        <n v="70.62"/>
        <n v="146.22"/>
        <n v="51.34"/>
        <n v="153.61000000000001"/>
        <n v="92.09"/>
        <n v="132.41999999999999"/>
        <n v="192.1"/>
        <n v="36.94"/>
        <n v="153.16999999999999"/>
        <n v="82.85"/>
        <n v="143.52000000000001"/>
        <n v="192.94"/>
        <n v="168.56"/>
        <n v="123.9"/>
        <n v="140.93"/>
        <n v="73.150000000000006"/>
        <n v="197.35"/>
        <n v="151.35"/>
        <n v="50.09"/>
        <n v="121.96"/>
        <n v="134.28"/>
        <n v="100.48"/>
        <n v="36.229999999999997"/>
        <n v="120.61"/>
        <n v="36.9"/>
        <n v="40.61"/>
        <n v="36.86"/>
        <n v="156.74"/>
        <n v="51.04"/>
        <n v="93.55"/>
        <n v="131.74"/>
        <n v="91.79"/>
        <n v="155.4"/>
        <n v="36.57"/>
        <n v="41.19"/>
        <n v="136.66999999999999"/>
        <n v="100.87"/>
        <n v="130.80000000000001"/>
        <n v="153.88999999999999"/>
        <n v="122.51"/>
        <n v="79.94"/>
        <n v="50.78"/>
        <n v="80.59"/>
        <n v="195.78"/>
        <n v="125.95"/>
        <n v="51.17"/>
        <n v="83.58"/>
        <n v="80.010000000000005"/>
        <n v="94.4"/>
        <n v="157.33000000000001"/>
        <n v="125.44"/>
        <n v="36.18"/>
        <n v="41"/>
        <n v="72.33"/>
        <n v="125.42"/>
        <n v="41.29"/>
        <n v="131.4"/>
        <n v="140.66999999999999"/>
        <n v="46.28"/>
        <n v="92.12"/>
        <n v="83.3"/>
        <n v="93.84"/>
        <n v="51.25"/>
        <n v="80.13"/>
        <n v="81.28"/>
        <n v="46.19"/>
        <n v="156.58000000000001"/>
        <n v="123.91"/>
        <n v="70.48"/>
        <n v="196.91"/>
        <n v="35.79"/>
        <n v="82.22"/>
        <n v="40.57"/>
        <n v="191.62"/>
        <n v="154.07"/>
        <n v="120.8"/>
        <n v="134.4"/>
        <n v="37.130000000000003"/>
        <n v="123.82"/>
        <n v="199.17"/>
        <n v="83.17"/>
        <n v="154.85"/>
        <n v="194.99"/>
        <n v="47.19"/>
        <n v="124.14"/>
        <n v="131.94999999999999"/>
        <n v="102.24"/>
        <n v="152.07"/>
        <n v="123.34"/>
        <n v="155.81"/>
        <n v="163.19"/>
        <n v="126.16"/>
        <n v="163.57"/>
        <n v="142.06"/>
        <n v="81.37"/>
        <n v="81.790000000000006"/>
        <n v="81.2"/>
        <n v="46.52"/>
        <n v="195.22"/>
        <n v="40.71"/>
        <n v="41.26"/>
        <n v="40.840000000000003"/>
        <n v="143.32"/>
        <n v="156.31"/>
        <n v="100.69"/>
        <n v="153.97"/>
        <n v="124.17"/>
        <n v="152.94999999999999"/>
        <n v="80.099999999999994"/>
        <n v="36.61"/>
        <n v="131.81"/>
        <n v="153.43"/>
        <n v="80.06"/>
        <n v="146.85"/>
        <n v="192.33"/>
        <n v="46.16"/>
        <n v="50.77"/>
        <n v="70.97"/>
        <n v="141.6"/>
        <n v="92.31"/>
        <n v="47.6"/>
        <n v="45.5"/>
        <n v="35.99"/>
        <n v="122.55"/>
        <n v="126.22"/>
        <n v="91.98"/>
        <n v="125.32"/>
        <n v="167.26"/>
        <n v="49.86"/>
        <n v="195.51"/>
        <n v="39.61"/>
        <n v="40.46"/>
        <n v="131.79"/>
        <n v="338.45"/>
        <n v="40.99"/>
        <n v="101.85"/>
        <n v="346.14"/>
        <n v="83.28"/>
        <n v="338.26"/>
        <n v="41.25"/>
        <n v="92"/>
        <n v="80.89"/>
        <n v="194.73"/>
        <n v="93.82"/>
        <n v="196.33"/>
        <n v="123.09"/>
        <n v="141.09"/>
        <n v="157.04"/>
        <n v="136.46"/>
        <n v="36.1"/>
        <n v="92.73"/>
        <n v="36.85"/>
        <n v="157.43"/>
        <n v="155.22"/>
        <n v="100.33"/>
        <n v="145.34"/>
        <n v="35.950000000000003"/>
        <n v="51.09"/>
        <n v="198.69"/>
        <n v="83.45"/>
        <n v="82.21"/>
        <n v="164.77"/>
        <n v="47.36"/>
        <n v="90.7"/>
        <n v="45.59"/>
        <n v="146.55000000000001"/>
        <n v="40.33"/>
        <n v="51.83"/>
        <n v="121.19"/>
        <n v="154.09"/>
        <n v="80.64"/>
        <n v="94.01"/>
        <n v="146.66"/>
        <n v="199.03"/>
        <n v="41.18"/>
        <n v="141.18"/>
        <n v="82.47"/>
        <n v="166.91"/>
        <n v="45.99"/>
        <n v="37.01"/>
        <n v="140.9"/>
        <n v="120.64"/>
        <n v="47.07"/>
        <n v="154.94"/>
        <n v="45.97"/>
        <n v="198.64"/>
        <n v="168.57"/>
        <n v="35.450000000000003"/>
        <n v="152.78"/>
        <n v="49.76"/>
        <n v="157.6"/>
        <n v="125.01"/>
        <n v="93.59"/>
        <n v="143.9"/>
        <n v="190.97"/>
        <n v="72.36"/>
        <n v="162.51"/>
        <n v="70.52"/>
        <n v="90.28"/>
        <n v="342.25"/>
        <n v="348.96"/>
        <n v="71.28"/>
        <n v="160.99"/>
        <n v="124.19"/>
        <n v="36.11"/>
        <n v="141.66999999999999"/>
        <n v="47.53"/>
        <n v="163.65"/>
        <n v="130.94999999999999"/>
        <n v="160.82"/>
        <n v="40.51"/>
        <n v="81.08"/>
        <n v="150.43"/>
        <n v="192.42"/>
        <n v="333.14"/>
        <n v="79.900000000000006"/>
        <n v="51.12"/>
        <n v="90.33"/>
        <n v="36.799999999999997"/>
        <n v="45.7"/>
        <n v="162.30000000000001"/>
        <n v="72.37"/>
        <n v="133.12"/>
        <n v="51.23"/>
        <n v="93.5"/>
        <n v="41.16"/>
        <n v="39.74"/>
        <n v="46.79"/>
        <n v="91.74"/>
        <n v="36.28"/>
        <n v="73.02"/>
        <n v="153.38"/>
        <n v="125.5"/>
        <n v="80.75"/>
        <n v="36.15"/>
        <n v="143.1"/>
        <n v="123.89"/>
        <n v="135.41999999999999"/>
        <n v="156.05000000000001"/>
        <n v="199.28"/>
        <n v="37.04"/>
        <n v="80.95"/>
        <n v="151.46"/>
        <n v="90.1"/>
        <n v="155.69"/>
        <n v="50.11"/>
        <n v="142.55000000000001"/>
        <n v="40.229999999999997"/>
        <n v="81.489999999999995"/>
        <n v="162.71"/>
        <n v="36.479999999999997"/>
        <n v="136.65"/>
        <n v="50.57"/>
        <n v="103.72"/>
        <n v="132.49"/>
        <n v="80.650000000000006"/>
        <n v="36.01"/>
        <n v="50.21"/>
        <n v="100.3"/>
        <n v="47.7"/>
        <n v="40.94"/>
        <n v="51.42"/>
        <n v="164.99"/>
        <n v="145.65"/>
        <n v="120.94"/>
        <n v="90.3"/>
        <n v="335.05"/>
        <n v="35.9"/>
        <n v="157.91"/>
        <n v="41.09"/>
        <n v="120.18"/>
        <n v="198.1"/>
        <n v="36.700000000000003"/>
        <n v="167.23"/>
        <n v="82.91"/>
        <n v="194.79"/>
        <n v="193.13"/>
        <n v="82.7"/>
        <n v="81.99"/>
        <n v="46.29"/>
        <n v="39.729999999999997"/>
        <n v="131.02000000000001"/>
        <n v="46.69"/>
        <n v="39.57"/>
        <n v="146.46"/>
        <n v="50.75"/>
        <n v="50.33"/>
        <n v="47.5"/>
        <n v="130.33000000000001"/>
        <n v="156.76"/>
        <n v="35.770000000000003"/>
        <n v="102.49"/>
        <n v="121.44"/>
        <n v="194.13"/>
        <n v="162.61000000000001"/>
        <n v="40.26"/>
        <n v="47.23"/>
        <n v="50.13"/>
        <n v="345.82"/>
        <n v="126.12"/>
        <n v="36"/>
        <n v="162.25"/>
        <n v="150.44"/>
        <n v="126.17"/>
        <n v="83.72"/>
        <n v="70.58"/>
        <n v="81.96"/>
        <n v="40.67"/>
        <n v="100.89"/>
        <n v="40.299999999999997"/>
        <n v="90.91"/>
        <n v="162.29"/>
        <n v="51.03"/>
        <n v="130.62"/>
        <n v="194.6"/>
        <n v="94"/>
        <n v="156.11000000000001"/>
        <n v="121.78"/>
        <n v="36.22"/>
        <n v="161.78"/>
        <n v="126.23"/>
        <n v="79.97"/>
        <n v="102.37"/>
        <n v="102.13"/>
        <n v="161.82"/>
        <n v="83.29"/>
        <n v="136.72999999999999"/>
        <n v="80.290000000000006"/>
        <n v="142.38"/>
        <n v="91.47"/>
        <n v="45.92"/>
        <n v="165.8"/>
        <n v="40.36"/>
        <n v="143.77000000000001"/>
        <n v="70.5"/>
        <n v="152.88999999999999"/>
        <n v="81.900000000000006"/>
        <n v="103.58"/>
        <n v="69.7"/>
        <n v="145.88999999999999"/>
        <n v="163.25"/>
        <n v="200.22"/>
        <n v="164.78"/>
        <n v="142.86000000000001"/>
        <n v="35.81"/>
        <n v="345.42"/>
        <n v="101.66"/>
        <n v="146.88999999999999"/>
        <n v="161.21"/>
        <n v="71.27"/>
        <n v="145.37"/>
        <n v="155.09"/>
        <n v="82.89"/>
        <n v="80.8"/>
        <n v="39.54"/>
        <n v="121.35"/>
        <n v="41.37"/>
        <n v="81.63"/>
        <n v="142.04"/>
        <n v="133.66999999999999"/>
        <n v="166.6"/>
        <n v="99.93"/>
        <n v="100.56"/>
        <n v="200.48"/>
        <n v="51.06"/>
        <n v="125.9"/>
        <n v="192.24"/>
        <n v="40.79"/>
        <n v="125.73"/>
        <n v="164.92"/>
        <n v="103.91"/>
        <n v="49.69"/>
        <n v="94.19"/>
        <n v="46.87"/>
        <n v="36.99"/>
        <n v="135.44"/>
        <n v="92.25"/>
        <n v="192.6"/>
        <n v="39.94"/>
        <n v="150.61000000000001"/>
        <n v="71.069999999999993"/>
        <n v="141.51"/>
        <n v="156.44"/>
        <n v="82.23"/>
        <n v="144.16999999999999"/>
        <n v="122.14"/>
        <n v="143.59"/>
        <n v="157.66"/>
        <n v="101.58"/>
        <n v="166.71"/>
        <n v="83.33"/>
        <n v="164.5"/>
        <n v="82.28"/>
        <n v="103.17"/>
        <n v="142.78"/>
        <n v="195.38"/>
        <n v="82.26"/>
        <n v="90.79"/>
        <n v="41.33"/>
        <n v="82.39"/>
        <n v="37"/>
        <n v="40.9"/>
        <n v="123.33"/>
        <n v="153.25"/>
        <n v="134.43"/>
        <n v="93.73"/>
        <n v="123.58"/>
        <n v="103.61"/>
        <n v="193.76"/>
        <n v="146.09"/>
        <n v="155.44"/>
        <n v="101.03"/>
        <n v="80.150000000000006"/>
        <n v="83.74"/>
        <n v="81.39"/>
        <n v="194.15"/>
        <n v="50.94"/>
        <n v="125.89"/>
        <n v="51.9"/>
        <n v="39.75"/>
        <n v="93.46"/>
        <n v="82.79"/>
        <n v="92.54"/>
        <n v="46.53"/>
        <n v="71.34"/>
        <n v="83.03"/>
        <n v="40.799999999999997"/>
        <n v="125.34"/>
        <n v="122.73"/>
        <n v="92.72"/>
        <n v="49.84"/>
        <n v="35.799999999999997"/>
        <n v="195.12"/>
        <n v="39.69"/>
        <n v="348.73"/>
        <n v="35.5"/>
        <n v="70.44"/>
        <n v="69.78"/>
        <n v="50.82"/>
        <n v="126.13"/>
        <n v="72.150000000000006"/>
        <n v="35.58"/>
        <n v="154.9"/>
        <n v="91.36"/>
        <n v="134.99"/>
        <n v="40.93"/>
        <n v="90.02"/>
        <n v="50.73"/>
        <n v="121.05"/>
        <n v="81.739999999999995"/>
        <n v="154.01"/>
        <n v="36.869999999999997"/>
        <n v="121.06"/>
        <n v="71.81"/>
        <n v="145.18"/>
        <n v="36.07"/>
        <n v="72.23"/>
        <n v="36.549999999999997"/>
        <n v="124.68"/>
        <n v="101.7"/>
        <n v="50.24"/>
        <n v="35.53"/>
        <n v="46.89"/>
        <n v="197.29"/>
        <n v="49.9"/>
        <n v="156.25"/>
        <n v="120.14"/>
        <n v="145.21"/>
        <n v="161.97"/>
        <n v="125.37"/>
        <n v="195.74"/>
        <n v="192.28"/>
        <n v="342.38"/>
        <n v="50.59"/>
        <n v="46.34"/>
        <n v="91.45"/>
        <n v="36.93"/>
        <n v="143.69"/>
        <n v="147.09"/>
        <n v="153.88"/>
        <n v="72.2"/>
        <n v="152.53"/>
        <n v="51.71"/>
        <n v="39.86"/>
        <n v="83.71"/>
        <n v="47.62"/>
        <n v="80.05"/>
        <n v="51.82"/>
        <n v="161.28"/>
        <n v="102.96"/>
        <n v="94.04"/>
        <n v="70.790000000000006"/>
        <n v="46.41"/>
        <n v="69.75"/>
        <n v="40.81"/>
        <n v="156.69"/>
        <n v="168.59"/>
        <n v="36.880000000000003"/>
        <n v="136.13"/>
        <n v="40.479999999999997"/>
        <n v="156.54"/>
        <n v="152.1"/>
        <n v="145.87"/>
        <n v="151.88999999999999"/>
        <n v="41.14"/>
        <n v="49.5"/>
        <n v="46.48"/>
        <n v="80.25"/>
        <n v="47.52"/>
        <n v="164.58"/>
        <n v="140.44"/>
        <n v="123.73"/>
        <n v="132.68"/>
        <n v="35.479999999999997"/>
        <n v="134.63"/>
        <n v="72.03"/>
        <n v="40.24"/>
        <n v="36.14"/>
        <n v="40.22"/>
        <n v="125.07"/>
        <n v="120.09"/>
        <n v="102.75"/>
        <n v="191.15"/>
        <n v="83.05"/>
        <n v="146.22999999999999"/>
        <n v="144.09"/>
        <n v="93.01"/>
        <n v="121.61"/>
        <n v="195.09"/>
        <n v="167.52"/>
        <n v="50.98"/>
        <n v="49.98"/>
        <n v="195.34"/>
        <n v="103.31"/>
        <n v="83.06"/>
        <n v="151.72999999999999"/>
        <n v="72.010000000000005"/>
        <n v="154.87"/>
        <n v="134.61000000000001"/>
        <n v="81.5"/>
        <n v="133.44999999999999"/>
        <n v="332.99"/>
        <n v="120.88"/>
        <n v="104.65"/>
        <n v="198.35"/>
        <n v="36.56"/>
        <n v="92.41"/>
        <n v="121.87"/>
        <n v="130.9"/>
        <n v="91.11"/>
        <n v="91.95"/>
        <n v="133.65"/>
        <n v="200.45"/>
        <n v="83.6"/>
        <n v="35.74"/>
        <n v="50.44"/>
        <n v="81.38"/>
        <n v="41.3"/>
        <n v="132.59"/>
        <n v="144"/>
        <n v="162.78"/>
        <n v="80.040000000000006"/>
        <n v="90.21"/>
        <n v="133.6"/>
        <n v="197.26"/>
        <n v="70.56"/>
        <n v="82.98"/>
        <n v="101.37"/>
        <n v="340.66"/>
        <n v="50.43"/>
        <n v="51.81"/>
        <n v="49.68"/>
        <n v="131.25"/>
        <n v="36.78"/>
        <n v="80.790000000000006"/>
        <n v="81.66"/>
        <n v="161.75"/>
        <n v="122.47"/>
        <n v="70.930000000000007"/>
        <n v="191.44"/>
        <n v="82.92"/>
        <n v="82.82"/>
        <n v="335.26"/>
        <n v="91.57"/>
        <n v="154.41999999999999"/>
        <n v="49.91"/>
        <n v="91.58"/>
        <n v="41.11"/>
        <n v="45.94"/>
        <n v="141.38"/>
        <n v="343.45"/>
        <n v="104.69"/>
        <n v="341.23"/>
        <n v="91.9"/>
        <n v="81.22"/>
        <n v="72.31"/>
        <n v="151.87"/>
        <n v="156.55000000000001"/>
        <n v="152.72"/>
        <n v="93.41"/>
        <n v="90.23"/>
        <n v="102.91"/>
        <n v="82.63"/>
        <n v="196.39"/>
        <n v="36.25"/>
        <n v="199.85"/>
        <n v="46.32"/>
        <n v="151.06"/>
        <n v="72.39"/>
        <n v="72.650000000000006"/>
        <n v="198.44"/>
        <n v="193.67"/>
        <n v="166.03"/>
        <n v="81.569999999999993"/>
        <n v="143.86000000000001"/>
        <n v="93.53"/>
        <n v="162.38"/>
        <n v="122.52"/>
        <n v="142.84"/>
        <n v="72.349999999999994"/>
        <n v="40.14"/>
        <n v="51.84"/>
        <n v="82.32"/>
        <n v="91.78"/>
        <n v="93.13"/>
        <n v="122.96"/>
        <n v="70.91"/>
        <n v="144.96"/>
        <n v="152.97"/>
        <n v="161.31"/>
        <n v="36.049999999999997"/>
        <n v="194.36"/>
        <n v="192.67"/>
        <n v="192.82"/>
        <n v="83.26"/>
        <n v="81.55"/>
        <n v="83.56"/>
        <n v="125.75"/>
        <n v="104.02"/>
        <n v="92.71"/>
        <n v="90.58"/>
        <n v="120.22"/>
        <n v="195.28"/>
        <n v="46.05"/>
        <n v="191.12"/>
        <n v="156.19"/>
        <n v="104.96"/>
        <n v="168.51"/>
        <n v="69.900000000000006"/>
        <n v="39.83"/>
        <n v="125.31"/>
        <n v="92.5"/>
        <n v="79.78"/>
        <n v="144.44"/>
        <n v="157.41999999999999"/>
        <n v="90.37"/>
        <n v="104.79"/>
        <n v="103.92"/>
        <n v="51.67"/>
        <n v="166.02"/>
        <n v="155.83000000000001"/>
        <n v="36.380000000000003"/>
        <n v="124.09"/>
        <n v="141.97999999999999"/>
        <n v="121.93"/>
        <n v="336.35"/>
        <n v="105.01"/>
        <n v="47.58"/>
        <n v="155.65"/>
        <n v="195.15"/>
        <n v="155.11000000000001"/>
        <n v="156.72"/>
        <n v="162.76"/>
        <n v="45.42"/>
        <n v="101.54"/>
        <n v="125.14"/>
        <n v="147.24"/>
        <n v="199.53"/>
        <n v="40.98"/>
        <n v="35.380000000000003"/>
        <n v="134.49"/>
        <n v="145.30000000000001"/>
        <n v="164.55"/>
        <n v="39.590000000000003"/>
        <n v="51.62"/>
        <n v="90.71"/>
        <n v="91.37"/>
        <n v="46.92"/>
        <n v="100.29"/>
        <n v="147.11000000000001"/>
        <n v="156.44999999999999"/>
        <n v="100.06"/>
        <n v="83.2"/>
        <n v="200.2"/>
        <n v="93.88"/>
        <n v="145.02000000000001"/>
        <n v="50.02"/>
        <n v="104.33"/>
        <n v="156.94999999999999"/>
        <n v="35.590000000000003"/>
        <n v="335.87"/>
        <n v="152.76"/>
        <n v="37.020000000000003"/>
        <n v="51.91"/>
        <n v="36.590000000000003"/>
        <n v="81.88"/>
        <n v="46.54"/>
        <n v="90.19"/>
        <n v="70.38"/>
        <n v="194.75"/>
        <n v="142.16"/>
        <n v="47.69"/>
        <n v="164.51"/>
        <n v="194.71"/>
        <n v="145.24"/>
        <n v="153.63999999999999"/>
        <n v="81.23"/>
        <n v="41.06"/>
        <n v="143.49"/>
        <n v="143.38"/>
        <n v="144.54"/>
        <n v="151.21"/>
        <n v="40.770000000000003"/>
        <n v="35.47"/>
        <n v="81.72"/>
        <n v="46.59"/>
        <n v="69.959999999999994"/>
        <n v="50.76"/>
        <n v="94.29"/>
        <n v="81.430000000000007"/>
        <n v="156.63999999999999"/>
        <n v="72.81"/>
        <n v="80.319999999999993"/>
        <n v="166.81"/>
        <n v="162.4"/>
        <n v="36.69"/>
        <n v="130.43"/>
        <n v="146.13999999999999"/>
        <n v="332.93"/>
        <n v="81.12"/>
        <n v="168.54"/>
        <n v="39.85"/>
        <n v="121.59"/>
        <n v="152.99"/>
        <n v="142.44"/>
        <n v="133.81"/>
        <n v="40.49"/>
        <n v="83.73"/>
        <n v="194.92"/>
        <n v="161.03"/>
        <n v="35.68"/>
        <n v="71.680000000000007"/>
        <n v="51.77"/>
        <n v="39.4"/>
        <n v="47.17"/>
        <n v="50.41"/>
        <n v="80.38"/>
        <n v="40.78"/>
        <n v="141.69"/>
        <n v="82.43"/>
        <n v="133.26"/>
        <n v="147.36000000000001"/>
        <n v="51.74"/>
        <n v="71.7"/>
        <n v="345.33"/>
        <n v="145.33000000000001"/>
        <n v="50.03"/>
        <n v="341.87"/>
        <n v="40.1"/>
        <n v="72.61"/>
        <n v="81.69"/>
        <n v="133.31"/>
        <n v="162.06"/>
        <n v="338.01"/>
        <n v="51.47"/>
        <n v="144.4"/>
        <n v="47.72"/>
        <n v="39.700000000000003"/>
        <n v="344.67"/>
        <n v="80.39"/>
        <n v="130.28"/>
        <n v="157.88999999999999"/>
        <n v="40.83"/>
        <n v="142.36000000000001"/>
        <n v="104.11"/>
        <n v="335.02"/>
        <n v="50.5"/>
        <n v="47.55"/>
        <n v="135.79"/>
        <n v="141.91999999999999"/>
        <n v="146.41"/>
        <n v="40.17"/>
        <n v="91.6"/>
        <n v="121.47"/>
        <n v="83.8"/>
        <n v="122.12"/>
        <n v="145.35"/>
        <n v="121.25"/>
        <n v="101.18"/>
        <n v="50.47"/>
        <n v="168.48"/>
        <n v="121.82"/>
        <n v="124.51"/>
        <n v="153.68"/>
        <n v="121.37"/>
        <n v="145.1"/>
        <n v="36.729999999999997"/>
        <n v="134.15"/>
        <n v="94.21"/>
        <n v="198.29"/>
        <n v="166.21"/>
        <n v="153.5"/>
        <n v="70.430000000000007"/>
        <n v="49.93"/>
        <n v="164.01"/>
        <n v="83.77"/>
        <n v="40.32"/>
        <n v="155.84"/>
        <n v="190.77"/>
        <n v="40.049999999999997"/>
        <n v="82.08"/>
        <n v="50.3"/>
        <n v="47.68"/>
        <n v="51.48"/>
        <n v="146.81"/>
        <n v="167.16"/>
        <n v="83.69"/>
        <n v="40.4"/>
        <n v="143.31"/>
        <n v="51.1"/>
        <n v="130.69999999999999"/>
        <n v="39.630000000000003"/>
        <n v="132.36000000000001"/>
        <n v="156.81"/>
        <n v="134.52000000000001"/>
        <n v="141"/>
        <n v="121.7"/>
        <n v="103.86"/>
        <n v="155.13999999999999"/>
        <n v="92.14"/>
        <n v="39.880000000000003"/>
        <n v="104.16"/>
        <n v="195.68"/>
        <n v="90.05"/>
        <n v="345.48"/>
        <n v="82.38"/>
        <n v="344.79"/>
        <n v="73.06"/>
        <n v="81.58"/>
        <n v="49.87"/>
        <n v="39.81"/>
        <n v="191.46"/>
        <n v="35.44"/>
        <n v="199.7"/>
        <n v="154.28"/>
        <n v="165.44"/>
        <n v="130.29"/>
        <n v="83.32"/>
        <n v="71.040000000000006"/>
        <n v="121.64"/>
        <n v="164.7"/>
        <n v="199.09"/>
        <n v="81.48"/>
        <n v="39.450000000000003"/>
        <n v="93.22"/>
        <n v="142.19"/>
        <n v="133.85"/>
        <n v="125.62"/>
        <n v="196.87"/>
        <n v="47.37"/>
        <n v="145.62"/>
        <n v="50.42"/>
        <n v="157.79"/>
        <n v="40.409999999999997"/>
        <n v="155.55000000000001"/>
        <n v="140.78"/>
        <n v="163.13999999999999"/>
        <n v="141.08000000000001"/>
        <n v="49.51"/>
        <n v="196.74"/>
        <n v="146.69"/>
        <n v="79.81"/>
        <n v="121.63"/>
        <n v="80.67"/>
        <n v="152.12"/>
        <n v="82.54"/>
        <n v="198.57"/>
        <n v="162.19"/>
        <n v="192.99"/>
        <n v="142.33000000000001"/>
        <n v="143.63"/>
        <n v="341.95"/>
        <n v="123.81"/>
        <n v="146.1"/>
        <n v="161.07"/>
        <n v="90.12"/>
        <n v="70.400000000000006"/>
        <n v="191.08"/>
        <n v="125.38"/>
        <n v="35.71"/>
        <n v="46.72"/>
        <n v="143.16999999999999"/>
        <n v="125.88"/>
        <n v="154.93"/>
        <n v="101.1"/>
        <n v="105"/>
        <n v="157.12"/>
        <n v="70.239999999999995"/>
        <n v="103.48"/>
        <n v="143.41999999999999"/>
        <n v="49.56"/>
        <n v="131.05000000000001"/>
        <n v="51.35"/>
        <n v="93.39"/>
        <n v="336.56"/>
        <n v="132.47999999999999"/>
        <n v="92.59"/>
        <n v="93.83"/>
        <n v="125.56"/>
        <n v="124.91"/>
        <n v="199.32"/>
        <n v="337.38"/>
        <n v="82.18"/>
        <n v="70.25"/>
        <n v="46.01"/>
        <n v="89.88"/>
        <n v="163.87"/>
        <n v="80.2"/>
        <n v="36.97"/>
        <n v="35.880000000000003"/>
        <n v="151.68"/>
        <n v="154.53"/>
        <n v="141.77000000000001"/>
        <n v="199.99"/>
        <n v="47.38"/>
        <n v="70.47"/>
        <n v="71.05"/>
        <n v="91.99"/>
        <n v="82.97"/>
        <n v="142.54"/>
        <n v="165.23"/>
        <n v="121.92"/>
        <n v="36.46"/>
        <n v="51.89"/>
        <n v="40.75"/>
        <n v="345.13"/>
        <n v="82.52"/>
        <n v="46.36"/>
        <n v="134.31"/>
        <n v="123.11"/>
        <n v="70.81"/>
        <n v="200.26"/>
        <n v="36.75"/>
        <n v="90.09"/>
        <n v="36.83"/>
        <n v="92.56"/>
        <n v="70.02"/>
        <n v="80.58"/>
        <n v="161.59"/>
        <n v="164.25"/>
        <n v="101.6"/>
        <n v="80.47"/>
        <n v="140.32"/>
        <n v="141.4"/>
        <n v="192.62"/>
        <n v="35.83"/>
        <n v="80.56"/>
        <n v="133.52000000000001"/>
        <n v="152.38"/>
        <n v="93.64"/>
        <n v="123.6"/>
        <n v="124.6"/>
        <n v="151.66"/>
        <n v="36.76"/>
        <n v="195.67"/>
        <n v="72.73"/>
        <n v="46.38"/>
        <n v="45.9"/>
        <n v="144.04"/>
        <n v="80.69"/>
        <n v="191.91"/>
        <n v="132.63"/>
        <n v="71.17"/>
        <n v="132.08000000000001"/>
        <n v="51.5"/>
        <n v="140.49"/>
        <n v="36.200000000000003"/>
        <n v="102.44"/>
        <n v="121.58"/>
        <n v="335.73"/>
        <n v="141.96"/>
        <n v="51.76"/>
        <n v="194.09"/>
        <n v="125.39"/>
        <n v="50.66"/>
        <n v="71.959999999999994"/>
        <n v="49.72"/>
        <n v="130.68"/>
        <n v="161.94999999999999"/>
        <n v="194.19"/>
        <n v="167.41"/>
        <n v="80.84"/>
        <n v="39.65"/>
        <n v="102.47"/>
        <n v="40.43"/>
        <n v="80.400000000000006"/>
        <n v="37.08"/>
        <n v="165.92"/>
        <n v="135.19"/>
        <n v="133.96"/>
        <n v="150.46"/>
        <n v="103.53"/>
        <n v="132.33000000000001"/>
        <n v="50.05"/>
        <n v="197.14"/>
        <n v="72.13"/>
        <n v="341.51"/>
        <n v="46.8"/>
        <n v="198.34"/>
        <n v="122.26"/>
        <n v="71.12"/>
        <n v="165.12"/>
        <n v="36.96"/>
        <n v="39.97"/>
        <n v="335.46"/>
        <n v="154.46"/>
        <n v="39.869999999999997"/>
        <n v="93.19"/>
        <n v="70.010000000000005"/>
        <n v="152.32"/>
        <n v="50.32"/>
        <n v="151.04"/>
        <n v="41.12"/>
        <n v="140.59"/>
        <n v="160.68"/>
        <n v="151.38999999999999"/>
        <n v="45.44"/>
        <n v="35.630000000000003"/>
        <n v="73.010000000000005"/>
        <n v="142"/>
        <n v="124.65"/>
        <n v="80.61"/>
        <n v="153.96"/>
        <n v="163.58000000000001"/>
        <n v="71.88"/>
        <n v="35.49"/>
        <n v="69.760000000000005"/>
        <n v="51.05"/>
        <n v="101.68"/>
        <n v="80.83"/>
        <n v="123.67"/>
        <n v="93.16"/>
        <n v="83.79"/>
        <n v="120.98"/>
        <n v="152.05000000000001"/>
        <n v="90.99"/>
        <n v="50.55"/>
        <n v="51.65"/>
        <n v="82.96"/>
        <n v="70.3"/>
        <n v="47.12"/>
        <n v="39.82"/>
        <n v="154.27000000000001"/>
        <n v="143.02000000000001"/>
        <n v="156.82"/>
        <n v="144.22999999999999"/>
        <n v="152.82"/>
        <n v="150.75"/>
        <n v="145.83000000000001"/>
        <n v="162.04"/>
        <n v="141.33000000000001"/>
        <n v="124.72"/>
        <n v="166.1"/>
        <n v="81.27"/>
        <n v="191.98"/>
        <n v="89.87"/>
        <n v="73.05"/>
        <n v="123.49"/>
        <n v="51.93"/>
        <n v="155.44999999999999"/>
        <n v="40.03"/>
        <n v="124.06"/>
        <n v="142.30000000000001"/>
        <n v="133.99"/>
        <n v="83.18"/>
        <n v="336.58"/>
        <n v="121.86"/>
        <n v="333.09"/>
        <n v="51.79"/>
        <n v="141.21"/>
        <n v="141.63999999999999"/>
        <n v="71.78"/>
        <n v="145.4"/>
        <n v="132.94999999999999"/>
        <n v="168.08"/>
        <n v="191.85"/>
        <n v="93.99"/>
        <n v="91.43"/>
        <n v="122.64"/>
        <n v="80.959999999999994"/>
        <n v="100.72"/>
        <n v="123.4"/>
        <n v="104.64"/>
        <n v="81.67"/>
        <n v="70.599999999999994"/>
        <n v="92.13"/>
        <n v="151.09"/>
        <n v="81.02"/>
        <n v="164.36"/>
        <n v="122.33"/>
        <n v="83.49"/>
        <n v="123.43"/>
        <n v="164.85"/>
        <n v="46.82"/>
        <n v="196.08"/>
        <n v="102.87"/>
        <n v="166.15"/>
        <n v="196.53"/>
        <n v="192.23"/>
        <n v="167.9"/>
        <n v="80.709999999999994"/>
        <n v="71.66"/>
        <n v="125.23"/>
        <n v="91.33"/>
        <n v="155.91"/>
        <n v="103.88"/>
        <n v="134.19"/>
        <n v="37.06"/>
        <n v="135.21"/>
        <n v="145.77000000000001"/>
        <n v="121.53"/>
        <n v="70.099999999999994"/>
        <n v="144.25"/>
        <n v="146.19"/>
        <n v="81.89"/>
        <n v="194.78"/>
        <n v="141.63"/>
        <n v="141.61000000000001"/>
        <n v="122.15"/>
        <n v="130.24"/>
        <n v="195.32"/>
        <n v="36.36"/>
        <n v="35.85"/>
        <n v="46.73"/>
        <n v="143.72"/>
        <n v="71.11"/>
        <n v="161.66"/>
        <n v="36.81"/>
        <n v="132.61000000000001"/>
        <n v="36.119999999999997"/>
        <n v="153.93"/>
        <n v="72.77"/>
        <n v="46.45"/>
        <n v="165.75"/>
        <n v="198.02"/>
        <n v="46.3"/>
        <n v="80.72"/>
        <n v="35.51"/>
        <n v="132.06"/>
        <n v="151.49"/>
        <n v="35.67"/>
        <n v="81.150000000000006"/>
        <n v="122.18"/>
        <n v="83.14"/>
        <n v="80.97"/>
        <n v="46.81"/>
        <n v="153.51"/>
        <n v="197.5"/>
        <n v="140.34"/>
        <n v="39.479999999999997"/>
        <n v="46.63"/>
        <n v="142.93"/>
        <n v="344.63"/>
        <n v="46.51"/>
        <n v="80.17"/>
        <n v="124.62"/>
        <n v="144.78"/>
        <n v="133.80000000000001"/>
        <n v="70.59"/>
        <n v="151.05000000000001"/>
        <n v="120.37"/>
        <n v="193.8"/>
        <n v="146.08000000000001"/>
        <n v="101.17"/>
        <n v="165.1"/>
        <n v="194.07"/>
        <n v="71.55"/>
        <n v="50.68"/>
        <n v="101.26"/>
        <n v="131.97999999999999"/>
        <n v="73.16"/>
        <n v="47.43"/>
        <n v="196.97"/>
        <n v="47.22"/>
        <n v="40.29"/>
        <n v="125.82"/>
        <n v="165.29"/>
        <n v="199.66"/>
        <n v="146.25"/>
        <n v="333.51"/>
        <n v="151.97"/>
        <n v="122.65"/>
        <n v="143.16"/>
        <n v="142.75"/>
        <n v="36.03"/>
        <n v="133.4"/>
        <n v="199.31"/>
        <n v="47.44"/>
        <n v="81.010000000000005"/>
        <n v="49.88"/>
        <n v="36.64"/>
        <n v="39.979999999999997"/>
        <n v="144.16"/>
        <n v="102.98"/>
        <n v="122.49"/>
        <n v="141.74"/>
        <n v="49.64"/>
        <n v="164.29"/>
        <n v="36.6"/>
        <n v="49.59"/>
        <n v="72.3"/>
        <n v="83.08"/>
        <n v="73.040000000000006"/>
        <n v="339.95"/>
        <n v="199.43"/>
        <n v="161.53"/>
        <n v="197.18"/>
        <n v="124.9"/>
        <n v="145.6"/>
        <n v="126.21"/>
        <n v="143.72999999999999"/>
        <n v="146.38999999999999"/>
        <n v="89.84"/>
        <n v="49.67"/>
        <n v="94.3"/>
        <n v="154.12"/>
        <n v="150.88"/>
        <n v="163.34"/>
        <n v="79.86"/>
        <n v="123.42"/>
        <n v="145.43"/>
        <n v="36.89"/>
        <n v="145.44"/>
        <n v="122"/>
        <n v="71.89"/>
        <n v="141.91"/>
        <n v="140.4"/>
        <n v="130.52000000000001"/>
        <n v="79.87"/>
        <n v="71.3"/>
        <n v="122.95"/>
        <n v="80.92"/>
        <n v="50.35"/>
        <n v="40.64"/>
        <n v="81.510000000000005"/>
        <n v="196.89"/>
        <n v="195.63"/>
        <n v="83.15"/>
        <n v="81.599999999999994"/>
        <n v="47.67"/>
        <n v="50.96"/>
        <n v="91.08"/>
        <n v="143.84"/>
        <n v="102.66"/>
        <n v="157.58000000000001"/>
        <n v="36.4"/>
        <n v="142.15"/>
        <n v="332.38"/>
        <n v="125.66"/>
        <n v="103.52"/>
        <n v="35.54"/>
        <n v="167.21"/>
        <n v="133.56"/>
        <n v="40.619999999999997"/>
        <n v="333.84"/>
        <n v="198.94"/>
        <n v="35.979999999999997"/>
        <n v="93.45"/>
        <n v="90.29"/>
        <n v="103.13"/>
        <n v="342.78"/>
        <n v="147"/>
        <n v="45.69"/>
        <n v="122.42"/>
        <n v="90.81"/>
        <n v="41.28"/>
        <n v="46.07"/>
        <n v="147.29"/>
        <n v="194.7"/>
        <n v="192.9"/>
        <n v="71.56"/>
        <n v="40.270000000000003"/>
        <n v="81.180000000000007"/>
        <m/>
      </sharedItems>
    </cacheField>
    <cacheField name="Discount %" numFmtId="0">
      <sharedItems containsString="0" containsBlank="1" containsNumber="1" minValue="0" maxValue="0.2" count="6">
        <n v="0"/>
        <n v="0.15"/>
        <n v="0.05"/>
        <n v="0.1"/>
        <n v="0.2"/>
        <m/>
      </sharedItems>
    </cacheField>
    <cacheField name="Unit Cost" numFmtId="0">
      <sharedItems containsString="0" containsBlank="1" containsNumber="1" minValue="13.16" maxValue="200.3" count="1825">
        <n v="42.94"/>
        <n v="45.03"/>
        <n v="13.76"/>
        <n v="81.22"/>
        <n v="13.67"/>
        <n v="13.37"/>
        <n v="23.05"/>
        <n v="190.16"/>
        <n v="16.64"/>
        <n v="195.33"/>
        <n v="23.15"/>
        <n v="104.22"/>
        <n v="51.28"/>
        <n v="18.11"/>
        <n v="15.04"/>
        <n v="78.59"/>
        <n v="67.36"/>
        <n v="49.67"/>
        <n v="14.61"/>
        <n v="51.6"/>
        <n v="69.67"/>
        <n v="13.87"/>
        <n v="46.11"/>
        <n v="39.119999999999997"/>
        <n v="13.84"/>
        <n v="43.84"/>
        <n v="69.02"/>
        <n v="80.790000000000006"/>
        <n v="22.26"/>
        <n v="22.54"/>
        <n v="190.66"/>
        <n v="46.33"/>
        <n v="31.65"/>
        <n v="77.47"/>
        <n v="86.09"/>
        <n v="79.88"/>
        <n v="14.15"/>
        <n v="79.349999999999994"/>
        <n v="59.66"/>
        <n v="85.58"/>
        <n v="88.67"/>
        <n v="77.5"/>
        <n v="13.27"/>
        <n v="13.36"/>
        <n v="18.23"/>
        <n v="43.73"/>
        <n v="78.72"/>
        <n v="50.96"/>
        <n v="68.34"/>
        <n v="14.33"/>
        <n v="21.84"/>
        <n v="67.3"/>
        <n v="32.94"/>
        <n v="79.650000000000006"/>
        <n v="45.93"/>
        <n v="21.92"/>
        <n v="81.72"/>
        <n v="18.420000000000002"/>
        <n v="15.14"/>
        <n v="18.8"/>
        <n v="70.67"/>
        <n v="78.44"/>
        <n v="79.64"/>
        <n v="44.47"/>
        <n v="18.190000000000001"/>
        <n v="14.94"/>
        <n v="13.29"/>
        <n v="59.77"/>
        <n v="13.33"/>
        <n v="59.57"/>
        <n v="44.15"/>
        <n v="51.07"/>
        <n v="16.71"/>
        <n v="50.83"/>
        <n v="85.93"/>
        <n v="22.64"/>
        <n v="22.37"/>
        <n v="106.49"/>
        <n v="39.26"/>
        <n v="195.76"/>
        <n v="51.63"/>
        <n v="42.97"/>
        <n v="69.150000000000006"/>
        <n v="23.07"/>
        <n v="13.39"/>
        <n v="51.06"/>
        <n v="13.81"/>
        <n v="85.69"/>
        <n v="60.36"/>
        <n v="14.09"/>
        <n v="62.41"/>
        <n v="39.950000000000003"/>
        <n v="13.55"/>
        <n v="33.26"/>
        <n v="78.989999999999995"/>
        <n v="41.44"/>
        <n v="13.64"/>
        <n v="101.82"/>
        <n v="192.13"/>
        <n v="16.79"/>
        <n v="106.38"/>
        <n v="13.94"/>
        <n v="51.32"/>
        <n v="40.229999999999997"/>
        <n v="200.27"/>
        <n v="197.18"/>
        <n v="43.54"/>
        <n v="38.299999999999997"/>
        <n v="46.28"/>
        <n v="90.06"/>
        <n v="106.82"/>
        <n v="18.18"/>
        <n v="79.510000000000005"/>
        <n v="13.57"/>
        <n v="51.94"/>
        <n v="31.96"/>
        <n v="49.41"/>
        <n v="78.14"/>
        <n v="62.17"/>
        <n v="21.87"/>
        <n v="49.36"/>
        <n v="81.260000000000005"/>
        <n v="32.28"/>
        <n v="103.81"/>
        <n v="102.76"/>
        <n v="22.55"/>
        <n v="32.74"/>
        <n v="31.84"/>
        <n v="44.04"/>
        <n v="60.26"/>
        <n v="22.06"/>
        <n v="68.95"/>
        <n v="17.059999999999999"/>
        <n v="39.450000000000003"/>
        <n v="69.55"/>
        <n v="14.66"/>
        <n v="39.549999999999997"/>
        <n v="69.510000000000005"/>
        <n v="18.649999999999999"/>
        <n v="50.92"/>
        <n v="32.67"/>
        <n v="43.02"/>
        <n v="22.25"/>
        <n v="70.91"/>
        <n v="16.29"/>
        <n v="13.34"/>
        <n v="14.32"/>
        <n v="50.67"/>
        <n v="77.36"/>
        <n v="77.069999999999993"/>
        <n v="59.47"/>
        <n v="13.7"/>
        <n v="69.08"/>
        <n v="78.39"/>
        <n v="18.670000000000002"/>
        <n v="50.39"/>
        <n v="61.32"/>
        <n v="104.18"/>
        <n v="44.21"/>
        <n v="15.09"/>
        <n v="13.53"/>
        <n v="78.209999999999994"/>
        <n v="60.38"/>
        <n v="38.64"/>
        <n v="71.05"/>
        <n v="50.26"/>
        <n v="79.599999999999994"/>
        <n v="62.08"/>
        <n v="50.74"/>
        <n v="44.56"/>
        <n v="21.49"/>
        <n v="39.18"/>
        <n v="62.51"/>
        <n v="21.95"/>
        <n v="21.43"/>
        <n v="33.21"/>
        <n v="45.25"/>
        <n v="13.38"/>
        <n v="22.87"/>
        <n v="102.52"/>
        <n v="14.75"/>
        <n v="69.12"/>
        <n v="79.25"/>
        <n v="67.56"/>
        <n v="16.260000000000002"/>
        <n v="43.9"/>
        <n v="60"/>
        <n v="81.34"/>
        <n v="66.14"/>
        <n v="21.81"/>
        <n v="62.3"/>
        <n v="60.41"/>
        <n v="195.29"/>
        <n v="43.83"/>
        <n v="44.95"/>
        <n v="77.48"/>
        <n v="21.48"/>
        <n v="77.510000000000005"/>
        <n v="39.630000000000003"/>
        <n v="86.43"/>
        <n v="51.03"/>
        <n v="51.34"/>
        <n v="77.61"/>
        <n v="79.66"/>
        <n v="32.96"/>
        <n v="67.69"/>
        <n v="33.299999999999997"/>
        <n v="51.49"/>
        <n v="70.680000000000007"/>
        <n v="191.19"/>
        <n v="77.42"/>
        <n v="44.6"/>
        <n v="194.42"/>
        <n v="197.92"/>
        <n v="65.900000000000006"/>
        <n v="40.64"/>
        <n v="16.489999999999998"/>
        <n v="81.02"/>
        <n v="69.98"/>
        <n v="68.84"/>
        <n v="59.86"/>
        <n v="18.29"/>
        <n v="21.83"/>
        <n v="38.630000000000003"/>
        <n v="14"/>
        <n v="42.3"/>
        <n v="50.73"/>
        <n v="13.49"/>
        <n v="59.74"/>
        <n v="49.14"/>
        <n v="21.38"/>
        <n v="40.32"/>
        <n v="85.7"/>
        <n v="106.19"/>
        <n v="41.72"/>
        <n v="60.62"/>
        <n v="85.07"/>
        <n v="67.180000000000007"/>
        <n v="16.63"/>
        <n v="13.93"/>
        <n v="22.42"/>
        <n v="21.37"/>
        <n v="21.4"/>
        <n v="61.31"/>
        <n v="22.62"/>
        <n v="104.13"/>
        <n v="13.62"/>
        <n v="32.43"/>
        <n v="17.829999999999998"/>
        <n v="87.37"/>
        <n v="22"/>
        <n v="58.99"/>
        <n v="65.69"/>
        <n v="14.71"/>
        <n v="41.46"/>
        <n v="13.26"/>
        <n v="46.47"/>
        <n v="68.98"/>
        <n v="13.72"/>
        <n v="69.790000000000006"/>
        <n v="87.22"/>
        <n v="45.84"/>
        <n v="14.28"/>
        <n v="13.21"/>
        <n v="13.97"/>
        <n v="22.95"/>
        <n v="106.68"/>
        <n v="49"/>
        <n v="22.24"/>
        <n v="61.67"/>
        <n v="196.14"/>
        <n v="67.47"/>
        <n v="80.069999999999993"/>
        <n v="89.9"/>
        <n v="46.44"/>
        <n v="13.88"/>
        <n v="23.09"/>
        <n v="78.3"/>
        <n v="81.58"/>
        <n v="39.9"/>
        <n v="17.989999999999998"/>
        <n v="16.420000000000002"/>
        <n v="14.89"/>
        <n v="200.19"/>
        <n v="13.89"/>
        <n v="80.44"/>
        <n v="80.680000000000007"/>
        <n v="41.57"/>
        <n v="13.8"/>
        <n v="77.03"/>
        <n v="61.16"/>
        <n v="38.31"/>
        <n v="16.34"/>
        <n v="16.41"/>
        <n v="42.43"/>
        <n v="16.829999999999998"/>
        <n v="13.25"/>
        <n v="86.88"/>
        <n v="14.38"/>
        <n v="14.35"/>
        <n v="76.849999999999994"/>
        <n v="14.5"/>
        <n v="78.92"/>
        <n v="44.78"/>
        <n v="67.52"/>
        <n v="61.34"/>
        <n v="14.4"/>
        <n v="13.31"/>
        <n v="89.82"/>
        <n v="32"/>
        <n v="85.83"/>
        <n v="65.62"/>
        <n v="51.58"/>
        <n v="21.58"/>
        <n v="23.14"/>
        <n v="16.93"/>
        <n v="21.88"/>
        <n v="13.19"/>
        <n v="61.17"/>
        <n v="44.58"/>
        <n v="31.45"/>
        <n v="14.49"/>
        <n v="22.29"/>
        <n v="81.099999999999994"/>
        <n v="103.08"/>
        <n v="89.31"/>
        <n v="86.07"/>
        <n v="18.47"/>
        <n v="49.27"/>
        <n v="18.739999999999998"/>
        <n v="67.150000000000006"/>
        <n v="77.28"/>
        <n v="68.790000000000006"/>
        <n v="16.25"/>
        <n v="101.13"/>
        <n v="33.29"/>
        <n v="22.34"/>
        <n v="13.23"/>
        <n v="78.430000000000007"/>
        <n v="68.55"/>
        <n v="18.760000000000002"/>
        <n v="14.92"/>
        <n v="51.56"/>
        <n v="102.69"/>
        <n v="44.49"/>
        <n v="79.72"/>
        <n v="13.65"/>
        <n v="59.23"/>
        <n v="101.42"/>
        <n v="80.319999999999993"/>
        <n v="67.599999999999994"/>
        <n v="44.99"/>
        <n v="59.36"/>
        <n v="14.78"/>
        <n v="14.18"/>
        <n v="22.39"/>
        <n v="80.67"/>
        <n v="17.2"/>
        <n v="15.02"/>
        <n v="49.51"/>
        <n v="88"/>
        <n v="18.37"/>
        <n v="59.19"/>
        <n v="16.84"/>
        <n v="70.28"/>
        <n v="43.52"/>
        <n v="33.31"/>
        <n v="14.63"/>
        <n v="17.16"/>
        <n v="33.11"/>
        <n v="87.5"/>
        <n v="200.3"/>
        <n v="21.9"/>
        <n v="39.15"/>
        <n v="22.68"/>
        <n v="18.48"/>
        <n v="66.91"/>
        <n v="68.33"/>
        <n v="101.29"/>
        <n v="13.96"/>
        <n v="22.46"/>
        <n v="40.44"/>
        <n v="51.33"/>
        <n v="78.19"/>
        <n v="105.84"/>
        <n v="18.079999999999998"/>
        <n v="59.16"/>
        <n v="71.150000000000006"/>
        <n v="51.78"/>
        <n v="49.91"/>
        <n v="79.37"/>
        <n v="70.31"/>
        <n v="45.24"/>
        <n v="22.84"/>
        <n v="67.680000000000007"/>
        <n v="23.16"/>
        <n v="21.96"/>
        <n v="17.97"/>
        <n v="18.89"/>
        <n v="16.39"/>
        <n v="14.91"/>
        <n v="16.940000000000001"/>
        <n v="13.91"/>
        <n v="17.170000000000002"/>
        <n v="13.28"/>
        <n v="79.97"/>
        <n v="14.1"/>
        <n v="18.2"/>
        <n v="86.16"/>
        <n v="62.01"/>
        <n v="42.7"/>
        <n v="79.41"/>
        <n v="21.94"/>
        <n v="87.05"/>
        <n v="46.38"/>
        <n v="68.459999999999994"/>
        <n v="88.19"/>
        <n v="31.93"/>
        <n v="50.59"/>
        <n v="43.78"/>
        <n v="104.44"/>
        <n v="23.12"/>
        <n v="14.97"/>
        <n v="13.85"/>
        <n v="40.61"/>
        <n v="77.33"/>
        <n v="23.04"/>
        <n v="80.94"/>
        <n v="15.03"/>
        <n v="77.08"/>
        <n v="66.17"/>
        <n v="14.31"/>
        <n v="21.86"/>
        <n v="66.430000000000007"/>
        <n v="21.76"/>
        <n v="60.82"/>
        <n v="42.78"/>
        <n v="68.19"/>
        <n v="15.01"/>
        <n v="60.73"/>
        <n v="14.03"/>
        <n v="44.38"/>
        <n v="31.52"/>
        <n v="45.15"/>
        <n v="58.88"/>
        <n v="87.15"/>
        <n v="16.77"/>
        <n v="67.66"/>
        <n v="50.19"/>
        <n v="43.28"/>
        <n v="31.63"/>
        <n v="44.9"/>
        <n v="21.85"/>
        <n v="61.37"/>
        <n v="70.59"/>
        <n v="22.13"/>
        <n v="80.959999999999994"/>
        <n v="31.53"/>
        <n v="22.1"/>
        <n v="17.010000000000002"/>
        <n v="70.94"/>
        <n v="61.46"/>
        <n v="22.99"/>
        <n v="32.4"/>
        <n v="80.11"/>
        <n v="42.82"/>
        <n v="49.6"/>
        <n v="76.680000000000007"/>
        <n v="68.209999999999994"/>
        <n v="79.209999999999994"/>
        <n v="61.42"/>
        <n v="77.75"/>
        <n v="67.08"/>
        <n v="50.8"/>
        <n v="22.21"/>
        <n v="80.56"/>
        <n v="66.83"/>
        <n v="61.27"/>
        <n v="22.31"/>
        <n v="18.88"/>
        <n v="18.36"/>
        <n v="14.17"/>
        <n v="80.849999999999994"/>
        <n v="21.99"/>
        <n v="18.73"/>
        <n v="60.31"/>
        <n v="79.239999999999995"/>
        <n v="59.06"/>
        <n v="14.98"/>
        <n v="42.15"/>
        <n v="43.43"/>
        <n v="103.58"/>
        <n v="17.149999999999999"/>
        <n v="40.299999999999997"/>
        <n v="69.239999999999995"/>
        <n v="45.54"/>
        <n v="62.03"/>
        <n v="195.81"/>
        <n v="89.8"/>
        <n v="44.96"/>
        <n v="80.209999999999994"/>
        <n v="44.1"/>
        <n v="13.86"/>
        <n v="32.729999999999997"/>
        <n v="67.42"/>
        <n v="67.849999999999994"/>
        <n v="60.14"/>
        <n v="17.93"/>
        <n v="66.58"/>
        <n v="77.260000000000005"/>
        <n v="67.86"/>
        <n v="78.900000000000006"/>
        <n v="43.18"/>
        <n v="14.95"/>
        <n v="18.86"/>
        <n v="106.2"/>
        <n v="46.5"/>
        <n v="89.38"/>
        <n v="18.64"/>
        <n v="39.909999999999997"/>
        <n v="88.78"/>
        <n v="13.92"/>
        <n v="31.43"/>
        <n v="18.350000000000001"/>
        <n v="85.41"/>
        <n v="18.809999999999999"/>
        <n v="106.8"/>
        <n v="67.459999999999994"/>
        <n v="66.95"/>
        <n v="88.7"/>
        <n v="39.97"/>
        <n v="22.52"/>
        <n v="59.01"/>
        <n v="40.19"/>
        <n v="39.93"/>
        <n v="105.12"/>
        <n v="106.34"/>
        <n v="44.82"/>
        <n v="49.9"/>
        <n v="51.68"/>
        <n v="66.59"/>
        <n v="62.33"/>
        <n v="191.91"/>
        <n v="77.81"/>
        <n v="66.39"/>
        <n v="17.98"/>
        <n v="14.27"/>
        <n v="192.17"/>
        <n v="67.77"/>
        <n v="32.36"/>
        <n v="43.15"/>
        <n v="31.98"/>
        <n v="22.28"/>
        <n v="59.43"/>
        <n v="66.41"/>
        <n v="17.02"/>
        <n v="22.05"/>
        <n v="46.68"/>
        <n v="42.5"/>
        <n v="77.66"/>
        <n v="32.450000000000003"/>
        <n v="33.28"/>
        <n v="33.07"/>
        <n v="22.08"/>
        <n v="51.86"/>
        <n v="49.05"/>
        <n v="101.25"/>
        <n v="81.2"/>
        <n v="43.13"/>
        <n v="192.66"/>
        <n v="77.680000000000007"/>
        <n v="39.979999999999997"/>
        <n v="77.77"/>
        <n v="40.03"/>
        <n v="79.7"/>
        <n v="15.06"/>
        <n v="14.67"/>
        <n v="16.7"/>
        <n v="46.1"/>
        <n v="62.23"/>
        <n v="32.229999999999997"/>
        <n v="44.4"/>
        <n v="67.97"/>
        <n v="16.760000000000002"/>
        <n v="66.040000000000006"/>
        <n v="65.17"/>
        <n v="18.25"/>
        <n v="16.66"/>
        <n v="41.92"/>
        <n v="198.24"/>
        <n v="16.23"/>
        <n v="14.99"/>
        <n v="46"/>
        <n v="80.33"/>
        <n v="40.47"/>
        <n v="13.71"/>
        <n v="198.63"/>
        <n v="18.149999999999999"/>
        <n v="22.63"/>
        <n v="85.55"/>
        <n v="32.06"/>
        <n v="87.43"/>
        <n v="67.14"/>
        <n v="38.979999999999997"/>
        <n v="77.760000000000005"/>
        <n v="77.97"/>
        <n v="18.52"/>
        <n v="22.58"/>
        <n v="23"/>
        <n v="87.73"/>
        <n v="13.63"/>
        <n v="101.73"/>
        <n v="13.69"/>
        <n v="18.04"/>
        <n v="70.88"/>
        <n v="192.43"/>
        <n v="14.72"/>
        <n v="17.14"/>
        <n v="38.58"/>
        <n v="61.75"/>
        <n v="59.22"/>
        <n v="66.680000000000007"/>
        <n v="78.37"/>
        <n v="87.81"/>
        <n v="87.54"/>
        <n v="31.97"/>
        <n v="101.14"/>
        <n v="22.91"/>
        <n v="77.8"/>
        <n v="40.46"/>
        <n v="79.28"/>
        <n v="102.31"/>
        <n v="77.599999999999994"/>
        <n v="78.02"/>
        <n v="67.010000000000005"/>
        <n v="13.4"/>
        <n v="67.28"/>
        <n v="44.93"/>
        <n v="13.9"/>
        <n v="69.23"/>
        <n v="45.67"/>
        <n v="87.78"/>
        <n v="65.3"/>
        <n v="44.89"/>
        <n v="104.86"/>
        <n v="32.700000000000003"/>
        <n v="80.34"/>
        <n v="17.899999999999999"/>
        <n v="22.88"/>
        <n v="21.67"/>
        <n v="16.52"/>
        <n v="39.99"/>
        <n v="44.71"/>
        <n v="14.86"/>
        <n v="78.569999999999993"/>
        <n v="40.020000000000003"/>
        <n v="14.68"/>
        <n v="41.88"/>
        <n v="38.44"/>
        <n v="192.16"/>
        <n v="58.95"/>
        <n v="88.85"/>
        <n v="87"/>
        <n v="59.26"/>
        <n v="81.16"/>
        <n v="86.27"/>
        <n v="44.97"/>
        <n v="21.63"/>
        <n v="18.12"/>
        <n v="102.23"/>
        <n v="77.67"/>
        <n v="85.03"/>
        <n v="42.67"/>
        <n v="21.39"/>
        <n v="22.09"/>
        <n v="88.89"/>
        <n v="32.25"/>
        <n v="51.59"/>
        <n v="79.69"/>
        <n v="50.11"/>
        <n v="198.06"/>
        <n v="80.05"/>
        <n v="43.82"/>
        <n v="59.62"/>
        <n v="60.75"/>
        <n v="67.88"/>
        <n v="40.049999999999997"/>
        <n v="51.45"/>
        <n v="79.2"/>
        <n v="59.68"/>
        <n v="22.19"/>
        <n v="22.53"/>
        <n v="21.82"/>
        <n v="50.82"/>
        <n v="46.31"/>
        <n v="79.22"/>
        <n v="59.31"/>
        <n v="105.73"/>
        <n v="16.91"/>
        <n v="66.959999999999994"/>
        <n v="22.23"/>
        <n v="50.49"/>
        <n v="71.11"/>
        <n v="89.42"/>
        <n v="103.51"/>
        <n v="39.409999999999997"/>
        <n v="13.3"/>
        <n v="14.3"/>
        <n v="33.200000000000003"/>
        <n v="42.53"/>
        <n v="23.06"/>
        <n v="39.159999999999997"/>
        <n v="65.55"/>
        <n v="18.63"/>
        <n v="13.61"/>
        <n v="80.59"/>
        <n v="13.54"/>
        <n v="70.010000000000005"/>
        <n v="13.77"/>
        <n v="80.55"/>
        <n v="22.4"/>
        <n v="31.57"/>
        <n v="45.3"/>
        <n v="43.14"/>
        <n v="32.53"/>
        <n v="81.069999999999993"/>
        <n v="22.17"/>
        <n v="79.94"/>
        <n v="39.380000000000003"/>
        <n v="45.13"/>
        <n v="67.09"/>
        <n v="106.07"/>
        <n v="78.489999999999995"/>
        <n v="81.040000000000006"/>
        <n v="105.15"/>
        <n v="85.46"/>
        <n v="32.950000000000003"/>
        <n v="102.63"/>
        <n v="77.150000000000006"/>
        <n v="71.2"/>
        <n v="65.44"/>
        <n v="50.68"/>
        <n v="60.17"/>
        <n v="18.71"/>
        <n v="79.819999999999993"/>
        <n v="22.32"/>
        <n v="44.31"/>
        <n v="66.650000000000006"/>
        <n v="44.48"/>
        <n v="77.31"/>
        <n v="17.190000000000001"/>
        <n v="67.099999999999994"/>
        <n v="13.52"/>
        <n v="50.4"/>
        <n v="68.7"/>
        <n v="62.2"/>
        <n v="41.65"/>
        <n v="23.03"/>
        <n v="101.98"/>
        <n v="61.74"/>
        <n v="21.97"/>
        <n v="40.5"/>
        <n v="38.54"/>
        <n v="46.39"/>
        <n v="78.849999999999994"/>
        <n v="59.92"/>
        <n v="14.51"/>
        <n v="32.61"/>
        <n v="62.28"/>
        <n v="16.43"/>
        <n v="66.489999999999995"/>
        <n v="80.72"/>
        <n v="13.51"/>
        <n v="17.95"/>
        <n v="46.64"/>
        <n v="14.87"/>
        <n v="41.93"/>
        <n v="44.72"/>
        <n v="22.57"/>
        <n v="43.8"/>
        <n v="14.8"/>
        <n v="39.020000000000003"/>
        <n v="18.329999999999998"/>
        <n v="79.099999999999994"/>
        <n v="68.89"/>
        <n v="22.97"/>
        <n v="33.229999999999997"/>
        <n v="14.07"/>
        <n v="106.31"/>
        <n v="42.35"/>
        <n v="16.809999999999999"/>
        <n v="106.15"/>
        <n v="78.400000000000006"/>
        <n v="61.4"/>
        <n v="16.82"/>
        <n v="67.709999999999994"/>
        <n v="13.44"/>
        <n v="61.91"/>
        <n v="13.82"/>
        <n v="105.24"/>
        <n v="40.520000000000003"/>
        <n v="17.88"/>
        <n v="80.17"/>
        <n v="101.21"/>
        <n v="18.54"/>
        <n v="70.900000000000006"/>
        <n v="50.75"/>
        <n v="58.96"/>
        <n v="80.31"/>
        <n v="87.95"/>
        <n v="81.510000000000005"/>
        <n v="68.59"/>
        <n v="85.72"/>
        <n v="42.01"/>
        <n v="61.21"/>
        <n v="42.96"/>
        <n v="40.270000000000003"/>
        <n v="105.91"/>
        <n v="16.559999999999999"/>
        <n v="14.48"/>
        <n v="80.36"/>
        <n v="79.87"/>
        <n v="51.31"/>
        <n v="18.309999999999999"/>
        <n v="79.81"/>
        <n v="71.040000000000006"/>
        <n v="76.97"/>
        <n v="43.51"/>
        <n v="66.09"/>
        <n v="78.16"/>
        <n v="42.87"/>
        <n v="15.16"/>
        <n v="17.850000000000001"/>
        <n v="80.45"/>
        <n v="65.16"/>
        <n v="13.73"/>
        <n v="22.93"/>
        <n v="32.54"/>
        <n v="16.329999999999998"/>
        <n v="42.54"/>
        <n v="32.68"/>
        <n v="45.58"/>
        <n v="14.05"/>
        <n v="68.97"/>
        <n v="69.599999999999994"/>
        <n v="46.46"/>
        <n v="59.03"/>
        <n v="89.65"/>
        <n v="42.18"/>
        <n v="22.72"/>
        <n v="102.97"/>
        <n v="31.47"/>
        <n v="14.7"/>
        <n v="68.22"/>
        <n v="196.78"/>
        <n v="14.53"/>
        <n v="198.97"/>
        <n v="43.56"/>
        <n v="16.899999999999999"/>
        <n v="13.16"/>
        <n v="197.42"/>
        <n v="17.13"/>
        <n v="44.27"/>
        <n v="101.91"/>
        <n v="46.06"/>
        <n v="103.27"/>
        <n v="16.690000000000001"/>
        <n v="68.03"/>
        <n v="81.69"/>
        <n v="77.540000000000006"/>
        <n v="68.61"/>
        <n v="44.68"/>
        <n v="86"/>
        <n v="77.56"/>
        <n v="41.64"/>
        <n v="77.209999999999994"/>
        <n v="49.99"/>
        <n v="21.57"/>
        <n v="14.04"/>
        <n v="77.89"/>
        <n v="104.25"/>
        <n v="14.59"/>
        <n v="39.04"/>
        <n v="89.07"/>
        <n v="18.87"/>
        <n v="44.18"/>
        <n v="18.57"/>
        <n v="79.59"/>
        <n v="23.1"/>
        <n v="58.91"/>
        <n v="77.37"/>
        <n v="43.85"/>
        <n v="46.12"/>
        <n v="22.78"/>
        <n v="78.709999999999994"/>
        <n v="104.7"/>
        <n v="16.87"/>
        <n v="78.66"/>
        <n v="42.73"/>
        <n v="18.579999999999998"/>
        <n v="80.16"/>
        <n v="61.66"/>
        <n v="18.7"/>
        <n v="18.41"/>
        <n v="101.89"/>
        <n v="88.65"/>
        <n v="18.61"/>
        <n v="78.540000000000006"/>
        <n v="79.34"/>
        <n v="70.39"/>
        <n v="46.48"/>
        <n v="79.709999999999994"/>
        <n v="103.36"/>
        <n v="88.29"/>
        <n v="33.119999999999997"/>
        <n v="46.04"/>
        <n v="196.86"/>
        <n v="13.2"/>
        <n v="197.02"/>
        <n v="31.92"/>
        <n v="89.15"/>
        <n v="67.209999999999994"/>
        <n v="14.42"/>
        <n v="18.5"/>
        <n v="85.8"/>
        <n v="68.47"/>
        <n v="90.14"/>
        <n v="41.52"/>
        <n v="77.650000000000006"/>
        <n v="103.31"/>
        <n v="194.52"/>
        <n v="22.43"/>
        <n v="46.3"/>
        <n v="18.600000000000001"/>
        <n v="32.840000000000003"/>
        <n v="67.02"/>
        <n v="46.63"/>
        <n v="14.79"/>
        <n v="14.39"/>
        <n v="44.74"/>
        <n v="32.69"/>
        <n v="76.92"/>
        <n v="42.81"/>
        <n v="78.11"/>
        <n v="59.42"/>
        <n v="68.180000000000007"/>
        <n v="81.28"/>
        <n v="102.85"/>
        <n v="39.44"/>
        <n v="77.98"/>
        <n v="44.32"/>
        <n v="79.42"/>
        <n v="102.82"/>
        <n v="17.079999999999998"/>
        <n v="85.27"/>
        <n v="68.56"/>
        <n v="50.34"/>
        <n v="21.74"/>
        <n v="49.26"/>
        <n v="16.88"/>
        <n v="46.62"/>
        <n v="86.6"/>
        <n v="70.84"/>
        <n v="45.07"/>
        <n v="191.67"/>
        <n v="22.47"/>
        <n v="77.12"/>
        <n v="59.4"/>
        <n v="103.46"/>
        <n v="13.59"/>
        <n v="85.14"/>
        <n v="42.29"/>
        <n v="106.78"/>
        <n v="42.16"/>
        <n v="16.48"/>
        <n v="40.29"/>
        <n v="16.55"/>
        <n v="14.64"/>
        <n v="80.760000000000005"/>
        <n v="18.21"/>
        <n v="22.94"/>
        <n v="21.66"/>
        <n v="67.319999999999993"/>
        <n v="78.63"/>
        <n v="13.75"/>
        <n v="50.07"/>
        <n v="42.58"/>
        <n v="62.34"/>
        <n v="106.51"/>
        <n v="42.22"/>
        <n v="88.64"/>
        <n v="16.62"/>
        <n v="22.22"/>
        <n v="196.24"/>
        <n v="62.18"/>
        <n v="13.95"/>
        <n v="89.28"/>
        <n v="80.5"/>
        <n v="61.13"/>
        <n v="38.96"/>
        <n v="32.78"/>
        <n v="39.130000000000003"/>
        <n v="16.5"/>
        <n v="14.47"/>
        <n v="49.08"/>
        <n v="16.850000000000001"/>
        <n v="45.9"/>
        <n v="86.66"/>
        <n v="22.59"/>
        <n v="22.18"/>
        <n v="67.05"/>
        <n v="104.64"/>
        <n v="45.62"/>
        <n v="15.15"/>
        <n v="79.52"/>
        <n v="13.83"/>
        <n v="85.11"/>
        <n v="61.81"/>
        <n v="43.36"/>
        <n v="50.25"/>
        <n v="49.17"/>
        <n v="42.45"/>
        <n v="66.03"/>
        <n v="81.23"/>
        <n v="43.47"/>
        <n v="77.17"/>
        <n v="45.6"/>
        <n v="17.91"/>
        <n v="14.11"/>
        <n v="88.32"/>
        <n v="14.57"/>
        <n v="81.680000000000007"/>
        <n v="32.51"/>
        <n v="42.61"/>
        <n v="32.799999999999997"/>
        <n v="14.44"/>
        <n v="80.709999999999994"/>
        <n v="89.71"/>
        <n v="104.38"/>
        <n v="88.72"/>
        <n v="81.62"/>
        <n v="14.29"/>
        <n v="198.69"/>
        <n v="51.55"/>
        <n v="85.2"/>
        <n v="32.85"/>
        <n v="17.920000000000002"/>
        <n v="78.52"/>
        <n v="42.31"/>
        <n v="42.21"/>
        <n v="71.06"/>
        <n v="15.12"/>
        <n v="42.36"/>
        <n v="81.67"/>
        <n v="68.25"/>
        <n v="88.14"/>
        <n v="51.96"/>
        <n v="49.47"/>
        <n v="104.11"/>
        <n v="22.56"/>
        <n v="70.27"/>
        <n v="103.65"/>
        <n v="89.47"/>
        <n v="51.19"/>
        <n v="65.48"/>
        <n v="46.27"/>
        <n v="104.89"/>
        <n v="16.89"/>
        <n v="79.900000000000006"/>
        <n v="77.040000000000006"/>
        <n v="38.340000000000003"/>
        <n v="78.13"/>
        <n v="40.22"/>
        <n v="59.87"/>
        <n v="78.91"/>
        <n v="78.760000000000005"/>
        <n v="49.83"/>
        <n v="86.55"/>
        <n v="42.11"/>
        <n v="32.9"/>
        <n v="87.06"/>
        <n v="39.51"/>
        <n v="80.38"/>
        <n v="101.67"/>
        <n v="50.94"/>
        <n v="14.54"/>
        <n v="39.479999999999997"/>
        <n v="14.81"/>
        <n v="78.28"/>
        <n v="65.78"/>
        <n v="44.51"/>
        <n v="13.43"/>
        <n v="18.66"/>
        <n v="68.739999999999995"/>
        <n v="51.84"/>
        <n v="79.319999999999993"/>
        <n v="104.66"/>
        <n v="79.36"/>
        <n v="66.19"/>
        <n v="38.76"/>
        <n v="13.22"/>
        <n v="79.95"/>
        <n v="50.98"/>
        <n v="38.89"/>
        <n v="13.56"/>
        <n v="70.8"/>
        <n v="46.65"/>
        <n v="43.07"/>
        <n v="18.829999999999998"/>
        <n v="31.71"/>
        <n v="42.41"/>
        <n v="59.04"/>
        <n v="70.540000000000006"/>
        <n v="46.2"/>
        <n v="190.33"/>
        <n v="32.83"/>
        <n v="22.36"/>
        <n v="60.43"/>
        <n v="33.01"/>
        <n v="13.68"/>
        <n v="77.819999999999993"/>
        <n v="39.85"/>
        <n v="44.86"/>
        <n v="16.8"/>
        <n v="68.77"/>
        <n v="45.83"/>
        <n v="42.75"/>
        <n v="78.78"/>
        <n v="32.35"/>
        <n v="79.540000000000006"/>
        <n v="13.6"/>
        <n v="31.67"/>
        <n v="60.61"/>
        <n v="49.92"/>
        <n v="18.53"/>
        <n v="22.27"/>
        <n v="58.9"/>
        <n v="80.52"/>
        <n v="88.57"/>
        <n v="68.040000000000006"/>
        <n v="104.78"/>
        <n v="107.17"/>
        <n v="104.3"/>
        <n v="192.01"/>
        <n v="22.04"/>
        <n v="44.16"/>
        <n v="17.12"/>
        <n v="80.87"/>
        <n v="80.98"/>
        <n v="80.88"/>
        <n v="22.75"/>
        <n v="16.53"/>
        <n v="39.29"/>
        <n v="17.82"/>
        <n v="43.81"/>
        <n v="89.2"/>
        <n v="16.989999999999998"/>
        <n v="51.74"/>
        <n v="44.88"/>
        <n v="32.44"/>
        <n v="16.86"/>
        <n v="80.489999999999995"/>
        <n v="88.8"/>
        <n v="66.55"/>
        <n v="22.11"/>
        <n v="77.38"/>
        <n v="80.459999999999994"/>
        <n v="80.47"/>
        <n v="81.430000000000007"/>
        <n v="76.83"/>
        <n v="14.84"/>
        <n v="42.39"/>
        <n v="17.86"/>
        <n v="16.739999999999998"/>
        <n v="67.38"/>
        <n v="67.2"/>
        <n v="32.46"/>
        <n v="15.05"/>
        <n v="70.64"/>
        <n v="105.01"/>
        <n v="38.86"/>
        <n v="79.040000000000006"/>
        <n v="60.58"/>
        <n v="87.26"/>
        <n v="21.91"/>
        <n v="13.32"/>
        <n v="106.6"/>
        <n v="50.93"/>
        <n v="14.82"/>
        <n v="38.74"/>
        <n v="81.209999999999994"/>
        <n v="65.77"/>
        <n v="66.63"/>
        <n v="65.819999999999993"/>
        <n v="62.24"/>
        <n v="199.09"/>
        <n v="60.97"/>
        <n v="13.5"/>
        <n v="49.2"/>
        <n v="104.96"/>
        <n v="44.29"/>
        <n v="59.89"/>
        <n v="67.959999999999994"/>
        <n v="22.92"/>
        <n v="44.19"/>
        <n v="13.47"/>
        <n v="21.47"/>
        <n v="16.98"/>
        <n v="66"/>
        <n v="105.42"/>
        <n v="21.98"/>
        <n v="38.51"/>
        <n v="43.11"/>
        <n v="18.489999999999998"/>
        <n v="42.19"/>
        <n v="14.52"/>
        <n v="78.89"/>
        <n v="85.08"/>
        <n v="104.09"/>
        <n v="32.11"/>
        <n v="13.98"/>
        <n v="43.79"/>
        <n v="194.13"/>
        <n v="22.02"/>
        <n v="65.42"/>
        <n v="43.65"/>
        <n v="17.100000000000001"/>
        <n v="78.8"/>
        <n v="85.85"/>
        <n v="59.73"/>
        <n v="102.13"/>
        <n v="38.83"/>
        <n v="193.73"/>
        <n v="44.52"/>
        <n v="77.86"/>
        <n v="44.87"/>
        <n v="13.78"/>
        <n v="18.059999999999999"/>
        <n v="77.14"/>
        <n v="195.73"/>
        <n v="49.06"/>
        <n v="192.5"/>
        <n v="61.9"/>
        <n v="44.69"/>
        <n v="31.75"/>
        <n v="40.25"/>
        <n v="80.430000000000007"/>
        <n v="77.73"/>
        <n v="44.7"/>
        <n v="44.22"/>
        <n v="50.23"/>
        <n v="102.92"/>
        <n v="104.34"/>
        <n v="18.34"/>
        <n v="31.64"/>
        <n v="31.72"/>
        <n v="106.79"/>
        <n v="103.79"/>
        <n v="87.46"/>
        <n v="40.36"/>
        <n v="46.19"/>
        <n v="85.82"/>
        <n v="69.66"/>
        <n v="77.7"/>
        <n v="32.119999999999997"/>
        <n v="21.62"/>
        <n v="41.95"/>
        <n v="46.15"/>
        <n v="45.68"/>
        <n v="13.18"/>
        <n v="21.77"/>
        <n v="14.85"/>
        <n v="67.62"/>
        <n v="22.76"/>
        <n v="77.959999999999994"/>
        <n v="106.01"/>
        <n v="103.37"/>
        <n v="104.98"/>
        <n v="42.09"/>
        <n v="62.05"/>
        <n v="44.83"/>
        <n v="44.53"/>
        <n v="62.31"/>
        <n v="13.42"/>
        <n v="102.24"/>
        <n v="18.75"/>
        <n v="106.14"/>
        <n v="51.66"/>
        <n v="85.34"/>
        <n v="18.59"/>
        <n v="17.18"/>
        <n v="67.64"/>
        <n v="38.770000000000003"/>
        <n v="77.989999999999995"/>
        <n v="45.89"/>
        <n v="66.06"/>
        <n v="197.2"/>
        <n v="50.71"/>
        <n v="87.99"/>
        <n v="14.2"/>
        <n v="60.39"/>
        <n v="77.87"/>
        <n v="195.07"/>
        <n v="78.239999999999995"/>
        <n v="50.56"/>
        <n v="18.27"/>
        <n v="79.13"/>
        <n v="101.99"/>
        <n v="59.58"/>
        <n v="80.13"/>
        <n v="41.98"/>
        <n v="78.12"/>
        <n v="85.32"/>
        <n v="14.45"/>
        <n v="81.010000000000005"/>
        <n v="50"/>
        <n v="69.44"/>
        <n v="79.11"/>
        <n v="105.87"/>
        <n v="14.73"/>
        <n v="16.78"/>
        <n v="16.600000000000001"/>
        <n v="68.17"/>
        <n v="88.23"/>
        <n v="22.6"/>
        <n v="45.57"/>
        <n v="17"/>
        <n v="46.73"/>
        <n v="18.3"/>
        <n v="49.82"/>
        <n v="33.25"/>
        <n v="49.39"/>
        <n v="103.38"/>
        <n v="14.16"/>
        <n v="46.57"/>
        <n v="101.04"/>
        <n v="43.49"/>
        <n v="78.959999999999994"/>
        <n v="49.86"/>
        <n v="80.41"/>
        <n v="13.66"/>
        <n v="196.54"/>
        <n v="21.65"/>
        <n v="38.43"/>
        <n v="13.45"/>
        <n v="45.61"/>
        <n v="32.64"/>
        <n v="105.94"/>
        <n v="86.76"/>
        <n v="105.57"/>
        <n v="77.69"/>
        <n v="77.709999999999994"/>
        <n v="61.85"/>
        <n v="42.65"/>
        <n v="78.77"/>
        <n v="15.13"/>
        <n v="42.38"/>
        <n v="17.84"/>
        <n v="32.340000000000003"/>
        <n v="22.89"/>
        <n v="45.12"/>
        <n v="42.24"/>
        <n v="18.440000000000001"/>
        <n v="80.09"/>
        <n v="32.299999999999997"/>
        <n v="38.42"/>
        <n v="89.24"/>
        <n v="88.04"/>
        <n v="70.3"/>
        <n v="66.849999999999994"/>
        <n v="193.56"/>
        <n v="61.5"/>
        <n v="41.78"/>
        <n v="87.82"/>
        <n v="14.96"/>
        <n v="62.44"/>
        <n v="66.78"/>
        <n v="101.61"/>
        <n v="43.34"/>
        <n v="102.66"/>
        <n v="89.86"/>
        <n v="31.87"/>
        <n v="21.46"/>
        <n v="42.55"/>
        <n v="39.75"/>
        <n v="40.51"/>
        <n v="43.33"/>
        <n v="81.599999999999994"/>
        <n v="86.71"/>
        <n v="22.45"/>
        <n v="198.22"/>
        <n v="80.97"/>
        <n v="87.21"/>
        <n v="14.46"/>
        <n v="16.920000000000002"/>
        <n v="80.569999999999993"/>
        <n v="22.67"/>
        <n v="42.23"/>
        <n v="67.790000000000006"/>
        <n v="86.95"/>
        <n v="13.46"/>
        <n v="190.89"/>
        <n v="16.32"/>
        <n v="195.35"/>
        <n v="42.85"/>
        <n v="79.89"/>
        <n v="65.33"/>
        <n v="14.56"/>
        <n v="14.26"/>
        <n v="59.29"/>
        <n v="198.44"/>
        <n v="23.02"/>
        <n v="18.39"/>
        <n v="66.53"/>
        <n v="16.27"/>
        <n v="46.54"/>
        <n v="67.650000000000006"/>
        <n v="18.28"/>
        <n v="61.76"/>
        <n v="81.739999999999995"/>
        <n v="49.38"/>
        <n v="42.49"/>
        <n v="89.85"/>
        <n v="61.92"/>
        <n v="60.29"/>
        <n v="60.13"/>
        <n v="77.62"/>
        <n v="65.58"/>
        <n v="45.05"/>
        <n v="106.24"/>
        <n v="80.819999999999993"/>
        <n v="31.51"/>
        <n v="87.14"/>
        <n v="43.32"/>
        <n v="38.5"/>
        <n v="104.69"/>
        <n v="16.97"/>
        <n v="22.14"/>
        <n v="18.03"/>
        <n v="22.38"/>
        <n v="88.51"/>
        <n v="42.76"/>
        <n v="16.47"/>
        <n v="81.36"/>
        <n v="68.23"/>
        <n v="78.2"/>
        <n v="65.19"/>
        <n v="59.97"/>
        <n v="79.010000000000005"/>
        <n v="61.26"/>
        <n v="50.12"/>
        <n v="76.87"/>
        <n v="51.76"/>
        <n v="79.14"/>
        <n v="102.16"/>
        <n v="44.12"/>
        <n v="196.31"/>
        <n v="189.63"/>
        <n v="31.42"/>
        <n v="21.75"/>
        <n v="104.06"/>
        <n v="18.82"/>
        <n v="103.77"/>
        <n v="78.180000000000007"/>
        <n v="88.25"/>
        <n v="22.65"/>
        <n v="38.93"/>
        <n v="31.7"/>
        <n v="61.56"/>
        <n v="86.02"/>
        <n v="106.57"/>
        <n v="41.47"/>
        <n v="15.1"/>
        <n v="46.75"/>
        <n v="77.19"/>
        <n v="105.93"/>
        <n v="80.25"/>
        <n v="31.41"/>
        <n v="21.68"/>
        <n v="77.900000000000006"/>
        <n v="16.3"/>
        <n v="22.83"/>
        <n v="80.8"/>
        <n v="87.53"/>
        <n v="31.73"/>
        <n v="43.95"/>
        <n v="43.7"/>
        <n v="78.23"/>
        <n v="102.01"/>
        <n v="45.51"/>
        <n v="79"/>
        <n v="39.08"/>
        <n v="61.7"/>
        <n v="22.5"/>
        <n v="39.94"/>
        <n v="79.53"/>
        <n v="39.74"/>
        <n v="101.08"/>
        <n v="89.81"/>
        <n v="79.19"/>
        <n v="80.510000000000005"/>
        <n v="199.9"/>
        <n v="68.72"/>
        <n v="79.739999999999995"/>
        <n v="46.67"/>
        <n v="102.93"/>
        <n v="59.12"/>
        <n v="81.290000000000006"/>
        <n v="62.46"/>
        <n v="67.72"/>
        <n v="79.430000000000007"/>
        <n v="51.61"/>
        <n v="50.3"/>
        <n v="16.68"/>
        <n v="81.44"/>
        <n v="67.37"/>
        <n v="22.98"/>
        <n v="14.76"/>
        <n v="16.61"/>
        <n v="45.98"/>
        <n v="189.74"/>
        <n v="67.48"/>
        <n v="44.46"/>
        <n v="14.23"/>
        <n v="67.260000000000005"/>
        <n v="60.33"/>
        <n v="103.83"/>
        <n v="194.94"/>
        <n v="39.82"/>
        <n v="32.19"/>
        <n v="18.239999999999998"/>
        <n v="17.07"/>
        <n v="85.76"/>
        <n v="39.590000000000003"/>
        <n v="78.98"/>
        <n v="14.01"/>
        <n v="77.930000000000007"/>
        <n v="78.48"/>
        <n v="101.86"/>
        <n v="33.32"/>
        <n v="41.59"/>
        <n v="43.09"/>
        <n v="50.85"/>
        <n v="46.43"/>
        <n v="88.87"/>
        <n v="71.02"/>
        <n v="21.56"/>
        <n v="200.02"/>
        <n v="38.61"/>
        <n v="78.84"/>
        <n v="18.399999999999999"/>
        <n v="43.67"/>
        <n v="67.239999999999995"/>
        <n v="38.65"/>
        <n v="32.93"/>
        <n v="106.71"/>
        <n v="45.42"/>
        <n v="45.17"/>
        <n v="44.79"/>
        <n v="13.35"/>
        <n v="61.95"/>
        <n v="44.23"/>
        <n v="32.86"/>
        <n v="40.43"/>
        <n v="89.57"/>
        <n v="39.729999999999997"/>
        <n v="50.17"/>
        <n v="14.19"/>
        <n v="13.79"/>
        <n v="40.090000000000003"/>
        <n v="80.08"/>
        <n v="68.45"/>
        <n v="102.51"/>
        <n v="59.48"/>
        <n v="39.53"/>
        <n v="16.73"/>
        <n v="42.08"/>
        <n v="44.34"/>
        <n v="105.88"/>
        <n v="16.54"/>
        <n v="17.87"/>
        <n v="17.940000000000001"/>
        <n v="78.069999999999993"/>
        <n v="67.489999999999995"/>
        <n v="32.57"/>
        <n v="67.61"/>
        <n v="38.53"/>
        <n v="77.45"/>
        <n v="61.71"/>
        <n v="68.86"/>
        <n v="199.44"/>
        <n v="21.64"/>
        <n v="61.19"/>
        <n v="39.43"/>
        <n v="14.14"/>
        <n v="14.58"/>
        <n v="15.07"/>
        <n v="61.55"/>
        <n v="86.61"/>
        <n v="43.01"/>
        <n v="85.33"/>
        <n v="38.39"/>
        <n v="16.38"/>
        <n v="49.75"/>
        <n v="14.88"/>
        <n v="87.55"/>
        <n v="68.319999999999993"/>
        <n v="22.8"/>
        <n v="51.75"/>
        <n v="49.15"/>
        <n v="65.2"/>
        <n v="102.87"/>
        <n v="200.1"/>
        <n v="103.2"/>
        <n v="68.3"/>
        <n v="33.090000000000003"/>
        <n v="41.91"/>
        <n v="45.5"/>
        <n v="199.87"/>
        <n v="80.48"/>
        <n v="45.7"/>
        <n v="14.43"/>
        <n v="16.670000000000002"/>
        <n v="89.49"/>
        <n v="80.66"/>
        <n v="32.49"/>
        <n v="46.34"/>
        <n v="13.48"/>
        <n v="62.27"/>
        <n v="43.72"/>
        <n v="80.62"/>
        <n v="32.39"/>
        <n v="39.5"/>
        <n v="51.9"/>
        <n v="39.32"/>
        <n v="60.55"/>
        <n v="42.8"/>
        <n v="43.55"/>
        <n v="78.36"/>
        <n v="13.74"/>
        <n v="14.6"/>
        <n v="44.06"/>
        <n v="85.77"/>
        <n v="61.65"/>
        <n v="60.68"/>
        <n v="60.35"/>
        <n v="88.2"/>
        <n v="43.04"/>
        <n v="102.73"/>
        <n v="23.11"/>
        <n v="17.96"/>
        <n v="32.82"/>
        <n v="59.49"/>
        <n v="68.08"/>
        <n v="18.100000000000001"/>
        <n v="77.25"/>
        <n v="79.12"/>
        <n v="87.2"/>
        <n v="40.479999999999997"/>
        <n v="198.99"/>
        <n v="14.13"/>
        <n v="69.900000000000006"/>
        <n v="46.45"/>
        <n v="197.95"/>
        <n v="31.59"/>
        <n v="78.31"/>
        <n v="80.349999999999994"/>
        <n v="32.869999999999997"/>
        <n v="65.36"/>
        <n v="87.63"/>
        <n v="104.41"/>
        <n v="44.07"/>
        <n v="45.06"/>
        <n v="68.58"/>
        <n v="43.86"/>
        <n v="14.06"/>
        <n v="62.04"/>
        <n v="60.72"/>
        <n v="70.930000000000007"/>
        <n v="50.79"/>
        <n v="45.85"/>
        <n v="79.33"/>
        <n v="50.36"/>
        <n v="43.22"/>
        <n v="58.98"/>
        <n v="39.659999999999997"/>
        <n v="22.51"/>
        <n v="60.8"/>
        <n v="89.4"/>
        <n v="104.19"/>
        <n v="105.97"/>
        <n v="51.69"/>
        <n v="86.42"/>
        <n v="13.24"/>
        <n v="89.55"/>
        <n v="39.33"/>
        <n v="31.83"/>
        <n v="59.84"/>
        <n v="45.45"/>
        <n v="79.91"/>
        <n v="22.7"/>
        <n v="61.22"/>
        <n v="65.39"/>
        <n v="68.64"/>
        <n v="62.14"/>
        <n v="16.45"/>
        <n v="79.55"/>
        <n v="79.569999999999993"/>
        <n v="38.33"/>
        <n v="61.15"/>
        <n v="66.75"/>
        <n v="22.35"/>
        <n v="103.21"/>
        <n v="78.56"/>
        <n v="22.69"/>
        <n v="88.3"/>
        <n v="38.869999999999997"/>
        <n v="17.09"/>
        <n v="77.27"/>
        <n v="32.090000000000003"/>
        <n v="89.16"/>
        <n v="103.82"/>
        <n v="18.78"/>
        <n v="67.53"/>
        <n v="81.39"/>
        <n v="22.41"/>
        <n v="104.48"/>
        <n v="61.3"/>
        <n v="39.369999999999997"/>
        <n v="43.64"/>
        <n v="32.71"/>
        <n v="104.47"/>
        <n v="78.03"/>
        <n v="79.92"/>
        <n v="38.6"/>
        <n v="107.2"/>
        <n v="18.68"/>
        <n v="79.45"/>
        <n v="189.22"/>
        <n v="81.53"/>
        <n v="66.349999999999994"/>
        <n v="59.41"/>
        <n v="59.39"/>
        <n v="104.55"/>
        <n v="81.540000000000006"/>
        <n v="50.48"/>
        <n v="61.94"/>
        <n v="85.23"/>
        <n v="102.37"/>
        <n v="76.91"/>
        <n v="32.07"/>
        <n v="51.7"/>
        <n v="68.02"/>
        <n v="101.88"/>
        <n v="61.39"/>
        <n v="89.92"/>
        <n v="103.15"/>
        <n v="77.3"/>
        <n v="199.91"/>
        <n v="80.239999999999995"/>
        <n v="101.19"/>
        <n v="41.51"/>
        <n v="49.12"/>
        <n v="78.97"/>
        <n v="88.66"/>
        <n v="42.91"/>
        <n v="61.44"/>
        <n v="31.78"/>
        <n v="195.78"/>
        <n v="106.58"/>
        <n v="79.47"/>
        <n v="105.28"/>
        <n v="62.16"/>
        <n v="32.130000000000003"/>
        <n v="81.180000000000007"/>
        <n v="60.65"/>
        <n v="78.95"/>
        <n v="21.5"/>
        <n v="44.36"/>
        <n v="88.53"/>
        <n v="39.049999999999997"/>
        <n v="60.03"/>
        <n v="80.42"/>
        <n v="60.01"/>
        <n v="32.409999999999997"/>
        <n v="31.56"/>
        <n v="80.260000000000005"/>
        <n v="81.760000000000005"/>
        <n v="59.93"/>
        <n v="41.9"/>
        <n v="59.79"/>
        <n v="40.14"/>
        <n v="14.12"/>
        <n v="71.09"/>
        <n v="105.09"/>
        <n v="42"/>
        <n v="46.14"/>
        <n v="78.17"/>
        <n v="80.37"/>
        <n v="14.22"/>
        <n v="61.28"/>
        <n v="60.6"/>
        <n v="18.850000000000001"/>
        <n v="49.1"/>
        <n v="78.06"/>
        <n v="31.88"/>
        <n v="61.64"/>
        <n v="14.62"/>
        <n v="193.05"/>
        <n v="102.32"/>
        <n v="66.3"/>
        <n v="45.75"/>
        <n v="38.880000000000003"/>
        <n v="45.76"/>
        <n v="50.06"/>
        <n v="197.89"/>
        <n v="79.58"/>
        <n v="46.53"/>
        <n v="22.3"/>
        <n v="102.62"/>
        <n v="106.89"/>
        <n v="32.99"/>
        <n v="43.3"/>
        <n v="49.3"/>
        <m/>
      </sharedItems>
    </cacheField>
    <cacheField name="Revenue" numFmtId="0">
      <sharedItems containsString="0" containsBlank="1" containsNumber="1" minValue="28.327999999999999" maxValue="3655.26" count="2609">
        <n v="164.12"/>
        <n v="320.21199999999999"/>
        <n v="69.768000000000001"/>
        <n v="517.21199999999999"/>
        <n v="93.151499999999999"/>
        <n v="35.340000000000003"/>
        <n v="357.12"/>
        <n v="695.02"/>
        <n v="445.17599999999999"/>
        <n v="332.18"/>
        <n v="49.71"/>
        <n v="388.7"/>
        <n v="275.72399999999999"/>
        <n v="44.640500000000003"/>
        <n v="40"/>
        <n v="153.38999999999999"/>
        <n v="224.946"/>
        <n v="180.21600000000001"/>
        <n v="34.51"/>
        <n v="93.807000000000002"/>
        <n v="583.63250000000005"/>
        <n v="69.578000000000003"/>
        <n v="93.4"/>
        <n v="162.52000000000001"/>
        <n v="71.56"/>
        <n v="244.92"/>
        <n v="250.11600000000001"/>
        <n v="310.7"/>
        <n v="97.963999999999999"/>
        <n v="103.26"/>
        <n v="1465.74"/>
        <n v="159.90199999999999"/>
        <n v="72.38"/>
        <n v="153.69"/>
        <n v="2402.835"/>
        <n v="145.11250000000001"/>
        <n v="805.46699999999998"/>
        <n v="242.46"/>
        <n v="484.74"/>
        <n v="333.68"/>
        <n v="150.96"/>
        <n v="103.54049999999999"/>
        <n v="31.806000000000001"/>
        <n v="92.54"/>
        <n v="75.933499999999995"/>
        <n v="141.25"/>
        <n v="186.55199999999999"/>
        <n v="136.18"/>
        <n v="36.43"/>
        <n v="90.918000000000006"/>
        <n v="123"/>
        <n v="144.47999999999999"/>
        <n v="128.4435"/>
        <n v="94.32"/>
        <n v="154.56"/>
        <n v="278.16000000000003"/>
        <n v="127.764"/>
        <n v="76.855000000000004"/>
        <n v="84.69"/>
        <n v="350.94900000000001"/>
        <n v="272.39400000000001"/>
        <n v="684.04750000000001"/>
        <n v="273.57"/>
        <n v="90.9"/>
        <n v="40.72"/>
        <n v="74.180000000000007"/>
        <n v="105.7825"/>
        <n v="34.133499999999998"/>
        <n v="462.84"/>
        <n v="87.97"/>
        <n v="872.78"/>
        <n v="104.346"/>
        <n v="410.72"/>
        <n v="312.322"/>
        <n v="51.78"/>
        <n v="47.994"/>
        <n v="199.02"/>
        <n v="216.72900000000001"/>
        <n v="1333.12"/>
        <n v="104.36"/>
        <n v="79.343999999999994"/>
        <n v="251.86"/>
        <n v="49.85"/>
        <n v="36.130000000000003"/>
        <n v="99.588499999999996"/>
        <n v="33.686999999999998"/>
        <n v="165.42"/>
        <n v="116.717"/>
        <n v="71.64"/>
        <n v="324.78300000000002"/>
        <n v="72.215999999999994"/>
        <n v="71.94"/>
        <n v="72.239999999999995"/>
        <n v="764.05"/>
        <n v="250.02"/>
        <n v="35.869999999999997"/>
        <n v="189.44900000000001"/>
        <n v="938.00699999999995"/>
        <n v="40.28"/>
        <n v="557.14649999999995"/>
        <n v="71.5"/>
        <n v="103.39"/>
        <n v="221.346"/>
        <n v="3039.21"/>
        <n v="666.58"/>
        <n v="76.104500000000002"/>
        <n v="78.47"/>
        <n v="94.07"/>
        <n v="163.71"/>
        <n v="765.72"/>
        <n v="133.779"/>
        <n v="147.21"/>
        <n v="35.729999999999997"/>
        <n v="176.78299999999999"/>
        <n v="145.47999999999999"/>
        <n v="95.009500000000003"/>
        <n v="91.46"/>
        <n v="244.22200000000001"/>
        <n v="231.572"/>
        <n v="145.12200000000001"/>
        <n v="103.78"/>
        <n v="314.33999999999997"/>
        <n v="265.83999999999997"/>
        <n v="67.839500000000001"/>
        <n v="199.67"/>
        <n v="196.88"/>
        <n v="149.85"/>
        <n v="70.41"/>
        <n v="119.49299999999999"/>
        <n v="365.84"/>
        <n v="246.54"/>
        <n v="134.001"/>
        <n v="1427.8679999999999"/>
        <n v="39.549999999999997"/>
        <n v="240.24"/>
        <n v="120.48"/>
        <n v="37.401499999999999"/>
        <n v="551.20799999999997"/>
        <n v="602"/>
        <n v="429.39"/>
        <n v="97.774000000000001"/>
        <n v="65.421000000000006"/>
        <n v="75.990499999999997"/>
        <n v="173.774"/>
        <n v="249.66"/>
        <n v="221.77799999999999"/>
        <n v="36.020000000000003"/>
        <n v="34.029000000000003"/>
        <n v="280.63799999999998"/>
        <n v="140.53"/>
        <n v="134.92850000000001"/>
        <n v="1348.2719999999999"/>
        <n v="106.08"/>
        <n v="244.86"/>
        <n v="266.89299999999997"/>
        <n v="43.158499999999997"/>
        <n v="698.904"/>
        <n v="123.95"/>
        <n v="599.70000000000005"/>
        <n v="93.78"/>
        <n v="35.451000000000001"/>
        <n v="609.84"/>
        <n v="352.70400000000001"/>
        <n v="309.24"/>
        <n v="113.06699999999999"/>
        <n v="146.86199999999999"/>
        <n v="82.457999999999998"/>
        <n v="376.89"/>
        <n v="202.02"/>
        <n v="925.32"/>
        <n v="69.141000000000005"/>
        <n v="349.66649999999998"/>
        <n v="309.66000000000003"/>
        <n v="237.048"/>
        <n v="36.520000000000003"/>
        <n v="151.94999999999999"/>
        <n v="62.951000000000001"/>
        <n v="36.619999999999997"/>
        <n v="81.47"/>
        <n v="1252.05"/>
        <n v="47.860999999999997"/>
        <n v="100.8"/>
        <n v="69.98"/>
        <n v="256.61399999999998"/>
        <n v="153.54"/>
        <n v="35.69"/>
        <n v="143.32650000000001"/>
        <n v="184.60400000000001"/>
        <n v="161.76"/>
        <n v="363.23099999999999"/>
        <n v="924.3"/>
        <n v="135.4"/>
        <n v="82.06"/>
        <n v="77.367999999999995"/>
        <n v="879.76800000000003"/>
        <n v="263.39400000000001"/>
        <n v="124.678"/>
        <n v="244.00749999999999"/>
        <n v="609.70000000000005"/>
        <n v="498.2"/>
        <n v="2922.0450000000001"/>
        <n v="77.728999999999999"/>
        <n v="32.921999999999997"/>
        <n v="371.48"/>
        <n v="82.42"/>
        <n v="934.74"/>
        <n v="90.287999999999997"/>
        <n v="562.55999999999995"/>
        <n v="80.680000000000007"/>
        <n v="462.98250000000002"/>
        <n v="173.60400000000001"/>
        <n v="203.54"/>
        <n v="390.762"/>
        <n v="140.47"/>
        <n v="268.54599999999999"/>
        <n v="404.73"/>
        <n v="63.774000000000001"/>
        <n v="104.35"/>
        <n v="240.96"/>
        <n v="305.56799999999998"/>
        <n v="696.28499999999997"/>
        <n v="357.12400000000002"/>
        <n v="673.66"/>
        <n v="338.93"/>
        <n v="613.6"/>
        <n v="515.39400000000001"/>
        <n v="154.54599999999999"/>
        <n v="38.959499999999998"/>
        <n v="306.06"/>
        <n v="249.84"/>
        <n v="273.10000000000002"/>
        <n v="1646.73"/>
        <n v="45.54"/>
        <n v="51.73"/>
        <n v="152.96899999999999"/>
        <n v="36.31"/>
        <n v="78.716999999999999"/>
        <n v="195.75700000000001"/>
        <n v="36.39"/>
        <n v="112.437"/>
        <n v="96.130499999999998"/>
        <n v="102.4"/>
        <n v="81.81"/>
        <n v="152.96"/>
        <n v="157.8235"/>
        <n v="550.56299999999999"/>
        <n v="80.42"/>
        <n v="244.34"/>
        <n v="164.6"/>
        <n v="132.19999999999999"/>
        <n v="81.400000000000006"/>
        <n v="35.39"/>
        <n v="227.61"/>
        <n v="98.96"/>
        <n v="50.51"/>
        <n v="244.32"/>
        <n v="138.56399999999999"/>
        <n v="372.24799999999999"/>
        <n v="32.570999999999998"/>
        <n v="72.97"/>
        <n v="509.22"/>
        <n v="435.24"/>
        <n v="49.73"/>
        <n v="252.38"/>
        <n v="257.24099999999999"/>
        <n v="445.71600000000001"/>
        <n v="73.835999999999999"/>
        <n v="109.89"/>
        <n v="441.46499999999997"/>
        <n v="228.83600000000001"/>
        <n v="72.260000000000005"/>
        <n v="112.473"/>
        <n v="155.14449999999999"/>
        <n v="278.27999999999997"/>
        <n v="185.89500000000001"/>
        <n v="82.46"/>
        <n v="34.646500000000003"/>
        <n v="36.67"/>
        <n v="93.366"/>
        <n v="175.554"/>
        <n v="191.501"/>
        <n v="220.66"/>
        <n v="117.79049999999999"/>
        <n v="327.56"/>
        <n v="375.97199999999998"/>
        <n v="440.97"/>
        <n v="313.00599999999997"/>
        <n v="179.62"/>
        <n v="35.369999999999997"/>
        <n v="202.56"/>
        <n v="146.37"/>
        <n v="431.22"/>
        <n v="147.49199999999999"/>
        <n v="41.814"/>
        <n v="118.47"/>
        <n v="40.909999999999997"/>
        <n v="44.945999999999998"/>
        <n v="35.520000000000003"/>
        <n v="682.2"/>
        <n v="144.32"/>
        <n v="303.39999999999998"/>
        <n v="272.79000000000002"/>
        <n v="370.98"/>
        <n v="33.829500000000003"/>
        <n v="780.65"/>
        <n v="124.31"/>
        <n v="223.83"/>
        <n v="41.1"/>
        <n v="40.380000000000003"/>
        <n v="72.314999999999998"/>
        <n v="38.417999999999999"/>
        <n v="107.67"/>
        <n v="490.35"/>
        <n v="80.040000000000006"/>
        <n v="38.009500000000003"/>
        <n v="465.48"/>
        <n v="39.96"/>
        <n v="146.6"/>
        <n v="94.38"/>
        <n v="121.77"/>
        <n v="616.45000000000005"/>
        <n v="39.092500000000001"/>
        <n v="141.68"/>
        <n v="314.43099999999998"/>
        <n v="69.226500000000001"/>
        <n v="161.04"/>
        <n v="372.21"/>
        <n v="162.58000000000001"/>
        <n v="196.327"/>
        <n v="102.28"/>
        <n v="99.4"/>
        <n v="37.677"/>
        <n v="172.21"/>
        <n v="101.44"/>
        <n v="68.552000000000007"/>
        <n v="707.02800000000002"/>
        <n v="270.93"/>
        <n v="261.46800000000002"/>
        <n v="119.7"/>
        <n v="44.811"/>
        <n v="39.177999999999997"/>
        <n v="142.88999999999999"/>
        <n v="385.52"/>
        <n v="165.72"/>
        <n v="328.66"/>
        <n v="116.79"/>
        <n v="195.852"/>
        <n v="189.32"/>
        <n v="50.04"/>
        <n v="125.69"/>
        <n v="256.91399999999999"/>
        <n v="497.44"/>
        <n v="145.512"/>
        <n v="192.86"/>
        <n v="144.68"/>
        <n v="70.819999999999993"/>
        <n v="1104.3"/>
        <n v="46.673999999999999"/>
        <n v="34.694000000000003"/>
        <n v="276.58800000000002"/>
        <n v="36.945"/>
        <n v="517.59799999999996"/>
        <n v="140.04"/>
        <n v="33.573"/>
        <n v="80.38"/>
        <n v="193.28700000000001"/>
        <n v="200.05"/>
        <n v="90.06"/>
        <n v="33.408000000000001"/>
        <n v="280.96199999999999"/>
        <n v="415.416"/>
        <n v="588.76250000000005"/>
        <n v="163.91399999999999"/>
        <n v="137.31299999999999"/>
        <n v="260.8"/>
        <n v="169.65"/>
        <n v="629.54999999999995"/>
        <n v="79.239999999999995"/>
        <n v="108.96"/>
        <n v="51.16"/>
        <n v="160.42500000000001"/>
        <n v="145.19"/>
        <n v="80.180000000000007"/>
        <n v="39.47"/>
        <n v="206.84"/>
        <n v="550.56200000000001"/>
        <n v="87.799000000000007"/>
        <n v="377.55"/>
        <n v="72.680000000000007"/>
        <n v="102.58"/>
        <n v="220.80600000000001"/>
        <n v="120.63"/>
        <n v="371.88"/>
        <n v="144.91999999999999"/>
        <n v="73.188000000000002"/>
        <n v="38.475000000000001"/>
        <n v="72.16"/>
        <n v="137.6405"/>
        <n v="941.05799999999999"/>
        <n v="136.24199999999999"/>
        <n v="83.62"/>
        <n v="275.77800000000002"/>
        <n v="126.95399999999999"/>
        <n v="44.744999999999997"/>
        <n v="262.77999999999997"/>
        <n v="102.136"/>
        <n v="196.48"/>
        <n v="178.95599999999999"/>
        <n v="77.149500000000003"/>
        <n v="206.44"/>
        <n v="153.47"/>
        <n v="1198.5"/>
        <n v="45.84"/>
        <n v="231.93299999999999"/>
        <n v="312.12"/>
        <n v="101.43"/>
        <n v="795.72"/>
        <n v="585.36"/>
        <n v="233.548"/>
        <n v="86.782499999999999"/>
        <n v="130.07550000000001"/>
        <n v="237.57599999999999"/>
        <n v="95.418000000000006"/>
        <n v="172.75749999999999"/>
        <n v="98.361000000000004"/>
        <n v="447.3"/>
        <n v="93.22"/>
        <n v="47.61"/>
        <n v="77.671999999999997"/>
        <n v="66.997"/>
        <n v="38.779000000000003"/>
        <n v="99.846000000000004"/>
        <n v="33.914999999999999"/>
        <n v="37.5535"/>
        <n v="100.34"/>
        <n v="206.6"/>
        <n v="434.34"/>
        <n v="36.299999999999997"/>
        <n v="124.848"/>
        <n v="331.16"/>
        <n v="485.96"/>
        <n v="368.28"/>
        <n v="151.47999999999999"/>
        <n v="48.469000000000001"/>
        <n v="294.19200000000001"/>
        <n v="816.65"/>
        <n v="90.27"/>
        <n v="1496.934"/>
        <n v="158.90649999999999"/>
        <n v="282.04000000000002"/>
        <n v="1091.4480000000001"/>
        <n v="151.715"/>
        <n v="767.96"/>
        <n v="47.319499999999998"/>
        <n v="36.350999999999999"/>
        <n v="80.09"/>
        <n v="128.583"/>
        <n v="40.53"/>
        <n v="49.46"/>
        <n v="427.38"/>
        <n v="810.42600000000004"/>
        <n v="82.08"/>
        <n v="246.602"/>
        <n v="130.72999999999999"/>
        <n v="73.260000000000005"/>
        <n v="45.890999999999998"/>
        <n v="536.72"/>
        <n v="91.548000000000002"/>
        <n v="1348.4880000000001"/>
        <n v="73.584000000000003"/>
        <n v="134.65"/>
        <n v="41.21"/>
        <n v="81.180000000000007"/>
        <n v="353.62799999999999"/>
        <n v="213.095"/>
        <n v="108.27"/>
        <n v="1273.4549999999999"/>
        <n v="32.04"/>
        <n v="50.17"/>
        <n v="145.80000000000001"/>
        <n v="186.96"/>
        <n v="123.63"/>
        <n v="505.11"/>
        <n v="196.38399999999999"/>
        <n v="40.159999999999997"/>
        <n v="97.659000000000006"/>
        <n v="522.20000000000005"/>
        <n v="205.26"/>
        <n v="487.44"/>
        <n v="205.51349999999999"/>
        <n v="360.6"/>
        <n v="48.164999999999999"/>
        <n v="41.13"/>
        <n v="121.66"/>
        <n v="110.49299999999999"/>
        <n v="49.96"/>
        <n v="263.721"/>
        <n v="199.0155"/>
        <n v="35.4"/>
        <n v="46.575000000000003"/>
        <n v="201.96"/>
        <n v="239.286"/>
        <n v="374.01"/>
        <n v="144.52000000000001"/>
        <n v="405.12"/>
        <n v="73"/>
        <n v="35.700000000000003"/>
        <n v="1158.3920000000001"/>
        <n v="81.78"/>
        <n v="553.98599999999999"/>
        <n v="259.14800000000002"/>
        <n v="817.74"/>
        <n v="504.03199999999998"/>
        <n v="241"/>
        <n v="434.96699999999998"/>
        <n v="254.904"/>
        <n v="101.13"/>
        <n v="51.36"/>
        <n v="759.4"/>
        <n v="267.18"/>
        <n v="248.78"/>
        <n v="225.99"/>
        <n v="82.16"/>
        <n v="230.55"/>
        <n v="66.78"/>
        <n v="665.42250000000001"/>
        <n v="102.8"/>
        <n v="83.555999999999997"/>
        <n v="229.42500000000001"/>
        <n v="897.12300000000005"/>
        <n v="232.48400000000001"/>
        <n v="75.391999999999996"/>
        <n v="309.97800000000001"/>
        <n v="72.171000000000006"/>
        <n v="162.28"/>
        <n v="382.22"/>
        <n v="77.102000000000004"/>
        <n v="83.44"/>
        <n v="49.61"/>
        <n v="246.62"/>
        <n v="84.015000000000001"/>
        <n v="393.67750000000001"/>
        <n v="449.53199999999998"/>
        <n v="305.67599999999999"/>
        <n v="48.317"/>
        <n v="334.02"/>
        <n v="157.471"/>
        <n v="302.02"/>
        <n v="184.14"/>
        <n v="33.155999999999999"/>
        <n v="68.058000000000007"/>
        <n v="124.18"/>
        <n v="134.94999999999999"/>
        <n v="248"/>
        <n v="90.36"/>
        <n v="93.65"/>
        <n v="212.625"/>
        <n v="33.905500000000004"/>
        <n v="408.36"/>
        <n v="155.88999999999999"/>
        <n v="130.81"/>
        <n v="90.364000000000004"/>
        <n v="267.23500000000001"/>
        <n v="82.75"/>
        <n v="73.638000000000005"/>
        <n v="46.62"/>
        <n v="373.483"/>
        <n v="90.52"/>
        <n v="785.41250000000002"/>
        <n v="72.7"/>
        <n v="47"/>
        <n v="46.86"/>
        <n v="156.047"/>
        <n v="163.16"/>
        <n v="66.024000000000001"/>
        <n v="41.238"/>
        <n v="70.95"/>
        <n v="44.345999999999997"/>
        <n v="780.47249999999997"/>
        <n v="106.71"/>
        <n v="81.918000000000006"/>
        <n v="396.64"/>
        <n v="261.88"/>
        <n v="131.62"/>
        <n v="1144.712"/>
        <n v="81.040000000000006"/>
        <n v="232.3605"/>
        <n v="282.95999999999998"/>
        <n v="102.48"/>
        <n v="108.468"/>
        <n v="80.98"/>
        <n v="148.64400000000001"/>
        <n v="400.72"/>
        <n v="196.24"/>
        <n v="93.32"/>
        <n v="203.22"/>
        <n v="104.91"/>
        <n v="271.93200000000002"/>
        <n v="136.01"/>
        <n v="1556.7750000000001"/>
        <n v="1230.3"/>
        <n v="445.05599999999998"/>
        <n v="251.80699999999999"/>
        <n v="137.37"/>
        <n v="227.749"/>
        <n v="33.399000000000001"/>
        <n v="851.72550000000001"/>
        <n v="131.46"/>
        <n v="217.44"/>
        <n v="81.98"/>
        <n v="46.71"/>
        <n v="41.01"/>
        <n v="66.927499999999995"/>
        <n v="97.641000000000005"/>
        <n v="244.06"/>
        <n v="376.39949999999999"/>
        <n v="36.936"/>
        <n v="81.12"/>
        <n v="154.08000000000001"/>
        <n v="561.48"/>
        <n v="360.72"/>
        <n v="135.11850000000001"/>
        <n v="143.54"/>
        <n v="67.668499999999995"/>
        <n v="64.116"/>
        <n v="51.39"/>
        <n v="102.64"/>
        <n v="64.007999999999996"/>
        <n v="200.78"/>
        <n v="344.71800000000002"/>
        <n v="294.60000000000002"/>
        <n v="71.927999999999997"/>
        <n v="619.72199999999998"/>
        <n v="151.15"/>
        <n v="77.643500000000003"/>
        <n v="135.40350000000001"/>
        <n v="166.48"/>
        <n v="134.8905"/>
        <n v="68.286000000000001"/>
        <n v="148.65"/>
        <n v="37.895499999999998"/>
        <n v="36.567"/>
        <n v="151.16399999999999"/>
        <n v="92.74"/>
        <n v="216.88200000000001"/>
        <n v="141.06"/>
        <n v="81.783000000000001"/>
        <n v="298.34399999999999"/>
        <n v="525.42750000000001"/>
        <n v="262.35000000000002"/>
        <n v="134.86000000000001"/>
        <n v="136.07"/>
        <n v="42.524999999999999"/>
        <n v="74.376000000000005"/>
        <n v="163.5"/>
        <n v="34.219000000000001"/>
        <n v="36.68"/>
        <n v="1880.0640000000001"/>
        <n v="75.62"/>
        <n v="187.00749999999999"/>
        <n v="81.7"/>
        <n v="88.264499999999998"/>
        <n v="152.01"/>
        <n v="36.65"/>
        <n v="404.1"/>
        <n v="578.79999999999995"/>
        <n v="65.718000000000004"/>
        <n v="104.253"/>
        <n v="383.18"/>
        <n v="1922.268"/>
        <n v="124.74"/>
        <n v="193.19200000000001"/>
        <n v="166.5"/>
        <n v="70.2"/>
        <n v="202.68"/>
        <n v="458.99250000000001"/>
        <n v="1059.0150000000001"/>
        <n v="50.18"/>
        <n v="83.38"/>
        <n v="33.772500000000001"/>
        <n v="154.36000000000001"/>
        <n v="155.68"/>
        <n v="34.807499999999997"/>
        <n v="134.74799999999999"/>
        <n v="185.65199999999999"/>
        <n v="51.61"/>
        <n v="48.031999999999996"/>
        <n v="331.48"/>
        <n v="110.31"/>
        <n v="392.74"/>
        <n v="70.66"/>
        <n v="167.148"/>
        <n v="125.25"/>
        <n v="341.98"/>
        <n v="40.04"/>
        <n v="115.3395"/>
        <n v="401.76"/>
        <n v="333.08"/>
        <n v="340.28100000000001"/>
        <n v="35.496000000000002"/>
        <n v="117.306"/>
        <n v="154.86000000000001"/>
        <n v="414.56"/>
        <n v="156.2655"/>
        <n v="465.83249999999998"/>
        <n v="68.276499999999999"/>
        <n v="389.94"/>
        <n v="99.06"/>
        <n v="121.108"/>
        <n v="90.94"/>
        <n v="145.68"/>
        <n v="157.035"/>
        <n v="36.270000000000003"/>
        <n v="80.819999999999993"/>
        <n v="284.11200000000002"/>
        <n v="132.876"/>
        <n v="521.58600000000001"/>
        <n v="149.7105"/>
        <n v="99.94"/>
        <n v="699.93"/>
        <n v="124.5735"/>
        <n v="33.137999999999998"/>
        <n v="122.28"/>
        <n v="77.281999999999996"/>
        <n v="51.02"/>
        <n v="68.97"/>
        <n v="1326.204"/>
        <n v="129.29400000000001"/>
        <n v="288.67200000000003"/>
        <n v="216.24"/>
        <n v="183.44"/>
        <n v="330.34"/>
        <n v="66.328999999999994"/>
        <n v="236.44800000000001"/>
        <n v="1264.2750000000001"/>
        <n v="599.79"/>
        <n v="350.75"/>
        <n v="71.72"/>
        <n v="92.27"/>
        <n v="802.28099999999995"/>
        <n v="87.742000000000004"/>
        <n v="46.295999999999999"/>
        <n v="96.843000000000004"/>
        <n v="81.099999999999994"/>
        <n v="102.6"/>
        <n v="247.68"/>
        <n v="472.56599999999997"/>
        <n v="39.42"/>
        <n v="248.5"/>
        <n v="312.86"/>
        <n v="80.3"/>
        <n v="79.89"/>
        <n v="39.5"/>
        <n v="80.7"/>
        <n v="80.86"/>
        <n v="607.86"/>
        <n v="487.24"/>
        <n v="1516.95"/>
        <n v="37.448999999999998"/>
        <n v="161.36000000000001"/>
        <n v="123.68"/>
        <n v="146.29"/>
        <n v="296.91000000000003"/>
        <n v="183.18"/>
        <n v="46.601999999999997"/>
        <n v="92.5"/>
        <n v="595.5"/>
        <n v="137.52000000000001"/>
        <n v="322.95999999999998"/>
        <n v="82.86"/>
        <n v="51.15"/>
        <n v="545.72400000000005"/>
        <n v="101.86"/>
        <n v="96.501000000000005"/>
        <n v="724.23"/>
        <n v="72.819999999999993"/>
        <n v="144.5"/>
        <n v="413.44"/>
        <n v="495.89"/>
        <n v="180.88200000000001"/>
        <n v="1198.404"/>
        <n v="154.6"/>
        <n v="79.0685"/>
        <n v="138.69"/>
        <n v="119.035"/>
        <n v="32.543999999999997"/>
        <n v="357.96600000000001"/>
        <n v="154.10900000000001"/>
        <n v="313.62"/>
        <n v="431.61"/>
        <n v="33.255000000000003"/>
        <n v="121.38"/>
        <n v="71.622"/>
        <n v="205.24"/>
        <n v="102.3"/>
        <n v="45.747"/>
        <n v="766.26"/>
        <n v="122.11"/>
        <n v="102.38"/>
        <n v="167.04"/>
        <n v="174.34399999999999"/>
        <n v="144.51"/>
        <n v="134.19"/>
        <n v="120.9"/>
        <n v="185.934"/>
        <n v="273.02"/>
        <n v="523.32000000000005"/>
        <n v="47.823"/>
        <n v="206.74"/>
        <n v="348.58350000000002"/>
        <n v="576.63"/>
        <n v="462.44099999999997"/>
        <n v="200.34"/>
        <n v="183.19200000000001"/>
        <n v="144.84"/>
        <n v="208.13550000000001"/>
        <n v="161.62"/>
        <n v="46.377000000000002"/>
        <n v="388.3125"/>
        <n v="149.39099999999999"/>
        <n v="242.44"/>
        <n v="262.2"/>
        <n v="92.88"/>
        <n v="36.659999999999997"/>
        <n v="702.76499999999999"/>
        <n v="32.372999999999998"/>
        <n v="425.37400000000002"/>
        <n v="130.64400000000001"/>
        <n v="573.36"/>
        <n v="155.04"/>
        <n v="46.84"/>
        <n v="346.27499999999998"/>
        <n v="91.07"/>
        <n v="81.86"/>
        <n v="45.45"/>
        <n v="70.62"/>
        <n v="103.12"/>
        <n v="292.44"/>
        <n v="102.68"/>
        <n v="145.92949999999999"/>
        <n v="70.073999999999998"/>
        <n v="782.76499999999999"/>
        <n v="36.72"/>
        <n v="377.39699999999999"/>
        <n v="364.99"/>
        <n v="147.76"/>
        <n v="153.16999999999999"/>
        <n v="165.7"/>
        <n v="143.52000000000001"/>
        <n v="192.94"/>
        <n v="168.56"/>
        <n v="247.8"/>
        <n v="281.86"/>
        <n v="73.150000000000006"/>
        <n v="374.96499999999997"/>
        <n v="104.709"/>
        <n v="287.565"/>
        <n v="95.171000000000006"/>
        <n v="231.72399999999999"/>
        <n v="127.566"/>
        <n v="286.36799999999999"/>
        <n v="108.69"/>
        <n v="361.83"/>
        <n v="139.38"/>
        <n v="35.055"/>
        <n v="231.477"/>
        <n v="70.034000000000006"/>
        <n v="470.22"/>
        <n v="122.496"/>
        <n v="187.1"/>
        <n v="131.74"/>
        <n v="436.0025"/>
        <n v="590.52"/>
        <n v="34.741500000000002"/>
        <n v="82.38"/>
        <n v="129.8365"/>
        <n v="71.400000000000006"/>
        <n v="100.87"/>
        <n v="130.80000000000001"/>
        <n v="153.88999999999999"/>
        <n v="104.1335"/>
        <n v="543.59199999999998"/>
        <n v="96.481999999999999"/>
        <n v="153.12100000000001"/>
        <n v="91.162499999999994"/>
        <n v="881.01"/>
        <n v="239.30500000000001"/>
        <n v="82.64"/>
        <n v="288.02"/>
        <n v="97.222999999999999"/>
        <n v="401.18400000000003"/>
        <n v="160.02000000000001"/>
        <n v="188.8"/>
        <n v="943.98"/>
        <n v="125.44"/>
        <n v="72.36"/>
        <n v="38.950000000000003"/>
        <n v="65.096999999999994"/>
        <n v="250.84"/>
        <n v="70.192999999999998"/>
        <n v="998.64"/>
        <n v="562.67999999999995"/>
        <n v="34.826999999999998"/>
        <n v="43.966000000000001"/>
        <n v="184.24"/>
        <n v="118.65"/>
        <n v="83.3"/>
        <n v="187.68"/>
        <n v="102.5"/>
        <n v="576.93600000000004"/>
        <n v="69.087999999999994"/>
        <n v="46.19"/>
        <n v="469.74"/>
        <n v="123.91"/>
        <n v="50.64"/>
        <n v="126.864"/>
        <n v="39.206499999999998"/>
        <n v="73.8"/>
        <n v="196.91"/>
        <n v="107.37"/>
        <n v="156.21799999999999"/>
        <n v="40.57"/>
        <n v="182.03899999999999"/>
        <n v="146.3665"/>
        <n v="120.8"/>
        <n v="40.15"/>
        <n v="571.20000000000005"/>
        <n v="70.546999999999997"/>
        <n v="742.92"/>
        <n v="70.186000000000007"/>
        <n v="567.6345"/>
        <n v="249.51"/>
        <n v="43.51"/>
        <n v="154.85"/>
        <n v="194.99"/>
        <n v="47.19"/>
        <n v="124.14"/>
        <n v="131.94999999999999"/>
        <n v="102.24"/>
        <n v="304.14"/>
        <n v="234.346"/>
        <n v="155.81"/>
        <n v="155.03049999999999"/>
        <n v="139.935"/>
        <n v="630.79999999999995"/>
        <n v="327.14"/>
        <n v="142.06"/>
        <n v="81.37"/>
        <n v="120.75"/>
        <n v="327.16000000000003"/>
        <n v="73.08"/>
        <n v="88.388000000000005"/>
        <n v="195.22"/>
        <n v="38.674500000000002"/>
        <n v="39.197000000000003"/>
        <n v="81.680000000000007"/>
        <n v="143.32"/>
        <n v="312.62"/>
        <n v="271.863"/>
        <n v="81.971999999999994"/>
        <n v="654.37249999999995"/>
        <n v="124.17"/>
        <n v="145.30250000000001"/>
        <n v="240.3"/>
        <n v="73.22"/>
        <n v="250.43899999999999"/>
        <n v="145.7585"/>
        <n v="160.12"/>
        <n v="40.549999999999997"/>
        <n v="115.84650000000001"/>
        <n v="748.93499999999995"/>
        <n v="173.09700000000001"/>
        <n v="406.2"/>
        <n v="46.16"/>
        <n v="101.54"/>
        <n v="134.84299999999999"/>
        <n v="424.8"/>
        <n v="163.62"/>
        <n v="100.18"/>
        <n v="92.31"/>
        <n v="485.52"/>
        <n v="43.225000000000001"/>
        <n v="35.99"/>
        <n v="122.55"/>
        <n v="378.66"/>
        <n v="524.28599999999994"/>
        <n v="125.32"/>
        <n v="334.52"/>
        <n v="80.19"/>
        <n v="49.86"/>
        <n v="391.02"/>
        <n v="39.61"/>
        <n v="70.86"/>
        <n v="258.94400000000002"/>
        <n v="131.79"/>
        <n v="3655.26"/>
        <n v="101.85"/>
        <n v="1315.3320000000001"/>
        <n v="166.56"/>
        <n v="68.297499999999999"/>
        <n v="38.817"/>
        <n v="137.94"/>
        <n v="3213.47"/>
        <n v="82.5"/>
        <n v="184"/>
        <n v="72.801000000000002"/>
        <n v="194.73"/>
        <n v="398.73500000000001"/>
        <n v="427.59"/>
        <n v="196.33"/>
        <n v="82.1"/>
        <n v="123.09"/>
        <n v="282.18"/>
        <n v="157.04"/>
        <n v="818.76"/>
        <n v="36.1"/>
        <n v="278.19"/>
        <n v="468.2835"/>
        <n v="66.33"/>
        <n v="35.619999999999997"/>
        <n v="401.44650000000001"/>
        <n v="336.88799999999998"/>
        <n v="620.88"/>
        <n v="401.32"/>
        <n v="268.56"/>
        <n v="102.32"/>
        <n v="97.037999999999997"/>
        <n v="138.07300000000001"/>
        <n v="32.354999999999997"/>
        <n v="51.09"/>
        <n v="337.77300000000002"/>
        <n v="250.35"/>
        <n v="81.72"/>
        <n v="78.099500000000006"/>
        <n v="32.337000000000003"/>
        <n v="329.54"/>
        <n v="170.49600000000001"/>
        <n v="90.7"/>
        <n v="45.59"/>
        <n v="395.685"/>
        <n v="145.18799999999999"/>
        <n v="93.293999999999997"/>
        <n v="230.261"/>
        <n v="154.09"/>
        <n v="76.608000000000004"/>
        <n v="79.908500000000004"/>
        <n v="146.66"/>
        <n v="398.06"/>
        <n v="195.60499999999999"/>
        <n v="282.36"/>
        <n v="74.222999999999999"/>
        <n v="166.91"/>
        <n v="45.99"/>
        <n v="35.159500000000001"/>
        <n v="704.5"/>
        <n v="109.98"/>
        <n v="32.67"/>
        <n v="241.28"/>
        <n v="47.07"/>
        <n v="294.38600000000002"/>
        <n v="43.671500000000002"/>
        <n v="188.708"/>
        <n v="842.85"/>
        <n v="67.355000000000004"/>
        <n v="123.714"/>
        <n v="152.78"/>
        <n v="47.271999999999998"/>
        <n v="149.72"/>
        <n v="106.2585"/>
        <n v="79.551500000000004"/>
        <n v="546.82000000000005"/>
        <n v="763.88"/>
        <n v="35.78"/>
        <n v="356.96249999999998"/>
        <n v="520.99199999999996"/>
        <n v="162.51"/>
        <n v="211.56"/>
        <n v="90.28"/>
        <n v="684.5"/>
        <n v="290.24400000000003"/>
        <n v="156.06"/>
        <n v="1186.4639999999999"/>
        <n v="71.28"/>
        <n v="152.94049999999999"/>
        <n v="117.98050000000001"/>
        <n v="68.608999999999995"/>
        <n v="155.458"/>
        <n v="637.51499999999999"/>
        <n v="45.153500000000001"/>
        <n v="417.3075"/>
        <n v="556.53750000000002"/>
        <n v="804.1"/>
        <n v="121.53"/>
        <n v="81.08"/>
        <n v="541.548"/>
        <n v="192.42"/>
        <n v="2831.69"/>
        <n v="75.905000000000001"/>
        <n v="51.12"/>
        <n v="180.66"/>
        <n v="69.92"/>
        <n v="438.21"/>
        <n v="289.48"/>
        <n v="60.536999999999999"/>
        <n v="266.24"/>
        <n v="48.668500000000002"/>
        <n v="93.5"/>
        <n v="123.48"/>
        <n v="37.753"/>
        <n v="126.333"/>
        <n v="293.56799999999998"/>
        <n v="32.652000000000001"/>
        <n v="197.154"/>
        <n v="613.52"/>
        <n v="251"/>
        <n v="205.91249999999999"/>
        <n v="274.74"/>
        <n v="286.2"/>
        <n v="495.56"/>
        <n v="128.649"/>
        <n v="88.805999999999997"/>
        <n v="148.2475"/>
        <n v="36.74"/>
        <n v="398.56"/>
        <n v="70.376000000000005"/>
        <n v="145.71"/>
        <n v="143.887"/>
        <n v="450.5"/>
        <n v="140.12100000000001"/>
        <n v="47.604500000000002"/>
        <n v="128.29499999999999"/>
        <n v="544.6635"/>
        <n v="205.173"/>
        <n v="162.97999999999999"/>
        <n v="1041.3440000000001"/>
        <n v="32.832000000000001"/>
        <n v="696.91499999999996"/>
        <n v="202.28"/>
        <n v="311.16000000000003"/>
        <n v="132.49"/>
        <n v="161.30000000000001"/>
        <n v="33.639499999999998"/>
        <n v="123.03"/>
        <n v="36.01"/>
        <n v="95.399000000000001"/>
        <n v="300.89999999999998"/>
        <n v="42.93"/>
        <n v="73.691999999999993"/>
        <n v="102.84"/>
        <n v="148.49100000000001"/>
        <n v="145.65"/>
        <n v="459.572"/>
        <n v="36.94"/>
        <n v="85.784999999999997"/>
        <n v="335.05"/>
        <n v="34.104999999999997"/>
        <n v="277.23599999999999"/>
        <n v="157.91"/>
        <n v="117.1065"/>
        <n v="228.34200000000001"/>
        <n v="178.29"/>
        <n v="31.195"/>
        <n v="158.86850000000001"/>
        <n v="145.94"/>
        <n v="248.73"/>
        <n v="993.42899999999997"/>
        <n v="984.96299999999997"/>
        <n v="78.564999999999998"/>
        <n v="40.33"/>
        <n v="69.691500000000005"/>
        <n v="138.87"/>
        <n v="39.729999999999997"/>
        <n v="497.87599999999998"/>
        <n v="88.710999999999999"/>
        <n v="71.225999999999999"/>
        <n v="124.491"/>
        <n v="253.9"/>
        <n v="142.83000000000001"/>
        <n v="45.674999999999997"/>
        <n v="50.33"/>
        <n v="42.75"/>
        <n v="234.59399999999999"/>
        <n v="446.76600000000002"/>
        <n v="143.08000000000001"/>
        <n v="204.98"/>
        <n v="560.79600000000005"/>
        <n v="121.44"/>
        <n v="176.47200000000001"/>
        <n v="349.43400000000003"/>
        <n v="311.06799999999998"/>
        <n v="617.91800000000001"/>
        <n v="40.26"/>
        <n v="42.506999999999998"/>
        <n v="42.610500000000002"/>
        <n v="657.05799999999999"/>
        <n v="126.12"/>
        <n v="36"/>
        <n v="154.13749999999999"/>
        <n v="150.44"/>
        <n v="239.72300000000001"/>
        <n v="167.44"/>
        <n v="70.58"/>
        <n v="389.31"/>
        <n v="40.67"/>
        <n v="40.94"/>
        <n v="287.53649999999999"/>
        <n v="101.43899999999999"/>
        <n v="38.284999999999997"/>
        <n v="86.364500000000007"/>
        <n v="689.73249999999996"/>
        <n v="102.06"/>
        <n v="50.67"/>
        <n v="1240.8900000000001"/>
        <n v="778.4"/>
        <n v="94"/>
        <n v="80.92"/>
        <n v="156.11000000000001"/>
        <n v="219.20400000000001"/>
        <n v="97.793999999999997"/>
        <n v="1456.02"/>
        <n v="359.75549999999998"/>
        <n v="287.892"/>
        <n v="204.74"/>
        <n v="102.13"/>
        <n v="161.82"/>
        <n v="166.58"/>
        <n v="273.45999999999998"/>
        <n v="304.88"/>
        <n v="128.304"/>
        <n v="72.260999999999996"/>
        <n v="135.261"/>
        <n v="260.68950000000001"/>
        <n v="43.624000000000002"/>
        <n v="149.22"/>
        <n v="171.53"/>
        <n v="1552.7159999999999"/>
        <n v="141"/>
        <n v="305.77999999999997"/>
        <n v="163.80000000000001"/>
        <n v="103.58"/>
        <n v="250.92"/>
        <n v="38.522500000000001"/>
        <n v="291.77999999999997"/>
        <n v="163.25"/>
        <n v="200.22"/>
        <n v="148.30199999999999"/>
        <n v="571.44000000000005"/>
        <n v="41.18"/>
        <n v="365.262"/>
        <n v="1036.26"/>
        <n v="365.976"/>
        <n v="440.67"/>
        <n v="322.42"/>
        <n v="135.41300000000001"/>
        <n v="142.95599999999999"/>
        <n v="138.10149999999999"/>
        <n v="94.2"/>
        <n v="697.90499999999997"/>
        <n v="248.67"/>
        <n v="161.6"/>
        <n v="75.126000000000005"/>
        <n v="242.7"/>
        <n v="41.37"/>
        <n v="387.74250000000001"/>
        <n v="36.19"/>
        <n v="142.04"/>
        <n v="133.66999999999999"/>
        <n v="999.6"/>
        <n v="179.874"/>
        <n v="603.36"/>
        <n v="190.45599999999999"/>
        <n v="43.401000000000003"/>
        <n v="214.03"/>
        <n v="365.25599999999997"/>
        <n v="81.58"/>
        <n v="213.74100000000001"/>
        <n v="164.92"/>
        <n v="519.54999999999995"/>
        <n v="447.21"/>
        <n v="282.57"/>
        <n v="46.87"/>
        <n v="33.290999999999997"/>
        <n v="135.44"/>
        <n v="276.75"/>
        <n v="385.2"/>
        <n v="39.94"/>
        <n v="451.83"/>
        <n v="142.13999999999999"/>
        <n v="50.78"/>
        <n v="268.86900000000003"/>
        <n v="140.79599999999999"/>
        <n v="103.5"/>
        <n v="74.007000000000005"/>
        <n v="129.75299999999999"/>
        <n v="329.88"/>
        <n v="103.819"/>
        <n v="430.77"/>
        <n v="315.32"/>
        <n v="101.58"/>
        <n v="666.84"/>
        <n v="166.66"/>
        <n v="136.363"/>
        <n v="493.5"/>
        <n v="222.15600000000001"/>
        <n v="206.34"/>
        <n v="47.813499999999998"/>
        <n v="728.178"/>
        <n v="185.61099999999999"/>
        <n v="524"/>
        <n v="246.78"/>
        <n v="90.79"/>
        <n v="41.33"/>
        <n v="78.070999999999998"/>
        <n v="391.35250000000002"/>
        <n v="111"/>
        <n v="81.8"/>
        <n v="110.997"/>
        <n v="130.26249999999999"/>
        <n v="362.96100000000001"/>
        <n v="89.043499999999995"/>
        <n v="37.090000000000003"/>
        <n v="45.43"/>
        <n v="35.549999999999997"/>
        <n v="222.44399999999999"/>
        <n v="103.61"/>
        <n v="276.92500000000001"/>
        <n v="348.76799999999997"/>
        <n v="262.96199999999999"/>
        <n v="131.91999999999999"/>
        <n v="424.72800000000001"/>
        <n v="34.655999999999999"/>
        <n v="443.00400000000002"/>
        <n v="206.958"/>
        <n v="181.85400000000001"/>
        <n v="76.142499999999998"/>
        <n v="83.74"/>
        <n v="243.1"/>
        <n v="244.17"/>
        <n v="36.799999999999997"/>
        <n v="1048.4100000000001"/>
        <n v="50.94"/>
        <n v="251.78"/>
        <n v="103.8"/>
        <n v="79.5"/>
        <n v="79.441000000000003"/>
        <n v="223.53299999999999"/>
        <n v="46.53"/>
        <n v="99.38"/>
        <n v="192.61799999999999"/>
        <n v="83.03"/>
        <n v="40.799999999999997"/>
        <n v="213.078"/>
        <n v="110.45699999999999"/>
        <n v="417.24"/>
        <n v="172.3775"/>
        <n v="89.712000000000003"/>
        <n v="35.799999999999997"/>
        <n v="195.12"/>
        <n v="75.411000000000001"/>
        <n v="296.4205"/>
        <n v="35.5"/>
        <n v="46.44"/>
        <n v="66.918000000000006"/>
        <n v="66.290999999999997"/>
        <n v="127.62"/>
        <n v="48.279000000000003"/>
        <n v="107.2105"/>
        <n v="216.45"/>
        <n v="35.58"/>
        <n v="147.155"/>
        <n v="153.86199999999999"/>
        <n v="91.36"/>
        <n v="78.819999999999993"/>
        <n v="269.98"/>
        <n v="77.766999999999996"/>
        <n v="85.519000000000005"/>
        <n v="101.46"/>
        <n v="344.99250000000001"/>
        <n v="163.47999999999999"/>
        <n v="415.827"/>
        <n v="406.44"/>
        <n v="62.679000000000002"/>
        <n v="242.12"/>
        <n v="143.62"/>
        <n v="580.72"/>
        <n v="72.14"/>
        <n v="195.02099999999999"/>
        <n v="32.895000000000003"/>
        <n v="592.23"/>
        <n v="96.614999999999995"/>
        <n v="95.456000000000003"/>
        <n v="106.59"/>
        <n v="84.402000000000001"/>
        <n v="177.56100000000001"/>
        <n v="63.468000000000004"/>
        <n v="142.215"/>
        <n v="468.75"/>
        <n v="360.42"/>
        <n v="145.21"/>
        <n v="71.603999999999999"/>
        <n v="291.54599999999999"/>
        <n v="250.74"/>
        <n v="196.57"/>
        <n v="371.90600000000001"/>
        <n v="576.84"/>
        <n v="133.285"/>
        <n v="650.52200000000005"/>
        <n v="48.060499999999998"/>
        <n v="83.412000000000006"/>
        <n v="91.45"/>
        <n v="120.84"/>
        <n v="73.86"/>
        <n v="143.69"/>
        <n v="294.18"/>
        <n v="153.88"/>
        <n v="216.6"/>
        <n v="457.59"/>
        <n v="67.241"/>
        <n v="466.75"/>
        <n v="103.42"/>
        <n v="39.86"/>
        <n v="167.42"/>
        <n v="47.62"/>
        <n v="76.047499999999999"/>
        <n v="51.82"/>
        <n v="548.35199999999998"/>
        <n v="37.866999999999997"/>
        <n v="586.87199999999996"/>
        <n v="94.04"/>
        <n v="141.58000000000001"/>
        <n v="92.82"/>
        <n v="69.75"/>
        <n v="122.43"/>
        <n v="783.45"/>
        <n v="151.73099999999999"/>
        <n v="165.96"/>
        <n v="980.13599999999997"/>
        <n v="76.912000000000006"/>
        <n v="200.36"/>
        <n v="140.886"/>
        <n v="136.88999999999999"/>
        <n v="155.35"/>
        <n v="77.073499999999996"/>
        <n v="145.87"/>
        <n v="774.63900000000001"/>
        <n v="74.052000000000007"/>
        <n v="49.5"/>
        <n v="88.311999999999998"/>
        <n v="36.909999999999997"/>
        <n v="35.6"/>
        <n v="152.47499999999999"/>
        <n v="85.536000000000001"/>
        <n v="296.24400000000003"/>
        <n v="37.990499999999997"/>
        <n v="140.44"/>
        <n v="235.08699999999999"/>
        <n v="338.334"/>
        <n v="33.706000000000003"/>
        <n v="403.89"/>
        <n v="216.09"/>
        <n v="40.24"/>
        <n v="36.14"/>
        <n v="76.418000000000006"/>
        <n v="105.8205"/>
        <n v="475.26600000000002"/>
        <n v="580.16499999999996"/>
        <n v="120.09"/>
        <n v="616.5"/>
        <n v="764.6"/>
        <n v="72.27"/>
        <n v="83.05"/>
        <n v="292.45999999999998"/>
        <n v="288.18"/>
        <n v="237.1755"/>
        <n v="109.449"/>
        <n v="390.18"/>
        <n v="502.56"/>
        <n v="152.94"/>
        <n v="89.963999999999999"/>
        <n v="123.896"/>
        <n v="185.57300000000001"/>
        <n v="103.31"/>
        <n v="369.93"/>
        <n v="36.323999999999998"/>
        <n v="166.12"/>
        <n v="303.45999999999998"/>
        <n v="273.63799999999998"/>
        <n v="154.87"/>
        <n v="363.447"/>
        <n v="232.27500000000001"/>
        <n v="271.26"/>
        <n v="1601.4"/>
        <n v="120.94"/>
        <n v="566.08299999999997"/>
        <n v="362.64"/>
        <n v="96.643500000000003"/>
        <n v="72.42"/>
        <n v="523.25"/>
        <n v="942.16250000000002"/>
        <n v="69.463999999999999"/>
        <n v="462.05"/>
        <n v="487.48"/>
        <n v="248.71"/>
        <n v="50.98"/>
        <n v="182.22"/>
        <n v="101.517"/>
        <n v="87.352500000000006"/>
        <n v="39.1875"/>
        <n v="534.6"/>
        <n v="380.85500000000002"/>
        <n v="98.552999999999997"/>
        <n v="79.42"/>
        <n v="35.74"/>
        <n v="71.864999999999995"/>
        <n v="100.88"/>
        <n v="162.76"/>
        <n v="41.3"/>
        <n v="65.069999999999993"/>
        <n v="357.99299999999999"/>
        <n v="432"/>
        <n v="86.355000000000004"/>
        <n v="39.101999999999997"/>
        <n v="162.78"/>
        <n v="72.036000000000001"/>
        <n v="90.21"/>
        <n v="120.24"/>
        <n v="47.53"/>
        <n v="93.42"/>
        <n v="197.26"/>
        <n v="70.56"/>
        <n v="36.58"/>
        <n v="315.32400000000001"/>
        <n v="41.25"/>
        <n v="101.37"/>
        <n v="323.62700000000001"/>
        <n v="42.865499999999997"/>
        <n v="38.399000000000001"/>
        <n v="49.219499999999996"/>
        <n v="107.7"/>
        <n v="171.51300000000001"/>
        <n v="47.195999999999998"/>
        <n v="249.375"/>
        <n v="69.882000000000005"/>
        <n v="72.710999999999999"/>
        <n v="77.007000000000005"/>
        <n v="163.32"/>
        <n v="146.55000000000001"/>
        <n v="291.14999999999998"/>
        <n v="244.94"/>
        <n v="212.79"/>
        <n v="191.44"/>
        <n v="165.84"/>
        <n v="82.82"/>
        <n v="318.49700000000001"/>
        <n v="44.830500000000001"/>
        <n v="274.70999999999998"/>
        <n v="617.67999999999995"/>
        <n v="94.828999999999994"/>
        <n v="82.421999999999997"/>
        <n v="123.33"/>
        <n v="143.6"/>
        <n v="34.513500000000001"/>
        <n v="218.215"/>
        <n v="36.630000000000003"/>
        <n v="134.31100000000001"/>
        <n v="978.83249999999998"/>
        <n v="104.69"/>
        <n v="648.33699999999999"/>
        <n v="119.6525"/>
        <n v="523.83000000000004"/>
        <n v="81.22"/>
        <n v="144.62"/>
        <n v="136.68299999999999"/>
        <n v="156.55000000000001"/>
        <n v="152.72"/>
        <n v="38.484499999999997"/>
        <n v="121.83"/>
        <n v="88.739500000000007"/>
        <n v="180.46"/>
        <n v="51.75"/>
        <n v="277.85700000000003"/>
        <n v="297.46800000000002"/>
        <n v="196.39"/>
        <n v="72.5"/>
        <n v="379.71499999999997"/>
        <n v="44.003999999999998"/>
        <n v="604.24"/>
        <n v="65.150999999999996"/>
        <n v="72.650000000000006"/>
        <n v="198.44"/>
        <n v="193.67"/>
        <n v="830.15"/>
        <n v="163.13999999999999"/>
        <n v="287.72000000000003"/>
        <n v="280.58999999999997"/>
        <n v="1542.61"/>
        <n v="116.39400000000001"/>
        <n v="142.84"/>
        <n v="217.05"/>
        <n v="114.399"/>
        <n v="103.68"/>
        <n v="209.916"/>
        <n v="91.78"/>
        <n v="186.26"/>
        <n v="33.003"/>
        <n v="184.5"/>
        <n v="35.649000000000001"/>
        <n v="138.703"/>
        <n v="331.99200000000002"/>
        <n v="70.91"/>
        <n v="275.07600000000002"/>
        <n v="137.71199999999999"/>
        <n v="152.97"/>
        <n v="91.58"/>
        <n v="161.31"/>
        <n v="68.343000000000004"/>
        <n v="79.459999999999994"/>
        <n v="72.099999999999994"/>
        <n v="194.36"/>
        <n v="183.03649999999999"/>
        <n v="248.72399999999999"/>
        <n v="192.82"/>
        <n v="499.56"/>
        <n v="161.84"/>
        <n v="326.2"/>
        <n v="167.12"/>
        <n v="377.25"/>
        <n v="32.058"/>
        <n v="208.04"/>
        <n v="667.51199999999994"/>
        <n v="90.58"/>
        <n v="120.22"/>
        <n v="109.05"/>
        <n v="390.56"/>
        <n v="184.2"/>
        <n v="72.936000000000007"/>
        <n v="181.56399999999999"/>
        <n v="156.19"/>
        <n v="147.72"/>
        <n v="299.13600000000002"/>
        <n v="505.53"/>
        <n v="44.118000000000002"/>
        <n v="62.91"/>
        <n v="79.66"/>
        <n v="72.040000000000006"/>
        <n v="375.93"/>
        <n v="249.75"/>
        <n v="452.16"/>
        <n v="159.56"/>
        <n v="519.98400000000004"/>
        <n v="472.26"/>
        <n v="85.851500000000001"/>
        <n v="1336.0725"/>
        <n v="130.94"/>
        <n v="287.6825"/>
        <n v="98.724000000000004"/>
        <n v="279.01799999999997"/>
        <n v="597.67200000000003"/>
        <n v="91.061999999999998"/>
        <n v="155.83000000000001"/>
        <n v="34.561"/>
        <n v="248.18"/>
        <n v="134.881"/>
        <n v="518.20249999999999"/>
        <n v="30.242999999999999"/>
        <n v="157.84"/>
        <n v="336.35"/>
        <n v="390.22649999999999"/>
        <n v="178.517"/>
        <n v="85.644000000000005"/>
        <n v="778.25"/>
        <n v="195.15"/>
        <n v="81.569999999999993"/>
        <n v="627.20000000000005"/>
        <n v="294.709"/>
        <n v="1332.12"/>
        <n v="691.73"/>
        <n v="80.44"/>
        <n v="38.606999999999999"/>
        <n v="93.55"/>
        <n v="293.7"/>
        <n v="548.31600000000003"/>
        <n v="125.14"/>
        <n v="144.43199999999999"/>
        <n v="147.24"/>
        <n v="379.10700000000003"/>
        <n v="38.180500000000002"/>
        <n v="493.24"/>
        <n v="38.930999999999997"/>
        <n v="106.14"/>
        <n v="537.96"/>
        <n v="494.02"/>
        <n v="1480.95"/>
        <n v="39.590000000000003"/>
        <n v="219.38499999999999"/>
        <n v="272.13"/>
        <n v="164.36"/>
        <n v="91.37"/>
        <n v="46.92"/>
        <n v="95.275499999999994"/>
        <n v="125.04349999999999"/>
        <n v="312.89999999999998"/>
        <n v="760.45600000000002"/>
        <n v="332.8"/>
        <n v="153.87"/>
        <n v="200.2"/>
        <n v="73.739999999999995"/>
        <n v="178.37200000000001"/>
        <n v="76.094999999999999"/>
        <n v="145.02000000000001"/>
        <n v="31.45"/>
        <n v="100.04"/>
        <n v="68.305000000000007"/>
        <n v="116.892"/>
        <n v="74.906999999999996"/>
        <n v="93.897000000000006"/>
        <n v="156.94999999999999"/>
        <n v="35.590000000000003"/>
        <n v="604.56600000000003"/>
        <n v="412.452"/>
        <n v="327.51"/>
        <n v="74"/>
        <n v="198.38399999999999"/>
        <n v="37.020000000000003"/>
        <n v="81.06"/>
        <n v="103.82"/>
        <n v="34.7605"/>
        <n v="95.903999999999996"/>
        <n v="147.38399999999999"/>
        <n v="186.16"/>
        <n v="49.79"/>
        <n v="541.14"/>
        <n v="59.823"/>
        <n v="46.43"/>
        <n v="185.01249999999999"/>
        <n v="284.32"/>
        <n v="90.611000000000004"/>
        <n v="493.53"/>
        <n v="350.47800000000001"/>
        <n v="617.27"/>
        <n v="60.52"/>
        <n v="77.995000000000005"/>
        <n v="291.916"/>
        <n v="183.5"/>
        <n v="892.8"/>
        <n v="73.106999999999999"/>
        <n v="78.013999999999996"/>
        <n v="129.14099999999999"/>
        <n v="143.38"/>
        <n v="144.54"/>
        <n v="36.828000000000003"/>
        <n v="642.64250000000004"/>
        <n v="40.770000000000003"/>
        <n v="33.6965"/>
        <n v="46.59"/>
        <n v="69.959999999999994"/>
        <n v="253.8"/>
        <n v="84.861000000000004"/>
        <n v="464.15100000000001"/>
        <n v="40.985999999999997"/>
        <n v="281.952"/>
        <n v="72.81"/>
        <n v="481.92"/>
        <n v="792.34749999999997"/>
        <n v="34.475999999999999"/>
        <n v="292.32"/>
        <n v="615.45000000000005"/>
        <n v="36.69"/>
        <n v="521.72"/>
        <n v="146.13999999999999"/>
        <n v="1331.72"/>
        <n v="489.72"/>
        <n v="219.024"/>
        <n v="160.113"/>
        <n v="142.596"/>
        <n v="35.865000000000002"/>
        <n v="121.59"/>
        <n v="520.16600000000005"/>
        <n v="97.712999999999994"/>
        <n v="284.88"/>
        <n v="267.62"/>
        <n v="68.832999999999998"/>
        <n v="792.4"/>
        <n v="71.170500000000004"/>
        <n v="389.84"/>
        <n v="161.03"/>
        <n v="33.896000000000001"/>
        <n v="37.695999999999998"/>
        <n v="438.66"/>
        <n v="71.680000000000007"/>
        <n v="103.54"/>
        <n v="133.96"/>
        <n v="47.17"/>
        <n v="90.738"/>
        <n v="289.36799999999999"/>
        <n v="81.56"/>
        <n v="141.69"/>
        <n v="74.951999999999998"/>
        <n v="164.86"/>
        <n v="145.52000000000001"/>
        <n v="479.73599999999999"/>
        <n v="147.36000000000001"/>
        <n v="282.42099999999999"/>
        <n v="51.74"/>
        <n v="71.7"/>
        <n v="74.879000000000005"/>
        <n v="690.66"/>
        <n v="130.797"/>
        <n v="135.08099999999999"/>
        <n v="307.68299999999999"/>
        <n v="82.48"/>
        <n v="40.1"/>
        <n v="160.47999999999999"/>
        <n v="604.04"/>
        <n v="46.188000000000002"/>
        <n v="145.22"/>
        <n v="204.7"/>
        <n v="326.76"/>
        <n v="48.6875"/>
        <n v="48.241"/>
        <n v="126.64449999999999"/>
        <n v="162.06"/>
        <n v="66.653999999999996"/>
        <n v="338.01"/>
        <n v="193.70500000000001"/>
        <n v="205.88"/>
        <n v="1299.5999999999999"/>
        <n v="46.206000000000003"/>
        <n v="257.68799999999999"/>
        <n v="73.340999999999994"/>
        <n v="79.400000000000006"/>
        <n v="1240.8119999999999"/>
        <n v="80.39"/>
        <n v="129.303"/>
        <n v="35.86"/>
        <n v="351.75599999999997"/>
        <n v="142.101"/>
        <n v="81.66"/>
        <n v="74.239999999999995"/>
        <n v="235.67599999999999"/>
        <n v="142.36000000000001"/>
        <n v="562.19399999999996"/>
        <n v="318.26900000000001"/>
        <n v="94.411000000000001"/>
        <n v="202"/>
        <n v="45.172499999999999"/>
        <n v="249.26400000000001"/>
        <n v="258.00099999999998"/>
        <n v="283.83999999999997"/>
        <n v="124.4485"/>
        <n v="200.85"/>
        <n v="183.2"/>
        <n v="461.58600000000001"/>
        <n v="245.38"/>
        <n v="83.8"/>
        <n v="112.693"/>
        <n v="232.02799999999999"/>
        <n v="358.19850000000002"/>
        <n v="276.16500000000002"/>
        <n v="242.5"/>
        <n v="32.345999999999997"/>
        <n v="164.94"/>
        <n v="47.9465"/>
        <n v="351.17750000000001"/>
        <n v="606.52800000000002"/>
        <n v="243.64"/>
        <n v="45.018000000000001"/>
        <n v="45.152999999999999"/>
        <n v="560.29499999999996"/>
        <n v="145.99600000000001"/>
        <n v="230.60300000000001"/>
        <n v="261.18"/>
        <n v="34.893500000000003"/>
        <n v="509.77"/>
        <n v="678.31200000000001"/>
        <n v="188.37549999999999"/>
        <n v="473.69850000000002"/>
        <n v="38.664999999999999"/>
        <n v="460.5"/>
        <n v="70.430000000000007"/>
        <n v="199.72"/>
        <n v="278.81700000000001"/>
        <n v="167.54"/>
        <n v="81.84"/>
        <n v="34.271999999999998"/>
        <n v="592.19200000000001"/>
        <n v="51.83"/>
        <n v="181.23150000000001"/>
        <n v="77.975999999999999"/>
        <n v="47.784999999999997"/>
        <n v="42.911999999999999"/>
        <n v="97.811999999999998"/>
        <n v="247.46"/>
        <n v="293.62"/>
        <n v="334.32"/>
        <n v="83.69"/>
        <n v="34.340000000000003"/>
        <n v="429.93"/>
        <n v="689.85"/>
        <n v="146.33000000000001"/>
        <n v="124.16500000000001"/>
        <n v="269.48399999999998"/>
        <n v="125.742"/>
        <n v="156.81"/>
        <n v="383.38200000000001"/>
        <n v="124.51"/>
        <n v="620.66999999999996"/>
        <n v="373.89600000000002"/>
        <n v="178.25800000000001"/>
        <n v="1117.008"/>
        <n v="262.59899999999999"/>
        <n v="227.316"/>
        <n v="142.80000000000001"/>
        <n v="624.96"/>
        <n v="699.24749999999995"/>
        <n v="557.68799999999999"/>
        <n v="382.71249999999998"/>
        <n v="345.48"/>
        <n v="41.606999999999999"/>
        <n v="210.06899999999999"/>
        <n v="344.79"/>
        <n v="69.406999999999996"/>
        <n v="73.421999999999997"/>
        <n v="269.298"/>
        <n v="75.638999999999996"/>
        <n v="574.38"/>
        <n v="132.46799999999999"/>
        <n v="63.792000000000002"/>
        <n v="137.40799999999999"/>
        <n v="71.86"/>
        <n v="199.7"/>
        <n v="586.26400000000001"/>
        <n v="165.44"/>
        <n v="234.52199999999999"/>
        <n v="105.1935"/>
        <n v="50.02"/>
        <n v="79.153999999999996"/>
        <n v="568.32000000000005"/>
        <n v="103.39400000000001"/>
        <n v="164.7"/>
        <n v="189.13550000000001"/>
        <n v="81.48"/>
        <n v="112.4325"/>
        <n v="279.66000000000003"/>
        <n v="405.24149999999997"/>
        <n v="127.1575"/>
        <n v="753.72"/>
        <n v="531.54899999999998"/>
        <n v="147.47999999999999"/>
        <n v="47.37"/>
        <n v="138.339"/>
        <n v="68.59"/>
        <n v="138.69999999999999"/>
        <n v="66.474000000000004"/>
        <n v="103.04"/>
        <n v="50.42"/>
        <n v="1420.11"/>
        <n v="34.348500000000001"/>
        <n v="95.322999999999993"/>
        <n v="139.995"/>
        <n v="46.628999999999998"/>
        <n v="36.548999999999999"/>
        <n v="133.74100000000001"/>
        <n v="163.98"/>
        <n v="162.26"/>
        <n v="670.13"/>
        <n v="180.9"/>
        <n v="42.083500000000001"/>
        <n v="167.22900000000001"/>
        <n v="165.20400000000001"/>
        <n v="733.45"/>
        <n v="79.81"/>
        <n v="577.74249999999995"/>
        <n v="478.99"/>
        <n v="242.01"/>
        <n v="304.24"/>
        <n v="280.63600000000002"/>
        <n v="100.86"/>
        <n v="337.56900000000002"/>
        <n v="551.44600000000003"/>
        <n v="385.98"/>
        <n v="384.291"/>
        <n v="574.52"/>
        <n v="1299.4100000000001"/>
        <n v="123.81"/>
        <n v="146.1"/>
        <n v="153.01650000000001"/>
        <n v="450.6"/>
        <n v="70.400000000000006"/>
        <n v="1031.8320000000001"/>
        <n v="36.590000000000003"/>
        <n v="238.22200000000001"/>
        <n v="35.71"/>
        <n v="93.44"/>
        <n v="136.01150000000001"/>
        <n v="125.88"/>
        <n v="231.43899999999999"/>
        <n v="883.101"/>
        <n v="171.87"/>
        <n v="210"/>
        <n v="534.20799999999997"/>
        <n v="200.184"/>
        <n v="93.132000000000005"/>
        <n v="116.19450000000001"/>
        <n v="286.83999999999997"/>
        <n v="47.082000000000001"/>
        <n v="524.20000000000005"/>
        <n v="51.35"/>
        <n v="39.659999999999997"/>
        <n v="39.79"/>
        <n v="222.858"/>
        <n v="93.39"/>
        <n v="336.56"/>
        <n v="238.464"/>
        <n v="92.59"/>
        <n v="33.677500000000002"/>
        <n v="168.89400000000001"/>
        <n v="36.32"/>
        <n v="226.00800000000001"/>
        <n v="249.82"/>
        <n v="199.32"/>
        <n v="1282.0440000000001"/>
        <n v="221.886"/>
        <n v="948.375"/>
        <n v="70.72"/>
        <n v="46.01"/>
        <n v="89.88"/>
        <n v="519.94500000000005"/>
        <n v="163.87"/>
        <n v="33.6205"/>
        <n v="160.4"/>
        <n v="123.27"/>
        <n v="157.1225"/>
        <n v="136.34399999999999"/>
        <n v="121.26"/>
        <n v="42.789000000000001"/>
        <n v="97.334999999999994"/>
        <n v="540"/>
        <n v="144.096"/>
        <n v="36.53"/>
        <n v="154.53"/>
        <n v="96.215999999999994"/>
        <n v="116.508"/>
        <n v="141.77000000000001"/>
        <n v="509.97449999999998"/>
        <n v="101.12"/>
        <n v="47.38"/>
        <n v="78.828999999999994"/>
        <n v="139.239"/>
        <n v="63.423000000000002"/>
        <n v="71.05"/>
        <n v="107.541"/>
        <n v="141.07499999999999"/>
        <n v="91.99"/>
        <n v="75.790999999999997"/>
        <n v="82.97"/>
        <n v="103.33"/>
        <n v="406.23899999999998"/>
        <n v="248.77799999999999"/>
        <n v="330.46"/>
        <n v="121.92"/>
        <n v="103.911"/>
        <n v="140.10300000000001"/>
        <n v="40.75"/>
        <n v="1311.4939999999999"/>
        <n v="74.2"/>
        <n v="156.78800000000001"/>
        <n v="155.16"/>
        <n v="44.042000000000002"/>
        <n v="127.5945"/>
        <n v="123.11"/>
        <n v="81.239999999999995"/>
        <n v="60.188499999999998"/>
        <n v="1201.56"/>
        <n v="104.7375"/>
        <n v="166.33799999999999"/>
        <n v="90.09"/>
        <n v="36.83"/>
        <n v="932.75750000000005"/>
        <n v="187.46"/>
        <n v="34.637"/>
        <n v="251.82"/>
        <n v="83.304000000000002"/>
        <n v="280.08"/>
        <n v="139.374"/>
        <n v="371.34"/>
        <n v="80.58"/>
        <n v="307.02100000000002"/>
        <n v="80.319999999999993"/>
        <n v="164.25"/>
        <n v="609.6"/>
        <n v="179.95"/>
        <n v="65.825999999999993"/>
        <n v="36.890999999999998"/>
        <n v="241.41"/>
        <n v="701.6"/>
        <n v="340.01100000000002"/>
        <n v="268.66000000000003"/>
        <n v="394.51600000000002"/>
        <n v="192.62"/>
        <n v="51.25"/>
        <n v="123.29"/>
        <n v="272.30799999999999"/>
        <n v="80.56"/>
        <n v="38.4465"/>
        <n v="1602.24"/>
        <n v="82.28"/>
        <n v="212.88"/>
        <n v="129.523"/>
        <n v="93.64"/>
        <n v="123.6"/>
        <n v="355.11"/>
        <n v="303.32"/>
        <n v="36.76"/>
        <n v="195.67"/>
        <n v="36.747"/>
        <n v="414.56099999999998"/>
        <n v="292.428"/>
        <n v="39.423000000000002"/>
        <n v="206.55"/>
        <n v="648.17999999999995"/>
        <n v="153.31100000000001"/>
        <n v="191.91"/>
        <n v="34.798499999999997"/>
        <n v="201.666"/>
        <n v="125.99850000000001"/>
        <n v="71.17"/>
        <n v="713.23199999999997"/>
        <n v="235.83750000000001"/>
        <n v="231.75"/>
        <n v="400.3965"/>
        <n v="123.08"/>
        <n v="114.47499999999999"/>
        <n v="97.317999999999998"/>
        <n v="620.05799999999999"/>
        <n v="671.46"/>
        <n v="383.29199999999997"/>
        <n v="103.52"/>
        <n v="524.04300000000001"/>
        <n v="119.12050000000001"/>
        <n v="213.51150000000001"/>
        <n v="105.42149999999999"/>
        <n v="101.32"/>
        <n v="259.05599999999998"/>
        <n v="47.234000000000002"/>
        <n v="103.51300000000001"/>
        <n v="522.72"/>
        <n v="161.94999999999999"/>
        <n v="167.2"/>
        <n v="495.18450000000001"/>
        <n v="502.23"/>
        <n v="73.494"/>
        <n v="873.072"/>
        <n v="39.65"/>
        <n v="92.222999999999999"/>
        <n v="68.171999999999997"/>
        <n v="80.400000000000006"/>
        <n v="37.08"/>
        <n v="995.52"/>
        <n v="135.19"/>
        <n v="241.12799999999999"/>
        <n v="147.2595"/>
        <n v="127.89100000000001"/>
        <n v="93.177000000000007"/>
        <n v="413.32"/>
        <n v="157.59"/>
        <n v="529.32000000000005"/>
        <n v="127.6275"/>
        <n v="187.28299999999999"/>
        <n v="324.58499999999998"/>
        <n v="2458.8719999999998"/>
        <n v="121.346"/>
        <n v="63.612000000000002"/>
        <n v="177.84"/>
        <n v="188.423"/>
        <n v="550.16999999999996"/>
        <n v="181.35599999999999"/>
        <n v="139.22999999999999"/>
        <n v="627.45600000000002"/>
        <n v="91.35"/>
        <n v="33.264000000000003"/>
        <n v="44.783999999999999"/>
        <n v="35.972999999999999"/>
        <n v="603.82799999999997"/>
        <n v="586.94799999999998"/>
        <n v="338.89499999999998"/>
        <n v="149.10400000000001"/>
        <n v="117.6765"/>
        <n v="45.683999999999997"/>
        <n v="34.143000000000001"/>
        <n v="266.03800000000001"/>
        <n v="411.26400000000001"/>
        <n v="47.804000000000002"/>
        <n v="256.76799999999997"/>
        <n v="111.024"/>
        <n v="126.53100000000001"/>
        <n v="321.36"/>
        <n v="298.2"/>
        <n v="229.14"/>
        <n v="575.28200000000004"/>
        <n v="86.335999999999999"/>
        <n v="120.343"/>
        <n v="35.630000000000003"/>
        <n v="186.1755"/>
        <n v="82.89"/>
        <n v="57.136000000000003"/>
        <n v="34.323"/>
        <n v="134.9"/>
        <n v="61.692999999999998"/>
        <n v="355.2525"/>
        <n v="161.22"/>
        <n v="153.96"/>
        <n v="154.57249999999999"/>
        <n v="161.34"/>
        <n v="774.06"/>
        <n v="294.44400000000002"/>
        <n v="122.196"/>
        <n v="61.71"/>
        <n v="65.087999999999994"/>
        <n v="63.881999999999998"/>
        <n v="59.295999999999999"/>
        <n v="488.22"/>
        <n v="351.98500000000001"/>
        <n v="689.17499999999995"/>
        <n v="274.536"/>
        <n v="412.233"/>
        <n v="630.71699999999998"/>
        <n v="167.68799999999999"/>
        <n v="108.88200000000001"/>
        <n v="129.24250000000001"/>
        <n v="97.578000000000003"/>
        <n v="873.50400000000002"/>
        <n v="48.022500000000001"/>
        <n v="43.902500000000003"/>
        <n v="414.8"/>
        <n v="66.784999999999997"/>
        <n v="80.103999999999999"/>
        <n v="127.42400000000001"/>
        <n v="586.226"/>
        <n v="128.71799999999999"/>
        <n v="35.36"/>
        <n v="141.13800000000001"/>
        <n v="368.82"/>
        <n v="432.69"/>
        <n v="90.23"/>
        <n v="687.69"/>
        <n v="69.558999999999997"/>
        <n v="1628.1"/>
        <n v="131.24700000000001"/>
        <n v="648.16"/>
        <n v="268.52699999999999"/>
        <n v="112.599"/>
        <n v="317.60250000000002"/>
        <n v="129.393"/>
        <n v="318.036"/>
        <n v="32.156999999999996"/>
        <n v="315.58999999999997"/>
        <n v="154.41300000000001"/>
        <n v="1727.82"/>
        <n v="431.37599999999998"/>
        <n v="138.88800000000001"/>
        <n v="177.38399999999999"/>
        <n v="233.76"/>
        <n v="106.52200000000001"/>
        <n v="209.93299999999999"/>
        <n v="37.896000000000001"/>
        <n v="526.16700000000003"/>
        <n v="44.576999999999998"/>
        <n v="152.38399999999999"/>
        <n v="197.334"/>
        <n v="147.67750000000001"/>
        <n v="152.114"/>
        <n v="275.32799999999997"/>
        <n v="235.714"/>
        <n v="136.494"/>
        <n v="241.91"/>
        <n v="615.48599999999999"/>
        <n v="569.45749999999998"/>
        <n v="149.72399999999999"/>
        <n v="91.95"/>
        <n v="151.63999999999999"/>
        <n v="858.279"/>
        <n v="62.866"/>
        <n v="72.3"/>
        <n v="115.767"/>
        <n v="284.14499999999998"/>
        <n v="174.70500000000001"/>
        <n v="87.906999999999996"/>
        <n v="38.997500000000002"/>
        <n v="2831.2649999999999"/>
        <n v="124.29600000000001"/>
        <n v="63.936"/>
        <n v="254.178"/>
        <n v="240.78800000000001"/>
        <n v="61.012999999999998"/>
        <n v="415.50299999999999"/>
        <n v="130.86000000000001"/>
        <n v="126.30249999999999"/>
        <n v="43.639000000000003"/>
        <n v="44.981999999999999"/>
        <n v="302.54399999999998"/>
        <n v="163.07249999999999"/>
        <n v="338.36399999999998"/>
        <n v="138.96600000000001"/>
        <n v="37.819499999999998"/>
        <n v="82.287000000000006"/>
        <n v="122.64"/>
        <n v="72.864000000000004"/>
        <n v="181.29599999999999"/>
        <n v="360.87"/>
        <n v="211.10599999999999"/>
        <n v="439.09949999999998"/>
        <n v="468.92"/>
        <n v="104.64"/>
        <n v="83.591999999999999"/>
        <n v="155.173"/>
        <n v="201.21"/>
        <n v="30.404499999999999"/>
        <n v="78.310500000000005"/>
        <n v="717.67750000000001"/>
        <n v="207.98"/>
        <n v="33.219000000000001"/>
        <n v="162.04"/>
        <n v="468.42599999999999"/>
        <n v="231.12"/>
        <n v="519.90250000000003"/>
        <n v="79.3155"/>
        <n v="92.664000000000001"/>
        <n v="104.91549999999999"/>
        <n v="148.36500000000001"/>
        <n v="37.456000000000003"/>
        <n v="37.043999999999997"/>
        <n v="173.358"/>
        <n v="195.453"/>
        <n v="122.376"/>
        <n v="35.945999999999998"/>
        <n v="332.3"/>
        <n v="32.210999999999999"/>
        <n v="835.25250000000005"/>
        <n v="218.1"/>
        <n v="2450.9324999999999"/>
        <n v="285.43"/>
        <n v="145.27799999999999"/>
        <n v="57.328000000000003"/>
        <n v="594.84249999999997"/>
        <n v="155.261"/>
        <n v="623.64"/>
        <n v="102.4165"/>
        <n v="307.92"/>
        <n v="39.85"/>
        <n v="176.596"/>
        <n v="241.542"/>
        <n v="33.353999999999999"/>
        <n v="513.798"/>
        <n v="262.38600000000002"/>
        <n v="103.3005"/>
        <n v="76.968999999999994"/>
        <n v="59.585000000000001"/>
        <n v="129.82499999999999"/>
        <n v="526.28399999999999"/>
        <n v="77.795500000000004"/>
        <n v="331.12599999999998"/>
        <n v="134.54849999999999"/>
        <n v="134.52950000000001"/>
        <n v="219.87"/>
        <n v="586.08000000000004"/>
        <n v="135.48599999999999"/>
        <n v="86.581000000000003"/>
        <n v="49.6"/>
        <n v="212.41499999999999"/>
        <n v="34.095500000000001"/>
        <n v="195.32"/>
        <n v="34.542000000000002"/>
        <n v="68.114999999999995"/>
        <n v="186.92"/>
        <n v="366.48599999999999"/>
        <n v="270.21800000000002"/>
        <n v="255.2"/>
        <n v="460.73099999999999"/>
        <n v="136.68"/>
        <n v="104.9085"/>
        <n v="238.69800000000001"/>
        <n v="179.05500000000001"/>
        <n v="65.016000000000005"/>
        <n v="731.16750000000002"/>
        <n v="144.40950000000001"/>
        <n v="291.08"/>
        <n v="41.805"/>
        <n v="132.6"/>
        <n v="752.476"/>
        <n v="37.04"/>
        <n v="230.05199999999999"/>
        <n v="67.468999999999994"/>
        <n v="112.251"/>
        <n v="110.889"/>
        <n v="272.68200000000002"/>
        <n v="28.584"/>
        <n v="90.683999999999997"/>
        <n v="32.103000000000002"/>
        <n v="827.73"/>
        <n v="207.70599999999999"/>
        <n v="83.14"/>
        <n v="80.97"/>
        <n v="73.03"/>
        <n v="44.469499999999996"/>
        <n v="260.96699999999998"/>
        <n v="395"/>
        <n v="1055.1600000000001"/>
        <n v="88.111000000000004"/>
        <n v="119.289"/>
        <n v="156.44999999999999"/>
        <n v="37.506"/>
        <n v="65.709000000000003"/>
        <n v="77.634"/>
        <n v="1168.74"/>
        <n v="259.13600000000002"/>
        <n v="559.96799999999996"/>
        <n v="93.26"/>
        <n v="1543.644"/>
        <n v="307.94"/>
        <n v="327.39850000000001"/>
        <n v="88.369"/>
        <n v="432.91800000000001"/>
        <n v="224.316"/>
        <n v="123.063"/>
        <n v="133.80000000000001"/>
        <n v="124.93"/>
        <n v="127.062"/>
        <n v="256.78500000000003"/>
        <n v="192.59200000000001"/>
        <n v="581.4"/>
        <n v="131.47200000000001"/>
        <n v="343.97800000000001"/>
        <n v="243.28"/>
        <n v="156.845"/>
        <n v="523.98900000000003"/>
        <n v="137.196"/>
        <n v="117.629"/>
        <n v="270.25599999999997"/>
        <n v="64.394999999999996"/>
        <n v="126.432"/>
        <n v="86.156000000000006"/>
        <n v="101.26"/>
        <n v="87.418999999999997"/>
        <n v="237.56399999999999"/>
        <n v="124.372"/>
        <n v="90.117000000000004"/>
        <n v="33.753500000000003"/>
        <n v="502.27350000000001"/>
        <n v="59.231999999999999"/>
        <n v="188.88"/>
        <n v="167.328"/>
        <n v="1499.298"/>
        <n v="40.29"/>
        <n v="427.78800000000001"/>
        <n v="108.75"/>
        <n v="157.02549999999999"/>
        <n v="70.456500000000005"/>
        <n v="199.66"/>
        <n v="277.875"/>
        <n v="266.80799999999999"/>
        <n v="144.3715"/>
        <n v="41.07"/>
        <n v="122.65"/>
        <n v="730.11599999999999"/>
        <n v="385.42500000000001"/>
        <n v="64.853999999999999"/>
        <n v="266.8"/>
        <n v="568.0335"/>
        <n v="40.323999999999998"/>
        <n v="1307.7"/>
        <n v="64.808000000000007"/>
        <n v="71.239999999999995"/>
        <n v="94.772000000000006"/>
        <n v="96.120999999999995"/>
        <n v="73.28"/>
        <n v="107.946"/>
        <n v="432.48"/>
        <n v="92.682000000000002"/>
        <n v="208.233"/>
        <n v="120.479"/>
        <n v="212.976"/>
        <n v="44.676000000000002"/>
        <n v="156.07550000000001"/>
        <n v="35.81"/>
        <n v="39.244500000000002"/>
        <n v="93.33"/>
        <n v="247.95"/>
        <n v="343.42500000000001"/>
        <n v="46.412999999999997"/>
        <n v="70.617999999999995"/>
        <n v="307.27499999999998"/>
        <n v="197.208"/>
        <n v="679.9"/>
        <n v="378.91699999999997"/>
        <n v="98.363"/>
        <n v="161.53"/>
        <n v="525.05999999999995"/>
        <n v="197.18"/>
        <n v="124.9"/>
        <n v="618.79999999999995"/>
        <n v="144.78"/>
        <n v="34.361499999999999"/>
        <n v="340.767"/>
        <n v="733.02300000000002"/>
        <n v="585.55999999999995"/>
        <n v="170.696"/>
        <n v="141.55950000000001"/>
        <n v="339.48"/>
        <n v="64.835999999999999"/>
        <n v="154.12"/>
        <n v="143.33600000000001"/>
        <n v="80.959999999999994"/>
        <n v="441.01799999999997"/>
        <n v="34.136000000000003"/>
        <n v="159.72"/>
        <n v="45.229500000000002"/>
        <n v="168.98400000000001"/>
        <n v="414.47550000000001"/>
        <n v="66.402000000000001"/>
        <n v="130.89599999999999"/>
        <n v="207.4"/>
        <n v="61.106499999999997"/>
        <n v="120.003"/>
        <n v="539.25800000000004"/>
        <n v="336.96"/>
        <n v="122.995"/>
        <n v="434.88"/>
        <n v="71.23"/>
        <n v="242.345"/>
        <n v="117.468"/>
        <n v="135.779"/>
        <n v="192.51"/>
        <n v="221.31"/>
        <n v="95.075999999999993"/>
        <n v="76.873999999999995"/>
        <n v="34.01"/>
        <n v="146.304"/>
        <n v="232.30350000000001"/>
        <n v="220.32"/>
        <n v="43.643000000000001"/>
        <n v="2510.3474999999999"/>
        <n v="48.621000000000002"/>
        <n v="103.989"/>
        <n v="185.8485"/>
        <n v="1213.74"/>
        <n v="83.15"/>
        <n v="69.36"/>
        <n v="214.51499999999999"/>
        <n v="86.632000000000005"/>
        <n v="226.5275"/>
        <n v="122.264"/>
        <n v="97.527000000000001"/>
        <n v="80.64"/>
        <n v="141.822"/>
        <n v="36.4"/>
        <n v="135.04249999999999"/>
        <n v="631.52200000000005"/>
        <n v="103.85299999999999"/>
        <n v="106.81100000000001"/>
        <n v="90.022000000000006"/>
        <n v="76.760000000000005"/>
        <n v="465.84"/>
        <n v="291.44099999999997"/>
        <n v="225.09299999999999"/>
        <n v="31.986000000000001"/>
        <n v="317.69900000000001"/>
        <n v="64.700999999999993"/>
        <n v="126.88200000000001"/>
        <n v="220.10400000000001"/>
        <n v="40.619999999999997"/>
        <n v="309.67200000000003"/>
        <n v="183.45599999999999"/>
        <n v="136.64599999999999"/>
        <n v="1001.52"/>
        <n v="338.19799999999998"/>
        <n v="107.94"/>
        <n v="720.36"/>
        <n v="186.9"/>
        <n v="39.832000000000001"/>
        <n v="190.161"/>
        <n v="147.672"/>
        <n v="28.327999999999999"/>
        <n v="36.954000000000001"/>
        <n v="975.13199999999995"/>
        <n v="87.660499999999999"/>
        <n v="77.320499999999996"/>
        <n v="685.56"/>
        <n v="124.95"/>
        <n v="36.552"/>
        <n v="39.69"/>
        <n v="612.1"/>
        <n v="31.4755"/>
        <n v="86.4405"/>
        <n v="81.728999999999999"/>
        <n v="35.088000000000001"/>
        <n v="46.07"/>
        <n v="132.56100000000001"/>
        <n v="36.738"/>
        <n v="152.16"/>
        <n v="525.69000000000005"/>
        <n v="34.808"/>
        <n v="925.92"/>
        <n v="128.80799999999999"/>
        <n v="36.243000000000002"/>
        <n v="462.726"/>
        <n v="183.114"/>
        <n v="220.065"/>
        <m/>
      </sharedItems>
    </cacheField>
    <cacheField name="COGS" numFmtId="0">
      <sharedItems containsString="0" containsBlank="1" containsNumber="1" minValue="13.18" maxValue="2361.36" count="2310">
        <n v="85.88"/>
        <n v="180.12"/>
        <n v="27.52"/>
        <n v="324.88"/>
        <n v="41.01"/>
        <n v="13.37"/>
        <n v="184.4"/>
        <n v="380.32"/>
        <n v="199.68"/>
        <n v="195.33"/>
        <n v="23.15"/>
        <n v="208.44"/>
        <n v="153.84"/>
        <n v="18.11"/>
        <n v="15.04"/>
        <n v="78.59"/>
        <n v="134.72"/>
        <n v="99.34"/>
        <n v="14.61"/>
        <n v="51.6"/>
        <n v="348.35"/>
        <n v="27.74"/>
        <n v="46.11"/>
        <n v="78.239999999999995"/>
        <n v="27.68"/>
        <n v="131.52000000000001"/>
        <n v="138.04"/>
        <n v="161.58000000000001"/>
        <n v="44.52"/>
        <n v="45.08"/>
        <n v="953.3"/>
        <n v="92.66"/>
        <n v="31.65"/>
        <n v="77.47"/>
        <n v="1291.3499999999999"/>
        <n v="79.88"/>
        <n v="28.3"/>
        <n v="476.1"/>
        <n v="119.32"/>
        <n v="256.74"/>
        <n v="177.34"/>
        <n v="77.5"/>
        <n v="39.81"/>
        <n v="13.36"/>
        <n v="36.46"/>
        <n v="43.73"/>
        <n v="78.72"/>
        <n v="101.92"/>
        <n v="68.34"/>
        <n v="14.33"/>
        <n v="43.68"/>
        <n v="67.3"/>
        <n v="65.88"/>
        <n v="79.650000000000006"/>
        <n v="45.93"/>
        <n v="65.760000000000005"/>
        <n v="163.44"/>
        <n v="55.26"/>
        <n v="30.28"/>
        <n v="37.6"/>
        <n v="212.01"/>
        <n v="156.88"/>
        <n v="398.2"/>
        <n v="133.41"/>
        <n v="36.380000000000003"/>
        <n v="14.94"/>
        <n v="26.58"/>
        <n v="59.77"/>
        <n v="13.33"/>
        <n v="238.28"/>
        <n v="44.15"/>
        <n v="510.7"/>
        <n v="50.13"/>
        <n v="203.32"/>
        <n v="171.86"/>
        <n v="22.64"/>
        <n v="22.37"/>
        <n v="106.49"/>
        <n v="117.78"/>
        <n v="783.04"/>
        <n v="51.63"/>
        <n v="42.97"/>
        <n v="138.30000000000001"/>
        <n v="23.07"/>
        <n v="13.39"/>
        <n v="51.06"/>
        <n v="13.81"/>
        <n v="85.69"/>
        <n v="60.36"/>
        <n v="28.18"/>
        <n v="187.23"/>
        <n v="39.950000000000003"/>
        <n v="27.1"/>
        <n v="33.26"/>
        <n v="394.95"/>
        <n v="124.32"/>
        <n v="13.64"/>
        <n v="101.82"/>
        <n v="576.39"/>
        <n v="16.79"/>
        <n v="319.14"/>
        <n v="27.88"/>
        <n v="51.32"/>
        <n v="120.69"/>
        <n v="2002.7"/>
        <n v="394.36"/>
        <n v="43.54"/>
        <n v="38.299999999999997"/>
        <n v="46.28"/>
        <n v="90.06"/>
        <n v="427.28"/>
        <n v="54.54"/>
        <n v="79.510000000000005"/>
        <n v="13.57"/>
        <n v="103.88"/>
        <n v="63.92"/>
        <n v="49.41"/>
        <n v="36.22"/>
        <n v="156.28"/>
        <n v="124.34"/>
        <n v="65.61"/>
        <n v="49.36"/>
        <n v="162.52000000000001"/>
        <n v="32.28"/>
        <n v="103.81"/>
        <n v="102.76"/>
        <n v="67.650000000000006"/>
        <n v="32.74"/>
        <n v="63.68"/>
        <n v="176.16"/>
        <n v="120.52"/>
        <n v="66.180000000000007"/>
        <n v="827.4"/>
        <n v="17.059999999999999"/>
        <n v="118.35"/>
        <n v="69.55"/>
        <n v="14.66"/>
        <n v="316.39999999999998"/>
        <n v="347.55"/>
        <n v="186.5"/>
        <n v="50.92"/>
        <n v="32.67"/>
        <n v="43.02"/>
        <n v="89"/>
        <n v="141.82"/>
        <n v="97.74"/>
        <n v="13.34"/>
        <n v="14.32"/>
        <n v="152.01"/>
        <n v="77.36"/>
        <n v="77.069999999999993"/>
        <n v="713.64"/>
        <n v="41.1"/>
        <n v="138.16"/>
        <n v="156.78"/>
        <n v="18.670000000000002"/>
        <n v="403.12"/>
        <n v="61.32"/>
        <n v="312.54000000000002"/>
        <n v="44.21"/>
        <n v="15.09"/>
        <n v="306.36"/>
        <n v="162.36000000000001"/>
        <n v="156.41999999999999"/>
        <n v="60.38"/>
        <n v="77.28"/>
        <n v="36.840000000000003"/>
        <n v="213.15"/>
        <n v="100.52"/>
        <n v="477.6"/>
        <n v="186.24"/>
        <n v="152.22"/>
        <n v="133.68"/>
        <n v="13.94"/>
        <n v="64.47"/>
        <n v="13.55"/>
        <n v="39.18"/>
        <n v="750.12"/>
        <n v="21.95"/>
        <n v="42.86"/>
        <n v="33.21"/>
        <n v="135.75"/>
        <n v="65.849999999999994"/>
        <n v="13.38"/>
        <n v="68.61"/>
        <n v="102.52"/>
        <n v="59"/>
        <n v="207.36"/>
        <n v="475.5"/>
        <n v="67.56"/>
        <n v="32.520000000000003"/>
        <n v="43.9"/>
        <n v="480"/>
        <n v="162.68"/>
        <n v="66.14"/>
        <n v="109.05"/>
        <n v="311.5"/>
        <n v="241.64"/>
        <n v="1952.9"/>
        <n v="43.83"/>
        <n v="13.76"/>
        <n v="179.8"/>
        <n v="33.28"/>
        <n v="464.88"/>
        <n v="42.96"/>
        <n v="310.04000000000002"/>
        <n v="39.630000000000003"/>
        <n v="259.29000000000002"/>
        <n v="102.06"/>
        <n v="102.68"/>
        <n v="232.83"/>
        <n v="79.66"/>
        <n v="131.84"/>
        <n v="203.07"/>
        <n v="33.299999999999997"/>
        <n v="51.49"/>
        <n v="141.36000000000001"/>
        <n v="191.19"/>
        <n v="387.1"/>
        <n v="178.4"/>
        <n v="388.84"/>
        <n v="197.92"/>
        <n v="312.05"/>
        <n v="263.60000000000002"/>
        <n v="81.28"/>
        <n v="16.489999999999998"/>
        <n v="162.04"/>
        <n v="139.96"/>
        <n v="137.68"/>
        <n v="897.9"/>
        <n v="18.29"/>
        <n v="21.83"/>
        <n v="77.260000000000005"/>
        <n v="14"/>
        <n v="42.3"/>
        <n v="101.46"/>
        <n v="13.49"/>
        <n v="59.74"/>
        <n v="49.14"/>
        <n v="42.76"/>
        <n v="40.32"/>
        <n v="85.7"/>
        <n v="318.57"/>
        <n v="41.72"/>
        <n v="121.24"/>
        <n v="85.07"/>
        <n v="67.180000000000007"/>
        <n v="13.93"/>
        <n v="112.1"/>
        <n v="42.74"/>
        <n v="21.4"/>
        <n v="122.62"/>
        <n v="67.86"/>
        <n v="208.26"/>
        <n v="13.62"/>
        <n v="32.43"/>
        <n v="213.96"/>
        <n v="262.11"/>
        <n v="22"/>
        <n v="117.98"/>
        <n v="131.38"/>
        <n v="176.52"/>
        <n v="41.46"/>
        <n v="39.78"/>
        <n v="232.35"/>
        <n v="137.96"/>
        <n v="27.44"/>
        <n v="69.790000000000006"/>
        <n v="87.22"/>
        <n v="137.52000000000001"/>
        <n v="75.7"/>
        <n v="28.56"/>
        <n v="13.21"/>
        <n v="13.97"/>
        <n v="45.9"/>
        <n v="106.68"/>
        <n v="98"/>
        <n v="111.2"/>
        <n v="61.67"/>
        <n v="196.14"/>
        <n v="202.41"/>
        <n v="240.21"/>
        <n v="92.88"/>
        <n v="13.88"/>
        <n v="92.36"/>
        <n v="78.3"/>
        <n v="244.74"/>
        <n v="79.8"/>
        <n v="17.989999999999998"/>
        <n v="49.26"/>
        <n v="14.89"/>
        <n v="21.84"/>
        <n v="400.38"/>
        <n v="55.56"/>
        <n v="160.88"/>
        <n v="161.36000000000001"/>
        <n v="207.85"/>
        <n v="13.8"/>
        <n v="385.15"/>
        <n v="61.16"/>
        <n v="114.93"/>
        <n v="16.34"/>
        <n v="16.41"/>
        <n v="42.43"/>
        <n v="16.829999999999998"/>
        <n v="39.75"/>
        <n v="260.64"/>
        <n v="28.76"/>
        <n v="14.35"/>
        <n v="230.55"/>
        <n v="14.5"/>
        <n v="78.92"/>
        <n v="44.78"/>
        <n v="67.52"/>
        <n v="306.7"/>
        <n v="14.4"/>
        <n v="53.24"/>
        <n v="179.64"/>
        <n v="32"/>
        <n v="85.83"/>
        <n v="196.86"/>
        <n v="87.8"/>
        <n v="103.16"/>
        <n v="43.16"/>
        <n v="16.93"/>
        <n v="88"/>
        <n v="43.76"/>
        <n v="26.38"/>
        <n v="367.02"/>
        <n v="133.74"/>
        <n v="125.8"/>
        <n v="43.47"/>
        <n v="22.29"/>
        <n v="16.64"/>
        <n v="81.099999999999994"/>
        <n v="206.16"/>
        <n v="89.31"/>
        <n v="172.14"/>
        <n v="55.41"/>
        <n v="98.54"/>
        <n v="74.959999999999994"/>
        <n v="67.150000000000006"/>
        <n v="154.56"/>
        <n v="275.16000000000003"/>
        <n v="65"/>
        <n v="101.13"/>
        <n v="66.58"/>
        <n v="27.78"/>
        <n v="612.84"/>
        <n v="22.34"/>
        <n v="13.23"/>
        <n v="156.86000000000001"/>
        <n v="274.2"/>
        <n v="56.28"/>
        <n v="29.84"/>
        <n v="103.12"/>
        <n v="102.69"/>
        <n v="44.49"/>
        <n v="159.44"/>
        <n v="163.80000000000001"/>
        <n v="296.14999999999998"/>
        <n v="101.42"/>
        <n v="80.319999999999993"/>
        <n v="135.19999999999999"/>
        <n v="89.98"/>
        <n v="296.8"/>
        <n v="29.56"/>
        <n v="42.54"/>
        <n v="22.39"/>
        <n v="68.2"/>
        <n v="80.67"/>
        <n v="34.4"/>
        <n v="15.02"/>
        <n v="99.02"/>
        <n v="352"/>
        <n v="36.74"/>
        <n v="177.57"/>
        <n v="27.6"/>
        <n v="46.3"/>
        <n v="101.04"/>
        <n v="70.28"/>
        <n v="217.6"/>
        <n v="66.62"/>
        <n v="29.26"/>
        <n v="17.16"/>
        <n v="33.11"/>
        <n v="87.5"/>
        <n v="600.9"/>
        <n v="65.7"/>
        <n v="39.15"/>
        <n v="136.08000000000001"/>
        <n v="53.97"/>
        <n v="18.48"/>
        <n v="133.82"/>
        <n v="68.33"/>
        <n v="101.29"/>
        <n v="13.96"/>
        <n v="89.84"/>
        <n v="40.44"/>
        <n v="102.66"/>
        <n v="78.19"/>
        <n v="635.04"/>
        <n v="18.079999999999998"/>
        <n v="118.32"/>
        <n v="213.45"/>
        <n v="51.78"/>
        <n v="399.28"/>
        <n v="317.48"/>
        <n v="140.62"/>
        <n v="45.24"/>
        <n v="68.52"/>
        <n v="135.36000000000001"/>
        <n v="46.32"/>
        <n v="69.05"/>
        <n v="39.69"/>
        <n v="219.6"/>
        <n v="35.94"/>
        <n v="18.89"/>
        <n v="32.78"/>
        <n v="29.82"/>
        <n v="16.940000000000001"/>
        <n v="40.950000000000003"/>
        <n v="13.91"/>
        <n v="17.170000000000002"/>
        <n v="26.56"/>
        <n v="44.74"/>
        <n v="75.45"/>
        <n v="239.91"/>
        <n v="14.1"/>
        <n v="54.6"/>
        <n v="172.32"/>
        <n v="248.04"/>
        <n v="213.5"/>
        <n v="79.41"/>
        <n v="21.94"/>
        <n v="130.72"/>
        <n v="435.25"/>
        <n v="46.38"/>
        <n v="821.52"/>
        <n v="88.19"/>
        <n v="127.72"/>
        <n v="607.08000000000004"/>
        <n v="87.56"/>
        <n v="417.76"/>
        <n v="23.12"/>
        <n v="14.97"/>
        <n v="13.85"/>
        <n v="40.61"/>
        <n v="77.33"/>
        <n v="23.04"/>
        <n v="238.95"/>
        <n v="485.64"/>
        <n v="30.06"/>
        <n v="154.16"/>
        <n v="66.17"/>
        <n v="28.62"/>
        <n v="21.86"/>
        <n v="265.72000000000003"/>
        <n v="43.52"/>
        <n v="729.84"/>
        <n v="42.78"/>
        <n v="68.19"/>
        <n v="30.02"/>
        <n v="121.46"/>
        <n v="42.09"/>
        <n v="665.7"/>
        <n v="63.04"/>
        <n v="90.3"/>
        <n v="58.88"/>
        <n v="261.45"/>
        <n v="16.77"/>
        <n v="270.64"/>
        <n v="100.38"/>
        <n v="259.68"/>
        <n v="94.89"/>
        <n v="179.6"/>
        <n v="21.85"/>
        <n v="61.37"/>
        <n v="70.59"/>
        <n v="22.13"/>
        <n v="161.91999999999999"/>
        <n v="94.59"/>
        <n v="22.1"/>
        <n v="141.88"/>
        <n v="184.38"/>
        <n v="66.42"/>
        <n v="229.9"/>
        <n v="32.4"/>
        <n v="640.88"/>
        <n v="42.82"/>
        <n v="297.60000000000002"/>
        <n v="153.36000000000001"/>
        <n v="409.26"/>
        <n v="316.83999999999997"/>
        <n v="122.84"/>
        <n v="233.25"/>
        <n v="134.16"/>
        <n v="50.8"/>
        <n v="22.21"/>
        <n v="402.8"/>
        <n v="133.66"/>
        <n v="122.54"/>
        <n v="111.55"/>
        <n v="33.58"/>
        <n v="94.4"/>
        <n v="18.36"/>
        <n v="28.34"/>
        <n v="404.25"/>
        <n v="43.98"/>
        <n v="37.46"/>
        <n v="120.62"/>
        <n v="475.44"/>
        <n v="118.12"/>
        <n v="29.96"/>
        <n v="183.93"/>
        <n v="42.15"/>
        <n v="86.86"/>
        <n v="207.16"/>
        <n v="34.299999999999997"/>
        <n v="40.299999999999997"/>
        <n v="21.92"/>
        <n v="138.47999999999999"/>
        <n v="45.54"/>
        <n v="231.65"/>
        <n v="248.12"/>
        <n v="195.81"/>
        <n v="89.92"/>
        <n v="160.41999999999999"/>
        <n v="88.2"/>
        <n v="13.86"/>
        <n v="32.729999999999997"/>
        <n v="67.42"/>
        <n v="67.849999999999994"/>
        <n v="120.28"/>
        <n v="89.65"/>
        <n v="13.53"/>
        <n v="199.74"/>
        <n v="37.299999999999997"/>
        <n v="157.80000000000001"/>
        <n v="43.18"/>
        <n v="29.9"/>
        <n v="18.86"/>
        <n v="212.4"/>
        <n v="46.5"/>
        <n v="446.9"/>
        <n v="18.64"/>
        <n v="18.190000000000001"/>
        <n v="79.819999999999993"/>
        <n v="88.78"/>
        <n v="27.84"/>
        <n v="31.43"/>
        <n v="18.350000000000001"/>
        <n v="427.05"/>
        <n v="37.619999999999997"/>
        <n v="213.6"/>
        <n v="134.91999999999999"/>
        <n v="66.95"/>
        <n v="709.6"/>
        <n v="39.97"/>
        <n v="115.89"/>
        <n v="151.77000000000001"/>
        <n v="45.04"/>
        <n v="59.01"/>
        <n v="40.19"/>
        <n v="79.86"/>
        <n v="210.24"/>
        <n v="106.34"/>
        <n v="44.82"/>
        <n v="99.8"/>
        <n v="51.68"/>
        <n v="119.36"/>
        <n v="66.59"/>
        <n v="934.95"/>
        <n v="767.64"/>
        <n v="233.43"/>
        <n v="132.78"/>
        <n v="53.94"/>
        <n v="14.27"/>
        <n v="576.51"/>
        <n v="67.77"/>
        <n v="97.08"/>
        <n v="43.15"/>
        <n v="18.18"/>
        <n v="31.98"/>
        <n v="44.56"/>
        <n v="118.86"/>
        <n v="199.23"/>
        <n v="17.02"/>
        <n v="30.18"/>
        <n v="66.150000000000006"/>
        <n v="280.08"/>
        <n v="212.5"/>
        <n v="77.66"/>
        <n v="64.900000000000006"/>
        <n v="33.07"/>
        <n v="22.08"/>
        <n v="51.86"/>
        <n v="27.7"/>
        <n v="98.1"/>
        <n v="202.5"/>
        <n v="162.4"/>
        <n v="43.13"/>
        <n v="385.32"/>
        <n v="77.680000000000007"/>
        <n v="39.979999999999997"/>
        <n v="77.77"/>
        <n v="80.06"/>
        <n v="79.7"/>
        <n v="15.06"/>
        <n v="14.67"/>
        <n v="66.8"/>
        <n v="46.1"/>
        <n v="124.46"/>
        <n v="64.459999999999994"/>
        <n v="44.4"/>
        <n v="203.91"/>
        <n v="251.4"/>
        <n v="66.040000000000006"/>
        <n v="65.17"/>
        <n v="18.25"/>
        <n v="33.32"/>
        <n v="83.84"/>
        <n v="13.72"/>
        <n v="13.27"/>
        <n v="1189.44"/>
        <n v="32.46"/>
        <n v="83.8"/>
        <n v="29.98"/>
        <n v="46"/>
        <n v="80.33"/>
        <n v="13.28"/>
        <n v="202.35"/>
        <n v="317.64"/>
        <n v="28.36"/>
        <n v="41.13"/>
        <n v="205.04"/>
        <n v="1191.78"/>
        <n v="54.45"/>
        <n v="90.52"/>
        <n v="85.55"/>
        <n v="32.06"/>
        <n v="90.48"/>
        <n v="262.29000000000002"/>
        <n v="671.4"/>
        <n v="22.05"/>
        <n v="38.979999999999997"/>
        <n v="13.25"/>
        <n v="77.760000000000005"/>
        <n v="77.97"/>
        <n v="90.32"/>
        <n v="23"/>
        <n v="22.06"/>
        <n v="175.46"/>
        <n v="40.89"/>
        <n v="203.46"/>
        <n v="27.38"/>
        <n v="72.16"/>
        <n v="70.88"/>
        <n v="192.43"/>
        <n v="14.72"/>
        <n v="51.42"/>
        <n v="231.48"/>
        <n v="159.91999999999999"/>
        <n v="185.25"/>
        <n v="59.22"/>
        <n v="16.63"/>
        <n v="66.680000000000007"/>
        <n v="78.37"/>
        <n v="202.36"/>
        <n v="87.81"/>
        <n v="262.62"/>
        <n v="31.97"/>
        <n v="202.28"/>
        <n v="45.82"/>
        <n v="55.04"/>
        <n v="77.8"/>
        <n v="80.92"/>
        <n v="158.56"/>
        <n v="55.4"/>
        <n v="306.93"/>
        <n v="77.599999999999994"/>
        <n v="45.26"/>
        <n v="390.1"/>
        <n v="67.010000000000005"/>
        <n v="13.4"/>
        <n v="67.28"/>
        <n v="44.93"/>
        <n v="27.8"/>
        <n v="809.04"/>
        <n v="79.25"/>
        <n v="207.69"/>
        <n v="80.28"/>
        <n v="91.34"/>
        <n v="44.42"/>
        <n v="175.56"/>
        <n v="33.29"/>
        <n v="130.6"/>
        <n v="673.35"/>
        <n v="314.58"/>
        <n v="163.5"/>
        <n v="482.04"/>
        <n v="35.799999999999997"/>
        <n v="22.88"/>
        <n v="43.34"/>
        <n v="33.04"/>
        <n v="46.24"/>
        <n v="119.97"/>
        <n v="268.26"/>
        <n v="14.86"/>
        <n v="139.02000000000001"/>
        <n v="157.13999999999999"/>
        <n v="40.020000000000003"/>
        <n v="39.549999999999997"/>
        <n v="14.68"/>
        <n v="41.88"/>
        <n v="38.44"/>
        <n v="384.32"/>
        <n v="235.8"/>
        <n v="888.5"/>
        <n v="87"/>
        <n v="59.26"/>
        <n v="81.16"/>
        <n v="172.54"/>
        <n v="89.94"/>
        <n v="21.63"/>
        <n v="36.24"/>
        <n v="306.69"/>
        <n v="77.67"/>
        <n v="170.06"/>
        <n v="42.67"/>
        <n v="21.39"/>
        <n v="265.08"/>
        <n v="43.66"/>
        <n v="444.45"/>
        <n v="64.5"/>
        <n v="206.36"/>
        <n v="318.76"/>
        <n v="100.22"/>
        <n v="792.24"/>
        <n v="80.05"/>
        <n v="43.82"/>
        <n v="59.62"/>
        <n v="60.75"/>
        <n v="203.64"/>
        <n v="80.099999999999994"/>
        <n v="154.35"/>
        <n v="237.6"/>
        <n v="13.26"/>
        <n v="59.68"/>
        <n v="28.66"/>
        <n v="88.76"/>
        <n v="45.06"/>
        <n v="21.82"/>
        <n v="477.84"/>
        <n v="59.86"/>
        <n v="50.82"/>
        <n v="69.8"/>
        <n v="92.62"/>
        <n v="79.22"/>
        <n v="65.52"/>
        <n v="59.31"/>
        <n v="105.73"/>
        <n v="135.28"/>
        <n v="267.83999999999997"/>
        <n v="22.23"/>
        <n v="100.98"/>
        <n v="213.33"/>
        <n v="89.42"/>
        <n v="310.52999999999997"/>
        <n v="236.46"/>
        <n v="81.78"/>
        <n v="57.2"/>
        <n v="99.6"/>
        <n v="85.06"/>
        <n v="23.06"/>
        <n v="195.8"/>
        <n v="89.9"/>
        <n v="120.76"/>
        <n v="131.1"/>
        <n v="37.26"/>
        <n v="13.61"/>
        <n v="402.95"/>
        <n v="13.54"/>
        <n v="280.04000000000002"/>
        <n v="55.08"/>
        <n v="322.2"/>
        <n v="67.2"/>
        <n v="17.93"/>
        <n v="157.85"/>
        <n v="45.3"/>
        <n v="43.14"/>
        <n v="32.53"/>
        <n v="44.92"/>
        <n v="162.13999999999999"/>
        <n v="44.34"/>
        <n v="79.94"/>
        <n v="39.380000000000003"/>
        <n v="451.3"/>
        <n v="13.67"/>
        <n v="201.27"/>
        <n v="212.14"/>
        <n v="54.52"/>
        <n v="78.489999999999995"/>
        <n v="81.040000000000006"/>
        <n v="105.15"/>
        <n v="85.46"/>
        <n v="117.9"/>
        <n v="162.08000000000001"/>
        <n v="32.950000000000003"/>
        <n v="205.26"/>
        <n v="41.91"/>
        <n v="154.30000000000001"/>
        <n v="142.4"/>
        <n v="65.44"/>
        <n v="152.04"/>
        <n v="40.65"/>
        <n v="180.51"/>
        <n v="56.13"/>
        <n v="13.89"/>
        <n v="90.84"/>
        <n v="239.46"/>
        <n v="66.959999999999994"/>
        <n v="88.62"/>
        <n v="66.650000000000006"/>
        <n v="222.4"/>
        <n v="309.24"/>
        <n v="34.380000000000003"/>
        <n v="67.099999999999994"/>
        <n v="27.04"/>
        <n v="50.4"/>
        <n v="68.7"/>
        <n v="79.64"/>
        <n v="62.2"/>
        <n v="333.2"/>
        <n v="46.06"/>
        <n v="82.88"/>
        <n v="40.619999999999997"/>
        <n v="509.9"/>
        <n v="123.48"/>
        <n v="158.74"/>
        <n v="43.94"/>
        <n v="243"/>
        <n v="77.08"/>
        <n v="92.78"/>
        <n v="473.1"/>
        <n v="59.92"/>
        <n v="27.42"/>
        <n v="14.51"/>
        <n v="32.61"/>
        <n v="124.56"/>
        <n v="32.86"/>
        <n v="531.91999999999996"/>
        <n v="322.88"/>
        <n v="13.51"/>
        <n v="17.95"/>
        <n v="93.28"/>
        <n v="44.61"/>
        <n v="41.93"/>
        <n v="89.44"/>
        <n v="45.14"/>
        <n v="350.4"/>
        <n v="14.8"/>
        <n v="39.020000000000003"/>
        <n v="18.329999999999998"/>
        <n v="237.3"/>
        <n v="68.89"/>
        <n v="22.97"/>
        <n v="66.459999999999994"/>
        <n v="17.149999999999999"/>
        <n v="28.14"/>
        <n v="106.31"/>
        <n v="84.7"/>
        <n v="16.809999999999999"/>
        <n v="106.15"/>
        <n v="78.400000000000006"/>
        <n v="61.4"/>
        <n v="16.82"/>
        <n v="338.55"/>
        <n v="26.88"/>
        <n v="371.46"/>
        <n v="27.64"/>
        <n v="315.72000000000003"/>
        <n v="121.56"/>
        <n v="17.88"/>
        <n v="80.17"/>
        <n v="101.21"/>
        <n v="18.54"/>
        <n v="70.900000000000006"/>
        <n v="50.75"/>
        <n v="153.69999999999999"/>
        <n v="117.92"/>
        <n v="80.31"/>
        <n v="87.95"/>
        <n v="81.510000000000005"/>
        <n v="342.95"/>
        <n v="171.44"/>
        <n v="42.01"/>
        <n v="61.21"/>
        <n v="171.84"/>
        <n v="40.270000000000003"/>
        <n v="37.479999999999997"/>
        <n v="105.91"/>
        <n v="16.559999999999999"/>
        <n v="28.96"/>
        <n v="80.36"/>
        <n v="159.74"/>
        <n v="153.93"/>
        <n v="36.619999999999997"/>
        <n v="399.05"/>
        <n v="71.040000000000006"/>
        <n v="76.97"/>
        <n v="130.53"/>
        <n v="132.18"/>
        <n v="78.16"/>
        <n v="85.74"/>
        <n v="15.16"/>
        <n v="53.55"/>
        <n v="482.7"/>
        <n v="195.48"/>
        <n v="27.46"/>
        <n v="45.86"/>
        <n v="65.08"/>
        <n v="234.06"/>
        <n v="16.329999999999998"/>
        <n v="85.08"/>
        <n v="32.68"/>
        <n v="45.58"/>
        <n v="224.04"/>
        <n v="14.05"/>
        <n v="68.97"/>
        <n v="208.8"/>
        <n v="278.76"/>
        <n v="59.03"/>
        <n v="179.3"/>
        <n v="42.18"/>
        <n v="22.72"/>
        <n v="205.94"/>
        <n v="14.75"/>
        <n v="31.47"/>
        <n v="117.6"/>
        <n v="68.22"/>
        <n v="2361.36"/>
        <n v="29.06"/>
        <n v="51.59"/>
        <n v="795.88"/>
        <n v="87.12"/>
        <n v="43.51"/>
        <n v="16.899999999999999"/>
        <n v="52.64"/>
        <n v="1974.2"/>
        <n v="34.26"/>
        <n v="88.54"/>
        <n v="101.91"/>
        <n v="230.3"/>
        <n v="242.01"/>
        <n v="103.27"/>
        <n v="33.380000000000003"/>
        <n v="68.03"/>
        <n v="163.38"/>
        <n v="77.540000000000006"/>
        <n v="411.66"/>
        <n v="13.65"/>
        <n v="134.04"/>
        <n v="258"/>
        <n v="232.68"/>
        <n v="41.64"/>
        <n v="178.24"/>
        <n v="308.83999999999997"/>
        <n v="199.96"/>
        <n v="138.24"/>
        <n v="42.12"/>
        <n v="77.89"/>
        <n v="13.63"/>
        <n v="22.4"/>
        <n v="208.5"/>
        <n v="131.19"/>
        <n v="29.18"/>
        <n v="39.04"/>
        <n v="13.52"/>
        <n v="178.14"/>
        <n v="75.48"/>
        <n v="44.18"/>
        <n v="18.57"/>
        <n v="238.77"/>
        <n v="68.680000000000007"/>
        <n v="46.2"/>
        <n v="117.82"/>
        <n v="77.37"/>
        <n v="43.85"/>
        <n v="46.12"/>
        <n v="22.78"/>
        <n v="78.709999999999994"/>
        <n v="209.4"/>
        <n v="84.35"/>
        <n v="157.32"/>
        <n v="42.73"/>
        <n v="85.58"/>
        <n v="18.579999999999998"/>
        <n v="14.18"/>
        <n v="400.8"/>
        <n v="13.69"/>
        <n v="123.32"/>
        <n v="18.7"/>
        <n v="154.52000000000001"/>
        <n v="18.41"/>
        <n v="101.89"/>
        <n v="443.25"/>
        <n v="26.78"/>
        <n v="55.83"/>
        <n v="78.540000000000006"/>
        <n v="22.58"/>
        <n v="79.34"/>
        <n v="70.39"/>
        <n v="46.48"/>
        <n v="318.83999999999997"/>
        <n v="413.44"/>
        <n v="176.85"/>
        <n v="257.83999999999997"/>
        <n v="88.29"/>
        <n v="99.36"/>
        <n v="46.04"/>
        <n v="393.72"/>
        <n v="137.22"/>
        <n v="66"/>
        <n v="788.08"/>
        <n v="31.92"/>
        <n v="89.15"/>
        <n v="67.209999999999994"/>
        <n v="57.68"/>
        <n v="18.5"/>
        <n v="257.39999999999998"/>
        <n v="342.35"/>
        <n v="450.7"/>
        <n v="41.52"/>
        <n v="310.60000000000002"/>
        <n v="103.31"/>
        <n v="1945.2"/>
        <n v="22.43"/>
        <n v="92.6"/>
        <n v="18.600000000000001"/>
        <n v="164.2"/>
        <n v="27.92"/>
        <n v="46.63"/>
        <n v="44.37"/>
        <n v="14.39"/>
        <n v="54.75"/>
        <n v="178.96"/>
        <n v="98.07"/>
        <n v="307.68"/>
        <n v="123.34"/>
        <n v="128.43"/>
        <n v="108.4"/>
        <n v="156.22"/>
        <n v="237.68"/>
        <n v="68.180000000000007"/>
        <n v="44.31"/>
        <n v="14.15"/>
        <n v="205.7"/>
        <n v="78.88"/>
        <n v="77.98"/>
        <n v="221.6"/>
        <n v="79.42"/>
        <n v="21.38"/>
        <n v="79.709999999999994"/>
        <n v="308.45999999999998"/>
        <n v="102.48"/>
        <n v="84.3"/>
        <n v="682.16"/>
        <n v="13.9"/>
        <n v="411.36"/>
        <n v="87.4"/>
        <n v="151.02000000000001"/>
        <n v="67.09"/>
        <n v="78.36"/>
        <n v="42.99"/>
        <n v="43.48"/>
        <n v="147.78"/>
        <n v="18.760000000000002"/>
        <n v="33.76"/>
        <n v="46.62"/>
        <n v="44.38"/>
        <n v="86.6"/>
        <n v="79.87"/>
        <n v="283.36"/>
        <n v="45.07"/>
        <n v="191.67"/>
        <n v="134.82"/>
        <n v="77.12"/>
        <n v="50.43"/>
        <n v="118.8"/>
        <n v="103.46"/>
        <n v="13.59"/>
        <n v="85.14"/>
        <n v="63.14"/>
        <n v="126.87"/>
        <n v="29.44"/>
        <n v="640.67999999999995"/>
        <n v="638.94000000000005"/>
        <n v="42.16"/>
        <n v="16.48"/>
        <n v="40.29"/>
        <n v="54.93"/>
        <n v="16.55"/>
        <n v="269.68"/>
        <n v="29.28"/>
        <n v="80.760000000000005"/>
        <n v="113.4"/>
        <n v="54.63"/>
        <n v="22.94"/>
        <n v="21.66"/>
        <n v="18.8"/>
        <n v="134.63999999999999"/>
        <n v="235.89"/>
        <n v="55"/>
        <n v="100.14"/>
        <n v="340.64"/>
        <n v="62.34"/>
        <n v="72.8"/>
        <n v="213.02"/>
        <n v="168.88"/>
        <n v="354.56"/>
        <n v="16.62"/>
        <n v="17.829999999999998"/>
        <n v="22.22"/>
        <n v="392.48"/>
        <n v="62.18"/>
        <n v="13.95"/>
        <n v="89.28"/>
        <n v="80.5"/>
        <n v="122.26"/>
        <n v="77.92"/>
        <n v="195.65"/>
        <n v="16.5"/>
        <n v="14.47"/>
        <n v="147.24"/>
        <n v="50.55"/>
        <n v="14.79"/>
        <n v="433.3"/>
        <n v="45.18"/>
        <n v="22.18"/>
        <n v="670.5"/>
        <n v="418.56"/>
        <n v="45.62"/>
        <n v="30.3"/>
        <n v="79.52"/>
        <n v="119.24"/>
        <n v="41.49"/>
        <n v="851.1"/>
        <n v="185.43"/>
        <n v="173.44"/>
        <n v="100.5"/>
        <n v="49.17"/>
        <n v="87.15"/>
        <n v="84.9"/>
        <n v="132.06"/>
        <n v="162.46"/>
        <n v="65.34"/>
        <n v="77.17"/>
        <n v="136.80000000000001"/>
        <n v="17.91"/>
        <n v="14.11"/>
        <n v="88.32"/>
        <n v="72.849999999999994"/>
        <n v="980.16"/>
        <n v="65.02"/>
        <n v="85.22"/>
        <n v="51.94"/>
        <n v="131.19999999999999"/>
        <n v="14.44"/>
        <n v="161.41999999999999"/>
        <n v="89.71"/>
        <n v="14.38"/>
        <n v="104.38"/>
        <n v="88.72"/>
        <n v="326.48"/>
        <n v="16.25"/>
        <n v="171.48"/>
        <n v="596.07000000000005"/>
        <n v="206.2"/>
        <n v="232.95"/>
        <n v="170.4"/>
        <n v="66.72"/>
        <n v="81.02"/>
        <n v="35.840000000000003"/>
        <n v="392.6"/>
        <n v="126.93"/>
        <n v="84.42"/>
        <n v="29.36"/>
        <n v="142.12"/>
        <n v="15.12"/>
        <n v="211.8"/>
        <n v="81.67"/>
        <n v="68.25"/>
        <n v="528.84"/>
        <n v="103.92"/>
        <n v="296.82"/>
        <n v="104.11"/>
        <n v="22.56"/>
        <n v="140.54"/>
        <n v="207.3"/>
        <n v="29.22"/>
        <n v="123.5"/>
        <n v="89.47"/>
        <n v="255.95"/>
        <n v="218.2"/>
        <n v="132.30000000000001"/>
        <n v="18.649999999999999"/>
        <n v="13.2"/>
        <n v="65.48"/>
        <n v="138.81"/>
        <n v="209.78"/>
        <n v="16.89"/>
        <n v="239.7"/>
        <n v="154.08000000000001"/>
        <n v="80.72"/>
        <n v="42.8"/>
        <n v="38.340000000000003"/>
        <n v="78.13"/>
        <n v="59.87"/>
        <n v="236.73"/>
        <n v="157.52000000000001"/>
        <n v="49.83"/>
        <n v="346.2"/>
        <n v="84.22"/>
        <n v="65.8"/>
        <n v="261.18"/>
        <n v="118.53"/>
        <n v="482.28"/>
        <n v="101.67"/>
        <n v="254.7"/>
        <n v="120.06"/>
        <n v="46.39"/>
        <n v="17.2"/>
        <n v="29.08"/>
        <n v="197.4"/>
        <n v="41.07"/>
        <n v="29.62"/>
        <n v="78.28"/>
        <n v="197.34"/>
        <n v="44.51"/>
        <n v="13.43"/>
        <n v="18.66"/>
        <n v="137.47999999999999"/>
        <n v="51.84"/>
        <n v="158.63999999999999"/>
        <n v="209.32"/>
        <n v="158.72"/>
        <n v="66.19"/>
        <n v="232.56"/>
        <n v="13.22"/>
        <n v="239.85"/>
        <n v="90.36"/>
        <n v="101.96"/>
        <n v="38.89"/>
        <n v="38.96"/>
        <n v="108.48"/>
        <n v="130.62"/>
        <n v="630.72"/>
        <n v="22.28"/>
        <n v="141.6"/>
        <n v="43.64"/>
        <n v="46.65"/>
        <n v="129.21"/>
        <n v="44.48"/>
        <n v="18.829999999999998"/>
        <n v="95.13"/>
        <n v="42.41"/>
        <n v="14.42"/>
        <n v="118.08"/>
        <n v="70.540000000000006"/>
        <n v="231"/>
        <n v="67.599999999999994"/>
        <n v="101.14"/>
        <n v="190.33"/>
        <n v="18.47"/>
        <n v="32.229999999999997"/>
        <n v="32.83"/>
        <n v="55.32"/>
        <n v="22.36"/>
        <n v="60.43"/>
        <n v="99.03"/>
        <n v="13.68"/>
        <n v="77.819999999999993"/>
        <n v="44.86"/>
        <n v="33.6"/>
        <n v="137.54"/>
        <n v="33.78"/>
        <n v="45.83"/>
        <n v="43.74"/>
        <n v="205.68"/>
        <n v="85.5"/>
        <n v="236.34"/>
        <n v="206.72"/>
        <n v="64.7"/>
        <n v="318.16000000000003"/>
        <n v="27.2"/>
        <n v="95.01"/>
        <n v="303.05"/>
        <n v="49.92"/>
        <n v="42"/>
        <n v="37.06"/>
        <n v="104.7"/>
        <n v="66.81"/>
        <n v="176.7"/>
        <n v="80.52"/>
        <n v="177.14"/>
        <n v="104.78"/>
        <n v="214.34"/>
        <n v="312.89999999999998"/>
        <n v="65.900000000000006"/>
        <n v="384.02"/>
        <n v="22.04"/>
        <n v="36.82"/>
        <n v="44.16"/>
        <n v="51.36"/>
        <n v="27.26"/>
        <n v="80.87"/>
        <n v="163.16"/>
        <n v="80.98"/>
        <n v="94.35"/>
        <n v="14.28"/>
        <n v="242.64"/>
        <n v="231.55"/>
        <n v="45.5"/>
        <n v="16.53"/>
        <n v="78.58"/>
        <n v="17.82"/>
        <n v="43.81"/>
        <n v="21.43"/>
        <n v="356.8"/>
        <n v="16.989999999999998"/>
        <n v="310.44"/>
        <n v="44.88"/>
        <n v="64.88"/>
        <n v="37.200000000000003"/>
        <n v="50.58"/>
        <n v="402.45"/>
        <n v="88.8"/>
        <n v="68.8"/>
        <n v="532.4"/>
        <n v="33.86"/>
        <n v="88.44"/>
        <n v="77.38"/>
        <n v="80.459999999999994"/>
        <n v="80.47"/>
        <n v="81.430000000000007"/>
        <n v="460.98"/>
        <n v="29.68"/>
        <n v="37.520000000000003"/>
        <n v="13.56"/>
        <n v="84.78"/>
        <n v="35.72"/>
        <n v="173.1"/>
        <n v="16.739999999999998"/>
        <n v="136.44"/>
        <n v="202.14"/>
        <n v="201.6"/>
        <n v="97.38"/>
        <n v="15.05"/>
        <n v="42.87"/>
        <n v="240"/>
        <n v="353.2"/>
        <n v="309.3"/>
        <n v="420.04"/>
        <n v="29.72"/>
        <n v="38.86"/>
        <n v="158.08000000000001"/>
        <n v="155.34"/>
        <n v="140.04"/>
        <n v="60.58"/>
        <n v="213.64"/>
        <n v="261.77999999999997"/>
        <n v="67.89"/>
        <n v="53.28"/>
        <n v="106.6"/>
        <n v="50.93"/>
        <n v="177.48"/>
        <n v="14.82"/>
        <n v="77.48"/>
        <n v="162.41999999999999"/>
        <n v="129.44"/>
        <n v="197.31"/>
        <n v="131.55000000000001"/>
        <n v="133.26"/>
        <n v="987.3"/>
        <n v="62.24"/>
        <n v="398.18"/>
        <n v="182.91"/>
        <n v="27"/>
        <n v="246"/>
        <n v="524.79999999999995"/>
        <n v="221.45"/>
        <n v="239.56"/>
        <n v="135.91999999999999"/>
        <n v="22.92"/>
        <n v="88.38"/>
        <n v="40.409999999999997"/>
        <n v="46.47"/>
        <n v="21.47"/>
        <n v="16.98"/>
        <n v="264"/>
        <n v="210.84"/>
        <n v="43.96"/>
        <n v="38.51"/>
        <n v="43.11"/>
        <n v="36.979999999999997"/>
        <n v="45.98"/>
        <n v="84.38"/>
        <n v="14.52"/>
        <n v="198.12"/>
        <n v="236.67"/>
        <n v="37.659999999999997"/>
        <n v="16.66"/>
        <n v="46.31"/>
        <n v="18.04"/>
        <n v="104.09"/>
        <n v="32.11"/>
        <n v="13.98"/>
        <n v="175.16"/>
        <n v="51.56"/>
        <n v="194.13"/>
        <n v="42.33"/>
        <n v="92.76"/>
        <n v="22.02"/>
        <n v="130.84"/>
        <n v="43.65"/>
        <n v="34.200000000000003"/>
        <n v="78.8"/>
        <n v="171.7"/>
        <n v="119.46"/>
        <n v="98.7"/>
        <n v="102.13"/>
        <n v="83.28"/>
        <n v="38.83"/>
        <n v="193.73"/>
        <n v="133.56"/>
        <n v="311.44"/>
        <n v="43.72"/>
        <n v="44.87"/>
        <n v="53.96"/>
        <n v="13.78"/>
        <n v="13.7"/>
        <n v="77.14"/>
        <n v="587.19000000000005"/>
        <n v="49.06"/>
        <n v="385"/>
        <n v="61.9"/>
        <n v="268.14"/>
        <n v="63.5"/>
        <n v="40.25"/>
        <n v="80.430000000000007"/>
        <n v="77.73"/>
        <n v="16.29"/>
        <n v="44.7"/>
        <n v="150.69"/>
        <n v="175.12"/>
        <n v="102.92"/>
        <n v="27.54"/>
        <n v="208.68"/>
        <n v="18.34"/>
        <n v="310.68"/>
        <n v="31.64"/>
        <n v="31.72"/>
        <n v="106.79"/>
        <n v="103.79"/>
        <n v="437.3"/>
        <n v="138.57"/>
        <n v="858.2"/>
        <n v="69.66"/>
        <n v="77.7"/>
        <n v="96.36"/>
        <n v="43.59"/>
        <n v="43.24"/>
        <n v="125.85"/>
        <n v="46.15"/>
        <n v="91.36"/>
        <n v="13.18"/>
        <n v="87.08"/>
        <n v="14.85"/>
        <n v="202.86"/>
        <n v="136.56"/>
        <n v="77.959999999999994"/>
        <n v="106.01"/>
        <n v="103.37"/>
        <n v="104.98"/>
        <n v="127.23"/>
        <n v="262.8"/>
        <n v="60.48"/>
        <n v="210.45"/>
        <n v="186.15"/>
        <n v="358.64"/>
        <n v="44.53"/>
        <n v="62.31"/>
        <n v="40.26"/>
        <n v="204.48"/>
        <n v="75"/>
        <n v="39.29"/>
        <n v="106.14"/>
        <n v="79.239999999999995"/>
        <n v="53.44"/>
        <n v="154.97999999999999"/>
        <n v="256.02"/>
        <n v="18.59"/>
        <n v="34.36"/>
        <n v="202.92"/>
        <n v="139.13999999999999"/>
        <n v="248.35"/>
        <n v="310.64"/>
        <n v="233.97"/>
        <n v="45.89"/>
        <n v="745.05"/>
        <n v="66.06"/>
        <n v="197.2"/>
        <n v="50.71"/>
        <n v="138.6"/>
        <n v="351.96"/>
        <n v="45.36"/>
        <n v="14.2"/>
        <n v="120.78"/>
        <n v="311.39999999999998"/>
        <n v="77.87"/>
        <n v="195.07"/>
        <n v="234.72"/>
        <n v="101.12"/>
        <n v="36.54"/>
        <n v="36.94"/>
        <n v="395.65"/>
        <n v="101.99"/>
        <n v="43.79"/>
        <n v="297.89999999999998"/>
        <n v="160.26"/>
        <n v="41.98"/>
        <n v="781.2"/>
        <n v="426.6"/>
        <n v="28.9"/>
        <n v="44.89"/>
        <n v="162.02000000000001"/>
        <n v="300"/>
        <n v="69.44"/>
        <n v="84.18"/>
        <n v="79.11"/>
        <n v="211.74"/>
        <n v="14.73"/>
        <n v="276.08"/>
        <n v="16.78"/>
        <n v="16.600000000000001"/>
        <n v="41.73"/>
        <n v="272.68"/>
        <n v="308.16000000000003"/>
        <n v="882.3"/>
        <n v="113"/>
        <n v="136.71"/>
        <n v="68"/>
        <n v="46.73"/>
        <n v="18.3"/>
        <n v="49.82"/>
        <n v="79.599999999999994"/>
        <n v="66.5"/>
        <n v="395.12"/>
        <n v="159.96"/>
        <n v="66.239999999999995"/>
        <n v="103.38"/>
        <n v="14.16"/>
        <n v="93.14"/>
        <n v="43.49"/>
        <n v="78.959999999999994"/>
        <n v="27.86"/>
        <n v="53.7"/>
        <n v="40.229999999999997"/>
        <n v="49.86"/>
        <n v="80.41"/>
        <n v="51"/>
        <n v="13.66"/>
        <n v="393.08"/>
        <n v="21.65"/>
        <n v="232.08"/>
        <n v="166.25"/>
        <n v="27.66"/>
        <n v="102.12"/>
        <n v="38.43"/>
        <n v="43.88"/>
        <n v="13.45"/>
        <n v="41.34"/>
        <n v="75.44"/>
        <n v="273.66000000000003"/>
        <n v="32.64"/>
        <n v="18.2"/>
        <n v="105.94"/>
        <n v="260.27999999999997"/>
        <n v="211.14"/>
        <n v="388.45"/>
        <n v="27.34"/>
        <n v="28.94"/>
        <n v="155.41999999999999"/>
        <n v="67.25"/>
        <n v="494.8"/>
        <n v="42.65"/>
        <n v="33.119999999999997"/>
        <n v="78.77"/>
        <n v="385.6"/>
        <n v="15.13"/>
        <n v="42.38"/>
        <n v="17.84"/>
        <n v="32.340000000000003"/>
        <n v="114.45"/>
        <n v="45.12"/>
        <n v="253.44"/>
        <n v="18.440000000000001"/>
        <n v="160.18"/>
        <n v="32.299999999999997"/>
        <n v="230.52"/>
        <n v="446.2"/>
        <n v="176.08"/>
        <n v="351.5"/>
        <n v="13.92"/>
        <n v="267.39999999999998"/>
        <n v="774.24"/>
        <n v="125.34"/>
        <n v="87.82"/>
        <n v="67.319999999999993"/>
        <n v="14.96"/>
        <n v="14.7"/>
        <n v="62.44"/>
        <n v="308.48"/>
        <n v="154.66"/>
        <n v="28.64"/>
        <n v="406.44"/>
        <n v="205.32"/>
        <n v="89.86"/>
        <n v="240.39"/>
        <n v="31.87"/>
        <n v="42.92"/>
        <n v="59.8"/>
        <n v="44.1"/>
        <n v="170.2"/>
        <n v="30.08"/>
        <n v="80.34"/>
        <n v="56.64"/>
        <n v="43.33"/>
        <n v="275.08"/>
        <n v="81.599999999999994"/>
        <n v="173.42"/>
        <n v="22.45"/>
        <n v="34.24"/>
        <n v="396.44"/>
        <n v="80.97"/>
        <n v="68.67"/>
        <n v="190.66"/>
        <n v="87.21"/>
        <n v="28.92"/>
        <n v="16.920000000000002"/>
        <n v="81"/>
        <n v="322.27999999999997"/>
        <n v="22.67"/>
        <n v="65.36"/>
        <n v="73.900000000000006"/>
        <n v="168.92"/>
        <n v="21.99"/>
        <n v="22.52"/>
        <n v="67.790000000000006"/>
        <n v="86.95"/>
        <n v="26.92"/>
        <n v="190.89"/>
        <n v="74.7"/>
        <n v="87.6"/>
        <n v="810.7"/>
        <n v="22.63"/>
        <n v="110.46"/>
        <n v="781.4"/>
        <n v="42.85"/>
        <n v="79.89"/>
        <n v="195.99"/>
        <n v="78.209999999999994"/>
        <n v="29.12"/>
        <n v="28.52"/>
        <n v="118.58"/>
        <n v="294"/>
        <n v="198.44"/>
        <n v="45.1"/>
        <n v="92.08"/>
        <n v="110.34"/>
        <n v="133.06"/>
        <n v="159.80000000000001"/>
        <n v="81.349999999999994"/>
        <n v="93.08"/>
        <n v="270.60000000000002"/>
        <n v="122.8"/>
        <n v="18.28"/>
        <n v="42.23"/>
        <n v="67.62"/>
        <n v="123.52"/>
        <n v="245.22"/>
        <n v="123"/>
        <n v="13.19"/>
        <n v="49.38"/>
        <n v="84.98"/>
        <n v="22.27"/>
        <n v="193.15"/>
        <n v="359.4"/>
        <n v="123.84"/>
        <n v="22.47"/>
        <n v="301.45"/>
        <n v="77.42"/>
        <n v="120.26"/>
        <n v="155.24"/>
        <n v="262.32"/>
        <n v="360.4"/>
        <n v="106.24"/>
        <n v="255.09"/>
        <n v="16.43"/>
        <n v="242.46"/>
        <n v="31.51"/>
        <n v="91.96"/>
        <n v="174.28"/>
        <n v="86.64"/>
        <n v="38.5"/>
        <n v="323.16000000000003"/>
        <n v="21.9"/>
        <n v="104.69"/>
        <n v="33.94"/>
        <n v="22.14"/>
        <n v="18.03"/>
        <n v="44.76"/>
        <n v="136.91999999999999"/>
        <n v="177.02"/>
        <n v="16.47"/>
        <n v="244.08"/>
        <n v="328.5"/>
        <n v="68.23"/>
        <n v="116.88"/>
        <n v="66.63"/>
        <n v="78.2"/>
        <n v="195.57"/>
        <n v="59.97"/>
        <n v="79.010000000000005"/>
        <n v="367.56"/>
        <n v="200.48"/>
        <n v="91.14"/>
        <n v="614.96"/>
        <n v="100.74"/>
        <n v="55.64"/>
        <n v="310.56"/>
        <n v="395.7"/>
        <n v="306.48"/>
        <n v="220.6"/>
        <n v="196.31"/>
        <n v="117.06"/>
        <n v="189.63"/>
        <n v="31.42"/>
        <n v="130.5"/>
        <n v="33.74"/>
        <n v="312.18"/>
        <n v="56.46"/>
        <n v="26.4"/>
        <n v="54.72"/>
        <n v="27.82"/>
        <n v="103.77"/>
        <n v="312.72000000000003"/>
        <n v="88.25"/>
        <n v="135.94"/>
        <n v="22.65"/>
        <n v="38.93"/>
        <n v="317"/>
        <n v="33.700000000000003"/>
        <n v="61.56"/>
        <n v="86.02"/>
        <n v="106.57"/>
        <n v="41.47"/>
        <n v="140.25"/>
        <n v="235.11"/>
        <n v="154.38"/>
        <n v="66.41"/>
        <n v="368.04"/>
        <n v="317.79000000000002"/>
        <n v="53.72"/>
        <n v="80.25"/>
        <n v="62.82"/>
        <n v="26.8"/>
        <n v="42.94"/>
        <n v="21.68"/>
        <n v="779"/>
        <n v="16.3"/>
        <n v="45.66"/>
        <n v="79.2"/>
        <n v="80.8"/>
        <n v="87.53"/>
        <n v="31.73"/>
        <n v="87.9"/>
        <n v="391.15"/>
        <n v="68.3"/>
        <n v="102.01"/>
        <n v="91.02"/>
        <n v="395"/>
        <n v="39.08"/>
        <n v="308.5"/>
        <n v="225"/>
        <n v="119.82"/>
        <n v="159.06"/>
        <n v="158.96"/>
        <n v="46.08"/>
        <n v="202.16"/>
        <n v="359.24"/>
        <n v="237.57"/>
        <n v="322.04000000000002"/>
        <n v="799.6"/>
        <n v="68.72"/>
        <n v="79.739999999999995"/>
        <n v="89.81"/>
        <n v="233.35"/>
        <n v="617.58000000000004"/>
        <n v="118.24"/>
        <n v="13.3"/>
        <n v="36.78"/>
        <n v="81.290000000000006"/>
        <n v="62.46"/>
        <n v="135.44"/>
        <n v="476.58"/>
        <n v="103.22"/>
        <n v="100.6"/>
        <n v="311.92"/>
        <n v="95.88"/>
        <n v="51.33"/>
        <n v="50.04"/>
        <n v="162.88"/>
        <n v="269.48"/>
        <n v="22.98"/>
        <n v="14.76"/>
        <n v="99.66"/>
        <n v="189.74"/>
        <n v="134.96"/>
        <n v="44.46"/>
        <n v="14.23"/>
        <n v="13.6"/>
        <n v="134.52000000000001"/>
        <n v="120.66"/>
        <n v="103.83"/>
        <n v="779.76"/>
        <n v="482.85"/>
        <n v="26.98"/>
        <n v="18.239999999999998"/>
        <n v="256.05"/>
        <n v="85.76"/>
        <n v="79.180000000000007"/>
        <n v="51.54"/>
        <n v="69.650000000000006"/>
        <n v="53.8"/>
        <n v="50.37"/>
        <n v="41.61"/>
        <n v="246.3"/>
        <n v="78.98"/>
        <n v="14.01"/>
        <n v="16.91"/>
        <n v="77.930000000000007"/>
        <n v="43.77"/>
        <n v="78.48"/>
        <n v="305.58"/>
        <n v="17.86"/>
        <n v="65.459999999999994"/>
        <n v="31.52"/>
        <n v="50.79"/>
        <n v="41.59"/>
        <n v="43.09"/>
        <n v="50.85"/>
        <n v="244.8"/>
        <n v="139.29"/>
        <n v="177.74"/>
        <n v="71.02"/>
        <n v="41.7"/>
        <n v="64.680000000000007"/>
        <n v="800.08"/>
        <n v="26.62"/>
        <n v="134.66999999999999"/>
        <n v="77.22"/>
        <n v="78.84"/>
        <n v="18.399999999999999"/>
        <n v="43.67"/>
        <n v="67.239999999999995"/>
        <n v="58.99"/>
        <n v="38.65"/>
        <n v="32.93"/>
        <n v="640.26"/>
        <n v="45.17"/>
        <n v="517.54999999999995"/>
        <n v="89.58"/>
        <n v="13.35"/>
        <n v="123.9"/>
        <n v="44.23"/>
        <n v="131.44"/>
        <n v="68.819999999999993"/>
        <n v="104.66"/>
        <n v="150.6"/>
        <n v="13.44"/>
        <n v="40.43"/>
        <n v="179.14"/>
        <n v="39.729999999999997"/>
        <n v="301.02"/>
        <n v="70.95"/>
        <n v="27.58"/>
        <n v="120.27"/>
        <n v="400.4"/>
        <n v="205.35"/>
        <n v="154.96"/>
        <n v="183.92"/>
        <n v="102.51"/>
        <n v="59.48"/>
        <n v="111.12"/>
        <n v="39.53"/>
        <n v="16.73"/>
        <n v="990"/>
        <n v="42.08"/>
        <n v="80.22"/>
        <n v="154.34"/>
        <n v="105.88"/>
        <n v="16.54"/>
        <n v="196.2"/>
        <n v="155.84"/>
        <n v="17.87"/>
        <n v="89.7"/>
        <n v="390.35"/>
        <n v="87.62"/>
        <n v="83.4"/>
        <n v="67.489999999999995"/>
        <n v="32.57"/>
        <n v="405.66"/>
        <n v="115.59"/>
        <n v="106.9"/>
        <n v="54.12"/>
        <n v="61.71"/>
        <n v="413.16"/>
        <n v="26.66"/>
        <n v="398.88"/>
        <n v="232.26"/>
        <n v="43.28"/>
        <n v="317.52"/>
        <n v="61.19"/>
        <n v="118.29"/>
        <n v="42.42"/>
        <n v="14.58"/>
        <n v="44.04"/>
        <n v="126.04"/>
        <n v="22.5"/>
        <n v="13.5"/>
        <n v="30.14"/>
        <n v="61.55"/>
        <n v="336.05"/>
        <n v="86.61"/>
        <n v="312.66000000000003"/>
        <n v="255.99"/>
        <n v="460.68"/>
        <n v="16.38"/>
        <n v="49.75"/>
        <n v="29.76"/>
        <n v="525.29999999999995"/>
        <n v="68.319999999999993"/>
        <n v="130.88"/>
        <n v="68.400000000000006"/>
        <n v="78.39"/>
        <n v="51.75"/>
        <n v="196.6"/>
        <n v="66.349999999999994"/>
        <n v="326"/>
        <n v="67.08"/>
        <n v="102.87"/>
        <n v="157.05000000000001"/>
        <n v="1600.8"/>
        <n v="54.08"/>
        <n v="74.08"/>
        <n v="103.2"/>
        <n v="341.5"/>
        <n v="99.27"/>
        <n v="83.82"/>
        <n v="358.6"/>
        <n v="22.8"/>
        <n v="399.74"/>
        <n v="321.92"/>
        <n v="143.1"/>
        <n v="91.4"/>
        <n v="43.29"/>
        <n v="125.72"/>
        <n v="238.08"/>
        <n v="22.46"/>
        <n v="153.94"/>
        <n v="50.01"/>
        <n v="178.98"/>
        <n v="128.46"/>
        <n v="322.64"/>
        <n v="36.4"/>
        <n v="66.64"/>
        <n v="13.47"/>
        <n v="97.47"/>
        <n v="46.34"/>
        <n v="41.44"/>
        <n v="26.96"/>
        <n v="14.53"/>
        <n v="61.66"/>
        <n v="186.81"/>
        <n v="87.44"/>
        <n v="80.62"/>
        <n v="160.96"/>
        <n v="437"/>
        <n v="176.28"/>
        <n v="63.3"/>
        <n v="26.76"/>
        <n v="27.56"/>
        <n v="32.39"/>
        <n v="237"/>
        <n v="219"/>
        <n v="329.25"/>
        <n v="155.69999999999999"/>
        <n v="235.92"/>
        <n v="363.3"/>
        <n v="80.56"/>
        <n v="546.12"/>
        <n v="22.09"/>
        <n v="217.75"/>
        <n v="33.31"/>
        <n v="37.28"/>
        <n v="313.44"/>
        <n v="13.74"/>
        <n v="146"/>
        <n v="242.88"/>
        <n v="44.06"/>
        <n v="400.45"/>
        <n v="966.84"/>
        <n v="79.14"/>
        <n v="343.08"/>
        <n v="159.47999999999999"/>
        <n v="61.65"/>
        <n v="182.04"/>
        <n v="181.05"/>
        <n v="176.4"/>
        <n v="86.08"/>
        <n v="1027.3"/>
        <n v="266.82"/>
        <n v="69.33"/>
        <n v="71.84"/>
        <n v="131.28"/>
        <n v="59.49"/>
        <n v="136.16"/>
        <n v="18.739999999999998"/>
        <n v="276.72000000000003"/>
        <n v="72.400000000000006"/>
        <n v="77.25"/>
        <n v="67.12"/>
        <n v="158.24"/>
        <n v="80.209999999999994"/>
        <n v="155.52000000000001"/>
        <n v="348.8"/>
        <n v="327.75"/>
        <n v="80.959999999999994"/>
        <n v="46.64"/>
        <n v="67.400000000000006"/>
        <n v="596.97"/>
        <n v="28.26"/>
        <n v="27.02"/>
        <n v="69.900000000000006"/>
        <n v="92.9"/>
        <n v="14.6"/>
        <n v="1979.5"/>
        <n v="66.69"/>
        <n v="31.59"/>
        <n v="156.62"/>
        <n v="160.69999999999999"/>
        <n v="32.869999999999997"/>
        <n v="241.08"/>
        <n v="21.37"/>
        <n v="22.25"/>
        <n v="175.26"/>
        <n v="104.41"/>
        <n v="53.4"/>
        <n v="68.58"/>
        <n v="43.86"/>
        <n v="14.06"/>
        <n v="103.36"/>
        <n v="186.12"/>
        <n v="121.44"/>
        <n v="233.19"/>
        <n v="283.72000000000003"/>
        <n v="80.86"/>
        <n v="98.04"/>
        <n v="45.85"/>
        <n v="396.65"/>
        <n v="100.72"/>
        <n v="86.44"/>
        <n v="266.10000000000002"/>
        <n v="112.25"/>
        <n v="13.73"/>
        <n v="294.89999999999998"/>
        <n v="39.659999999999997"/>
        <n v="45.02"/>
        <n v="60.8"/>
        <n v="89.4"/>
        <n v="18.27"/>
        <n v="104.19"/>
        <n v="105.97"/>
        <n v="67.59"/>
        <n v="172.84"/>
        <n v="14.17"/>
        <n v="525.04999999999995"/>
        <n v="79.44"/>
        <n v="1595.1"/>
        <n v="179.1"/>
        <n v="78.66"/>
        <n v="31.83"/>
        <n v="299.2"/>
        <n v="90.9"/>
        <n v="319.64"/>
        <n v="14.63"/>
        <n v="45.4"/>
        <n v="61.22"/>
        <n v="158.66"/>
        <n v="98.52"/>
        <n v="130.78"/>
        <n v="274.56"/>
        <n v="62.14"/>
        <n v="32.9"/>
        <n v="79.55"/>
        <n v="318.27999999999997"/>
        <n v="38.33"/>
        <n v="205.02"/>
        <n v="17.14"/>
        <n v="122.3"/>
        <n v="333.75"/>
        <n v="69.36"/>
        <n v="22.62"/>
        <n v="116.22"/>
        <n v="103.21"/>
        <n v="71.959999999999994"/>
        <n v="235.68"/>
        <n v="129"/>
        <n v="113.45"/>
        <n v="264.89999999999998"/>
        <n v="77.739999999999995"/>
        <n v="134.6"/>
        <n v="85.45"/>
        <n v="27.22"/>
        <n v="386.35"/>
        <n v="66.75"/>
        <n v="128.36000000000001"/>
        <n v="17.96"/>
        <n v="89.16"/>
        <n v="415.28"/>
        <n v="18.78"/>
        <n v="117.39"/>
        <n v="26.48"/>
        <n v="67.53"/>
        <n v="162.78"/>
        <n v="475.08"/>
        <n v="104.48"/>
        <n v="122.6"/>
        <n v="39.369999999999997"/>
        <n v="32.71"/>
        <n v="162.58000000000001"/>
        <n v="208.94"/>
        <n v="624.24"/>
        <n v="79.92"/>
        <n v="15.03"/>
        <n v="30.12"/>
        <n v="634.38"/>
        <n v="154.4"/>
        <n v="321.60000000000002"/>
        <n v="37.36"/>
        <n v="957.72"/>
        <n v="158.9"/>
        <n v="189.22"/>
        <n v="81.53"/>
        <n v="59.41"/>
        <n v="160.72"/>
        <n v="118.78"/>
        <n v="313.64999999999998"/>
        <n v="81.540000000000006"/>
        <n v="201.92"/>
        <n v="123.88"/>
        <n v="85.23"/>
        <n v="307.11"/>
        <n v="76.91"/>
        <n v="59.19"/>
        <n v="32.07"/>
        <n v="51.7"/>
        <n v="36.799999999999997"/>
        <n v="136.04"/>
        <n v="65.28"/>
        <n v="305.64"/>
        <n v="73.680000000000007"/>
        <n v="74.64"/>
        <n v="950.88"/>
        <n v="15.07"/>
        <n v="245.56"/>
        <n v="103.15"/>
        <n v="154.6"/>
        <n v="199.91"/>
        <n v="80.239999999999995"/>
        <n v="58.9"/>
        <n v="482.1"/>
        <n v="27.08"/>
        <n v="135.38"/>
        <n v="303.57"/>
        <n v="17.899999999999999"/>
        <n v="797"/>
        <n v="41.51"/>
        <n v="27.24"/>
        <n v="44.62"/>
        <n v="49.12"/>
        <n v="27.4"/>
        <n v="50.97"/>
        <n v="51.45"/>
        <n v="141.86000000000001"/>
        <n v="78.97"/>
        <n v="101.34"/>
        <n v="88.66"/>
        <n v="14.56"/>
        <n v="41.85"/>
        <n v="113.15"/>
        <n v="158.65"/>
        <n v="23.11"/>
        <n v="40.53"/>
        <n v="42.91"/>
        <n v="184.32"/>
        <n v="95.34"/>
        <n v="391.56"/>
        <n v="213.16"/>
        <n v="87.43"/>
        <n v="317.88"/>
        <n v="105.28"/>
        <n v="62.16"/>
        <n v="64.260000000000005"/>
        <n v="405.9"/>
        <n v="13.87"/>
        <n v="181.95"/>
        <n v="463.62"/>
        <n v="315.8"/>
        <n v="90.34"/>
        <n v="177.44"/>
        <n v="27.18"/>
        <n v="77.45"/>
        <n v="265.58999999999997"/>
        <n v="14.46"/>
        <n v="78.099999999999994"/>
        <n v="91.78"/>
        <n v="245.16"/>
        <n v="27.48"/>
        <n v="80.42"/>
        <n v="43.8"/>
        <n v="120.02"/>
        <n v="32.409999999999997"/>
        <n v="63.12"/>
        <n v="321.04000000000002"/>
        <n v="245.28"/>
        <n v="239.72"/>
        <n v="31.63"/>
        <n v="112.8"/>
        <n v="66.09"/>
        <n v="98.79"/>
        <n v="119.58"/>
        <n v="40.14"/>
        <n v="137.46"/>
        <n v="14.12"/>
        <n v="65.040000000000006"/>
        <n v="119.7"/>
        <n v="142.18"/>
        <n v="18.100000000000001"/>
        <n v="1576.35"/>
        <n v="50.19"/>
        <n v="653"/>
        <n v="89.2"/>
        <n v="91.15"/>
        <n v="46.14"/>
        <n v="78.17"/>
        <n v="49.2"/>
        <n v="28.78"/>
        <n v="80.37"/>
        <n v="14.22"/>
        <n v="61.28"/>
        <n v="60.6"/>
        <n v="37.700000000000003"/>
        <n v="245.5"/>
        <n v="156.12"/>
        <n v="86.94"/>
        <n v="176.46"/>
        <n v="31.88"/>
        <n v="68.739999999999995"/>
        <n v="123.28"/>
        <n v="14.62"/>
        <n v="148.32"/>
        <n v="88.56"/>
        <n v="66.2"/>
        <n v="579.15"/>
        <n v="204.64"/>
        <n v="40.799999999999997"/>
        <n v="397.8"/>
        <n v="91.5"/>
        <n v="21.87"/>
        <n v="98.61"/>
        <n v="16.23"/>
        <n v="549.12"/>
        <n v="50.06"/>
        <n v="395.78"/>
        <n v="79.58"/>
        <n v="17.09"/>
        <n v="304"/>
        <n v="46.53"/>
        <n v="18.420000000000002"/>
        <n v="66.900000000000006"/>
        <n v="307.86"/>
        <n v="641.34"/>
        <n v="65.98"/>
        <n v="259.8"/>
        <n v="98.6"/>
        <n v="111.85"/>
        <m/>
      </sharedItems>
    </cacheField>
    <cacheField name="Gross Profit" numFmtId="0">
      <sharedItems containsString="0" containsBlank="1" containsNumber="1" minValue="14.254" maxValue="1293.9000000000001" count="2624">
        <n v="78.239999999999995"/>
        <n v="140.09200000000001"/>
        <n v="42.247999999999998"/>
        <n v="192.33199999999999"/>
        <n v="52.141500000000001"/>
        <n v="21.97"/>
        <n v="172.72"/>
        <n v="314.7"/>
        <n v="245.49600000000001"/>
        <n v="136.85"/>
        <n v="26.56"/>
        <n v="180.26"/>
        <n v="121.884"/>
        <n v="26.5305"/>
        <n v="24.96"/>
        <n v="74.8"/>
        <n v="90.225999999999999"/>
        <n v="80.876000000000005"/>
        <n v="19.899999999999999"/>
        <n v="42.207000000000001"/>
        <n v="235.2825"/>
        <n v="41.838000000000001"/>
        <n v="47.29"/>
        <n v="84.28"/>
        <n v="43.88"/>
        <n v="113.4"/>
        <n v="112.07599999999999"/>
        <n v="149.12"/>
        <n v="53.444000000000003"/>
        <n v="58.18"/>
        <n v="512.44000000000005"/>
        <n v="67.242000000000004"/>
        <n v="40.729999999999997"/>
        <n v="76.22"/>
        <n v="1111.4849999999999"/>
        <n v="65.232500000000002"/>
        <n v="41.468000000000004"/>
        <n v="329.36700000000002"/>
        <n v="123.14"/>
        <n v="228"/>
        <n v="156.34"/>
        <n v="73.459999999999994"/>
        <n v="63.730499999999999"/>
        <n v="18.446000000000002"/>
        <n v="56.08"/>
        <n v="32.203499999999998"/>
        <n v="62.53"/>
        <n v="84.632000000000005"/>
        <n v="67.84"/>
        <n v="22.1"/>
        <n v="47.238"/>
        <n v="55.7"/>
        <n v="78.599999999999994"/>
        <n v="48.793500000000002"/>
        <n v="48.39"/>
        <n v="88.8"/>
        <n v="114.72"/>
        <n v="72.504000000000005"/>
        <n v="46.575000000000003"/>
        <n v="47.09"/>
        <n v="138.93899999999999"/>
        <n v="115.514"/>
        <n v="285.84750000000003"/>
        <n v="140.16"/>
        <n v="54.52"/>
        <n v="25.78"/>
        <n v="47.6"/>
        <n v="46.012500000000003"/>
        <n v="20.8035"/>
        <n v="224.56"/>
        <n v="43.82"/>
        <n v="362.08"/>
        <n v="54.216000000000001"/>
        <n v="207.4"/>
        <n v="140.46199999999999"/>
        <n v="29.14"/>
        <n v="25.623999999999999"/>
        <n v="92.53"/>
        <n v="98.948999999999998"/>
        <n v="550.08000000000004"/>
        <n v="52.73"/>
        <n v="36.374000000000002"/>
        <n v="113.56"/>
        <n v="26.78"/>
        <n v="22.74"/>
        <n v="48.528500000000001"/>
        <n v="19.876999999999999"/>
        <n v="79.73"/>
        <n v="56.356999999999999"/>
        <n v="43.46"/>
        <n v="137.553"/>
        <n v="32.265999999999998"/>
        <n v="44.84"/>
        <n v="38.979999999999997"/>
        <n v="369.1"/>
        <n v="125.7"/>
        <n v="22.23"/>
        <n v="87.629000000000005"/>
        <n v="361.61700000000002"/>
        <n v="23.49"/>
        <n v="238.00649999999999"/>
        <n v="43.62"/>
        <n v="52.07"/>
        <n v="100.65600000000001"/>
        <n v="1036.51"/>
        <n v="272.22000000000003"/>
        <n v="32.564500000000002"/>
        <n v="40.17"/>
        <n v="47.79"/>
        <n v="73.650000000000006"/>
        <n v="338.44"/>
        <n v="79.239000000000004"/>
        <n v="67.7"/>
        <n v="22.16"/>
        <n v="72.903000000000006"/>
        <n v="81.56"/>
        <n v="45.599499999999999"/>
        <n v="55.24"/>
        <n v="87.941999999999993"/>
        <n v="107.232"/>
        <n v="79.512"/>
        <n v="54.42"/>
        <n v="151.82"/>
        <n v="127.8"/>
        <n v="35.5595"/>
        <n v="95.86"/>
        <n v="94.12"/>
        <n v="82.2"/>
        <n v="37.67"/>
        <n v="55.813000000000002"/>
        <n v="189.68"/>
        <n v="126.02"/>
        <n v="67.820999999999998"/>
        <n v="600.46799999999996"/>
        <n v="22.49"/>
        <n v="121.89"/>
        <n v="50.93"/>
        <n v="22.741499999999998"/>
        <n v="234.80799999999999"/>
        <n v="254.45"/>
        <n v="242.89"/>
        <n v="46.853999999999999"/>
        <n v="32.750999999999998"/>
        <n v="32.970500000000001"/>
        <n v="84.774000000000001"/>
        <n v="107.84"/>
        <n v="124.038"/>
        <n v="22.68"/>
        <n v="19.709"/>
        <n v="128.62799999999999"/>
        <n v="63.17"/>
        <n v="57.858499999999999"/>
        <n v="634.63199999999995"/>
        <n v="64.98"/>
        <n v="106.7"/>
        <n v="110.113"/>
        <n v="24.488499999999998"/>
        <n v="295.78399999999999"/>
        <n v="62.63"/>
        <n v="287.16000000000003"/>
        <n v="49.57"/>
        <n v="20.361000000000001"/>
        <n v="303.48"/>
        <n v="190.34399999999999"/>
        <n v="152.82"/>
        <n v="52.686999999999998"/>
        <n v="69.581999999999994"/>
        <n v="45.618000000000002"/>
        <n v="163.74"/>
        <n v="101.5"/>
        <n v="447.72"/>
        <n v="35.881"/>
        <n v="163.4265"/>
        <n v="157.44"/>
        <n v="103.36799999999999"/>
        <n v="22.58"/>
        <n v="87.48"/>
        <n v="35.210999999999999"/>
        <n v="23.07"/>
        <n v="42.29"/>
        <n v="501.93"/>
        <n v="25.911000000000001"/>
        <n v="57.94"/>
        <n v="36.770000000000003"/>
        <n v="120.864"/>
        <n v="87.69"/>
        <n v="22.31"/>
        <n v="74.716499999999996"/>
        <n v="82.084000000000003"/>
        <n v="102.76"/>
        <n v="155.87100000000001"/>
        <n v="448.8"/>
        <n v="49.54"/>
        <n v="33.468000000000004"/>
        <n v="399.76799999999997"/>
        <n v="100.714"/>
        <n v="58.537999999999997"/>
        <n v="134.95750000000001"/>
        <n v="298.2"/>
        <n v="256.56"/>
        <n v="969.14499999999998"/>
        <n v="33.899000000000001"/>
        <n v="19.161999999999999"/>
        <n v="191.68"/>
        <n v="49.14"/>
        <n v="469.86"/>
        <n v="47.328000000000003"/>
        <n v="252.52"/>
        <n v="41.05"/>
        <n v="203.6925"/>
        <n v="71.543999999999997"/>
        <n v="100.86"/>
        <n v="157.93199999999999"/>
        <n v="60.81"/>
        <n v="136.70599999999999"/>
        <n v="201.66"/>
        <n v="30.474"/>
        <n v="52.86"/>
        <n v="99.6"/>
        <n v="114.378"/>
        <n v="309.185"/>
        <n v="178.72399999999999"/>
        <n v="284.82"/>
        <n v="141.01"/>
        <n v="301.55"/>
        <n v="251.79400000000001"/>
        <n v="73.266000000000005"/>
        <n v="22.4695"/>
        <n v="144.02000000000001"/>
        <n v="109.88"/>
        <n v="135.41999999999999"/>
        <n v="748.83"/>
        <n v="27.25"/>
        <n v="29.9"/>
        <n v="75.709000000000003"/>
        <n v="36.417000000000002"/>
        <n v="94.296999999999997"/>
        <n v="22.9"/>
        <n v="52.697000000000003"/>
        <n v="46.990499999999997"/>
        <n v="59.64"/>
        <n v="41.49"/>
        <n v="73.45"/>
        <n v="72.123500000000007"/>
        <n v="231.99299999999999"/>
        <n v="38.700000000000003"/>
        <n v="123.1"/>
        <n v="79.53"/>
        <n v="65.02"/>
        <n v="48.14"/>
        <n v="21.46"/>
        <n v="115.51"/>
        <n v="56.22"/>
        <n v="29.11"/>
        <n v="121.7"/>
        <n v="70.703999999999994"/>
        <n v="163.988"/>
        <n v="18.951000000000001"/>
        <n v="40.54"/>
        <n v="295.26"/>
        <n v="173.13"/>
        <n v="27.73"/>
        <n v="134.4"/>
        <n v="125.861"/>
        <n v="269.19600000000003"/>
        <n v="32.375999999999998"/>
        <n v="70.11"/>
        <n v="209.11500000000001"/>
        <n v="90.876000000000005"/>
        <n v="44.82"/>
        <n v="42.683"/>
        <n v="67.924499999999995"/>
        <n v="140.76"/>
        <n v="110.19499999999999"/>
        <n v="53.9"/>
        <n v="21.436499999999999"/>
        <n v="22.7"/>
        <n v="47.466000000000001"/>
        <n v="68.873999999999995"/>
        <n v="93.501000000000005"/>
        <n v="109.46"/>
        <n v="56.1205"/>
        <n v="131.41999999999999"/>
        <n v="173.56200000000001"/>
        <n v="200.76"/>
        <n v="133.20599999999999"/>
        <n v="86.74"/>
        <n v="21.49"/>
        <n v="110.2"/>
        <n v="68.069999999999993"/>
        <n v="186.48"/>
        <n v="67.691999999999993"/>
        <n v="23.824000000000002"/>
        <n v="69.209999999999994"/>
        <n v="26.02"/>
        <n v="23.106000000000002"/>
        <n v="281.82"/>
        <n v="88.76"/>
        <n v="142.52000000000001"/>
        <n v="111.43"/>
        <n v="163.13"/>
        <n v="20.029499999999999"/>
        <n v="395.5"/>
        <n v="63.15"/>
        <n v="108.9"/>
        <n v="24.76"/>
        <n v="23.97"/>
        <n v="29.885000000000002"/>
        <n v="21.588000000000001"/>
        <n v="67.92"/>
        <n v="229.71"/>
        <n v="51.28"/>
        <n v="23.659500000000001"/>
        <n v="234.93"/>
        <n v="25.46"/>
        <n v="67.680000000000007"/>
        <n v="49.6"/>
        <n v="54.25"/>
        <n v="309.75"/>
        <n v="24.692499999999999"/>
        <n v="88.44"/>
        <n v="42.045999999999999"/>
        <n v="134.791"/>
        <n v="37.226500000000001"/>
        <n v="75.209999999999994"/>
        <n v="175.35"/>
        <n v="74.78"/>
        <n v="93.167000000000002"/>
        <n v="59.12"/>
        <n v="53.12"/>
        <n v="20.747"/>
        <n v="84.21"/>
        <n v="57.68"/>
        <n v="42.171999999999997"/>
        <n v="340.00799999999998"/>
        <n v="137.19"/>
        <n v="135.66800000000001"/>
        <n v="76.23"/>
        <n v="22.521000000000001"/>
        <n v="22.538"/>
        <n v="61.79"/>
        <n v="179.36"/>
        <n v="76.41"/>
        <n v="156.52000000000001"/>
        <n v="61.38"/>
        <n v="97.311999999999998"/>
        <n v="114.36"/>
        <n v="27.4"/>
        <n v="58.54"/>
        <n v="102.354"/>
        <n v="222.28"/>
        <n v="80.512"/>
        <n v="91.73"/>
        <n v="78.099999999999994"/>
        <n v="43.04"/>
        <n v="491.46"/>
        <n v="24.334"/>
        <n v="21.463999999999999"/>
        <n v="119.72799999999999"/>
        <n v="22.004999999999999"/>
        <n v="243.398"/>
        <n v="83.76"/>
        <n v="20.202999999999999"/>
        <n v="50.54"/>
        <n v="90.167000000000002"/>
        <n v="97.36"/>
        <n v="45.57"/>
        <n v="20.018000000000001"/>
        <n v="121.52200000000001"/>
        <n v="251.61600000000001"/>
        <n v="292.61250000000001"/>
        <n v="62.494"/>
        <n v="56.993000000000002"/>
        <n v="125.6"/>
        <n v="79.67"/>
        <n v="332.75"/>
        <n v="49.68"/>
        <n v="66.42"/>
        <n v="28.77"/>
        <n v="92.224999999999994"/>
        <n v="64.52"/>
        <n v="45.78"/>
        <n v="24.45"/>
        <n v="107.82"/>
        <n v="198.56200000000001"/>
        <n v="51.058999999999997"/>
        <n v="199.98"/>
        <n v="45.08"/>
        <n v="56.28"/>
        <n v="119.76600000000001"/>
        <n v="50.35"/>
        <n v="154.28"/>
        <n v="78.3"/>
        <n v="43.927999999999997"/>
        <n v="21.315000000000001"/>
        <n v="39.049999999999997"/>
        <n v="50.140500000000003"/>
        <n v="340.15800000000002"/>
        <n v="70.542000000000002"/>
        <n v="44.47"/>
        <n v="139.69800000000001"/>
        <n v="72.983999999999995"/>
        <n v="26.265000000000001"/>
        <n v="128.96"/>
        <n v="33.805999999999997"/>
        <n v="95.19"/>
        <n v="22.56"/>
        <n v="89.116"/>
        <n v="36.709499999999998"/>
        <n v="103.78"/>
        <n v="75.28"/>
        <n v="563.46"/>
        <n v="27.76"/>
        <n v="113.613"/>
        <n v="98.67"/>
        <n v="49.65"/>
        <n v="396.44"/>
        <n v="267.88"/>
        <n v="92.927999999999997"/>
        <n v="41.542499999999997"/>
        <n v="61.555500000000002"/>
        <n v="102.21599999999999"/>
        <n v="49.097999999999999"/>
        <n v="103.7075"/>
        <n v="58.670999999999999"/>
        <n v="227.7"/>
        <n v="57.28"/>
        <n v="28.72"/>
        <n v="44.892000000000003"/>
        <n v="37.177"/>
        <n v="21.838999999999999"/>
        <n v="58.896000000000001"/>
        <n v="20.004999999999999"/>
        <n v="20.383500000000002"/>
        <n v="44.94"/>
        <n v="55.6"/>
        <n v="131.15"/>
        <n v="194.43"/>
        <n v="22.2"/>
        <n v="70.248000000000005"/>
        <n v="158.84"/>
        <n v="237.92"/>
        <n v="154.78"/>
        <n v="72.069999999999993"/>
        <n v="26.529"/>
        <n v="163.47200000000001"/>
        <n v="381.4"/>
        <n v="43.89"/>
        <n v="675.41399999999999"/>
        <n v="70.716499999999996"/>
        <n v="154.32"/>
        <n v="484.36799999999999"/>
        <n v="64.155000000000001"/>
        <n v="350.2"/>
        <n v="24.1995"/>
        <n v="21.381"/>
        <n v="20.065000000000001"/>
        <n v="39.479999999999997"/>
        <n v="51.253"/>
        <n v="26.21"/>
        <n v="26.42"/>
        <n v="188.43"/>
        <n v="324.786"/>
        <n v="52.02"/>
        <n v="92.441999999999993"/>
        <n v="64.56"/>
        <n v="44.64"/>
        <n v="24.030999999999999"/>
        <n v="271"/>
        <n v="48.027999999999999"/>
        <n v="618.64800000000002"/>
        <n v="30.803999999999998"/>
        <n v="66.459999999999994"/>
        <n v="24.87"/>
        <n v="51.16"/>
        <n v="166.398"/>
        <n v="91.635000000000005"/>
        <n v="66.180000000000007"/>
        <n v="607.755"/>
        <n v="18.649999999999999"/>
        <n v="28.22"/>
        <n v="82.76"/>
        <n v="96.66"/>
        <n v="64.75"/>
        <n v="243.66"/>
        <n v="104.024"/>
        <n v="23.39"/>
        <n v="56.709000000000003"/>
        <n v="251.56"/>
        <n v="104.88"/>
        <n v="227.76"/>
        <n v="110.62350000000001"/>
        <n v="181"/>
        <n v="26.315000000000001"/>
        <n v="26.09"/>
        <n v="60.29"/>
        <n v="39.902999999999999"/>
        <n v="27.83"/>
        <n v="101.801"/>
        <n v="104.4255"/>
        <n v="22.03"/>
        <n v="24.475000000000001"/>
        <n v="99.9"/>
        <n v="97.406000000000006"/>
        <n v="189.63"/>
        <n v="175.22"/>
        <n v="40.6"/>
        <n v="21.9"/>
        <n v="517.51199999999994"/>
        <n v="38.96"/>
        <n v="256.38600000000002"/>
        <n v="105.788"/>
        <n v="408.48"/>
        <n v="187.19200000000001"/>
        <n v="118.16"/>
        <n v="201.71700000000001"/>
        <n v="120.744"/>
        <n v="50.33"/>
        <n v="29.15"/>
        <n v="356.6"/>
        <n v="133.52000000000001"/>
        <n v="126.24"/>
        <n v="114.44"/>
        <n v="48.58"/>
        <n v="136.15"/>
        <n v="27.18"/>
        <n v="38.44"/>
        <n v="261.17250000000001"/>
        <n v="58.82"/>
        <n v="46.095999999999997"/>
        <n v="108.80500000000001"/>
        <n v="421.68299999999999"/>
        <n v="114.364"/>
        <n v="45.432000000000002"/>
        <n v="126.048"/>
        <n v="30.021000000000001"/>
        <n v="75.42"/>
        <n v="175.06"/>
        <n v="42.802"/>
        <n v="43.14"/>
        <n v="27.69"/>
        <n v="108.14"/>
        <n v="38.475000000000001"/>
        <n v="162.0275"/>
        <n v="201.41200000000001"/>
        <n v="109.866"/>
        <n v="26.216999999999999"/>
        <n v="154.41999999999999"/>
        <n v="67.551000000000002"/>
        <n v="141.6"/>
        <n v="95.94"/>
        <n v="19.295999999999999"/>
        <n v="35.328000000000003"/>
        <n v="56.76"/>
        <n v="67.099999999999994"/>
        <n v="127.72"/>
        <n v="47.4"/>
        <n v="49.5"/>
        <n v="122.97499999999999"/>
        <n v="20.375499999999999"/>
        <n v="208.62"/>
        <n v="78.63"/>
        <n v="62.95"/>
        <n v="53.064"/>
        <n v="109.435"/>
        <n v="39.57"/>
        <n v="43.738"/>
        <n v="161.083"/>
        <n v="44.02"/>
        <n v="338.51249999999999"/>
        <n v="45.6"/>
        <n v="28.36"/>
        <n v="28.67"/>
        <n v="76.227000000000004"/>
        <n v="74.38"/>
        <n v="38.183999999999997"/>
        <n v="22.757999999999999"/>
        <n v="39.520000000000003"/>
        <n v="25.995999999999999"/>
        <n v="353.42250000000001"/>
        <n v="65.7"/>
        <n v="44.298000000000002"/>
        <n v="183.04"/>
        <n v="126.96"/>
        <n v="64.67"/>
        <n v="435.11200000000002"/>
        <n v="41.07"/>
        <n v="116.4705"/>
        <n v="131.19"/>
        <n v="57.44"/>
        <n v="49.457999999999998"/>
        <n v="40.79"/>
        <n v="68.784000000000006"/>
        <n v="190.48"/>
        <n v="89.9"/>
        <n v="48.5"/>
        <n v="103.42"/>
        <n v="53.23"/>
        <n v="152.572"/>
        <n v="69.42"/>
        <n v="621.82500000000005"/>
        <n v="462.66"/>
        <n v="211.626"/>
        <n v="119.027"/>
        <n v="83.43"/>
        <n v="93.028999999999996"/>
        <n v="19.129000000000001"/>
        <n v="275.21550000000002"/>
        <n v="63.69"/>
        <n v="120.36"/>
        <n v="38.83"/>
        <n v="28.53"/>
        <n v="26.51"/>
        <n v="34.947499999999998"/>
        <n v="53.081000000000003"/>
        <n v="125.2"/>
        <n v="177.1695"/>
        <n v="19.916"/>
        <n v="50.94"/>
        <n v="87.93"/>
        <n v="281.39999999999998"/>
        <n v="148.22"/>
        <n v="57.458500000000001"/>
        <n v="78.64"/>
        <n v="34.388500000000001"/>
        <n v="31.045999999999999"/>
        <n v="29.31"/>
        <n v="50.78"/>
        <n v="36.308"/>
        <n v="102.68"/>
        <n v="142.21799999999999"/>
        <n v="132.19999999999999"/>
        <n v="28.797999999999998"/>
        <n v="234.40199999999999"/>
        <n v="73.47"/>
        <n v="37.663499999999999"/>
        <n v="57.633499999999998"/>
        <n v="86.42"/>
        <n v="55.1905"/>
        <n v="39.945999999999998"/>
        <n v="81"/>
        <n v="22.8355"/>
        <n v="21.896999999999998"/>
        <n v="84.364000000000004"/>
        <n v="46.64"/>
        <n v="92.421999999999997"/>
        <n v="76.599999999999994"/>
        <n v="37.383000000000003"/>
        <n v="94.433999999999997"/>
        <n v="274.02749999999997"/>
        <n v="104.55"/>
        <n v="68.819999999999993"/>
        <n v="70.900000000000006"/>
        <n v="24.274999999999999"/>
        <n v="41.055999999999997"/>
        <n v="79.66"/>
        <n v="20.498999999999999"/>
        <n v="23.41"/>
        <n v="690.62400000000002"/>
        <n v="43.16"/>
        <n v="103.2075"/>
        <n v="51.72"/>
        <n v="42.264499999999998"/>
        <n v="71.680000000000007"/>
        <n v="23.37"/>
        <n v="201.75"/>
        <n v="261.16000000000003"/>
        <n v="37.357999999999997"/>
        <n v="63.122999999999998"/>
        <n v="178.14"/>
        <n v="730.48800000000006"/>
        <n v="70.290000000000006"/>
        <n v="102.672"/>
        <n v="80.95"/>
        <n v="38.14"/>
        <n v="112.2"/>
        <n v="196.70249999999999"/>
        <n v="387.61500000000001"/>
        <n v="28.13"/>
        <n v="44.4"/>
        <n v="20.522500000000001"/>
        <n v="77.709999999999994"/>
        <n v="19.9175"/>
        <n v="79.188000000000002"/>
        <n v="95.331999999999994"/>
        <n v="28.61"/>
        <n v="25.972000000000001"/>
        <n v="156.02000000000001"/>
        <n v="189.28"/>
        <n v="43.28"/>
        <n v="94.988"/>
        <n v="54.37"/>
        <n v="149.55000000000001"/>
        <n v="25.32"/>
        <n v="63.919499999999999"/>
        <n v="170.28"/>
        <n v="173.16"/>
        <n v="155.03100000000001"/>
        <n v="57.497"/>
        <n v="18.866"/>
        <n v="50.625999999999998"/>
        <n v="76.489999999999995"/>
        <n v="212.2"/>
        <n v="68.455500000000001"/>
        <n v="203.21250000000001"/>
        <n v="36.3065"/>
        <n v="187.66"/>
        <n v="53.24"/>
        <n v="66.067999999999998"/>
        <n v="54.2"/>
        <n v="67.88"/>
        <n v="76.114999999999995"/>
        <n v="22.47"/>
        <n v="40.869999999999997"/>
        <n v="125.55200000000001"/>
        <n v="77.475999999999999"/>
        <n v="214.65600000000001"/>
        <n v="72.110500000000002"/>
        <n v="54.68"/>
        <n v="309.83"/>
        <n v="57.563499999999998"/>
        <n v="19.738"/>
        <n v="55"/>
        <n v="32.351999999999997"/>
        <n v="29.19"/>
        <n v="41.17"/>
        <n v="517.16399999999999"/>
        <n v="50.043999999999997"/>
        <n v="80.981999999999999"/>
        <n v="135.96"/>
        <n v="92.1"/>
        <n v="56.38"/>
        <n v="33.039000000000001"/>
        <n v="105.848"/>
        <n v="590.92499999999995"/>
        <n v="285.20999999999998"/>
        <n v="187.25"/>
        <n v="43.92"/>
        <n v="45.77"/>
        <n v="320.24099999999999"/>
        <n v="51.942"/>
        <n v="23.416"/>
        <n v="53.503"/>
        <n v="48.06"/>
        <n v="56.36"/>
        <n v="127.71"/>
        <n v="204.30600000000001"/>
        <n v="24.56"/>
        <n v="109.48"/>
        <n v="155.72"/>
        <n v="40.28"/>
        <n v="40.340000000000003"/>
        <n v="24.82"/>
        <n v="38.82"/>
        <n v="42.42"/>
        <n v="223.54"/>
        <n v="251.44"/>
        <n v="628.45000000000005"/>
        <n v="20.678999999999998"/>
        <n v="74.36"/>
        <n v="64.42"/>
        <n v="65.13"/>
        <n v="124.37"/>
        <n v="93.24"/>
        <n v="24.972000000000001"/>
        <n v="56.26"/>
        <n v="288.81"/>
        <n v="59.85"/>
        <n v="152.9"/>
        <n v="40.19"/>
        <n v="29.76"/>
        <n v="280.64400000000001"/>
        <n v="56.04"/>
        <n v="52.841000000000001"/>
        <n v="279.77999999999997"/>
        <n v="44.98"/>
        <n v="80"/>
        <n v="207.08"/>
        <n v="177.13"/>
        <n v="80.662000000000006"/>
        <n v="406.16399999999999"/>
        <n v="74.55"/>
        <n v="35.2485"/>
        <n v="83.28"/>
        <n v="59.414999999999999"/>
        <n v="19.164000000000001"/>
        <n v="54.589500000000001"/>
        <n v="154.32599999999999"/>
        <n v="74.009"/>
        <n v="159.27000000000001"/>
        <n v="194.01"/>
        <n v="19.995000000000001"/>
        <n v="61.7"/>
        <n v="42.962000000000003"/>
        <n v="116.48"/>
        <n v="57.24"/>
        <n v="23.927"/>
        <n v="288.42"/>
        <n v="62.25"/>
        <n v="51.56"/>
        <n v="97.24"/>
        <n v="81.724000000000004"/>
        <n v="65.290000000000006"/>
        <n v="68.67"/>
        <n v="61.59"/>
        <n v="80.203999999999994"/>
        <n v="137.74"/>
        <n v="255.48"/>
        <n v="25.593"/>
        <n v="105.76"/>
        <n v="135.2535"/>
        <n v="77.06"/>
        <n v="266.10000000000002"/>
        <n v="225.98099999999999"/>
        <n v="118.56"/>
        <n v="103.392"/>
        <n v="87.64"/>
        <n v="108.5355"/>
        <n v="76.56"/>
        <n v="23.317"/>
        <n v="192.51249999999999"/>
        <n v="59.491"/>
        <n v="121.68"/>
        <n v="131.1"/>
        <n v="55.62"/>
        <n v="23.05"/>
        <n v="299.815"/>
        <n v="18.832999999999998"/>
        <n v="145.334"/>
        <n v="75.563999999999993"/>
        <n v="251.16"/>
        <n v="87.84"/>
        <n v="28.91"/>
        <n v="188.42500000000001"/>
        <n v="38.72"/>
        <n v="27.52"/>
        <n v="38.090000000000003"/>
        <n v="58.2"/>
        <n v="130.30000000000001"/>
        <n v="58.34"/>
        <n v="65.989500000000007"/>
        <n v="30.693999999999999"/>
        <n v="331.46499999999997"/>
        <n v="176.12700000000001"/>
        <n v="152.85"/>
        <n v="74.680000000000007"/>
        <n v="80.64"/>
        <n v="62.48"/>
        <n v="87.79"/>
        <n v="83.1"/>
        <n v="129.9"/>
        <n v="119.78"/>
        <n v="40.200000000000003"/>
        <n v="169.70500000000001"/>
        <n v="62.798999999999999"/>
        <n v="133.26499999999999"/>
        <n v="48.850999999999999"/>
        <n v="89.323999999999998"/>
        <n v="62.125999999999998"/>
        <n v="134.328"/>
        <n v="68.040000000000006"/>
        <n v="181.32"/>
        <n v="83.25"/>
        <n v="21.164999999999999"/>
        <n v="140.637"/>
        <n v="42.334000000000003"/>
        <n v="230.76"/>
        <n v="55.536000000000001"/>
        <n v="98.48"/>
        <n v="65.09"/>
        <n v="213.60249999999999"/>
        <n v="281.27999999999997"/>
        <n v="21.4115"/>
        <n v="48"/>
        <n v="62.736499999999999"/>
        <n v="44.36"/>
        <n v="50.47"/>
        <n v="62.1"/>
        <n v="74.25"/>
        <n v="41.933500000000002"/>
        <n v="210.392"/>
        <n v="50.421999999999997"/>
        <n v="70.241"/>
        <n v="50.542499999999997"/>
        <n v="371.11"/>
        <n v="115.825"/>
        <n v="52.82"/>
        <n v="129.28"/>
        <n v="53.283000000000001"/>
        <n v="158.184"/>
        <n v="82.94"/>
        <n v="96.02"/>
        <n v="470.88"/>
        <n v="65.52"/>
        <n v="24.44"/>
        <n v="32.487000000000002"/>
        <n v="126.28"/>
        <n v="37.332999999999998"/>
        <n v="466.72"/>
        <n v="239.8"/>
        <n v="21.317"/>
        <n v="26.015999999999998"/>
        <n v="90.96"/>
        <n v="74.040000000000006"/>
        <n v="41.37"/>
        <n v="98.24"/>
        <n v="57.36"/>
        <n v="226.536"/>
        <n v="26.33"/>
        <n v="30.068000000000001"/>
        <n v="27.86"/>
        <n v="232.44"/>
        <n v="55.02"/>
        <n v="27.67"/>
        <n v="60.404000000000003"/>
        <n v="22.0565"/>
        <n v="45.66"/>
        <n v="90.6"/>
        <n v="66.36"/>
        <n v="71.518000000000001"/>
        <n v="23.76"/>
        <n v="75.888999999999996"/>
        <n v="67.966499999999996"/>
        <n v="59.4"/>
        <n v="23.33"/>
        <n v="232.65"/>
        <n v="43.667000000000002"/>
        <n v="371.46"/>
        <n v="42.545999999999999"/>
        <n v="251.9145"/>
        <n v="127.95"/>
        <n v="25.63"/>
        <n v="93.78"/>
        <n v="22.38"/>
        <n v="28.65"/>
        <n v="66.78"/>
        <n v="51.49"/>
        <n v="150.44"/>
        <n v="116.426"/>
        <n v="75.5"/>
        <n v="67.080500000000001"/>
        <n v="58.424999999999997"/>
        <n v="287.85000000000002"/>
        <n v="155.69999999999999"/>
        <n v="64.7"/>
        <n v="39.36"/>
        <n v="59.54"/>
        <n v="155.32"/>
        <n v="32.81"/>
        <n v="50.908000000000001"/>
        <n v="89.31"/>
        <n v="22.1145"/>
        <n v="24.876999999999999"/>
        <n v="52.72"/>
        <n v="62.96"/>
        <n v="152.88"/>
        <n v="117.93300000000001"/>
        <n v="45.351999999999997"/>
        <n v="255.32249999999999"/>
        <n v="53.13"/>
        <n v="68.332499999999996"/>
        <n v="109.77"/>
        <n v="44.92"/>
        <n v="118.259"/>
        <n v="67.598500000000001"/>
        <n v="25.39"/>
        <n v="62.296500000000002"/>
        <n v="266.23500000000001"/>
        <n v="67.947000000000003"/>
        <n v="210.72"/>
        <n v="41.091999999999999"/>
        <n v="27.8"/>
        <n v="55.68"/>
        <n v="69.763000000000005"/>
        <n v="190.74"/>
        <n v="24.24"/>
        <n v="78.540000000000006"/>
        <n v="54.36"/>
        <n v="39.700000000000003"/>
        <n v="46.73"/>
        <n v="261.48"/>
        <n v="24.335000000000001"/>
        <n v="21.94"/>
        <n v="53.58"/>
        <n v="169.86"/>
        <n v="245.52600000000001"/>
        <n v="66.290000000000006"/>
        <n v="155.22"/>
        <n v="38.01"/>
        <n v="27.14"/>
        <n v="185.08"/>
        <n v="24.86"/>
        <n v="39.39"/>
        <n v="141.34399999999999"/>
        <n v="63.57"/>
        <n v="1293.9000000000001"/>
        <n v="52.92"/>
        <n v="50.26"/>
        <n v="519.452"/>
        <n v="79.44"/>
        <n v="24.787500000000001"/>
        <n v="21.917000000000002"/>
        <n v="85.3"/>
        <n v="1239.27"/>
        <n v="48.24"/>
        <n v="95.46"/>
        <n v="32.481000000000002"/>
        <n v="92.82"/>
        <n v="168.435"/>
        <n v="185.58"/>
        <n v="93.06"/>
        <n v="48.72"/>
        <n v="55.06"/>
        <n v="118.8"/>
        <n v="79.5"/>
        <n v="407.1"/>
        <n v="22.45"/>
        <n v="144.15"/>
        <n v="210.2835"/>
        <n v="38.49"/>
        <n v="21.57"/>
        <n v="168.76650000000001"/>
        <n v="31.44"/>
        <n v="158.648"/>
        <n v="312.04000000000002"/>
        <n v="201.36"/>
        <n v="130.32"/>
        <n v="59.18"/>
        <n v="54.917999999999999"/>
        <n v="60.183"/>
        <n v="18.725000000000001"/>
        <n v="28.69"/>
        <n v="129.273"/>
        <n v="119.16"/>
        <n v="52.54"/>
        <n v="39.0595"/>
        <n v="18.817"/>
        <n v="151.4"/>
        <n v="95.016000000000005"/>
        <n v="46.52"/>
        <n v="27.02"/>
        <n v="156.91499999999999"/>
        <n v="76.507999999999996"/>
        <n v="47.094000000000001"/>
        <n v="112.441"/>
        <n v="76.72"/>
        <n v="32.758000000000003"/>
        <n v="33.788499999999999"/>
        <n v="28.31"/>
        <n v="67.95"/>
        <n v="188.66"/>
        <n v="111.255"/>
        <n v="125.04"/>
        <n v="31.492999999999999"/>
        <n v="81.33"/>
        <n v="27.41"/>
        <n v="20.979500000000002"/>
        <n v="303.7"/>
        <n v="69.33"/>
        <n v="18.98"/>
        <n v="117.96"/>
        <n v="28.37"/>
        <n v="139.86600000000001"/>
        <n v="25.261500000000002"/>
        <n v="86.817999999999998"/>
        <n v="399.6"/>
        <n v="40.575000000000003"/>
        <n v="67.884"/>
        <n v="74.239999999999995"/>
        <n v="24.692"/>
        <n v="70.38"/>
        <n v="35.868499999999997"/>
        <n v="33.0715"/>
        <n v="227.98"/>
        <n v="350.44"/>
        <n v="21.78"/>
        <n v="180.11250000000001"/>
        <n v="263.15199999999999"/>
        <n v="74.22"/>
        <n v="44.24"/>
        <n v="290.77999999999997"/>
        <n v="153.024"/>
        <n v="90.06"/>
        <n v="398.38400000000001"/>
        <n v="63.790500000000002"/>
        <n v="50.770499999999998"/>
        <n v="42.029000000000003"/>
        <n v="97.778000000000006"/>
        <n v="234.565"/>
        <n v="26.653500000000001"/>
        <n v="159.9075"/>
        <n v="214.1875"/>
        <n v="353.4"/>
        <n v="70.709999999999994"/>
        <n v="39.56"/>
        <n v="230.94800000000001"/>
        <n v="89.11"/>
        <n v="886.49"/>
        <n v="35.715000000000003"/>
        <n v="88.06"/>
        <n v="42.04"/>
        <n v="22.53"/>
        <n v="178.92"/>
        <n v="125.28"/>
        <n v="32.616999999999997"/>
        <n v="25.548500000000001"/>
        <n v="46.87"/>
        <n v="79.11"/>
        <n v="23.363"/>
        <n v="71.582999999999998"/>
        <n v="114.608"/>
        <n v="18.852"/>
        <n v="99.084000000000003"/>
        <n v="305.83999999999997"/>
        <n v="127.66"/>
        <n v="77.482500000000002"/>
        <n v="166.34"/>
        <n v="129.97999999999999"/>
        <n v="257.88"/>
        <n v="60.469000000000001"/>
        <n v="44.496000000000002"/>
        <n v="66.967500000000001"/>
        <n v="22.59"/>
        <n v="192.86"/>
        <n v="42.856000000000002"/>
        <n v="66.83"/>
        <n v="65.906999999999996"/>
        <n v="228.9"/>
        <n v="60.701000000000001"/>
        <n v="26.224499999999999"/>
        <n v="48.585000000000001"/>
        <n v="236.20349999999999"/>
        <n v="102.693"/>
        <n v="78.680000000000007"/>
        <n v="359.18400000000003"/>
        <n v="18.931999999999999"/>
        <n v="285.55500000000001"/>
        <n v="114.88"/>
        <n v="160.13999999999999"/>
        <n v="65.400000000000006"/>
        <n v="19.7395"/>
        <n v="80.040000000000006"/>
        <n v="22.78"/>
        <n v="51.918999999999997"/>
        <n v="153.12"/>
        <n v="24.17"/>
        <n v="39.932000000000002"/>
        <n v="47.16"/>
        <n v="58.46"/>
        <n v="61.890999999999998"/>
        <n v="65.78"/>
        <n v="176.21199999999999"/>
        <n v="23.69"/>
        <n v="40.715000000000003"/>
        <n v="143.38"/>
        <n v="20.295000000000002"/>
        <n v="142.416"/>
        <n v="80.790000000000006"/>
        <n v="66.676500000000004"/>
        <n v="109.542"/>
        <n v="74.83"/>
        <n v="17.605"/>
        <n v="73.728499999999997"/>
        <n v="82.8"/>
        <n v="121.86"/>
        <n v="53.06"/>
        <n v="352.74900000000002"/>
        <n v="346.02300000000002"/>
        <n v="36.405000000000001"/>
        <n v="23.85"/>
        <n v="29.401499999999999"/>
        <n v="83.94"/>
        <n v="23.18"/>
        <n v="228.196"/>
        <n v="52.250999999999998"/>
        <n v="41.945999999999998"/>
        <n v="43.731000000000002"/>
        <n v="140.5"/>
        <n v="88.2"/>
        <n v="22.734999999999999"/>
        <n v="23.95"/>
        <n v="99.953999999999994"/>
        <n v="210.876"/>
        <n v="88.08"/>
        <n v="104.84"/>
        <n v="220.15600000000001"/>
        <n v="59.1"/>
        <n v="103.672"/>
        <n v="136.41399999999999"/>
        <n v="142.18799999999999"/>
        <n v="263.358"/>
        <n v="23.64"/>
        <n v="24.677"/>
        <n v="20.390499999999999"/>
        <n v="264.57799999999997"/>
        <n v="63.94"/>
        <n v="22.05"/>
        <n v="64.857500000000002"/>
        <n v="69.94"/>
        <n v="117.46299999999999"/>
        <n v="89.52"/>
        <n v="37.799999999999997"/>
        <n v="193.66"/>
        <n v="26.47"/>
        <n v="140.29650000000001"/>
        <n v="50.889000000000003"/>
        <n v="23.495000000000001"/>
        <n v="40.464500000000001"/>
        <n v="256.4325"/>
        <n v="56.88"/>
        <n v="28.49"/>
        <n v="570.39"/>
        <n v="359.84"/>
        <n v="48.38"/>
        <n v="50.62"/>
        <n v="76.59"/>
        <n v="99.963999999999999"/>
        <n v="56.304000000000002"/>
        <n v="604.91999999999996"/>
        <n v="174.32550000000001"/>
        <n v="114.452"/>
        <n v="104.24"/>
        <n v="52.96"/>
        <n v="74.67"/>
        <n v="81.680000000000007"/>
        <n v="141.4"/>
        <n v="142.41999999999999"/>
        <n v="62.963999999999999"/>
        <n v="28.791"/>
        <n v="58.091000000000001"/>
        <n v="123.8895"/>
        <n v="25.713999999999999"/>
        <n v="60.9"/>
        <n v="98.68"/>
        <n v="572.55600000000004"/>
        <n v="75.98"/>
        <n v="143.1"/>
        <n v="78.58"/>
        <n v="51.64"/>
        <n v="119.72"/>
        <n v="24.0825"/>
        <n v="130.36000000000001"/>
        <n v="73.540000000000006"/>
        <n v="21.971"/>
        <n v="95.84"/>
        <n v="59.582000000000001"/>
        <n v="244.96"/>
        <n v="24.93"/>
        <n v="193.78200000000001"/>
        <n v="440.19"/>
        <n v="159.77600000000001"/>
        <n v="207.72"/>
        <n v="152.02000000000001"/>
        <n v="69.712999999999994"/>
        <n v="76.236000000000004"/>
        <n v="57.081499999999998"/>
        <n v="58.36"/>
        <n v="305.30500000000001"/>
        <n v="121.74"/>
        <n v="77.180000000000007"/>
        <n v="45.765999999999998"/>
        <n v="100.58"/>
        <n v="26.25"/>
        <n v="175.9425"/>
        <n v="22.28"/>
        <n v="60.37"/>
        <n v="65.42"/>
        <n v="470.76"/>
        <n v="75.953999999999994"/>
        <n v="306.54000000000002"/>
        <n v="86.346000000000004"/>
        <n v="20.841000000000001"/>
        <n v="73.489999999999995"/>
        <n v="157.95599999999999"/>
        <n v="52.36"/>
        <n v="90.241"/>
        <n v="75.45"/>
        <n v="263.60000000000002"/>
        <n v="229.01"/>
        <n v="150.27000000000001"/>
        <n v="20.091000000000001"/>
        <n v="69.959999999999994"/>
        <n v="137.94"/>
        <n v="175.42"/>
        <n v="212.13"/>
        <n v="79"/>
        <n v="114.789"/>
        <n v="60.076000000000001"/>
        <n v="60.7"/>
        <n v="35.667000000000002"/>
        <n v="51.622999999999998"/>
        <n v="169"/>
        <n v="43.948999999999998"/>
        <n v="194.04"/>
        <n v="157.80000000000001"/>
        <n v="51.75"/>
        <n v="320.64"/>
        <n v="82.44"/>
        <n v="70.563000000000002"/>
        <n v="232.32"/>
        <n v="103.626"/>
        <n v="105.36"/>
        <n v="25.753499999999999"/>
        <n v="245.898"/>
        <n v="83.941000000000003"/>
        <n v="269.3"/>
        <n v="126.72"/>
        <n v="24.13"/>
        <n v="48.991"/>
        <n v="193.95249999999999"/>
        <n v="69.930000000000007"/>
        <n v="52.18"/>
        <n v="40.097000000000001"/>
        <n v="51.982500000000002"/>
        <n v="165.62100000000001"/>
        <n v="44.533499999999997"/>
        <n v="23.66"/>
        <n v="26.77"/>
        <n v="20.69"/>
        <n v="84.963999999999999"/>
        <n v="51.77"/>
        <n v="118.285"/>
        <n v="139.44800000000001"/>
        <n v="104.242"/>
        <n v="65.73"/>
        <n v="192.16800000000001"/>
        <n v="21.436"/>
        <n v="203.154"/>
        <n v="116.598"/>
        <n v="79.894000000000005"/>
        <n v="37.252499999999998"/>
        <n v="44.78"/>
        <n v="134.62"/>
        <n v="113.55"/>
        <n v="22.89"/>
        <n v="417.69"/>
        <n v="28.66"/>
        <n v="110.18"/>
        <n v="60.16"/>
        <n v="49.94"/>
        <n v="32.790999999999997"/>
        <n v="94.322999999999993"/>
        <n v="27.7"/>
        <n v="55.44"/>
        <n v="97.488"/>
        <n v="40.619999999999997"/>
        <n v="26.38"/>
        <n v="94.998000000000005"/>
        <n v="39.917000000000002"/>
        <n v="186.24"/>
        <n v="104.7775"/>
        <n v="43.591999999999999"/>
        <n v="21.75"/>
        <n v="93.98"/>
        <n v="41.651000000000003"/>
        <n v="106.09050000000001"/>
        <n v="22.24"/>
        <n v="27.97"/>
        <n v="34.688000000000002"/>
        <n v="33.460999999999999"/>
        <n v="72.3"/>
        <n v="25.919"/>
        <n v="46.780500000000004"/>
        <n v="117.42"/>
        <n v="69.334999999999994"/>
        <n v="74.162000000000006"/>
        <n v="46.5"/>
        <n v="45.22"/>
        <n v="132.44"/>
        <n v="43.987000000000002"/>
        <n v="39.689"/>
        <n v="57.72"/>
        <n v="139.3125"/>
        <n v="77.98"/>
        <n v="179.48699999999999"/>
        <n v="199.72"/>
        <n v="34.798999999999999"/>
        <n v="122.88"/>
        <n v="78.92"/>
        <n v="262.56"/>
        <n v="100.011"/>
        <n v="19.695"/>
        <n v="289.18"/>
        <n v="46.695"/>
        <n v="51.695999999999998"/>
        <n v="64.59"/>
        <n v="47.341999999999999"/>
        <n v="72.861000000000004"/>
        <n v="30.187999999999999"/>
        <n v="75.405000000000001"/>
        <n v="229.05"/>
        <n v="183.72"/>
        <n v="64.69"/>
        <n v="39.084000000000003"/>
        <n v="114.40600000000001"/>
        <n v="114.66"/>
        <n v="91.79"/>
        <n v="157.566"/>
        <n v="263.94"/>
        <n v="67.385000000000005"/>
        <n v="266.50200000000001"/>
        <n v="26.020499999999998"/>
        <n v="46.591999999999999"/>
        <n v="69.48"/>
        <n v="46.6"/>
        <n v="62.82"/>
        <n v="131.02000000000001"/>
        <n v="72.900000000000006"/>
        <n v="122.25"/>
        <n v="26.39"/>
        <n v="214.95"/>
        <n v="40.460999999999999"/>
        <n v="235.2"/>
        <n v="57.92"/>
        <n v="88.84"/>
        <n v="29.8"/>
        <n v="32.237499999999997"/>
        <n v="30.39"/>
        <n v="191.55199999999999"/>
        <n v="20.876999999999999"/>
        <n v="276.43200000000002"/>
        <n v="49.16"/>
        <n v="76.7"/>
        <n v="36.450000000000003"/>
        <n v="71.849999999999994"/>
        <n v="381"/>
        <n v="62.930999999999997"/>
        <n v="97.16"/>
        <n v="447.73599999999999"/>
        <n v="43.052"/>
        <n v="111.92"/>
        <n v="63.506"/>
        <n v="56.43"/>
        <n v="74.88"/>
        <n v="34.663499999999999"/>
        <n v="64.44"/>
        <n v="313.65899999999999"/>
        <n v="44.372"/>
        <n v="50.792000000000002"/>
        <n v="23.35"/>
        <n v="21.69"/>
        <n v="67.694999999999993"/>
        <n v="49.816000000000003"/>
        <n v="123.14400000000001"/>
        <n v="21.250499999999999"/>
        <n v="63.36"/>
        <n v="98.647000000000006"/>
        <n v="136.19399999999999"/>
        <n v="19.556000000000001"/>
        <n v="202.29"/>
        <n v="118.71"/>
        <n v="25.19"/>
        <n v="22.62"/>
        <n v="46.978000000000002"/>
        <n v="62.950499999999998"/>
        <n v="235.26599999999999"/>
        <n v="226.965"/>
        <n v="57.91"/>
        <n v="307.2"/>
        <n v="344.56"/>
        <n v="42.55"/>
        <n v="44.19"/>
        <n v="134.38"/>
        <n v="132.84"/>
        <n v="97.135499999999993"/>
        <n v="48.869"/>
        <n v="176.54"/>
        <n v="240.78"/>
        <n v="85.05"/>
        <n v="46.143999999999998"/>
        <n v="70.616"/>
        <n v="78.972999999999999"/>
        <n v="52.38"/>
        <n v="192.45"/>
        <n v="21.504000000000001"/>
        <n v="88.64"/>
        <n v="141.04"/>
        <n v="144.19800000000001"/>
        <n v="74.41"/>
        <n v="166.137"/>
        <n v="100.72499999999999"/>
        <n v="138"/>
        <n v="614.1"/>
        <n v="58.7"/>
        <n v="167.90299999999999"/>
        <n v="179.73"/>
        <n v="45.013500000000001"/>
        <n v="45.42"/>
        <n v="277.25"/>
        <n v="417.36250000000001"/>
        <n v="41.944000000000003"/>
        <n v="240.6"/>
        <n v="247.92"/>
        <n v="112.79"/>
        <n v="28.06"/>
        <n v="93.84"/>
        <n v="61.106999999999999"/>
        <n v="40.8825"/>
        <n v="27.99"/>
        <n v="22.2075"/>
        <n v="270.60000000000002"/>
        <n v="170.01499999999999"/>
        <n v="54.593000000000004"/>
        <n v="40.909999999999997"/>
        <n v="22.25"/>
        <n v="28.754999999999999"/>
        <n v="55.9"/>
        <n v="54.9"/>
        <n v="78.38"/>
        <n v="38.69"/>
        <n v="159.87299999999999"/>
        <n v="195.33"/>
        <n v="48.695"/>
        <n v="22.442"/>
        <n v="77.7"/>
        <n v="30.155999999999999"/>
        <n v="43.9"/>
        <n v="52.94"/>
        <n v="29.49"/>
        <n v="56.6"/>
        <n v="93.17"/>
        <n v="38.450000000000003"/>
        <n v="22.6"/>
        <n v="140.16399999999999"/>
        <n v="24.23"/>
        <n v="49.81"/>
        <n v="129.49700000000001"/>
        <n v="19.9255"/>
        <n v="24.068999999999999"/>
        <n v="26.939499999999999"/>
        <n v="65.37"/>
        <n v="78.753"/>
        <n v="25.175999999999998"/>
        <n v="118.535"/>
        <n v="42.182000000000002"/>
        <n v="29.061"/>
        <n v="42.807000000000002"/>
        <n v="79.099999999999994"/>
        <n v="67.75"/>
        <n v="119.45"/>
        <n v="125.48"/>
        <n v="114.09"/>
        <n v="82.56"/>
        <n v="43.99"/>
        <n v="124.767"/>
        <n v="26.720500000000001"/>
        <n v="141.15"/>
        <n v="306.24"/>
        <n v="51.109000000000002"/>
        <n v="37.552"/>
        <n v="79.86"/>
        <n v="89.64"/>
        <n v="20.733499999999999"/>
        <n v="127.91500000000001"/>
        <n v="22.93"/>
        <n v="57.170999999999999"/>
        <n v="391.64249999999998"/>
        <n v="55.63"/>
        <n v="263.33699999999999"/>
        <n v="57.752499999999998"/>
        <n v="255.69"/>
        <n v="81.12"/>
        <n v="35.740499999999997"/>
        <n v="59.713000000000001"/>
        <n v="76.12"/>
        <n v="74.989999999999995"/>
        <n v="22.194500000000001"/>
        <n v="77.67"/>
        <n v="44.039499999999997"/>
        <n v="92.02"/>
        <n v="29.39"/>
        <n v="127.167"/>
        <n v="122.348"/>
        <n v="93.47"/>
        <n v="44.96"/>
        <n v="171.035"/>
        <n v="25.664000000000001"/>
        <n v="293.56"/>
        <n v="33.511000000000003"/>
        <n v="40.93"/>
        <n v="91.65"/>
        <n v="89.88"/>
        <n v="392.85"/>
        <n v="82.42"/>
        <n v="125.26"/>
        <n v="142.02000000000001"/>
        <n v="684.41"/>
        <n v="46.734000000000002"/>
        <n v="65.14"/>
        <n v="120.69"/>
        <n v="70.808999999999997"/>
        <n v="60.44"/>
        <n v="84.066000000000003"/>
        <n v="45.63"/>
        <n v="94.9"/>
        <n v="19.823"/>
        <n v="97.42"/>
        <n v="20.798999999999999"/>
        <n v="50.902999999999999"/>
        <n v="129.13200000000001"/>
        <n v="138.51599999999999"/>
        <n v="59.752000000000002"/>
        <n v="73.31"/>
        <n v="55.12"/>
        <n v="73.5"/>
        <n v="39.783000000000001"/>
        <n v="49.56"/>
        <n v="44.5"/>
        <n v="88.35"/>
        <n v="79.666499999999999"/>
        <n v="116.42400000000001"/>
        <n v="113.07"/>
        <n v="236.76"/>
        <n v="101.36"/>
        <n v="115.75"/>
        <n v="88.88"/>
        <n v="191.1"/>
        <n v="18.507999999999999"/>
        <n v="107.52"/>
        <n v="308.87200000000001"/>
        <n v="46.05"/>
        <n v="68.790000000000006"/>
        <n v="186.08"/>
        <n v="109.2"/>
        <n v="33.646000000000001"/>
        <n v="75.424000000000007"/>
        <n v="76.95"/>
        <n v="94.28"/>
        <n v="144.15600000000001"/>
        <n v="249.51"/>
        <n v="25.527999999999999"/>
        <n v="31.48"/>
        <n v="45.3"/>
        <n v="44.3"/>
        <n v="173.01"/>
        <n v="110.61"/>
        <n v="203.81"/>
        <n v="82.02"/>
        <n v="209.34399999999999"/>
        <n v="238.29"/>
        <n v="39.961500000000001"/>
        <n v="591.02250000000004"/>
        <n v="64.88"/>
        <n v="21.779"/>
        <n v="90.482500000000002"/>
        <n v="48.014000000000003"/>
        <n v="140.41800000000001"/>
        <n v="245.71199999999999"/>
        <n v="45.701999999999998"/>
        <n v="78.569999999999993"/>
        <n v="127.4"/>
        <n v="55.371000000000002"/>
        <n v="206.80250000000001"/>
        <n v="16.303000000000001"/>
        <n v="79.97"/>
        <n v="141.28"/>
        <n v="155.50649999999999"/>
        <n v="77.397000000000006"/>
        <n v="54.4"/>
        <n v="48.704000000000001"/>
        <n v="382.6"/>
        <n v="93.16"/>
        <n v="37.78"/>
        <n v="329.3"/>
        <n v="134.44900000000001"/>
        <n v="550.91999999999996"/>
        <n v="265.13"/>
        <n v="51.54"/>
        <n v="20.527000000000001"/>
        <n v="48.66"/>
        <n v="131.68"/>
        <n v="248.316"/>
        <n v="60.252000000000002"/>
        <n v="68.13"/>
        <n v="167.36699999999999"/>
        <n v="23.450500000000002"/>
        <n v="217.16"/>
        <n v="21.400500000000001"/>
        <n v="22.331"/>
        <n v="64.41"/>
        <n v="265.27999999999997"/>
        <n v="185.86"/>
        <n v="598.65"/>
        <n v="22.69"/>
        <n v="106.38500000000001"/>
        <n v="96.36"/>
        <n v="28.62"/>
        <n v="45.455500000000001"/>
        <n v="45.4435"/>
        <n v="152.63999999999999"/>
        <n v="60.48"/>
        <n v="365.33600000000001"/>
        <n v="172.84"/>
        <n v="87.63"/>
        <n v="96.82"/>
        <n v="46.32"/>
        <n v="18.492000000000001"/>
        <n v="85.231999999999999"/>
        <n v="81.996499999999997"/>
        <n v="32.604999999999997"/>
        <n v="66.06"/>
        <n v="17.77"/>
        <n v="56.06"/>
        <n v="40.445"/>
        <n v="63.192"/>
        <n v="34.677"/>
        <n v="44.036999999999999"/>
        <n v="76.540000000000006"/>
        <n v="66.790499999999994"/>
        <n v="21.93"/>
        <n v="211.48599999999999"/>
        <n v="26.515000000000001"/>
        <n v="180.37200000000001"/>
        <n v="161.26"/>
        <n v="46.34"/>
        <n v="96.263999999999996"/>
        <n v="23.38"/>
        <n v="42.63"/>
        <n v="59.94"/>
        <n v="20.465"/>
        <n v="20.610499999999998"/>
        <n v="54.564"/>
        <n v="61.643999999999998"/>
        <n v="110.72"/>
        <n v="267.48"/>
        <n v="27.183"/>
        <n v="28.23"/>
        <n v="79.072500000000005"/>
        <n v="53.011000000000003"/>
        <n v="233.25"/>
        <n v="139.33799999999999"/>
        <n v="228.82"/>
        <n v="33.18"/>
        <n v="49.055"/>
        <n v="136.49600000000001"/>
        <n v="116.25"/>
        <n v="398"/>
        <n v="30.457000000000001"/>
        <n v="44.893999999999998"/>
        <n v="48.420999999999999"/>
        <n v="65.010000000000005"/>
        <n v="65.77"/>
        <n v="21.888000000000002"/>
        <n v="257.04250000000002"/>
        <n v="25.64"/>
        <n v="19.596499999999999"/>
        <n v="39.340000000000003"/>
        <n v="28"/>
        <n v="28.12"/>
        <n v="37.619999999999997"/>
        <n v="139.35"/>
        <n v="39.741"/>
        <n v="210.71100000000001"/>
        <n v="22.545999999999999"/>
        <n v="121.77200000000001"/>
        <n v="40.51"/>
        <n v="251.4"/>
        <n v="346.14749999999998"/>
        <n v="20.196000000000002"/>
        <n v="116.24"/>
        <n v="263.95"/>
        <n v="22.77"/>
        <n v="254.32"/>
        <n v="65.099999999999994"/>
        <n v="557.48"/>
        <n v="243.72"/>
        <n v="93.683999999999997"/>
        <n v="72.293000000000006"/>
        <n v="75.275999999999996"/>
        <n v="20.905000000000001"/>
        <n v="23.784500000000001"/>
        <n v="59.15"/>
        <n v="211.68600000000001"/>
        <n v="55.802999999999997"/>
        <n v="130.22"/>
        <n v="134.06"/>
        <n v="40.192999999999998"/>
        <n v="385.96"/>
        <n v="27.830500000000001"/>
        <n v="184.52"/>
        <n v="71.17"/>
        <n v="20.135999999999999"/>
        <n v="21.065999999999999"/>
        <n v="198.27"/>
        <n v="39.81"/>
        <n v="60.62"/>
        <n v="74.16"/>
        <n v="46.637999999999998"/>
        <n v="119.16800000000001"/>
        <n v="51.48"/>
        <n v="61.35"/>
        <n v="35.201999999999998"/>
        <n v="83.84"/>
        <n v="39.53"/>
        <n v="26.238"/>
        <n v="204.65600000000001"/>
        <n v="65.760000000000005"/>
        <n v="109.001"/>
        <n v="29.29"/>
        <n v="40.639000000000003"/>
        <n v="294.22000000000003"/>
        <n v="49.826999999999998"/>
        <n v="66.411000000000001"/>
        <n v="20.526"/>
        <n v="117.023"/>
        <n v="77.39"/>
        <n v="53.56"/>
        <n v="79.48"/>
        <n v="281.76"/>
        <n v="23.518000000000001"/>
        <n v="130.80000000000001"/>
        <n v="157.84"/>
        <n v="26.697500000000002"/>
        <n v="25.721"/>
        <n v="58.854500000000002"/>
        <n v="75.11"/>
        <n v="39.734000000000002"/>
        <n v="147.12"/>
        <n v="119.005"/>
        <n v="118.28"/>
        <n v="488.9"/>
        <n v="23.576000000000001"/>
        <n v="147.22800000000001"/>
        <n v="34.511000000000003"/>
        <n v="46.76"/>
        <n v="459.41199999999998"/>
        <n v="37.54"/>
        <n v="49.412999999999997"/>
        <n v="155.76599999999999"/>
        <n v="63.890999999999998"/>
        <n v="45.72"/>
        <n v="117.096"/>
        <n v="64.06"/>
        <n v="268.19400000000002"/>
        <n v="119.82899999999999"/>
        <n v="49.311"/>
        <n v="109.92"/>
        <n v="26.822500000000002"/>
        <n v="138.92400000000001"/>
        <n v="124.941"/>
        <n v="124.04"/>
        <n v="43.578499999999998"/>
        <n v="119.5"/>
        <n v="90.12"/>
        <n v="190.98599999999999"/>
        <n v="122.58"/>
        <n v="27.31"/>
        <n v="41.57"/>
        <n v="45.073"/>
        <n v="108.508"/>
        <n v="112.9785"/>
        <n v="119.38500000000001"/>
        <n v="19.155999999999999"/>
        <n v="41.682000000000002"/>
        <n v="79.959999999999994"/>
        <n v="25.676500000000001"/>
        <n v="158.0275"/>
        <n v="247.12799999999999"/>
        <n v="119.8"/>
        <n v="22.547999999999998"/>
        <n v="23.163"/>
        <n v="258.84500000000003"/>
        <n v="68.575999999999993"/>
        <n v="110.343"/>
        <n v="105.94"/>
        <n v="20.7835"/>
        <n v="247.45"/>
        <n v="317.91199999999998"/>
        <n v="82.135499999999993"/>
        <n v="218.60849999999999"/>
        <n v="22.234999999999999"/>
        <n v="218.04"/>
        <n v="38.92"/>
        <n v="107.76"/>
        <n v="27.26"/>
        <n v="104.53700000000001"/>
        <n v="80.900000000000006"/>
        <n v="43.34"/>
        <n v="19.882000000000001"/>
        <n v="269.03199999999998"/>
        <n v="29.93"/>
        <n v="76.541499999999999"/>
        <n v="42.155000000000001"/>
        <n v="34.795999999999999"/>
        <n v="25.645"/>
        <n v="24.882000000000001"/>
        <n v="53.052"/>
        <n v="110.54"/>
        <n v="134.18"/>
        <n v="157.30000000000001"/>
        <n v="17.87"/>
        <n v="185.85"/>
        <n v="361.35"/>
        <n v="66.28"/>
        <n v="55.935000000000002"/>
        <n v="152.60400000000001"/>
        <n v="59.112000000000002"/>
        <n v="78.61"/>
        <n v="187.81200000000001"/>
        <n v="64.540000000000006"/>
        <n v="61.99"/>
        <n v="253.11"/>
        <n v="173.416"/>
        <n v="87.117999999999995"/>
        <n v="502.048"/>
        <n v="126.849"/>
        <n v="126.57599999999999"/>
        <n v="87.16"/>
        <n v="314.39999999999998"/>
        <n v="303.54750000000001"/>
        <n v="251.208"/>
        <n v="162.11250000000001"/>
        <n v="149.16999999999999"/>
        <n v="23.266999999999999"/>
        <n v="93.009"/>
        <n v="155.16"/>
        <n v="37.987000000000002"/>
        <n v="34.531999999999996"/>
        <n v="138.798"/>
        <n v="41.899000000000001"/>
        <n v="262.2"/>
        <n v="76.007999999999996"/>
        <n v="37.392000000000003"/>
        <n v="82.688000000000002"/>
        <n v="44.04"/>
        <n v="95.93"/>
        <n v="273.54399999999998"/>
        <n v="77.19"/>
        <n v="98.581999999999994"/>
        <n v="64.093500000000006"/>
        <n v="27.37"/>
        <n v="40.223999999999997"/>
        <n v="251.32"/>
        <n v="47.96"/>
        <n v="41.834000000000003"/>
        <n v="82.5655"/>
        <n v="40.01"/>
        <n v="67.132499999999993"/>
        <n v="139.41"/>
        <n v="170.13149999999999"/>
        <n v="149.02000000000001"/>
        <n v="60.747500000000002"/>
        <n v="385.68"/>
        <n v="213.75899999999999"/>
        <n v="93.76"/>
        <n v="29.17"/>
        <n v="58.088999999999999"/>
        <n v="75.88"/>
        <n v="39.673999999999999"/>
        <n v="60.1"/>
        <n v="28.74"/>
        <n v="641.11"/>
        <n v="18.048500000000001"/>
        <n v="49.662999999999997"/>
        <n v="60.795000000000002"/>
        <n v="23.978999999999999"/>
        <n v="22.268999999999998"/>
        <n v="52.941000000000003"/>
        <n v="75.61"/>
        <n v="39.18"/>
        <n v="76.08"/>
        <n v="74.86"/>
        <n v="278.98"/>
        <n v="112.6"/>
        <n v="33.466999999999999"/>
        <n v="20.683499999999999"/>
        <n v="65.218999999999994"/>
        <n v="74.183999999999997"/>
        <n v="338.45"/>
        <n v="269.24250000000001"/>
        <n v="253.99"/>
        <n v="122.19"/>
        <n v="145.18"/>
        <n v="121.676"/>
        <n v="54.78"/>
        <n v="135.40899999999999"/>
        <n v="48.933999999999997"/>
        <n v="192.20599999999999"/>
        <n v="182.52"/>
        <n v="146.721"/>
        <n v="252.48"/>
        <n v="499.81"/>
        <n v="55.09"/>
        <n v="63.206499999999998"/>
        <n v="217.25"/>
        <n v="37.97"/>
        <n v="414.25200000000001"/>
        <n v="22.97"/>
        <n v="119.982"/>
        <n v="22.41"/>
        <n v="56.66"/>
        <n v="54.721499999999999"/>
        <n v="63.42"/>
        <n v="95.998999999999995"/>
        <n v="406.52100000000002"/>
        <n v="68.650000000000006"/>
        <n v="109.4"/>
        <n v="222.28800000000001"/>
        <n v="104.304"/>
        <n v="41.802"/>
        <n v="66.154499999999999"/>
        <n v="123.96"/>
        <n v="24.202000000000002"/>
        <n v="254.72"/>
        <n v="25.27"/>
        <n v="25.03"/>
        <n v="123.19799999999999"/>
        <n v="47.41"/>
        <n v="146.82"/>
        <n v="103.504"/>
        <n v="48.13"/>
        <n v="19.447500000000002"/>
        <n v="80.353999999999999"/>
        <n v="22.72"/>
        <n v="91.488"/>
        <n v="129.16"/>
        <n v="95.49"/>
        <n v="502.28399999999999"/>
        <n v="102.426"/>
        <n v="465.52499999999998"/>
        <n v="43.74"/>
        <n v="27.77"/>
        <n v="43.73"/>
        <n v="26.86"/>
        <n v="263.89499999999998"/>
        <n v="78.11"/>
        <n v="19.9405"/>
        <n v="81.22"/>
        <n v="71.73"/>
        <n v="87.472499999999997"/>
        <n v="82.543999999999997"/>
        <n v="70.89"/>
        <n v="20.228999999999999"/>
        <n v="55.725000000000001"/>
        <n v="293.7"/>
        <n v="65.116"/>
        <n v="22.52"/>
        <n v="20.985499999999998"/>
        <n v="51.655999999999999"/>
        <n v="72.738"/>
        <n v="63.29"/>
        <n v="204.39449999999999"/>
        <n v="55.04"/>
        <n v="29.52"/>
        <n v="34.308999999999997"/>
        <n v="73.778999999999996"/>
        <n v="31.902999999999999"/>
        <n v="37.729999999999997"/>
        <n v="56.750999999999998"/>
        <n v="75.075000000000003"/>
        <n v="47.13"/>
        <n v="34.201000000000001"/>
        <n v="39.880000000000003"/>
        <n v="52.48"/>
        <n v="161.43899999999999"/>
        <n v="109.488"/>
        <n v="152.72"/>
        <n v="50.9"/>
        <n v="62.210999999999999"/>
        <n v="75.423000000000002"/>
        <n v="26.05"/>
        <n v="511.41399999999999"/>
        <n v="47.58"/>
        <n v="147.9"/>
        <n v="79.567999999999998"/>
        <n v="76.319999999999993"/>
        <n v="25.641999999999999"/>
        <n v="60.354500000000002"/>
        <n v="64.12"/>
        <n v="42.59"/>
        <n v="27.258500000000002"/>
        <n v="561.29999999999995"/>
        <n v="63.607500000000002"/>
        <n v="75.498000000000005"/>
        <n v="25.58"/>
        <n v="23.19"/>
        <n v="415.20749999999998"/>
        <n v="97.88"/>
        <n v="21.286999999999999"/>
        <n v="127.92"/>
        <n v="39.073999999999998"/>
        <n v="148.63999999999999"/>
        <n v="70.554000000000002"/>
        <n v="220.74"/>
        <n v="20.3325"/>
        <n v="40.15"/>
        <n v="127.881"/>
        <n v="40.590000000000003"/>
        <n v="77.650000000000006"/>
        <n v="308.58"/>
        <n v="109"/>
        <n v="38.246000000000002"/>
        <n v="19.731000000000002"/>
        <n v="121.14"/>
        <n v="301.2"/>
        <n v="134.661"/>
        <n v="113.7"/>
        <n v="210.596"/>
        <n v="90.11"/>
        <n v="24.9115"/>
        <n v="63.81"/>
        <n v="161.18799999999999"/>
        <n v="41.03"/>
        <n v="21.7165"/>
        <n v="612.24"/>
        <n v="132.66"/>
        <n v="50.603000000000002"/>
        <n v="49.3"/>
        <n v="56.3"/>
        <n v="147.75"/>
        <n v="148.97999999999999"/>
        <n v="23.58"/>
        <n v="89.79"/>
        <n v="20.207000000000001"/>
        <n v="218.36099999999999"/>
        <n v="136.58799999999999"/>
        <n v="21.553000000000001"/>
        <n v="116.85"/>
        <n v="257.83"/>
        <n v="65.691000000000003"/>
        <n v="90.02"/>
        <n v="20.828499999999998"/>
        <n v="118.26600000000001"/>
        <n v="58.508499999999998"/>
        <n v="38.6"/>
        <n v="307.572"/>
        <n v="120.2475"/>
        <n v="124.85"/>
        <n v="168.04650000000001"/>
        <n v="68.959999999999994"/>
        <n v="52.765000000000001"/>
        <n v="48.177999999999997"/>
        <n v="206.898"/>
        <n v="44.06"/>
        <n v="272.58"/>
        <n v="151.03200000000001"/>
        <n v="60.24"/>
        <n v="206.523"/>
        <n v="57.930500000000002"/>
        <n v="95.221500000000006"/>
        <n v="63.0015"/>
        <n v="24.84"/>
        <n v="133.01599999999999"/>
        <n v="24.734000000000002"/>
        <n v="23.08"/>
        <n v="47.874000000000002"/>
        <n v="41.963000000000001"/>
        <n v="186.67"/>
        <n v="75.34"/>
        <n v="81.180000000000007"/>
        <n v="182.52449999999999"/>
        <n v="246.24"/>
        <n v="43.673999999999999"/>
        <n v="412.392"/>
        <n v="23.27"/>
        <n v="42.472999999999999"/>
        <n v="51.1"/>
        <n v="41.131999999999998"/>
        <n v="37.06"/>
        <n v="23.46"/>
        <n v="470.22"/>
        <n v="66.87"/>
        <n v="110.248"/>
        <n v="78.859499999999997"/>
        <n v="49.500999999999998"/>
        <n v="41.427"/>
        <n v="216.72"/>
        <n v="91.24"/>
        <n v="203.32"/>
        <n v="55.78"/>
        <n v="60.547499999999999"/>
        <n v="84.412999999999997"/>
        <n v="167.535"/>
        <n v="858.072"/>
        <n v="20.766500000000001"/>
        <n v="67.266000000000005"/>
        <n v="35.972000000000001"/>
        <n v="103.76"/>
        <n v="85.222999999999999"/>
        <n v="208.67"/>
        <n v="82.085999999999999"/>
        <n v="55.41"/>
        <n v="268.85599999999999"/>
        <n v="45.85"/>
        <n v="19.084"/>
        <n v="26.81"/>
        <n v="22.844000000000001"/>
        <n v="19.042999999999999"/>
        <n v="204.08799999999999"/>
        <n v="265.02800000000002"/>
        <n v="195.79499999999999"/>
        <n v="57.704000000000001"/>
        <n v="74.386499999999998"/>
        <n v="22.963999999999999"/>
        <n v="20.753"/>
        <n v="140.31800000000001"/>
        <n v="173.184"/>
        <n v="25.344000000000001"/>
        <n v="102.828"/>
        <n v="61.014000000000003"/>
        <n v="47.021000000000001"/>
        <n v="142.38"/>
        <n v="164.16"/>
        <n v="100.68"/>
        <n v="252.642"/>
        <n v="49.936"/>
        <n v="53.703000000000003"/>
        <n v="88.705500000000001"/>
        <n v="42.466000000000001"/>
        <n v="41.45"/>
        <n v="30.175999999999998"/>
        <n v="19.792999999999999"/>
        <n v="53.8"/>
        <n v="33.832999999999998"/>
        <n v="60"/>
        <n v="168.4425"/>
        <n v="73.78"/>
        <n v="73.34"/>
        <n v="22.18"/>
        <n v="86.322500000000005"/>
        <n v="111.83"/>
        <n v="80.34"/>
        <n v="337.06"/>
        <n v="118.164"/>
        <n v="34.950000000000003"/>
        <n v="37.508000000000003"/>
        <n v="36.322000000000003"/>
        <n v="26.905999999999999"/>
        <n v="251.22"/>
        <n v="132.98500000000001"/>
        <n v="359.92500000000001"/>
        <n v="118.836"/>
        <n v="176.31299999999999"/>
        <n v="267.41699999999997"/>
        <n v="79.308000000000007"/>
        <n v="32.610999999999997"/>
        <n v="38.292000000000002"/>
        <n v="48.682499999999997"/>
        <n v="57.887999999999998"/>
        <n v="327.38400000000001"/>
        <n v="25.932500000000001"/>
        <n v="22.0425"/>
        <n v="197.05"/>
        <n v="33.475000000000001"/>
        <n v="42.823999999999998"/>
        <n v="67.504000000000005"/>
        <n v="272.786"/>
        <n v="49.468000000000004"/>
        <n v="21.62"/>
        <n v="64.018000000000001"/>
        <n v="222.82"/>
        <n v="189.81"/>
        <n v="46.17"/>
        <n v="287.24"/>
        <n v="42.939"/>
        <n v="661.26"/>
        <n v="52.106999999999999"/>
        <n v="305.08"/>
        <n v="109.047"/>
        <n v="50.948999999999998"/>
        <n v="135.5625"/>
        <n v="48.372999999999998"/>
        <n v="136.98599999999999"/>
        <n v="18.007000000000001"/>
        <n v="139.19"/>
        <n v="68.332999999999998"/>
        <n v="700.52"/>
        <n v="164.55600000000001"/>
        <n v="69.558000000000007"/>
        <n v="105.544"/>
        <n v="102.48"/>
        <n v="47.031999999999996"/>
        <n v="73.772999999999996"/>
        <n v="249.447"/>
        <n v="22.396999999999998"/>
        <n v="79.983999999999995"/>
        <n v="106.854"/>
        <n v="70.427499999999995"/>
        <n v="84.994"/>
        <n v="117.08799999999999"/>
        <n v="95.754000000000005"/>
        <n v="56.283999999999999"/>
        <n v="86.39"/>
        <n v="266.68599999999998"/>
        <n v="241.70750000000001"/>
        <n v="68.763999999999996"/>
        <n v="45.31"/>
        <n v="84.24"/>
        <n v="261.30900000000003"/>
        <n v="34.606000000000002"/>
        <n v="45.28"/>
        <n v="45.866999999999997"/>
        <n v="148.065"/>
        <n v="81.805000000000007"/>
        <n v="42.046999999999997"/>
        <n v="24.397500000000001"/>
        <n v="851.76499999999896"/>
        <n v="57.606000000000002"/>
        <n v="32.345999999999997"/>
        <n v="97.558000000000007"/>
        <n v="80.087999999999994"/>
        <n v="28.143000000000001"/>
        <n v="174.423"/>
        <n v="53.2"/>
        <n v="60.942500000000003"/>
        <n v="22.731999999999999"/>
        <n v="127.28400000000001"/>
        <n v="58.662500000000001"/>
        <n v="162.084"/>
        <n v="85.566000000000003"/>
        <n v="21.569500000000001"/>
        <n v="37.226999999999997"/>
        <n v="54.06"/>
        <n v="29.004000000000001"/>
        <n v="20.501000000000001"/>
        <n v="77.936000000000007"/>
        <n v="174.75"/>
        <n v="89.665999999999997"/>
        <n v="205.90950000000001"/>
        <n v="185.2"/>
        <n v="53.85"/>
        <n v="47.212000000000003"/>
        <n v="74.313000000000002"/>
        <n v="103.17"/>
        <n v="16.714500000000001"/>
        <n v="32.460500000000003"/>
        <n v="321.02749999999997"/>
        <n v="107.26"/>
        <n v="19.789000000000001"/>
        <n v="75.599999999999994"/>
        <n v="202.32599999999999"/>
        <n v="118.87"/>
        <n v="22.86"/>
        <n v="225.0025"/>
        <n v="39.655500000000004"/>
        <n v="47.643999999999998"/>
        <n v="44.115499999999997"/>
        <n v="58.965000000000003"/>
        <n v="19.186"/>
        <n v="22.224"/>
        <n v="72.281999999999996"/>
        <n v="67.388000000000005"/>
        <n v="92.072999999999993"/>
        <n v="54.786000000000001"/>
        <n v="19.056000000000001"/>
        <n v="159.46"/>
        <n v="18.041"/>
        <n v="310.20249999999999"/>
        <n v="138.66"/>
        <n v="855.83249999999998"/>
        <n v="106.33"/>
        <n v="66.617999999999995"/>
        <n v="25.498000000000001"/>
        <n v="295.64249999999998"/>
        <n v="64.361000000000004"/>
        <n v="304"/>
        <n v="24.79"/>
        <n v="52.564"/>
        <n v="41.1965"/>
        <n v="149.26"/>
        <n v="23.55"/>
        <n v="78.075999999999993"/>
        <n v="110.762"/>
        <n v="20.173999999999999"/>
        <n v="239.238"/>
        <n v="106.10599999999999"/>
        <n v="41.160499999999999"/>
        <n v="44.069000000000003"/>
        <n v="27.305"/>
        <n v="50.274999999999999"/>
        <n v="208.00399999999999"/>
        <n v="39.465499999999999"/>
        <n v="126.10599999999999"/>
        <n v="57.378500000000003"/>
        <n v="21.677"/>
        <n v="56.829500000000003"/>
        <n v="97.57"/>
        <n v="252.33"/>
        <n v="66.126000000000005"/>
        <n v="41.881"/>
        <n v="26.98"/>
        <n v="96.194999999999993"/>
        <n v="20.5655"/>
        <n v="92.11"/>
        <n v="21.212"/>
        <n v="40.734999999999999"/>
        <n v="114.96"/>
        <n v="130.80600000000001"/>
        <n v="22.02"/>
        <n v="141.21799999999999"/>
        <n v="141.75"/>
        <n v="195.83099999999999"/>
        <n v="58.94"/>
        <n v="63.448500000000003"/>
        <n v="104.098"/>
        <n v="93.605000000000004"/>
        <n v="37.795999999999999"/>
        <n v="344.8175"/>
        <n v="77.659499999999994"/>
        <n v="162.72"/>
        <n v="23.844999999999999"/>
        <n v="43.44"/>
        <n v="337.19600000000003"/>
        <n v="18.260000000000002"/>
        <n v="24.9"/>
        <n v="112.66200000000001"/>
        <n v="40.988999999999997"/>
        <n v="44.720999999999997"/>
        <n v="60.308999999999997"/>
        <n v="109.902"/>
        <n v="14.254"/>
        <n v="45.863999999999997"/>
        <n v="18.292999999999999"/>
        <n v="352.65"/>
        <n v="90.25"/>
        <n v="85.105999999999995"/>
        <n v="43.77"/>
        <n v="37.33"/>
        <n v="40.32"/>
        <n v="26.599499999999999"/>
        <n v="98.387"/>
        <n v="186.06"/>
        <n v="430.92"/>
        <n v="44.070999999999998"/>
        <n v="39.369"/>
        <n v="75.89"/>
        <n v="26.3"/>
        <n v="20.725999999999999"/>
        <n v="34.198999999999998"/>
        <n v="47.514000000000003"/>
        <n v="534.36"/>
        <n v="104.736"/>
        <n v="238.36799999999999"/>
        <n v="585.92399999999998"/>
        <n v="149.04"/>
        <n v="138.17850000000001"/>
        <n v="50.908999999999999"/>
        <n v="176.898"/>
        <n v="106.496"/>
        <n v="41.533000000000001"/>
        <n v="67.45"/>
        <n v="61.701999999999998"/>
        <n v="96.064999999999998"/>
        <n v="73.811999999999998"/>
        <n v="267.75"/>
        <n v="49.932000000000002"/>
        <n v="142.05799999999999"/>
        <n v="119.4"/>
        <n v="71.614999999999995"/>
        <n v="216.87899999999999"/>
        <n v="60.286000000000001"/>
        <n v="58.439"/>
        <n v="142.536"/>
        <n v="32.325000000000003"/>
        <n v="59.851999999999997"/>
        <n v="41.335999999999999"/>
        <n v="50.619"/>
        <n v="101.524"/>
        <n v="59.091999999999999"/>
        <n v="52.856999999999999"/>
        <n v="20.903500000000001"/>
        <n v="20.473500000000001"/>
        <n v="196.6335"/>
        <n v="32.451999999999998"/>
        <n v="115.2"/>
        <n v="92.688000000000002"/>
        <n v="548.41800000000001"/>
        <n v="25.22"/>
        <n v="182.22800000000001"/>
        <n v="67.739999999999995"/>
        <n v="67.105500000000006"/>
        <n v="31.9465"/>
        <n v="96.51"/>
        <n v="123.27500000000001"/>
        <n v="66.897999999999996"/>
        <n v="64.131500000000003"/>
        <n v="24.47"/>
        <n v="63.75"/>
        <n v="248.01599999999999"/>
        <n v="140.20500000000001"/>
        <n v="37.774000000000001"/>
        <n v="264.46350000000001"/>
        <n v="22.423999999999999"/>
        <n v="510.7"/>
        <n v="23.297999999999998"/>
        <n v="44"/>
        <n v="50.152000000000001"/>
        <n v="47.000999999999998"/>
        <n v="45.88"/>
        <n v="56.975999999999999"/>
        <n v="200.4"/>
        <n v="41.231999999999999"/>
        <n v="66.373000000000005"/>
        <n v="41.509"/>
        <n v="111.636"/>
        <n v="22.675999999999998"/>
        <n v="67.415499999999994"/>
        <n v="24.6845"/>
        <n v="134.80000000000001"/>
        <n v="184.77500000000001"/>
        <n v="23.303000000000001"/>
        <n v="65.61"/>
        <n v="27.707999999999998"/>
        <n v="122.955"/>
        <n v="101.86799999999999"/>
        <n v="288.33999999999997"/>
        <n v="165.75700000000001"/>
        <n v="54.843000000000004"/>
        <n v="74.099999999999994"/>
        <n v="207.18"/>
        <n v="91.9"/>
        <n v="62.74"/>
        <n v="62.171999999999997"/>
        <n v="212.9"/>
        <n v="66.8"/>
        <n v="20.491499999999998"/>
        <n v="158.81700000000001"/>
        <n v="269.40300000000002"/>
        <n v="269.76"/>
        <n v="80.355999999999995"/>
        <n v="77.0595"/>
        <n v="162.04"/>
        <n v="37.655999999999999"/>
        <n v="76.67"/>
        <n v="62.316000000000003"/>
        <n v="175.428"/>
        <n v="51.88"/>
        <n v="19.675999999999998"/>
        <n v="81.62"/>
        <n v="102.096"/>
        <n v="27.049499999999998"/>
        <n v="77.203999999999994"/>
        <n v="169.31549999999999"/>
        <n v="38.921999999999997"/>
        <n v="50.475999999999999"/>
        <n v="59.32"/>
        <n v="87.38"/>
        <n v="28.6965"/>
        <n v="56.883000000000003"/>
        <n v="218.21799999999999"/>
        <n v="91.68"/>
        <n v="58.115000000000002"/>
        <n v="195.16"/>
        <n v="39.6"/>
        <n v="129.54499999999999"/>
        <n v="51.378"/>
        <n v="51.978999999999999"/>
        <n v="93.72"/>
        <n v="101.73"/>
        <n v="50.216000000000001"/>
        <n v="36.734000000000002"/>
        <n v="119.325"/>
        <n v="19.89"/>
        <n v="81.263999999999996"/>
        <n v="112.6035"/>
        <n v="78.14"/>
        <n v="25.542999999999999"/>
        <n v="933.99749999999995"/>
        <n v="25.640999999999998"/>
        <n v="53.798999999999999"/>
        <n v="83.718500000000006"/>
        <n v="560.74"/>
        <n v="40.85"/>
        <n v="27.36"/>
        <n v="125.315"/>
        <n v="41.451999999999998"/>
        <n v="135.3775"/>
        <n v="26.724"/>
        <n v="44.094000000000001"/>
        <n v="48.326999999999998"/>
        <n v="51.86"/>
        <n v="61.451999999999998"/>
        <n v="54.542499999999997"/>
        <n v="247.202"/>
        <n v="42.573"/>
        <n v="46.210999999999999"/>
        <n v="52.322000000000003"/>
        <n v="38.43"/>
        <n v="220.34"/>
        <n v="135.321"/>
        <n v="138.15299999999999"/>
        <n v="18.356000000000002"/>
        <n v="141.239"/>
        <n v="32.820999999999998"/>
        <n v="58.142000000000003"/>
        <n v="96.823999999999998"/>
        <n v="26"/>
        <n v="161.352"/>
        <n v="94.896000000000001"/>
        <n v="70.445999999999998"/>
        <n v="422.37"/>
        <n v="133.55799999999999"/>
        <n v="67.14"/>
        <n v="322.56"/>
        <n v="95.4"/>
        <n v="17.962"/>
        <n v="91.551000000000101"/>
        <n v="69.912000000000006"/>
        <n v="14.788"/>
        <n v="20.724"/>
        <n v="426.012"/>
        <n v="37.600499999999997"/>
        <n v="33.780500000000004"/>
        <n v="289.77999999999997"/>
        <n v="45.37"/>
        <n v="17.722000000000001"/>
        <n v="308.10000000000002"/>
        <n v="17.945499999999999"/>
        <n v="41.660499999999999"/>
        <n v="35.198999999999998"/>
        <n v="18.678000000000001"/>
        <n v="27.65"/>
        <n v="54.360999999999997"/>
        <n v="19.538"/>
        <n v="85.26"/>
        <n v="217.83"/>
        <n v="21.218"/>
        <n v="284.58"/>
        <n v="62.828000000000003"/>
        <n v="19.613"/>
        <n v="202.92599999999999"/>
        <n v="84.513999999999996"/>
        <n v="108.215"/>
        <m/>
      </sharedItems>
    </cacheField>
    <cacheField name="Gross Margin %" numFmtId="0">
      <sharedItems containsString="0" containsBlank="1" containsNumber="1" minValue="0.250734610656352" maxValue="0.65365025466893001" count="2706">
        <n v="0.476724348038021"/>
        <n v="0.43749765780170602"/>
        <n v="0.60554982226808896"/>
        <n v="0.37186298848441302"/>
        <n v="0.55974944042769004"/>
        <n v="0.62167515563101305"/>
        <n v="0.48364695340501801"/>
        <n v="0.45279272538919701"/>
        <n v="0.551458299638795"/>
        <n v="0.41197543500511802"/>
        <n v="0.53429893381613403"/>
        <n v="0.46375096475430899"/>
        <n v="0.442050746398573"/>
        <n v="0.59431457980981395"/>
        <n v="0.624"/>
        <n v="0.487645870004563"/>
        <n v="0.40110070861451202"/>
        <n v="0.44877258401029901"/>
        <n v="0.57664445088380201"/>
        <n v="0.44993443986056503"/>
        <n v="0.40313467807224601"/>
        <n v="0.60131075914800702"/>
        <n v="0.50631691648822297"/>
        <n v="0.51858232832882101"/>
        <n v="0.61319172722191195"/>
        <n v="0.463008329250367"/>
        <n v="0.44809608341729401"/>
        <n v="0.47994850337946598"/>
        <n v="0.54554734392225701"/>
        <n v="0.56343211311253205"/>
        <n v="0.34961180018284299"/>
        <n v="0.42052006854198198"/>
        <n v="0.56272450953302"/>
        <n v="0.49593337237295898"/>
        <n v="0.46257233642759499"/>
        <n v="0.44953053665259701"/>
        <n v="0.59436991170737297"/>
        <n v="0.40891433168584201"/>
        <n v="0.507877588055762"/>
        <n v="0.47035524198539402"/>
        <n v="0.46853272596499601"/>
        <n v="0.48661897191309"/>
        <n v="0.61551277036521901"/>
        <n v="0.57995346789913904"/>
        <n v="0.60600821266479399"/>
        <n v="0.42410135184075598"/>
        <n v="0.44269026548672602"/>
        <n v="0.45366439384193102"/>
        <n v="0.498164194448524"/>
        <n v="0.606642876749932"/>
        <n v="0.51956708242592198"/>
        <n v="0.45284552845528497"/>
        <n v="0.54401993355481704"/>
        <n v="0.37988298356865102"/>
        <n v="0.51304071246819305"/>
        <n v="0.57453416149068304"/>
        <n v="0.412424503882658"/>
        <n v="0.56748379825302897"/>
        <n v="0.606011320018216"/>
        <n v="0.55602786633604895"/>
        <n v="0.39589513006163302"/>
        <n v="0.42406954631893501"/>
        <n v="0.41787668254032101"/>
        <n v="0.51233687904375502"/>
        <n v="0.59977997799780003"/>
        <n v="0.63310412573673902"/>
        <n v="0.641682394176328"/>
        <n v="0.43497270342447902"/>
        <n v="0.60947456311248505"/>
        <n v="0.48517846339987902"/>
        <n v="0.49812436057747"/>
        <n v="0.414858268979583"/>
        <n v="0.51957909263412105"/>
        <n v="0.50496688741721896"/>
        <n v="0.44973456881039398"/>
        <n v="0.56276554654306699"/>
        <n v="0.53390007084218905"/>
        <n v="0.464928147924832"/>
        <n v="0.45655634455933503"/>
        <n v="0.41262602016322603"/>
        <n v="0.50527021847451103"/>
        <n v="0.45843416011292598"/>
        <n v="0.45088541253077102"/>
        <n v="0.53721163490471402"/>
        <n v="0.629393855521727"/>
        <n v="0.48729019916958299"/>
        <n v="0.59004957401965097"/>
        <n v="0.48198524966751299"/>
        <n v="0.48285168398776501"/>
        <n v="0.60664433277498597"/>
        <n v="0.42352278290427797"/>
        <n v="0.44679849340866301"/>
        <n v="0.62329719210453205"/>
        <n v="0.53959025470653399"/>
        <n v="0.48308356782933098"/>
        <n v="0.50275977921766302"/>
        <n v="0.61973794257039305"/>
        <n v="0.46254664843836601"/>
        <n v="0.38551631277804999"/>
        <n v="0.58316782522343602"/>
        <n v="0.42718836069148802"/>
        <n v="0.61006993006993004"/>
        <n v="0.50362704323435503"/>
        <n v="0.45474505977067597"/>
        <n v="0.34104586389226199"/>
        <n v="0.40838308980167398"/>
        <n v="0.427891911779198"/>
        <n v="0.51191538167452499"/>
        <n v="0.50802593813117902"/>
        <n v="0.44988088693421302"/>
        <n v="0.441989238886277"/>
        <n v="0.59231269481757198"/>
        <n v="0.45988723592147301"/>
        <n v="0.62020710887209596"/>
        <n v="0.41238693765803303"/>
        <n v="0.56062689029419799"/>
        <n v="0.47994674216788902"/>
        <n v="0.60397988191559204"/>
        <n v="0.36009040954541399"/>
        <n v="0.46306116456221003"/>
        <n v="0.54789763095877897"/>
        <n v="0.52437849296588901"/>
        <n v="0.48298021250874801"/>
        <n v="0.48074029491423398"/>
        <n v="0.52417102130764504"/>
        <n v="0.48009215205088401"/>
        <n v="0.47805770012190202"/>
        <n v="0.54854854854854895"/>
        <n v="0.535009231643232"/>
        <n v="0.46708175374289701"/>
        <n v="0.51847802317953195"/>
        <n v="0.511154376571753"/>
        <n v="0.50612308863366695"/>
        <n v="0.42053467127213401"/>
        <n v="0.56864728192161795"/>
        <n v="0.50736763236763205"/>
        <n v="0.42272576361221798"/>
        <n v="0.60803711081106404"/>
        <n v="0.42598801178502499"/>
        <n v="0.42267441860465099"/>
        <n v="0.56566291716155503"/>
        <n v="0.47920715118538698"/>
        <n v="0.50061906727197703"/>
        <n v="0.433876602996427"/>
        <n v="0.48784052850253801"/>
        <n v="0.431947448530001"/>
        <n v="0.55928901874847803"/>
        <n v="0.62965019433647995"/>
        <n v="0.57918246201769097"/>
        <n v="0.458341350779296"/>
        <n v="0.44951255959581599"/>
        <n v="0.42880859121683002"/>
        <n v="0.470700274128662"/>
        <n v="0.61255656108597301"/>
        <n v="0.43575920934411499"/>
        <n v="0.41257357817552398"/>
        <n v="0.56740850585631997"/>
        <n v="0.42321119924910999"/>
        <n v="0.50528438886647797"/>
        <n v="0.478839419709855"/>
        <n v="0.52857752185967199"/>
        <n v="0.57434204958957402"/>
        <n v="0.497638724911452"/>
        <n v="0.53967065868263497"/>
        <n v="0.49417927823050101"/>
        <n v="0.46598034793529503"/>
        <n v="0.473791722841852"/>
        <n v="0.55322709743141996"/>
        <n v="0.43445037013452198"/>
        <n v="0.50242550242550199"/>
        <n v="0.48385423421086798"/>
        <n v="0.51895402149231296"/>
        <n v="0.46737820180085898"/>
        <n v="0.50842859910869997"/>
        <n v="0.43606358205932999"/>
        <n v="0.61829134720700996"/>
        <n v="0.57571569595261596"/>
        <n v="0.55933980397451999"/>
        <n v="0.62998361551064996"/>
        <n v="0.51908678040996703"/>
        <n v="0.40088654606445401"/>
        <n v="0.54138024696516995"/>
        <n v="0.57480158730158704"/>
        <n v="0.52543583881108902"/>
        <n v="0.47099534709719698"/>
        <n v="0.57112153184837799"/>
        <n v="0.62510507144858496"/>
        <n v="0.52130275978273399"/>
        <n v="0.44464908669367897"/>
        <n v="0.63526211671612298"/>
        <n v="0.42912361555043499"/>
        <n v="0.48555663745537198"/>
        <n v="0.50103397341211198"/>
        <n v="0.603704606385572"/>
        <n v="0.43258194602419597"/>
        <n v="0.45440161497122"/>
        <n v="0.382370137512624"/>
        <n v="0.469513466690194"/>
        <n v="0.55308750755612002"/>
        <n v="0.489092996555683"/>
        <n v="0.51497390606182303"/>
        <n v="0.331666692333622"/>
        <n v="0.43611779387358601"/>
        <n v="0.58204240325618095"/>
        <n v="0.51599009367933701"/>
        <n v="0.59621451104100898"/>
        <n v="0.50266384235188399"/>
        <n v="0.52418926103136598"/>
        <n v="0.44887656427758799"/>
        <n v="0.50880019831432799"/>
        <n v="0.43995723380473301"/>
        <n v="0.41211032003870901"/>
        <n v="0.49552913432249202"/>
        <n v="0.40416417154175699"/>
        <n v="0.43290382288033002"/>
        <n v="0.509059900352267"/>
        <n v="0.49825809799125398"/>
        <n v="0.47784363533728502"/>
        <n v="0.50656444657402999"/>
        <n v="0.41334661354581698"/>
        <n v="0.37431275526233099"/>
        <n v="0.444049491228448"/>
        <n v="0.50045362395134496"/>
        <n v="0.422794881691061"/>
        <n v="0.41604461098161899"/>
        <n v="0.491443937418514"/>
        <n v="0.48854662646441399"/>
        <n v="0.47407244445019597"/>
        <n v="0.57673994789460903"/>
        <n v="0.47056132784421401"/>
        <n v="0.43980147294268301"/>
        <n v="0.49586232149395798"/>
        <n v="0.45473757082217497"/>
        <n v="0.59837505489679399"/>
        <n v="0.57800115986854805"/>
        <n v="0.49493034536409303"/>
        <n v="0.61443128614706699"/>
        <n v="0.46263196005945401"/>
        <n v="0.48170435795399402"/>
        <n v="0.62929376202253395"/>
        <n v="0.46868023871145598"/>
        <n v="0.48881988546819199"/>
        <n v="0.58242187499999998"/>
        <n v="0.507150715071507"/>
        <n v="0.48019089958159"/>
        <n v="0.45698834457479398"/>
        <n v="0.42137412067283903"/>
        <n v="0.48122357622481998"/>
        <n v="0.50380617172791997"/>
        <n v="0.483171324422843"/>
        <n v="0.49183055975794199"/>
        <n v="0.591400491400492"/>
        <n v="0.606385984741453"/>
        <n v="0.50749088352884297"/>
        <n v="0.56810832659660504"/>
        <n v="0.57632152049099195"/>
        <n v="0.49811722331368702"/>
        <n v="0.51026240581969395"/>
        <n v="0.440534267477596"/>
        <n v="0.58183660311319896"/>
        <n v="0.555570782513362"/>
        <n v="0.57982797219276505"/>
        <n v="0.39778053487730902"/>
        <n v="0.55761109993967395"/>
        <n v="0.53253031143513696"/>
        <n v="0.48927270536189799"/>
        <n v="0.60396306168053204"/>
        <n v="0.43848529172761302"/>
        <n v="0.63800163800163801"/>
        <n v="0.47368421052631599"/>
        <n v="0.3971228303239"/>
        <n v="0.62026017160254598"/>
        <n v="0.37949552337005299"/>
        <n v="0.437814424617051"/>
        <n v="0.50582147477360895"/>
        <n v="0.59278087092175702"/>
        <n v="0.65365025466893001"/>
        <n v="0.61872050567878401"/>
        <n v="0.61903463321516194"/>
        <n v="0.50838635049161396"/>
        <n v="0.39232372945076699"/>
        <n v="0.48825332504791102"/>
        <n v="0.49605728269736299"/>
        <n v="0.47644334644984099"/>
        <n v="0.40120893882036901"/>
        <n v="0.46163544093709102"/>
        <n v="0.45526906592285199"/>
        <n v="0.42557011686676899"/>
        <n v="0.482908362097762"/>
        <n v="0.607577042691547"/>
        <n v="0.54403633491311199"/>
        <n v="0.46505431440868999"/>
        <n v="0.43244747460692901"/>
        <n v="0.45895370596371299"/>
        <n v="0.569761323958483"/>
        <n v="0.58419853127374"/>
        <n v="0.63603031043754599"/>
        <n v="0.51408356694700297"/>
        <n v="0.62809684684684697"/>
        <n v="0.41310466138962199"/>
        <n v="0.61502217294900197"/>
        <n v="0.46974291364535298"/>
        <n v="0.40848271564206901"/>
        <n v="0.43972720901396301"/>
        <n v="0.59207200815855998"/>
        <n v="0.50662909114199695"/>
        <n v="0.50800418309066098"/>
        <n v="0.48652995577000402"/>
        <n v="0.60243309002433099"/>
        <n v="0.59361069836552804"/>
        <n v="0.41326142570697599"/>
        <n v="0.56192409807902599"/>
        <n v="0.63081638339370305"/>
        <n v="0.46846130315081103"/>
        <n v="0.64067966016991496"/>
        <n v="0.62246280535129395"/>
        <n v="0.50470482083011103"/>
        <n v="0.63713713713713704"/>
        <n v="0.46166439290586597"/>
        <n v="0.52553507098961605"/>
        <n v="0.44551203087788499"/>
        <n v="0.50247384216075897"/>
        <n v="0.63164289825414099"/>
        <n v="0.62422360248447195"/>
        <n v="0.45033523980892398"/>
        <n v="0.42868228641577999"/>
        <n v="0.53774927231623704"/>
        <n v="0.46702682563338299"/>
        <n v="0.47110502135891003"/>
        <n v="0.4599581744372"/>
        <n v="0.47455011282197601"/>
        <n v="0.57802111849824001"/>
        <n v="0.53440643863179105"/>
        <n v="0.55065424529553797"/>
        <n v="0.48899599326403798"/>
        <n v="0.56861198738170404"/>
        <n v="0.61518263507993898"/>
        <n v="0.48089750335206"/>
        <n v="0.50636695825489997"/>
        <n v="0.51887037801948999"/>
        <n v="0.63684210526315799"/>
        <n v="0.50257749213362801"/>
        <n v="0.57527183623462097"/>
        <n v="0.43243054097557598"/>
        <n v="0.46524175140070601"/>
        <n v="0.46107892831281699"/>
        <n v="0.476236840503864"/>
        <n v="0.52555869509375797"/>
        <n v="0.49686497967853299"/>
        <n v="0.60405662370589497"/>
        <n v="0.54756195043964795"/>
        <n v="0.465749065160315"/>
        <n v="0.39839790747098303"/>
        <n v="0.446847861048569"/>
        <n v="0.55330144592885799"/>
        <n v="0.475629990666805"/>
        <n v="0.53981199889411102"/>
        <n v="0.60773792713922603"/>
        <n v="0.44504210812279299"/>
        <n v="0.52136092899687203"/>
        <n v="0.61866605176687595"/>
        <n v="0.43287488972768201"/>
        <n v="0.59561510353227798"/>
        <n v="0.47024524824284503"/>
        <n v="0.59811482433590402"/>
        <n v="0.60176332171685598"/>
        <n v="0.62876337397362503"/>
        <n v="0.46649283190281798"/>
        <n v="0.486678330417396"/>
        <n v="0.50599600266488998"/>
        <n v="0.59919779693486597"/>
        <n v="0.43252112385304797"/>
        <n v="0.60569645848980302"/>
        <n v="0.49699581749856703"/>
        <n v="0.38126090510877703"/>
        <n v="0.41505902572953801"/>
        <n v="0.48159509202453998"/>
        <n v="0.46961391099322097"/>
        <n v="0.528552140417759"/>
        <n v="0.62695608278647097"/>
        <n v="0.60958149779735704"/>
        <n v="0.56235340109460497"/>
        <n v="0.57487922705313999"/>
        <n v="0.44438322198498498"/>
        <n v="0.57096532801197297"/>
        <n v="0.61945781606283301"/>
        <n v="0.52127248114484603"/>
        <n v="0.36065329608654401"/>
        <n v="0.58154420893176495"/>
        <n v="0.52967818831942803"/>
        <n v="0.620253164556962"/>
        <n v="0.54864496003119501"/>
        <n v="0.54240373902883099"/>
        <n v="0.41739202520102803"/>
        <n v="0.41486501021834998"/>
        <n v="0.54029809550096597"/>
        <n v="0.60020768431983396"/>
        <n v="0.55399610136452204"/>
        <n v="0.54115853658536595"/>
        <n v="0.36428594781332502"/>
        <n v="0.36146337420222802"/>
        <n v="0.51776985070683101"/>
        <n v="0.53181057163358103"/>
        <n v="0.50655962404542798"/>
        <n v="0.57488539155914697"/>
        <n v="0.58699296010727497"/>
        <n v="0.49075272090722299"/>
        <n v="0.330990052479048"/>
        <n v="0.48447679153094497"/>
        <n v="0.617743702081052"/>
        <n v="0.497977156395986"/>
        <n v="0.47582291524896497"/>
        <n v="0.50271265258670805"/>
        <n v="0.490519319736756"/>
        <n v="0.47013767209011298"/>
        <n v="0.605584642233857"/>
        <n v="0.48985267297021101"/>
        <n v="0.31612841214917298"/>
        <n v="0.48950014788524099"/>
        <n v="0.49821545267179401"/>
        <n v="0.45763290966242998"/>
        <n v="0.39789679209413098"/>
        <n v="0.47869674185463601"/>
        <n v="0.47322900930613399"/>
        <n v="0.43024547934134799"/>
        <n v="0.51455700182355502"/>
        <n v="0.60030678841729002"/>
        <n v="0.59648641229755694"/>
        <n v="0.50905432595573397"/>
        <n v="0.61446041621969505"/>
        <n v="0.60323461457676997"/>
        <n v="0.57796889483983904"/>
        <n v="0.55490544352732196"/>
        <n v="0.563165630882694"/>
        <n v="0.589868397331891"/>
        <n v="0.58985699542975101"/>
        <n v="0.54278562584046797"/>
        <n v="0.62853146853146902"/>
        <n v="0.55411600558102503"/>
        <n v="0.63480154888673801"/>
        <n v="0.44764470230694903"/>
        <n v="0.61157024793388404"/>
        <n v="0.56266820453671695"/>
        <n v="0.47964730039859899"/>
        <n v="0.48958762038027798"/>
        <n v="0.42027804931030699"/>
        <n v="0.47577237919197302"/>
        <n v="0.54733953661102996"/>
        <n v="0.55566432805786703"/>
        <n v="0.46702993938651799"/>
        <n v="0.48620804253904998"/>
        <n v="0.451198249221409"/>
        <n v="0.44501955552479"/>
        <n v="0.54715643171181405"/>
        <n v="0.44378477032345998"/>
        <n v="0.42286524074745402"/>
        <n v="0.45601333402781402"/>
        <n v="0.51140650260463405"/>
        <n v="0.58818189320789005"/>
        <n v="0.59162612413386395"/>
        <n v="0.49294543638406801"/>
        <n v="0.398598570573093"/>
        <n v="0.64668147051566705"/>
        <n v="0.53416902547513101"/>
        <n v="0.44089569001825102"/>
        <n v="0.40075960050640003"/>
        <n v="0.63377192982456099"/>
        <n v="0.37486313979610902"/>
        <n v="0.49384227032815697"/>
        <n v="0.60933660933660905"/>
        <n v="0.52365387548756903"/>
        <n v="0.50491876583693496"/>
        <n v="0.52462096386595003"/>
        <n v="0.45877160197198602"/>
        <n v="0.41862361382909302"/>
        <n v="0.49357593761604202"/>
        <n v="0.60349429750060701"/>
        <n v="0.63020448386302097"/>
        <n v="0.47054531880959699"/>
        <n v="0.43001947488209502"/>
        <n v="0.61124965364366901"/>
        <n v="0.47724890161018702"/>
        <n v="0.58208489388264695"/>
        <n v="0.56248754235598997"/>
        <n v="0.56762688614540502"/>
        <n v="0.51700898587933297"/>
        <n v="0.523740192509909"/>
        <n v="0.48238997446100801"/>
        <n v="0.52969692031937399"/>
        <n v="0.58242031872510003"/>
        <n v="0.58068380794396801"/>
        <n v="0.48173113749521301"/>
        <n v="0.510961707103186"/>
        <n v="0.46725750861644499"/>
        <n v="0.53827850725134796"/>
        <n v="0.50194120909595097"/>
        <n v="0.54635108481262296"/>
        <n v="0.63433017262338898"/>
        <n v="0.49556140062469201"/>
        <n v="0.36113599956558301"/>
        <n v="0.55704563650920702"/>
        <n v="0.38601779911345702"/>
        <n v="0.52471038687941396"/>
        <n v="0.62231638418079105"/>
        <n v="0.52549651100375705"/>
        <n v="0.494652406417112"/>
        <n v="0.40706936469329602"/>
        <n v="0.50701852891633903"/>
        <n v="0.54040963188486002"/>
        <n v="0.43251382306477099"/>
        <n v="0.55616438356164399"/>
        <n v="0.61344537815126099"/>
        <n v="0.44675032286134603"/>
        <n v="0.47640009782342901"/>
        <n v="0.46280230908362302"/>
        <n v="0.408214610955902"/>
        <n v="0.49952307579426197"/>
        <n v="0.37138911815122899"/>
        <n v="0.49029045643153502"/>
        <n v="0.46375242259757599"/>
        <n v="0.49767625828141998"/>
        <n v="0.56756230529594998"/>
        <n v="0.46958124835396398"/>
        <n v="0.49973800434164201"/>
        <n v="0.50743628909076299"/>
        <n v="0.50639408823399301"/>
        <n v="0.59128529698150001"/>
        <n v="0.59054435046627596"/>
        <n v="0.59683794466403195"/>
        <n v="0.575621443545972"/>
        <n v="0.39249123677062298"/>
        <n v="0.57217898832684799"/>
        <n v="0.55167791660682697"/>
        <n v="0.474250844502561"/>
        <n v="0.47003922539049797"/>
        <n v="0.491922024741488"/>
        <n v="0.60261035653650297"/>
        <n v="0.40663530960261701"/>
        <n v="0.41597040362472498"/>
        <n v="0.46475228000986002"/>
        <n v="0.45800847679347001"/>
        <n v="0.55513475655625"/>
        <n v="0.51701821668264603"/>
        <n v="0.55815359806490605"/>
        <n v="0.43848836266320701"/>
        <n v="0.45795393679700103"/>
        <n v="0.411574194613611"/>
        <n v="0.44804819234225801"/>
        <n v="0.35941977780394901"/>
        <n v="0.54260405240391596"/>
        <n v="0.462307646248728"/>
        <n v="0.42897422382533901"/>
        <n v="0.46884312297198899"/>
        <n v="0.52101661779081099"/>
        <n v="0.58197611292073803"/>
        <n v="0.51908666137706105"/>
        <n v="0.45707843453051999"/>
        <n v="0.497221193034457"/>
        <n v="0.51500000000000001"/>
        <n v="0.52456839309429004"/>
        <n v="0.52856380138814696"/>
        <n v="0.57836566725455596"/>
        <n v="0.60094969842650903"/>
        <n v="0.51087275933000298"/>
        <n v="0.50439412406183803"/>
        <n v="0.481232321687944"/>
        <n v="0.587225001106636"/>
        <n v="0.40950848504125598"/>
        <n v="0.47818731117824798"/>
        <n v="0.59395964040305305"/>
        <n v="0.59545259545259499"/>
        <n v="0.431299416573177"/>
        <n v="0.48630136986301398"/>
        <n v="0.43099963395031299"/>
        <n v="0.62723521320495201"/>
        <n v="0.60340425531914899"/>
        <n v="0.61182244985061895"/>
        <n v="0.48848744288579699"/>
        <n v="0.45587153714145601"/>
        <n v="0.57833515085423504"/>
        <n v="0.551869634802852"/>
        <n v="0.55701198026779397"/>
        <n v="0.58620845172056102"/>
        <n v="0.45283145786686901"/>
        <n v="0.61568737700309295"/>
        <n v="0.54076027246758995"/>
        <n v="0.46147640177490901"/>
        <n v="0.48480219948067799"/>
        <n v="0.49133870232487498"/>
        <n v="0.38010608781946897"/>
        <n v="0.50678677196446198"/>
        <n v="0.50124913657872106"/>
        <n v="0.46363443596268"/>
        <n v="0.56049960967993795"/>
        <n v="0.45596858059519901"/>
        <n v="0.50370461842430203"/>
        <n v="0.46274319851457202"/>
        <n v="0.475344380115792"/>
        <n v="0.45811251528740299"/>
        <n v="0.51971710244320601"/>
        <n v="0.50890660368074003"/>
        <n v="0.50738728433895697"/>
        <n v="0.56106673727255296"/>
        <n v="0.51040364679067696"/>
        <n v="0.39943151707857599"/>
        <n v="0.376054620824189"/>
        <n v="0.47550420621225198"/>
        <n v="0.47269138665724098"/>
        <n v="0.60733784669141699"/>
        <n v="0.40847160690057899"/>
        <n v="0.57274169885325898"/>
        <n v="0.32312699337990902"/>
        <n v="0.48448197170241902"/>
        <n v="0.55353200883002196"/>
        <n v="0.47365211027079801"/>
        <n v="0.61078998073217705"/>
        <n v="0.64642770056083898"/>
        <n v="0.52216951178514104"/>
        <n v="0.54363433393758798"/>
        <n v="0.512988609358355"/>
        <n v="0.47069536489820002"/>
        <n v="0.53920294563569404"/>
        <n v="0.62795857988165704"/>
        <n v="0.57067757009345799"/>
        <n v="0.50117546484291497"/>
        <n v="0.41090042137946298"/>
        <n v="0.425245247689991"/>
        <n v="0.54786122335237597"/>
        <n v="0.50819066478494401"/>
        <n v="0.48421610830369999"/>
        <n v="0.57034442498540605"/>
        <n v="0.49473889321901798"/>
        <n v="0.56724159480064995"/>
        <n v="0.51140551847793603"/>
        <n v="0.41256331262075102"/>
        <n v="0.44874405974202303"/>
        <n v="0.40037259481703902"/>
        <n v="0.37823733867766501"/>
        <n v="0.48607343698312899"/>
        <n v="0.48508246021882101"/>
        <n v="0.42564261632823402"/>
        <n v="0.51910139356078799"/>
        <n v="0.40915038494186001"/>
        <n v="0.58498081597984897"/>
        <n v="0.54490413723511599"/>
        <n v="0.60259133670224696"/>
        <n v="0.59881860694068401"/>
        <n v="0.55809584292556402"/>
        <n v="0.50291136510675005"/>
        <n v="0.42613955976060702"/>
        <n v="0.54303133418403504"/>
        <n v="0.45709988628443599"/>
        <n v="0.31652723031131802"/>
        <n v="0.52153246642020101"/>
        <n v="0.39851343624928498"/>
        <n v="0.51030698502150396"/>
        <n v="0.52105533916366598"/>
        <n v="0.57084068195179305"/>
        <n v="0.55200602344842398"/>
        <n v="0.48721712538226303"/>
        <n v="0.599053157602502"/>
        <n v="0.63822246455834197"/>
        <n v="0.36734068627451"/>
        <n v="0.57074847923829697"/>
        <n v="0.55188963009504999"/>
        <n v="0.633047735618115"/>
        <n v="0.47883917090109801"/>
        <n v="0.47154792447865301"/>
        <n v="0.63765347885402501"/>
        <n v="0.49925760950259801"/>
        <n v="0.45120939875604699"/>
        <n v="0.568459174046684"/>
        <n v="0.60547897902218595"/>
        <n v="0.464899003079493"/>
        <n v="0.38001360892445801"/>
        <n v="0.56349206349206404"/>
        <n v="0.53145057766367099"/>
        <n v="0.48618618618618598"/>
        <n v="0.54330484330484297"/>
        <n v="0.55358200118413303"/>
        <n v="0.42855275412996902"/>
        <n v="0.36601464568490499"/>
        <n v="0.56058190514149098"/>
        <n v="0.532501798992564"/>
        <n v="0.60766896143311899"/>
        <n v="0.49624254988339001"/>
        <n v="0.499164953751285"/>
        <n v="0.57221863104216097"/>
        <n v="0.58767477068305296"/>
        <n v="0.51349837330058401"/>
        <n v="0.554349932183685"/>
        <n v="0.54072285143237797"/>
        <n v="0.47067696391939201"/>
        <n v="0.62931737829752499"/>
        <n v="0.48194734429902703"/>
        <n v="0.61251061420888797"/>
        <n v="0.56828678775695796"/>
        <n v="0.43409181636726601"/>
        <n v="0.43730627522077298"/>
        <n v="0.63236763236763205"/>
        <n v="0.55418568660346201"/>
        <n v="0.42383512544802898"/>
        <n v="0.51987510507986101"/>
        <n v="0.455596991897873"/>
        <n v="0.49261889870370201"/>
        <n v="0.53149650664863701"/>
        <n v="0.43157212759790597"/>
        <n v="0.49393000129148901"/>
        <n v="0.51186800463141602"/>
        <n v="0.43807174328306597"/>
        <n v="0.43623512743314402"/>
        <n v="0.53175690025118505"/>
        <n v="0.48125352618351502"/>
        <n v="0.537452049263073"/>
        <n v="0.54552960993493405"/>
        <n v="0.59599736089729505"/>
        <n v="0.465952773201538"/>
        <n v="0.484700862864966"/>
        <n v="0.61952026468155497"/>
        <n v="0.50569166048007896"/>
        <n v="0.44191023258433298"/>
        <n v="0.58306992985941797"/>
        <n v="0.41154478839539399"/>
        <n v="0.48166628259206901"/>
        <n v="0.54712827696618005"/>
        <n v="0.442658551569443"/>
        <n v="0.46208463276700101"/>
        <n v="0.59563039410948204"/>
        <n v="0.44978737324174001"/>
        <n v="0.41862270645169603"/>
        <n v="0.57212857702861597"/>
        <n v="0.596926199797013"/>
        <n v="0.389958105992743"/>
        <n v="0.38705585719368302"/>
        <n v="0.28053292317924899"/>
        <n v="0.62874583795782502"/>
        <n v="0.50207152202354999"/>
        <n v="0.55932539682539695"/>
        <n v="0.46854755706242102"/>
        <n v="0.49810791659756698"/>
        <n v="0.44765868182433399"/>
        <n v="0.46740226612089902"/>
        <n v="0.475516430750763"/>
        <n v="0.53385602280826805"/>
        <n v="0.61238148354712796"/>
        <n v="0.49604421805570598"/>
        <n v="0.399163136108172"/>
        <n v="0.59198559412824003"/>
        <n v="0.50578883704855704"/>
        <n v="0.55247152607829197"/>
        <n v="0.59260172626387198"/>
        <n v="0.54931773879142298"/>
        <n v="0.515625"/>
        <n v="0.43233326138571099"/>
        <n v="0.62303399289700701"/>
        <n v="0.44056338028169001"/>
        <n v="0.49773061433228899"/>
        <n v="0.50161892901618899"/>
        <n v="0.50494429841031396"/>
        <n v="0.62835443037974703"/>
        <n v="0.48104089219330898"/>
        <n v="0.52461043779371797"/>
        <n v="0.36774915276543901"/>
        <n v="0.51604958541991597"/>
        <n v="0.41428524341606499"/>
        <n v="0.55219097973243603"/>
        <n v="0.46083292017848299"/>
        <n v="0.52086028460543299"/>
        <n v="0.44521156606739998"/>
        <n v="0.41888114243373398"/>
        <n v="0.50900753357353401"/>
        <n v="0.53585683017896202"/>
        <n v="0.60821621621621602"/>
        <n v="0.484987405541562"/>
        <n v="0.43520942408377"/>
        <n v="0.47343324250681201"/>
        <n v="0.48503499879314499"/>
        <n v="0.58181818181818201"/>
        <n v="0.51425995558194304"/>
        <n v="0.55016689573925004"/>
        <n v="0.54756945523880596"/>
        <n v="0.38631374011018599"/>
        <n v="0.61768744850315804"/>
        <n v="0.55363321799307996"/>
        <n v="0.50087074303405599"/>
        <n v="0.35719615237250202"/>
        <n v="0.44593713028383197"/>
        <n v="0.33892076461694098"/>
        <n v="0.48221216041397202"/>
        <n v="0.44579699880483398"/>
        <n v="0.60047588146225395"/>
        <n v="0.49913890872432498"/>
        <n v="0.58886430678466095"/>
        <n v="0.47329405797666901"/>
        <n v="0.43111915656794197"/>
        <n v="0.48023801335418398"/>
        <n v="0.50784388750717402"/>
        <n v="0.44950302356293897"/>
        <n v="0.60126296797474099"/>
        <n v="0.50832097544900301"/>
        <n v="0.59984362346764997"/>
        <n v="0.56753069577080495"/>
        <n v="0.55953079178885601"/>
        <n v="0.52302883249174803"/>
        <n v="0.376399655469423"/>
        <n v="0.50978625829170399"/>
        <n v="0.50361398710685701"/>
        <n v="0.58213601532567005"/>
        <n v="0.46875143394668001"/>
        <n v="0.45180264341568099"/>
        <n v="0.51173708920187799"/>
        <n v="0.50942928039702196"/>
        <n v="0.43135736336549502"/>
        <n v="0.50450516445681604"/>
        <n v="0.48819078193075"/>
        <n v="0.53516090584028597"/>
        <n v="0.511560414046629"/>
        <n v="0.38800889887215001"/>
        <n v="0.46287842383469502"/>
        <n v="0.46147442900993701"/>
        <n v="0.48866990599881899"/>
        <n v="0.59179395028451598"/>
        <n v="0.56439145814227698"/>
        <n v="0.60508146920740102"/>
        <n v="0.52146558371829899"/>
        <n v="0.47370374953594901"/>
        <n v="0.50277076999374704"/>
        <n v="0.49576694028649598"/>
        <n v="0.39822345388945801"/>
        <n v="0.50189737667051604"/>
        <n v="0.5"/>
        <n v="0.59883720930232598"/>
        <n v="0.62875068194217099"/>
        <n v="0.42662198601239398"/>
        <n v="0.581750223952059"/>
        <n v="0.34166169065340102"/>
        <n v="0.57839625241113302"/>
        <n v="0.43804939305148599"/>
        <n v="0.56656346749226005"/>
        <n v="0.617207514944492"/>
        <n v="0.54414843693596104"/>
        <n v="0.50258043263423702"/>
        <n v="0.47300268751527003"/>
        <n v="0.60550055005500603"/>
        <n v="0.53936561880487099"/>
        <n v="0.56439100077579496"/>
        <n v="0.445561482697306"/>
        <n v="0.56817296455005795"/>
        <n v="0.45220123415759"/>
        <n v="0.43802266175757099"/>
        <n v="0.42345403792964698"/>
        <n v="0.62772331154684102"/>
        <n v="0.46668892439526499"/>
        <n v="0.41877859667388101"/>
        <n v="0.63102328099620997"/>
        <n v="0.48756283867598099"/>
        <n v="0.48666264333132198"/>
        <n v="0.435340022296544"/>
        <n v="0.45501192080439501"/>
        <n v="0.49299952539155201"/>
        <n v="0.52421307506053305"/>
        <n v="0.42496274746328"/>
        <n v="0.54955570745044402"/>
        <n v="0.45258890829810799"/>
        <n v="0.59974787267570095"/>
        <n v="0.46342566028550097"/>
        <n v="0.51329711781950405"/>
        <n v="0.38547582468799102"/>
        <n v="0.487010645469796"/>
        <n v="0.46907475695608503"/>
        <n v="0.62600055202870497"/>
        <n v="0.50111931017328604"/>
        <n v="0.59728798966853203"/>
        <n v="0.60376551133932399"/>
        <n v="0.607563602431343"/>
        <n v="0.60447782505640102"/>
        <n v="0.49074901110118702"/>
        <n v="0.45336990595611298"/>
        <n v="0.52634954569748804"/>
        <n v="0.49407924700167"/>
        <n v="0.48991118170193998"/>
        <n v="0.47632595001016098"/>
        <n v="0.61630902522919295"/>
        <n v="0.58266569555717396"/>
        <n v="0.48319617364916601"/>
        <n v="0.62128851540616303"/>
        <n v="0.50034698126301203"/>
        <n v="0.47477064220183501"/>
        <n v="0.48248749106504601"/>
        <n v="0.40268981643755403"/>
        <n v="0.38704028021015802"/>
        <n v="0.52260525279326697"/>
        <n v="0.45872871781140401"/>
        <n v="0.55442204853969601"/>
        <n v="0.42123244912089503"/>
        <n v="0.48400576669939999"/>
        <n v="0.63915779283639895"/>
        <n v="0.44885771821401299"/>
        <n v="0.54804932989107502"/>
        <n v="0.39429289303661202"/>
        <n v="0.51831021122359699"/>
        <n v="0.50858050847457603"/>
        <n v="0.49882412762982298"/>
        <n v="0.52232142857142905"/>
        <n v="0.62106135986733002"/>
        <n v="0.62747111681643097"/>
        <n v="0.49905525600258099"/>
        <n v="0.50342848030617104"/>
        <n v="0.531862151496588"/>
        <n v="0.46735560362092499"/>
        <n v="0.42617473519584798"/>
        <n v="0.61208257960777601"/>
        <n v="0.591729973161079"/>
        <n v="0.49370386452453302"/>
        <n v="0.62402022756005104"/>
        <n v="0.496638655462185"/>
        <n v="0.52344416027280505"/>
        <n v="0.55960975609756103"/>
        <n v="0.39265360455925802"/>
        <n v="0.64016532944322901"/>
        <n v="0.43521306160259399"/>
        <n v="0.60316085732842595"/>
        <n v="0.49482692553327401"/>
        <n v="0.44403195867968698"/>
        <n v="0.54640600315955801"/>
        <n v="0.476131920797074"/>
        <n v="0.56257253261576501"/>
        <n v="0.61869918699186999"/>
        <n v="0.46010867909197101"/>
        <n v="0.61804973456272705"/>
        <n v="0.45780895927485898"/>
        <n v="0.58565442445156501"/>
        <n v="0.41688319535923601"/>
        <n v="0.46435830603314299"/>
        <n v="0.491721854304636"/>
        <n v="0.58107098381070998"/>
        <n v="0.407300420168067"/>
        <n v="0.61897741930911299"/>
        <n v="0.60618926851508903"/>
        <n v="0.44379702079419098"/>
        <n v="0.51280509799206397"/>
        <n v="0.58905998621006705"/>
        <n v="0.48227316758153099"/>
        <n v="0.48094774090978998"/>
        <n v="0.616359129716332"/>
        <n v="0.60712015257469798"/>
        <n v="0.42887062993394598"/>
        <n v="0.506100795755968"/>
        <n v="0.50361893583724604"/>
        <n v="0.49464062602748698"/>
        <n v="0.49681240558831802"/>
        <n v="0.484564533726975"/>
        <n v="0.43269227668103999"/>
        <n v="0.41751527494908403"/>
        <n v="0.45632530120481901"/>
        <n v="0.47594302133643102"/>
        <n v="0.45544136280444902"/>
        <n v="0.48371635737987001"/>
        <n v="0.49308488612836399"/>
        <n v="0.47475241472062601"/>
        <n v="0.44896004378762999"/>
        <n v="0.57596053762954302"/>
        <n v="0.45748386435816002"/>
        <n v="0.57181088314005402"/>
        <n v="0.63466591831007502"/>
        <n v="0.64544564152791395"/>
        <n v="0.43929667876081502"/>
        <n v="0.48902821316614398"/>
        <n v="0.43379569856876399"/>
        <n v="0.55326208949397404"/>
        <n v="0.39017914108554402"/>
        <n v="0.42788113070790001"/>
        <n v="0.47027752447480298"/>
        <n v="0.45680399500624203"/>
        <n v="0.61349358098880102"/>
        <n v="0.472206804850682"/>
        <n v="0.46377055197466999"/>
        <n v="0.46452660504621501"/>
        <n v="0.62614056720098599"/>
        <n v="0.53775038520801199"/>
        <n v="0.35548478839952702"/>
        <n v="0.39253713235931298"/>
        <n v="0.51875923190546502"/>
        <n v="0.59942817131520598"/>
        <n v="0.60225303292894306"/>
        <n v="0.54835532794957698"/>
        <n v="0.517364638876323"/>
        <n v="0.44901129943502799"/>
        <n v="0.59748582696573804"/>
        <n v="0.48001466813347998"/>
        <n v="0.54262327809942101"/>
        <n v="0.54849405913235705"/>
        <n v="0.50622901094139305"/>
        <n v="0.53855659911023201"/>
        <n v="0.56298438403701601"/>
        <n v="0.60961378160600199"/>
        <n v="0.43720930232558097"/>
        <n v="0.44858184122959899"/>
        <n v="0.46830546686350599"/>
        <n v="0.52896584743057795"/>
        <n v="0.46400813105345001"/>
        <n v="0.47399925177703001"/>
        <n v="0.54432410750100302"/>
        <n v="0.47332617257429299"/>
        <n v="0.62761928805857103"/>
        <n v="0.55588484335309096"/>
        <n v="0.54584775086505199"/>
        <n v="0.48235829729114499"/>
        <n v="0.35398302719916003"/>
        <n v="0.64552329836545497"/>
        <n v="0.49347079037800701"/>
        <n v="0.39492082607280898"/>
        <n v="0.47694524495677199"/>
        <n v="0.36293422160401201"/>
        <n v="0.564623747327202"/>
        <n v="0.61838480498767601"/>
        <n v="0.38564853569505902"/>
        <n v="0.58472727272727298"/>
        <n v="0.51880434782608698"/>
        <n v="0.446161453826184"/>
        <n v="0.47665999075643201"/>
        <n v="0.42242341404692302"/>
        <n v="0.43401389181224997"/>
        <n v="0.47399786074466499"/>
        <n v="0.59342265529841698"/>
        <n v="0.44731497278414201"/>
        <n v="0.42100786731873302"/>
        <n v="0.50624044829342796"/>
        <n v="0.49721530118716101"/>
        <n v="0.62188365650969502"/>
        <n v="0.518171034185269"/>
        <n v="0.44905169624810598"/>
        <n v="0.58028041610131198"/>
        <n v="0.60555867490174098"/>
        <n v="0.42039599299034902"/>
        <n v="0.43021346469622301"/>
        <n v="0.470922086865665"/>
        <n v="0.50257698750161095"/>
        <n v="0.50174424399481699"/>
        <n v="0.48525469168900798"/>
        <n v="0.57838154808444098"/>
        <n v="0.56594323873121899"/>
        <n v="0.43587812244247598"/>
        <n v="0.57873589862463304"/>
        <n v="0.56155803484047795"/>
        <n v="0.38272153191640501"/>
        <n v="0.475973636908328"/>
        <n v="0.64292706803720001"/>
        <n v="0.50012484074801999"/>
        <n v="0.58190308315551897"/>
        <n v="0.45942829398555601"/>
        <n v="0.55729166666666696"/>
        <n v="0.51289966923925001"/>
        <n v="0.59267383198069801"/>
        <n v="0.39656544978960501"/>
        <n v="0.52695815081136199"/>
        <n v="0.50479130490706803"/>
        <n v="0.48831977625390299"/>
        <n v="0.49789084301382303"/>
        <n v="0.42760547201336702"/>
        <n v="0.42283987310486398"/>
        <n v="0.55412018007437902"/>
        <n v="0.46331651438701799"/>
        <n v="0.473948650957142"/>
        <n v="0.56877380435060398"/>
        <n v="0.44283892902677402"/>
        <n v="0.42430243994449202"/>
        <n v="0.487268587861722"/>
        <n v="0.59599913024570605"/>
        <n v="0.59669506107879799"/>
        <n v="0.43108587650816199"/>
        <n v="0.63038734315330103"/>
        <n v="0.58096112641567199"/>
        <n v="0.488892572944297"/>
        <n v="0.60271935415338895"/>
        <n v="0.47511090880680501"/>
        <n v="0.57844360738696898"/>
        <n v="0.46006528605040597"/>
        <n v="0.47410571276027802"/>
        <n v="0.61882673942701205"/>
        <n v="0.602405166654295"/>
        <n v="0.548717202580145"/>
        <n v="0.48592747741851"/>
        <n v="0.52233880521238796"/>
        <n v="0.47007747795885702"/>
        <n v="0.33755887764273002"/>
        <n v="0.415724404945224"/>
        <n v="0.41691964448996"/>
        <n v="0.45876315651673"/>
        <n v="0.60871995528228096"/>
        <n v="0.50456980775291504"/>
        <n v="0.50509796695534703"/>
        <n v="0.45671035628576701"/>
        <n v="0.53034600113442998"/>
        <n v="0.49003101462117898"/>
        <n v="0.424806428049671"/>
        <n v="0.52722536899987604"/>
        <n v="0.57708573625528703"/>
        <n v="0.33577419963859001"/>
        <n v="0.55218855218855201"/>
        <n v="0.41709357560619997"/>
        <n v="0.43032958836417901"/>
        <n v="0.61258726989170498"/>
        <n v="0.62896730949838497"/>
        <n v="0.36793644071119902"/>
        <n v="0.59028646727274703"/>
        <n v="0.38318865584730699"/>
        <n v="0.384857264784493"/>
        <n v="0.43949757492849101"/>
        <n v="0.58183164650703501"/>
        <n v="0.48791317217562902"/>
        <n v="0.42645896577957998"/>
        <n v="0.46310154869556203"/>
        <n v="0.31306039856057699"/>
        <n v="0.47052236348066701"/>
        <n v="0.56122848200313002"/>
        <n v="0.48743496069965703"/>
        <n v="0.60125858123569798"/>
        <n v="0.54777534646243597"/>
        <n v="0.40829739166153201"/>
        <n v="0.43277601215973499"/>
        <n v="0.53879445628293399"/>
        <n v="0.49654447115384598"/>
        <n v="0.52494940259099798"/>
        <n v="0.50128342245989299"/>
        <n v="0.64067055393586003"/>
        <n v="0.61883823802082005"/>
        <n v="0.56662154781411"/>
        <n v="0.390396773490299"/>
        <n v="0.57736126424108802"/>
        <n v="0.50257159377948202"/>
        <n v="0.49850045638284002"/>
        <n v="0.50860557768924297"/>
        <n v="0.37628847204516502"/>
        <n v="0.60544514814006001"/>
        <n v="0.45415793151642198"/>
        <n v="0.52038098313019598"/>
        <n v="0.470030859159418"/>
        <n v="0.501047226538747"/>
        <n v="0.45172768512116601"/>
        <n v="0.61486118671747403"/>
        <n v="0.48389201124046599"/>
        <n v="0.60895759918153902"/>
        <n v="0.45865074462974398"/>
        <n v="0.458046939612335"/>
        <n v="0.50810210876803596"/>
        <n v="0.43320415926235201"/>
        <n v="0.55088279469377899"/>
        <n v="0.378697533029347"/>
        <n v="0.43366867800026998"/>
        <n v="0.500519074147183"/>
        <n v="0.48275862068965503"/>
        <n v="0.34492348349824897"/>
        <n v="0.576632553606238"/>
        <n v="0.40974150362669798"/>
        <n v="0.56792564761716402"/>
        <n v="0.51465483995372197"/>
        <n v="0.49362216016303101"/>
        <n v="0.51419714817110995"/>
        <n v="0.586795285304478"/>
        <n v="0.65057303096805696"/>
        <n v="0.63260205498472599"/>
        <n v="0.54423002337550697"/>
        <n v="0.50887337986041903"/>
        <n v="0.56300955043093404"/>
        <n v="0.541877001574119"/>
        <n v="0.50287907869481796"/>
        <n v="0.56845585375340302"/>
        <n v="0.41679967136055401"/>
        <n v="0.45163062135255799"/>
        <n v="0.38342631840059899"/>
        <n v="0.64131023280996202"/>
        <n v="0.474616774494375"/>
        <n v="0.42793612893597999"/>
        <n v="0.59507403606509301"/>
        <n v="0.51369951954291704"/>
        <n v="0.51162054334747598"/>
        <n v="0.569366346018368"/>
        <n v="0.47972777675591899"/>
        <n v="0.41970946211228899"/>
        <n v="0.56435326174066403"/>
        <n v="0.464085076651444"/>
        <n v="0.56735644785528305"/>
        <n v="0.48992883849957802"/>
        <n v="0.64315151515151503"/>
        <n v="0.35508224543475198"/>
        <n v="0.351305582037092"/>
        <n v="0.463374276077134"/>
        <n v="0.59137118770146302"/>
        <n v="0.42188071716062903"/>
        <n v="0.60445020522791104"/>
        <n v="0.58343820790334799"/>
        <n v="0.45833902417469402"/>
        <n v="0.58900249123558501"/>
        <n v="0.58891416055934598"/>
        <n v="0.35127840566787999"/>
        <n v="0.55336746750689303"/>
        <n v="0.61751732829237604"/>
        <n v="0.49775588396278098"/>
        <n v="0.56964037353467101"/>
        <n v="0.56023391812865497"/>
        <n v="0.426072278063378"/>
        <n v="0.47200547937846699"/>
        <n v="0.61559966452334403"/>
        <n v="0.51146453312518303"/>
        <n v="0.39257769313618501"/>
        <n v="0.48666007905138298"/>
        <n v="0.58746996690693098"/>
        <n v="0.39038559499075698"/>
        <n v="0.45709619761595499"/>
        <n v="0.42620218216656602"/>
        <n v="0.58718330849478395"/>
        <n v="0.58053967581810095"/>
        <n v="0.47853228664296399"/>
        <n v="0.40267069269379602"/>
        <n v="0.50697748176339996"/>
        <n v="0.61250000000000004"/>
        <n v="0.42077690373854498"/>
        <n v="0.46490295134272802"/>
        <n v="0.48999470221881097"/>
        <n v="0.53463927376970899"/>
        <n v="0.53556248228960002"/>
        <n v="0.497444196141892"/>
        <n v="0.59429554954511898"/>
        <n v="0.64655593551538804"/>
        <n v="0.48792588071427501"/>
        <n v="0.50167095495815195"/>
        <n v="0.61368682251534601"/>
        <n v="0.46853163047316898"/>
        <n v="0.37178543855770202"/>
        <n v="0.55731922398589095"/>
        <n v="0.562265640418394"/>
        <n v="0.45966201677828"/>
        <n v="0.46228160328879803"/>
        <n v="0.51468085106382999"/>
        <n v="0.62555610479485901"/>
        <n v="0.49061559157004703"/>
        <n v="0.45603182423678401"/>
        <n v="0.57574084299650297"/>
        <n v="0.41546132608068598"/>
        <n v="0.484566601483508"/>
        <n v="0.39755185972517498"/>
        <n v="0.50913353521539495"/>
        <n v="0.51855478311955405"/>
        <n v="0.46143863552094899"/>
        <n v="0.49033497418657701"/>
        <n v="0.51707745191252796"/>
        <n v="0.46713461033849402"/>
        <n v="0.49074074074074098"/>
        <n v="0.39843068875326998"/>
        <n v="0.429473388485964"/>
        <n v="0.47523778287963298"/>
        <n v="0.58944617641665098"/>
        <n v="0.60816439877811701"/>
        <n v="0.40812223562525102"/>
        <n v="0.57529295167026195"/>
        <n v="0.36874483163695099"/>
        <n v="0.53886524822695003"/>
        <n v="0.46798351756164602"/>
        <n v="0.47973137973138003"/>
        <n v="0.49855184398532498"/>
        <n v="0.47712418300653597"/>
        <n v="0.62515413070283599"/>
        <n v="0.44677496744122303"/>
        <n v="0.45047473200612598"/>
        <n v="0.60441253335534095"/>
        <n v="0.47867345919488602"/>
        <n v="0.40176127092014902"/>
        <n v="0.42867142657146901"/>
        <n v="0.60539096648858703"/>
        <n v="0.53052877112866903"/>
        <n v="0.424787215563662"/>
        <n v="0.43657507596126499"/>
        <n v="0.47137313636054201"/>
        <n v="0.471496805409094"/>
        <n v="0.51481763198511199"/>
        <n v="0.53328296818601495"/>
        <n v="0.41333005072356199"/>
        <n v="0.61953290870488298"/>
        <n v="0.4374592530502"/>
        <n v="0.48956448304982503"/>
        <n v="0.47759900990099002"/>
        <n v="0.60918989431089099"/>
        <n v="0.41442109600329602"/>
        <n v="0.63451776649746205"/>
        <n v="0.45376119460724601"/>
        <n v="0.61563967946946696"/>
        <n v="0.42502112081103899"/>
        <n v="0.48941422907159399"/>
        <n v="0.470948379351741"/>
        <n v="0.422262250241836"/>
        <n v="0.508054892601432"/>
        <n v="0.45336455664300401"/>
        <n v="0.48019630884080999"/>
        <n v="0.343363079942064"/>
        <n v="0.43245285498390201"/>
        <n v="0.64182397646482003"/>
        <n v="0.42219789371248401"/>
        <n v="0.457494542808634"/>
        <n v="0.50736214031373295"/>
        <n v="0.51208604458755402"/>
        <n v="0.53179743072512997"/>
        <n v="0.60209088969490099"/>
        <n v="0.60349644047940898"/>
        <n v="0.51653868871825204"/>
        <n v="0.49842818428184299"/>
        <n v="0.45539979231568001"/>
        <n v="0.57711567351026505"/>
        <n v="0.46949073766682198"/>
        <n v="0.55579006613198201"/>
        <n v="0.56104765655769995"/>
        <n v="0.42693281858451498"/>
        <n v="0.42668825818915301"/>
        <n v="0.58647342995169105"/>
        <n v="0.48194089748267099"/>
        <n v="0.39785592625989402"/>
        <n v="0.51230750575966999"/>
        <n v="0.42332328379198397"/>
        <n v="0.45044919562643598"/>
        <n v="0.50044399340352697"/>
        <n v="0.50945067926757204"/>
        <n v="0.48083498290444499"/>
        <n v="0.49465978639145602"/>
        <n v="0.51746441483393602"/>
        <n v="0.47075987841945299"/>
        <n v="0.46645600388915898"/>
        <n v="0.51061355045071199"/>
        <n v="0.53862402877848303"/>
        <n v="0.33768941110552603"/>
        <n v="0.45224151585843497"/>
        <n v="0.51393129770992396"/>
        <n v="0.51349380014587898"/>
        <n v="0.48904064324264801"/>
        <n v="0.58383740624243896"/>
        <n v="0.62751854081541203"/>
        <n v="0.49559540312122702"/>
        <n v="0.63"/>
        <n v="0.637897310513447"/>
        <n v="0.36124399758552"/>
        <n v="0.39905959121005702"/>
        <n v="0.45630522287518499"/>
        <n v="0.50013195797559595"/>
        <n v="0.63790779185764401"/>
        <n v="0.58925819942769098"/>
        <n v="0.58199718706047798"/>
        <n v="0.38195680710650798"/>
        <n v="0.49966219476884499"/>
        <n v="0.42713731154644802"/>
        <n v="0.39983025965684899"/>
        <n v="0.39641469109605199"/>
        <n v="0.49825651910248597"/>
        <n v="0.45244956772334299"/>
        <n v="0.61853647276085"/>
        <n v="0.45858276674702703"/>
        <n v="0.56338967326704004"/>
        <n v="0.43933045190097603"/>
        <n v="0.489247135305513"/>
        <n v="0.53475041796035305"/>
        <n v="0.55376388317564795"/>
        <n v="0.46504484580415301"/>
        <n v="0.62201086956521701"/>
        <n v="0.39840329642029398"/>
        <n v="0.56262269336474302"/>
        <n v="0.437604257685281"/>
        <n v="0.57957610789980696"/>
        <n v="0.62817610062893103"/>
        <n v="0.41277174255107602"/>
        <n v="0.421964542148139"/>
        <n v="0.51934298681651203"/>
        <n v="0.59531485063400003"/>
        <n v="0.557858724089354"/>
        <n v="0.50612092327819802"/>
        <n v="0.48922076357942901"/>
        <n v="0.64656862745097998"/>
        <n v="0.44583673584321198"/>
        <n v="0.36138044668966202"/>
        <n v="0.44636180615473098"/>
        <n v="0.607837449783179"/>
        <n v="0.48591046905653701"/>
        <n v="0.60754189944134096"/>
        <n v="0.48165231652316498"/>
        <n v="0.55231995332245998"/>
        <n v="0.35790540802677301"/>
        <n v="0.62647887323943696"/>
        <n v="0.60228251507321295"/>
        <n v="0.51836576108072596"/>
        <n v="0.50475931876122004"/>
        <n v="0.56652562294311204"/>
        <n v="0.53685867561465705"/>
        <n v="0.43634252242084498"/>
        <n v="0.54248094248094303"/>
        <n v="0.61551433389544696"/>
        <n v="0.471169854914886"/>
        <n v="0.48200335365457397"/>
        <n v="0.50897548161120798"/>
        <n v="0.57371225577264695"/>
        <n v="0.490554855915253"/>
        <n v="0.56562552239381703"/>
        <n v="0.464095698032016"/>
        <n v="0.56889414547604999"/>
        <n v="0.40381312637231198"/>
        <n v="0.47700024467824798"/>
        <n v="0.43163863818366799"/>
        <n v="0.49138864285011302"/>
        <n v="0.55519392459994599"/>
        <n v="0.50751693375185902"/>
        <n v="0.54950563988302503"/>
        <n v="0.45212839234054297"/>
        <n v="0.622955364568894"/>
        <n v="0.51282169612503303"/>
        <n v="0.59872321021431796"/>
        <n v="0.48829002245749098"/>
        <n v="0.48331004502406499"/>
        <n v="0.54156889037881295"/>
        <n v="0.60596678862932696"/>
        <n v="0.56091087888912605"/>
        <n v="0.41034348759018002"/>
        <n v="0.47564126804058698"/>
        <n v="0.53021833139964103"/>
        <n v="0.48864000000000002"/>
        <n v="0.50973863825536903"/>
        <n v="0.44549273466014699"/>
        <n v="0.54583542818836905"/>
        <n v="0.39241148909606"/>
        <n v="0.457286432160804"/>
        <n v="0.46695833545301901"/>
        <n v="0.42367157292434099"/>
        <n v="0.457561888912003"/>
        <n v="0.50557076940390899"/>
        <n v="0.40967407712575399"/>
        <n v="0.54141134611583297"/>
        <n v="0.558576703591809"/>
        <n v="0.51711317659923495"/>
        <n v="0.57497517378351504"/>
        <n v="0.63092336853506603"/>
        <n v="0.43719117544714298"/>
        <n v="0.44537358080086997"/>
        <n v="0.47374577592929601"/>
        <n v="0.56440443213296398"/>
        <n v="0.64888123924268504"/>
        <n v="0.46974365698551102"/>
        <n v="0.60173108668818098"/>
        <n v="0.50391001606855901"/>
        <n v="0.56004641268613398"/>
        <n v="0.58529854490717503"/>
        <n v="0.53064150041810998"/>
        <n v="0.62578748425031505"/>
        <n v="0.42391268615010402"/>
        <n v="0.58645310690853003"/>
        <n v="0.34932306255835699"/>
        <n v="0.55132437214461105"/>
        <n v="0.47102604997341802"/>
        <n v="0.522756273925989"/>
        <n v="0.541743184065546"/>
        <n v="0.59922430510665803"/>
        <n v="0.52258064516128999"/>
        <n v="0.58686596422445503"/>
        <n v="0.48631054949262897"/>
        <n v="0.414753741819404"/>
        <n v="0.58544227524704795"/>
        <n v="0.45681007533648399"/>
        <n v="0.55975660495111301"/>
        <n v="0.558594529846277"/>
        <n v="0.45076160867651899"/>
        <n v="0.41222879684418101"/>
        <n v="0.48200836820083698"/>
        <n v="0.44974602165465399"/>
        <n v="0.44176321382052502"/>
        <n v="0.404909899966307"/>
        <n v="0.59920056176740699"/>
        <n v="0.55898989898989904"/>
        <n v="0.57514267596702595"/>
        <n v="0.632619886209699"/>
        <n v="0.60926966292134799"/>
        <n v="0.44397442203639897"/>
        <n v="0.58239805462027705"/>
        <n v="0.41568436829100303"/>
        <n v="0.55936352509179899"/>
        <n v="0.451153517516377"/>
        <n v="0.41961911973014199"/>
        <n v="0.40254304917625799"/>
        <n v="0.58019343737020102"/>
        <n v="0.500854192973334"/>
        <n v="0.54935443565181197"/>
        <n v="0.62599403578528801"/>
        <n v="0.62589928057554001"/>
        <n v="0.61475045146431495"/>
        <n v="0.59488000907196603"/>
        <n v="0.495019631111841"/>
        <n v="0.39120767367904002"/>
        <n v="0.482221667083021"/>
        <n v="0.49829683698296801"/>
        <n v="0.45064085796494902"/>
        <n v="0.58876435588764398"/>
        <n v="0.53208910295002998"/>
        <n v="0.459481638514669"/>
        <n v="0.46096189881324201"/>
        <n v="0.40955115515725699"/>
        <n v="0.44650019643852401"/>
        <n v="0.45245783997129502"/>
        <n v="0.47910697230181498"/>
        <n v="0.55610043154178102"/>
        <n v="0.51291627762215997"/>
        <n v="0.56996190353199505"/>
        <n v="0.42556298599473003"/>
        <n v="0.50701771367728199"/>
        <n v="0.52023355770010604"/>
        <n v="0.59200528576148004"/>
        <n v="0.53359017577654699"/>
        <n v="0.46477295195412899"/>
        <n v="0.52696628392255496"/>
        <n v="0.48046748886162599"/>
        <n v="0.45711479252820902"/>
        <n v="0.43364546335163101"/>
        <n v="0.50873700508736996"/>
        <n v="0.38347695766204598"/>
        <n v="0.48536464362493797"/>
        <n v="0.29660491482697798"/>
        <n v="0.49561548643282599"/>
        <n v="0.46576852038678201"/>
        <n v="0.62717481358740701"/>
        <n v="0.52986144290492099"/>
        <n v="0.442983561752882"/>
        <n v="0.60382356328457898"/>
        <n v="0.52072286549074798"/>
        <n v="0.50857471075736405"/>
        <n v="0.45350006031120599"/>
        <n v="0.55041192624558599"/>
        <n v="0.51498189002304895"/>
        <n v="0.60193859156594498"/>
        <n v="0.46801751523997598"/>
        <n v="0.56591184795794602"/>
        <n v="0.56669856459330203"/>
        <n v="0.50617283950617298"/>
        <n v="0.44640348689133702"/>
        <n v="0.55394559272675603"/>
        <n v="0.51510954419541699"/>
        <n v="0.62255176273083401"/>
        <n v="0.40012523481527901"/>
        <n v="0.60185185185185197"/>
        <n v="0.54421094369547995"/>
        <n v="0.48156795281395898"/>
        <n v="0.64842615012106497"/>
        <n v="0.59459044106347003"/>
        <n v="0.44658135773604501"/>
        <n v="0.45215277777777801"/>
        <n v="0.56389323142840597"/>
        <n v="0.57393483709273196"/>
        <n v="0.47733136748986399"/>
        <n v="0.41862402132267201"/>
        <n v="0.486642279126483"/>
        <n v="0.440286094477711"/>
        <n v="0.62045024195245102"/>
        <n v="0.605865981588525"/>
        <n v="0.47232079488999301"/>
        <n v="0.54492630385487495"/>
        <n v="0.61782394751230196"/>
        <n v="0.444507871268917"/>
        <n v="0.58739393939393902"/>
        <n v="0.49136825490776398"/>
        <n v="0.400142756939316"/>
        <n v="0.464837689983786"/>
        <n v="0.62681319826037096"/>
        <n v="0.54733388189640297"/>
        <n v="0.60696378830083597"/>
        <n v="0.45916636056742"/>
        <n v="0.53343503686753102"/>
        <n v="0.47532832080200499"/>
        <n v="0.60361752668784496"/>
        <n v="0.39967817799232602"/>
        <n v="0.55588452997779403"/>
        <n v="0.48432525104090102"/>
        <n v="0.46229955646537002"/>
        <n v="0.41026962047054799"/>
        <n v="0.51228872376908596"/>
        <n v="0.53616241364725803"/>
        <n v="0.46651692436272502"/>
        <n v="0.49782923299565801"/>
        <n v="0.53115189567737298"/>
        <n v="0.39173681384754"/>
        <n v="0.59603395010093596"/>
        <n v="0.51381456808998605"/>
        <n v="0.49579070068643999"/>
        <n v="0.53895960096594897"/>
        <n v="0.45560651282424602"/>
        <n v="0.64753101435173899"/>
        <n v="0.62423398328690805"/>
        <n v="0.60073594390600804"/>
        <n v="0.58618793391838298"/>
        <n v="0.62598962598962604"/>
        <n v="0.42566133823737401"/>
        <n v="0.40011186796515202"/>
        <n v="0.53137835514375797"/>
        <n v="0.40617302421425899"/>
        <n v="0.48266856104134898"/>
        <n v="0.48811637363266702"/>
        <n v="0.517606500861857"/>
        <n v="0.56091826856589699"/>
        <n v="0.47032852790809399"/>
        <n v="0.43687217869084"/>
        <n v="0.48623442989460203"/>
        <n v="0.49102933473022498"/>
        <n v="0.57671270251659801"/>
        <n v="0.63752770253632096"/>
        <n v="0.49627843294136198"/>
        <n v="0.50991909564446403"/>
        <n v="0.56792270531401001"/>
        <n v="0.45767067232425301"/>
        <n v="0.41129802197211102"/>
        <n v="0.47594073017974398"/>
        <n v="0.620137931034483"/>
        <n v="0.45042992770894003"/>
        <n v="0.58321970729933603"/>
        <n v="0.48583344366476899"/>
        <n v="0.514358950745192"/>
        <n v="0.56338609772883697"/>
        <n v="0.46185244910300299"/>
        <n v="0.46408839779005501"/>
        <n v="0.47322772992832601"/>
        <n v="0.50521024886600496"/>
        <n v="0.43535381621020403"/>
        <n v="0.50614776007698103"/>
        <n v="0.44367014345816502"/>
        <n v="0.40151554203824902"/>
        <n v="0.4560347241669"/>
        <n v="0.55604699378023503"/>
        <n v="0.61896520074476202"/>
        <n v="0.58294753086419804"/>
        <n v="0.400474475504487"/>
        <n v="0.49716713881019797"/>
        <n v="0.50950284548480596"/>
        <n v="0.60064236584552899"/>
        <n v="0.52802168021680196"/>
        <n v="0.583438525624842"/>
        <n v="0.36699278314095601"/>
        <n v="0.38896117978746497"/>
        <n v="0.53307008884501506"/>
        <n v="0.50355538105832598"/>
        <n v="0.43389101893807402"/>
        <n v="0.47924429626724202"/>
        <n v="0.60187813933173195"/>
        <n v="0.455644411381811"/>
        <n v="0.58210789693165299"/>
        <n v="0.62371004278882503"/>
        <n v="0.61719833564493798"/>
        <n v="0.45456884132537601"/>
        <n v="0.43524925356417998"/>
        <n v="0.46808510638297901"/>
        <n v="0.45555440307022099"/>
        <n v="0.47053682896379501"/>
        <n v="0.47393706461686302"/>
        <n v="0.62629757785467099"/>
        <n v="0.35484365419987701"/>
        <n v="0.53183341311632404"/>
        <n v="0.50656063618290303"/>
        <n v="0.57732859192713204"/>
        <n v="0.51682368775235499"/>
        <n v="0.46272126943036201"/>
        <n v="0.50839037315080604"/>
        <n v="0.48170021627017101"/>
        <n v="0.63081155433287495"/>
        <n v="0.47644408029496099"/>
        <n v="0.59283387622149797"/>
        <n v="0.46130854447734998"/>
        <n v="0.41541274702033398"/>
        <n v="0.492669184967027"/>
        <n v="0.63823449769834795"/>
        <n v="0.48190789473684198"/>
        <n v="0.49356121298439298"/>
        <n v="0.578630037626366"/>
        <n v="0.50039739310125597"/>
        <n v="0.56866683404468998"/>
        <n v="0.61493614658523099"/>
        <n v="0.46021865772883302"/>
        <n v="0.44288288288288302"/>
        <n v="0.45074752300070797"/>
        <n v="0.51403860616695896"/>
        <n v="0.40259700298470702"/>
        <n v="0.50457375174691899"/>
        <n v="0.46547235633623202"/>
        <n v="0.44235810556687599"/>
        <n v="0.49549411944402"/>
        <n v="0.56717622854761796"/>
        <n v="0.31452208598020398"/>
        <n v="0.48634577205137602"/>
        <n v="0.50325785433197801"/>
        <n v="0.41111512669156303"/>
        <n v="0.50187784147064596"/>
        <n v="0.50420329846627698"/>
        <n v="0.58913225890454601"/>
        <n v="0.513337094044645"/>
        <n v="0.41051741905828099"/>
        <n v="0.39907661580173798"/>
        <n v="0.53906689151208498"/>
        <n v="0.506652306132793"/>
        <n v="0.42003865021554898"/>
        <n v="0.39850317700104998"/>
        <n v="0.43355534766997"/>
        <n v="0.59819661315152906"/>
        <n v="0.56867965064686399"/>
        <n v="0.49161580469000998"/>
        <n v="0.47737637714578501"/>
        <n v="0.46316047566507301"/>
        <n v="0.52503188775510201"/>
        <n v="0.45620934548995801"/>
        <n v="0.47980173482032201"/>
        <n v="0.41356634537429099"/>
        <n v="0.38328538591646999"/>
        <n v="0.640726006961711"/>
        <n v="0.53169114409303997"/>
        <n v="0.52014965259219703"/>
        <n v="0.44834865509022798"/>
        <n v="0.45287024270676002"/>
        <n v="0.445101486335305"/>
        <n v="0.417165171153207"/>
        <n v="0.462713936430318"/>
        <n v="0.44147694450379399"/>
        <n v="0.614200966461937"/>
        <n v="0.44027248398345598"/>
        <n v="0.56050863660769201"/>
        <n v="0.57360458246641499"/>
        <n v="0.60684002261164505"/>
        <n v="0.49312216521674501"/>
        <n v="0.37621958625156898"/>
        <n v="0.40423376886458001"/>
        <n v="0.573124526395555"/>
        <n v="0.48492376415889898"/>
        <n v="0.49762980928232797"/>
        <n v="0.58627403261134103"/>
        <n v="0.48856298566269002"/>
        <n v="0.60997442455243001"/>
        <n v="0.47709537079312098"/>
        <n v="0.36342152930780097"/>
        <n v="0.487823585810163"/>
        <n v="0.54433328765246003"/>
        <n v="0.58570598489250403"/>
        <n v="0.48041701295012501"/>
        <n v="0.51935096153846205"/>
        <n v="0.56950672645739897"/>
        <n v="0.48361638361638398"/>
        <n v="0.62815296989422298"/>
        <n v="0.56633590591694205"/>
        <n v="0.47783284371986601"/>
        <n v="0.447978955017169"/>
        <n v="0.42847756094355699"/>
        <n v="0.45552337608605697"/>
        <n v="0.56502384737678901"/>
        <n v="0.56037584966013598"/>
        <n v="0.59212356342873895"/>
        <n v="0.540601580946515"/>
        <n v="0.462934038207377"/>
        <n v="0.46899261957250998"/>
        <n v="0.48767123287671199"/>
        <n v="0.56702790123142399"/>
        <n v="0.61618432143860602"/>
        <n v="0.34981457773014002"/>
        <n v="0.55050347762898399"/>
        <n v="0.43731634226528199"/>
        <n v="0.49238191200268699"/>
        <n v="0.62621621621621604"/>
        <n v="0.48524074522138899"/>
        <n v="0.63155051323608902"/>
        <n v="0.52590673575129498"/>
        <n v="0.57734540550953595"/>
        <n v="0.60342031549461905"/>
        <n v="0.59292875534011302"/>
        <n v="0.56894394394394399"/>
        <n v="0.41825435596808302"/>
        <n v="0.59475719810915295"/>
        <n v="0.569592287607954"/>
        <n v="0.49428983257567399"/>
        <n v="0.45439045183290699"/>
        <n v="0.60801206116734896"/>
        <n v="0.42739004121343199"/>
        <n v="0.44175576814856499"/>
        <n v="0.58503934400900603"/>
        <n v="0.47261564646526"/>
        <n v="0.39756561039494598"/>
        <n v="0.37069677774717702"/>
        <n v="0.54824851288830101"/>
        <n v="0.62895057375472796"/>
        <n v="0.46758656599843801"/>
        <n v="0.63351498637602199"/>
        <n v="0.44578853046595002"/>
        <n v="0.416608532698647"/>
        <n v="0.57546081472556199"/>
        <n v="0.37494676361496398"/>
        <n v="0.45341051750592798"/>
        <n v="0.45502974955029801"/>
        <n v="0.59433040078201405"/>
        <n v="0.39997743691088"/>
        <n v="0.62889379445670801"/>
        <n v="0.581558915614381"/>
        <n v="0.48139990210474798"/>
        <n v="0.61082024432809801"/>
        <n v="0.60356299635114796"/>
        <n v="0.53773584905660399"/>
        <n v="0.549054373522459"/>
        <n v="0.46830699614664001"/>
        <n v="0.45397079829624398"/>
        <n v="0.55009027472795602"/>
        <n v="0.43188911587787998"/>
        <n v="0.55637961818431503"/>
        <n v="0.52166334661354596"/>
        <n v="0.43686324497773998"/>
        <n v="0.585798816568047"/>
        <n v="0.39764641488779401"/>
        <n v="0.42887318222438903"/>
        <n v="0.62060506950122596"/>
        <n v="0.48746454036648001"/>
        <n v="0.44546325441357598"/>
        <n v="0.41861652599645599"/>
        <n v="0.49767213918157299"/>
        <n v="0.42773394696471601"/>
        <n v="0.45151236938911898"/>
        <n v="0.52789699570815496"/>
        <n v="0.58288024536456196"/>
        <n v="0.61802803726175504"/>
        <n v="0.48647092688543497"/>
        <n v="0.40695854784818702"/>
        <n v="0.57109084768659202"/>
        <n v="0.457104745857905"/>
        <n v="0.50093416037665395"/>
        <n v="0.58392050324698896"/>
        <n v="0.48707723372034301"/>
        <n v="0.39103982689457001"/>
        <n v="0.473322388672276"/>
        <n v="0.441967335279141"/>
        <n v="0.59405239556289802"/>
        <n v="0.55883913412563702"/>
        <n v="0.45199015182601598"/>
        <n v="0.55538504464285698"/>
        <n v="0.585474212864594"/>
        <n v="0.55359808898178597"/>
        <n v="0.60483358066567705"/>
        <n v="0.51398532037294198"/>
        <n v="0.41182162505874897"/>
        <n v="0.63119176066699401"/>
        <n v="0.43298750793986901"/>
        <n v="0.46966058277297501"/>
        <n v="0.50855271139148395"/>
        <n v="0.61077515118196801"/>
        <n v="0.47706975621530301"/>
        <n v="0.59472324221406203"/>
        <n v="0.42660129738022601"/>
        <n v="0.44625407166123798"/>
        <n v="0.38595217777714802"/>
        <n v="0.56609972941631204"/>
        <n v="0.55369595536959604"/>
        <n v="0.54272893601677397"/>
        <n v="0.425998320447109"/>
        <n v="0.38094910433725598"/>
        <n v="0.49163835032314002"/>
        <n v="0.60555817795610101"/>
        <n v="0.38033625517171898"/>
        <n v="0.470170109356015"/>
        <n v="0.64936954413191095"/>
        <n v="0.57805486284289298"/>
        <n v="0.49526420737786597"/>
        <n v="0.46645917488908001"/>
        <n v="0.50917987356023198"/>
        <n v="0.54992425285773305"/>
        <n v="0.63898387884709296"/>
        <n v="0.48304566042355201"/>
        <n v="0.54834403080872895"/>
        <n v="0.53317717294417599"/>
        <n v="0.46472211584395701"/>
        <n v="0.46347031963470298"/>
        <n v="0.59612326342004995"/>
        <n v="0.435253394869974"/>
        <n v="0.61436204537828099"/>
        <n v="0.57450942296483398"/>
        <n v="0.37619267466912898"/>
        <n v="0.51023676578799304"/>
        <n v="0.57134208810654696"/>
        <n v="0.47055535103148299"/>
        <n v="0.58891687657430702"/>
        <n v="0.37025109363868203"/>
        <n v="0.46697350416718503"/>
        <n v="0.382148906057864"/>
        <n v="0.62827663134411604"/>
        <n v="0.44282400300208102"/>
        <n v="0.44961682183798901"/>
        <n v="0.64339946118050495"/>
        <n v="0.615840517241379"/>
        <n v="0.49685160983723398"/>
        <n v="0.449985951109862"/>
        <n v="0.47704884790659402"/>
        <n v="0.37650226695028399"/>
        <n v="0.52230142674052804"/>
        <n v="0.54415841584158398"/>
        <n v="0.59377940118434902"/>
        <n v="0.55733679953783899"/>
        <n v="0.484265564862152"/>
        <n v="0.43700676437429498"/>
        <n v="0.35017296311325602"/>
        <n v="0.59497137167040104"/>
        <n v="0.49192139737991297"/>
        <n v="0.41376038268058402"/>
        <n v="0.49955171570625201"/>
        <n v="0.59903487606931405"/>
        <n v="0.49606205250596702"/>
        <n v="0.39996273060438498"/>
        <n v="0.46765045597945099"/>
        <n v="0.31540751845694498"/>
        <n v="0.43229591005377199"/>
        <n v="0.49278350515463898"/>
        <n v="0.59222160390774803"/>
        <n v="0.45773209461685499"/>
        <n v="0.48478234509518597"/>
        <n v="0.53552396942425395"/>
        <n v="0.44999323703825"/>
        <n v="0.40744697689142101"/>
        <n v="0.49170907896897098"/>
        <n v="0.50086632013861099"/>
        <n v="0.51298917015480705"/>
        <n v="0.46197984990049901"/>
        <n v="0.469711498945177"/>
        <n v="0.47849767782726199"/>
        <n v="0.40562064476606202"/>
        <n v="0.59562669265049395"/>
        <n v="0.485414991074406"/>
        <n v="0.468681078913538"/>
        <n v="0.436020076920831"/>
        <n v="0.46149291163049899"/>
        <n v="0.57506789085736498"/>
        <n v="0.47348534201954401"/>
        <n v="0.55260542382507505"/>
        <n v="0.53955537752853999"/>
        <n v="0.54324432044639304"/>
        <n v="0.37493050997607702"/>
        <n v="0.48286976244478902"/>
        <n v="0.52956989247311803"/>
        <n v="0.58012371615312797"/>
        <n v="0.45429860585755999"/>
        <n v="0.57746478873239404"/>
        <n v="0.42234103894742397"/>
        <n v="0.55397857940731998"/>
        <n v="0.44623986867754201"/>
        <n v="0.53667468870984603"/>
        <n v="0.57983780760626402"/>
        <n v="0.54238743712427895"/>
        <n v="0.446698456316172"/>
        <n v="0.45698521899053202"/>
        <n v="0.47050729839674599"/>
        <n v="0.489066794121161"/>
        <n v="0.520384391380314"/>
        <n v="0.43227967343521001"/>
        <n v="0.52380952380952395"/>
        <n v="0.45294881432378897"/>
        <n v="0.450489268312326"/>
        <n v="0.56628222825844998"/>
        <n v="0.470105454024908"/>
        <n v="0.50130731458452904"/>
        <n v="0.48988215409174202"/>
        <n v="0.51835193960324499"/>
        <n v="0.43964539007092202"/>
        <n v="0.40780124703949"/>
        <n v="0.46380811776536801"/>
        <n v="0.48871859888476299"/>
        <n v="0.44945783736553402"/>
        <n v="0.48305210606285598"/>
        <n v="0.55682837987647205"/>
        <n v="0.61036414565826302"/>
        <n v="0.503072196620584"/>
        <n v="0.434105949610117"/>
        <n v="0.450445410336963"/>
        <n v="0.423588202632524"/>
        <n v="0.43177607965728798"/>
        <n v="0.55920878698295995"/>
        <n v="0.44275452351370298"/>
        <n v="0.450013051422605"/>
        <n v="0.54730790842422194"/>
        <n v="0.47032224673803502"/>
        <n v="0.51540672414945499"/>
        <n v="0.55393381721069801"/>
        <n v="0.456492217695602"/>
        <n v="0.57378385723344505"/>
        <n v="0.58615500376222696"/>
        <n v="0.60176991150442505"/>
        <n v="0.61285833565265802"/>
        <n v="0.48037055583375099"/>
        <n v="0.46658843115047099"/>
        <n v="0.46657398452611198"/>
        <n v="0.42035288800197801"/>
        <n v="0.60929144861612194"/>
        <n v="0.54718112754898096"/>
        <n v="0.50817393940925304"/>
        <n v="0.44221565315315298"/>
        <n v="0.58731325006123003"/>
        <n v="0.40460761746329599"/>
        <n v="0.47771706132361902"/>
        <n v="0.43654152710622801"/>
        <n v="0.49104074619538501"/>
        <n v="0.59709158828630504"/>
        <n v="0.498498176357005"/>
        <n v="0.41982743623246899"/>
        <n v="0.49116677653263002"/>
        <n v="0.47773430588050297"/>
        <n v="0.51170195828689702"/>
        <n v="0.40214354650276801"/>
        <n v="0.63574721996202899"/>
        <n v="0.61579058475828596"/>
        <n v="0.41990328107041403"/>
        <n v="0.60023327015599903"/>
        <n v="0.54708002883922102"/>
        <n v="0.59683485272437398"/>
        <n v="0.58326863354037295"/>
        <n v="0.57001190003966695"/>
        <n v="0.45145094394096202"/>
        <n v="0.52545234871974"/>
        <n v="0.52099703114673301"/>
        <n v="0.43426550948248199"/>
        <n v="0.514250788136139"/>
        <n v="0.60929163588607105"/>
        <n v="0.395847197194578"/>
        <n v="0.46346696089248501"/>
        <n v="0.552531377802849"/>
        <n v="0.46395901939260897"/>
        <n v="0.46135831381733"/>
        <n v="0.41630728366137898"/>
        <n v="0.62244333886124903"/>
        <n v="0.434596854831379"/>
        <n v="0.49148716242707902"/>
        <n v="0.38999814625453699"/>
        <n v="0.44904481731677198"/>
        <n v="0.46144931488172303"/>
        <n v="0.51033705049492595"/>
        <n v="0.466025089031878"/>
        <n v="0.53026159210004398"/>
        <n v="0.50489649188050101"/>
        <n v="0.47718906126742"/>
        <n v="0.433572314314628"/>
        <n v="0.54312908982748398"/>
        <n v="0.40112984308393201"/>
        <n v="0.62724639167328999"/>
        <n v="0.34854908730863998"/>
        <n v="0.47287424218871399"/>
        <n v="0.38179660725856202"/>
        <n v="0.43946250783262503"/>
        <n v="0.38464379987840602"/>
        <n v="0.444955980938535"/>
        <n v="0.45420944558521598"/>
        <n v="0.41306983233834299"/>
        <n v="0.48213493120284101"/>
        <n v="0.53934659090909098"/>
        <n v="0.40147233270532401"/>
        <n v="0.62776714949439805"/>
        <n v="0.50365625341068399"/>
        <n v="0.62755530663679604"/>
        <n v="0.606378424657534"/>
        <n v="0.40232995004098898"/>
        <n v="0.50381315538608196"/>
        <n v="0.41479180259161202"/>
        <n v="0.46033352923391502"/>
        <n v="0.39942980159422797"/>
        <n v="0.52095238095238094"/>
        <n v="0.41610758356295702"/>
        <n v="0.52104064260880001"/>
        <n v="0.44884679809302902"/>
        <n v="0.56934278300607999"/>
        <n v="0.432157300237066"/>
        <n v="0.51403933562720405"/>
        <n v="0.48592140404425799"/>
        <n v="0.55248296007789699"/>
        <n v="0.63716591023701497"/>
        <n v="0.62905252576024095"/>
        <n v="0.55280941227149105"/>
        <n v="0.50765606595995305"/>
        <n v="0.43623722367482798"/>
        <n v="0.43404455179817503"/>
        <n v="0.51981855491953799"/>
        <n v="0.57746269764679703"/>
        <n v="0.47576586498040202"/>
        <n v="0.62555066079295196"/>
        <n v="0.40479983009450998"/>
        <n v="0.51701224881914998"/>
        <n v="0.47907886815171602"/>
        <n v="0.39178374533167298"/>
        <n v="0.46161542413671902"/>
        <n v="0.49086595492289498"/>
        <n v="0.61849547511312197"/>
        <n v="0.60356444251249697"/>
        <n v="0.48653760569648402"/>
        <n v="0.64989112025163298"/>
        <n v="0.50754406716095002"/>
        <n v="0.47665832672240199"/>
        <n v="0.59310539700480402"/>
        <n v="0.50635910224438896"/>
        <n v="0.58189340472134399"/>
        <n v="0.55671530175499995"/>
        <n v="0.605409845684445"/>
        <n v="0.58461157842652201"/>
        <n v="0.47276169108883098"/>
        <n v="0.57250732008013605"/>
        <n v="0.54388888888888898"/>
        <n v="0.45189318232289599"/>
        <n v="0.61647960580344896"/>
        <n v="0.55377287540736997"/>
        <n v="0.49569662848637802"/>
        <n v="0.536875363764862"/>
        <n v="0.62431764342362805"/>
        <n v="0.44642731184312601"/>
        <n v="0.40079356909021902"/>
        <n v="0.544303797468354"/>
        <n v="0.62304769945124505"/>
        <n v="0.43523322635070799"/>
        <n v="0.52987309589985598"/>
        <n v="0.50301940936253398"/>
        <n v="0.53103448275862097"/>
        <n v="0.52771501101905305"/>
        <n v="0.53216374269005795"/>
        <n v="0.51233829764104799"/>
        <n v="0.45125410668812899"/>
        <n v="0.48065565867180898"/>
        <n v="0.50788735120487805"/>
        <n v="0.39739906803630398"/>
        <n v="0.44010322456165701"/>
        <n v="0.46214367850874499"/>
        <n v="0.41748687664042"/>
        <n v="0.59869503709905603"/>
        <n v="0.53833965011455898"/>
        <n v="0.63926380368098201"/>
        <n v="0.38994764749209698"/>
        <n v="0.64123989218328803"/>
        <n v="0.52341012846374302"/>
        <n v="0.507487817945251"/>
        <n v="0.49187935034802799"/>
        <n v="0.58221697470596301"/>
        <n v="0.463974469129741"/>
        <n v="0.47301803761133898"/>
        <n v="0.520835025586874"/>
        <n v="0.52424913835549003"/>
        <n v="0.452885517997624"/>
        <n v="0.46714271447118699"/>
        <n v="0.60730397422126803"/>
        <n v="0.45388305738917101"/>
        <n v="0.628964838947627"/>
        <n v="0.49861249861249901"/>
        <n v="0.62964974205810498"/>
        <n v="0.445139813938778"/>
        <n v="0.52213805611863895"/>
        <n v="0.61457401045125204"/>
        <n v="0.50798189182749598"/>
        <n v="0.46905310669355599"/>
        <n v="0.53070551271065403"/>
        <n v="0.50622067243531799"/>
        <n v="0.46708080859514201"/>
        <n v="0.594441751494587"/>
        <n v="0.60204308238951798"/>
        <n v="0.54828282828282804"/>
        <n v="0.49826259617771201"/>
        <n v="0.41652199686666402"/>
        <n v="0.50535358565737099"/>
        <n v="0.47275494672754997"/>
        <n v="0.50620078740157504"/>
        <n v="0.605723812170047"/>
        <n v="0.58101661957281303"/>
        <n v="0.53484589737334298"/>
        <n v="0.50180191375668004"/>
        <n v="0.42930444697833497"/>
        <n v="0.39604895135745599"/>
        <n v="0.42321149408173903"/>
        <n v="0.53380851473704505"/>
        <n v="0.46781227286886101"/>
        <n v="0.55941463414634196"/>
        <n v="0.57042922729926804"/>
        <n v="0.51756022386243805"/>
        <n v="0.59193266448286497"/>
        <n v="0.50930983118172801"/>
        <n v="0.56484985629381101"/>
        <n v="0.38211503894547599"/>
        <n v="0.48857559552746699"/>
        <n v="0.623167981961669"/>
        <n v="0.39068736826664002"/>
        <n v="0.52648440837249"/>
        <n v="0.45550161812297701"/>
        <n v="0.41606826053898799"/>
        <n v="0.49116444678887"/>
        <n v="0.64145810663765002"/>
        <n v="0.45888485715745903"/>
        <n v="0.54989522954254799"/>
        <n v="0.52672827400551403"/>
        <n v="0.46708249552026498"/>
        <n v="0.54671131065621603"/>
        <n v="0.56572258533042896"/>
        <n v="0.39777530932765598"/>
        <n v="0.42848197454846698"/>
        <n v="0.46907404512531897"/>
        <n v="0.59854591433538795"/>
        <n v="0.58644491386748399"/>
        <n v="0.46435870268296903"/>
        <n v="0.54236335534635405"/>
        <n v="0.43123696076452001"/>
        <n v="0.50987438384480799"/>
        <n v="0.53872707659115404"/>
        <n v="0.41970022215478903"/>
        <n v="0.56028599285017899"/>
        <n v="0.46093033413409001"/>
        <n v="0.495057440555704"/>
        <n v="0.33367523683268302"/>
        <n v="0.62302036199095001"/>
        <n v="0.40595121079438801"/>
        <n v="0.39403900942362502"/>
        <n v="0.58191653786707898"/>
        <n v="0.39409552269565701"/>
        <n v="0.48631847582909699"/>
        <n v="0.44597831966896401"/>
        <n v="0.59761528720422297"/>
        <n v="0.63013698630137005"/>
        <n v="0.56533754441373896"/>
        <n v="0.51346427027360897"/>
        <n v="0.52364821950289997"/>
        <n v="0.63094587206123598"/>
        <n v="0.61365908683056902"/>
        <n v="0.40538869513974102"/>
        <n v="0.35711279461279499"/>
        <n v="0.46520531028095102"/>
        <n v="0.48552631578947397"/>
        <n v="0.368598976745031"/>
        <n v="0.49029329191804599"/>
        <n v="0.59425259204833103"/>
        <n v="0.47234592336027298"/>
        <n v="0.58688524590163904"/>
        <n v="0.46054671828068899"/>
        <n v="0.63195646796933003"/>
        <n v="0.60335621662852801"/>
        <n v="0.46094527363184101"/>
        <n v="0.63268608414239502"/>
        <n v="0.472336065573771"/>
        <n v="0.49463717730601398"/>
        <n v="0.45721774327328202"/>
        <n v="0.53551383781691497"/>
        <n v="0.38705616501552098"/>
        <n v="0.44460542837824801"/>
        <n v="0.52433949482241404"/>
        <n v="0.57897074687480199"/>
        <n v="0.38411546890349901"/>
        <n v="0.55304382312115796"/>
        <n v="0.47440794499618"/>
        <n v="0.45072430492890397"/>
        <n v="0.51615139331762105"/>
        <n v="0.34896977150498298"/>
        <n v="0.599382332991788"/>
        <n v="0.554332240040875"/>
        <n v="0.56549078790165397"/>
        <n v="0.58344579397211005"/>
        <n v="0.45229616341953999"/>
        <n v="0.37928276714470099"/>
        <n v="0.45262356911268398"/>
        <n v="0.39797457444516299"/>
        <n v="0.42848582211342301"/>
        <n v="0.501915708812261"/>
        <n v="0.57371332371332395"/>
        <n v="0.54041523886313203"/>
        <n v="0.510092890317971"/>
        <n v="0.529369249159092"/>
        <n v="0.337990288625238"/>
        <n v="0.45153574081519998"/>
        <n v="0.57774531934670004"/>
        <n v="0.38700504345959902"/>
        <n v="0.63212706020318399"/>
        <n v="0.50267051921898298"/>
        <n v="0.60782590867820596"/>
        <n v="0.52743593020545898"/>
        <n v="0.42110177404295102"/>
        <n v="0.53016483976236295"/>
        <n v="0.40047046360917199"/>
        <n v="0.54955685257241704"/>
        <n v="0.37161644182058201"/>
        <n v="0.44305451829723702"/>
        <n v="0.55050301810865199"/>
        <n v="0.43938203718250901"/>
        <n v="0.43916201097896301"/>
        <n v="0.57839140103780595"/>
        <n v="0.44624947026416201"/>
        <n v="0.62194779680044898"/>
        <n v="0.47646172562984901"/>
        <n v="0.47818841069297102"/>
        <n v="0.50006032090722696"/>
        <n v="0.52814337720526505"/>
        <n v="0.57666870611543297"/>
        <n v="0.39881393624907302"/>
        <n v="0.54840905775371596"/>
        <n v="0.49317770836758201"/>
        <n v="0.47414866890451202"/>
        <n v="0.457635529090684"/>
        <n v="0.47635749545336498"/>
        <n v="0.62338392355255801"/>
        <n v="0.55845962250723802"/>
        <n v="0.40994904505297097"/>
        <n v="0.497954629973968"/>
        <n v="0.435444280805106"/>
        <n v="0.40131230386762901"/>
        <n v="0.48197977020524402"/>
        <n v="0.56635877491492503"/>
        <n v="0.57626597836774796"/>
        <n v="0.56857956857956904"/>
        <n v="0.45375742039935202"/>
        <n v="0.51456310679611705"/>
        <n v="0.377814395499808"/>
        <n v="0.52225486995320503"/>
        <n v="0.43286126409651199"/>
        <n v="0.42770229457612602"/>
        <n v="0.42398888883603902"/>
        <n v="0.47294976384714499"/>
        <n v="0.43244354271923202"/>
        <n v="0.35168347385242699"/>
        <n v="0.37667562914675901"/>
        <n v="0.59324847814056503"/>
        <n v="0.37479393339927503"/>
        <n v="0.54000728825029898"/>
        <n v="0.50207846933545897"/>
        <n v="0.47504821600771502"/>
        <n v="0.50123530732948995"/>
        <n v="0.53460501348247302"/>
        <n v="0.52975891511803097"/>
        <n v="0.465325659387335"/>
        <n v="0.38431299429761201"/>
        <n v="0.611425339366516"/>
        <n v="0.453584435091896"/>
        <n v="0.60414294235670496"/>
        <n v="0.438674339596478"/>
        <n v="0.511692341793195"/>
        <n v="0.417688202533118"/>
        <n v="0.61730329648212301"/>
        <n v="0.406154413119587"/>
        <n v="0.39701478890946101"/>
        <n v="0.47068625030856598"/>
        <n v="0.40609324202035602"/>
        <n v="0.452481816001918"/>
        <n v="0.42683070819656599"/>
        <n v="0.37384557124419399"/>
        <n v="0.43072482360487502"/>
        <n v="0.55997139036601695"/>
        <n v="0.44104692797617201"/>
        <n v="0.442533983537655"/>
        <n v="0.40543575140929"/>
        <n v="0.38146767553132299"/>
        <n v="0.50082080525315398"/>
        <n v="0.595002931493258"/>
        <n v="0.43839835728952797"/>
        <n v="0.44152381667636698"/>
        <n v="0.35141211719929699"/>
        <n v="0.505488705932025"/>
        <n v="0.47408332335551301"/>
        <n v="0.50243399062296701"/>
        <n v="0.52488450230995398"/>
        <n v="0.54148803551339397"/>
        <n v="0.47690067884410298"/>
        <n v="0.55875198864009901"/>
        <n v="0.42526731752673202"/>
        <n v="0.406229583308586"/>
        <n v="0.41235512183685702"/>
        <n v="0.35711628291513398"/>
        <n v="0.43329336491812998"/>
        <n v="0.42445221987593501"/>
        <n v="0.45927172664369098"/>
        <n v="0.492767808591626"/>
        <n v="0.55552624637298897"/>
        <n v="0.30445694232295101"/>
        <n v="0.55047243342983498"/>
        <n v="0.62627939142461997"/>
        <n v="0.396200989919407"/>
        <n v="0.52108958454310295"/>
        <n v="0.46824647262528302"/>
        <n v="0.47831230732478602"/>
        <n v="0.62561702673248298"/>
        <n v="0.30084255624252798"/>
        <n v="0.46345819656304299"/>
        <n v="0.50591216216216195"/>
        <n v="0.38381763960689003"/>
        <n v="0.332607937272622"/>
        <n v="0.46126235392457399"/>
        <n v="0.41978758276113498"/>
        <n v="0.40654134189209901"/>
        <n v="0.48251222264009003"/>
        <n v="0.51030041934966397"/>
        <n v="0.50535769863501001"/>
        <n v="0.42071235919403499"/>
        <n v="0.35973263425776902"/>
        <n v="0.47902259105578598"/>
        <n v="0.61573334484694098"/>
        <n v="0.57032747656632199"/>
        <n v="0.45240438951474699"/>
        <n v="0.44080234833659498"/>
        <n v="0.39805665349143599"/>
        <n v="0.59318306761957096"/>
        <n v="0.42988262289294898"/>
        <n v="0.48424640452240397"/>
        <n v="0.42474396748552901"/>
        <n v="0.46893585622393102"/>
        <n v="0.394950098097757"/>
        <n v="0.51462155963302803"/>
        <n v="0.56479088908029496"/>
        <n v="0.47890419080639002"/>
        <n v="0.51274787535410804"/>
        <n v="0.54973770330049798"/>
        <n v="0.41451018701195902"/>
        <n v="0.44731442744129501"/>
        <n v="0.51572266564092695"/>
        <n v="0.59571329660736305"/>
        <n v="0.46655146877314202"/>
        <n v="0.431927348183064"/>
        <n v="0.51432156455520905"/>
        <n v="0.62476086362394101"/>
        <n v="0.43277826130861102"/>
        <n v="0.49997163227868402"/>
        <n v="0.51415868082534699"/>
        <n v="0.42048601017008902"/>
        <n v="0.397432008896977"/>
        <n v="0.51222768047842804"/>
        <n v="0.59993521218011003"/>
        <n v="0.40959472324221402"/>
        <n v="0.38872160500236502"/>
        <n v="0.471074887568879"/>
        <n v="0.44768582074916702"/>
        <n v="0.53012852612251704"/>
        <n v="0.479867589527535"/>
        <n v="0.560088168638043"/>
        <n v="0.37138769414039502"/>
        <n v="0.63576341127922997"/>
        <n v="0.34918648310388001"/>
        <n v="0.37252566303472001"/>
        <n v="0.45855532152149697"/>
        <n v="0.44477393245883301"/>
        <n v="0.49700971265503002"/>
        <n v="0.41453423589955002"/>
        <n v="0.48746071451478401"/>
        <n v="0.62886859462201905"/>
        <n v="0.53656445224776494"/>
        <n v="0.40224475548373601"/>
        <n v="0.484736295141595"/>
        <n v="0.59096612296110396"/>
        <n v="0.442116469229201"/>
        <n v="0.45856207202060101"/>
        <n v="0.60484499610241704"/>
        <n v="0.46562656919645501"/>
        <n v="0.40438895367893102"/>
        <n v="0.39845402490791398"/>
        <n v="0.57255518455482102"/>
        <n v="0.45825291600235002"/>
        <n v="0.38725207009435803"/>
        <n v="0.39523147198090802"/>
        <n v="0.50729797996028103"/>
        <n v="0.38083992196324101"/>
        <n v="0.42645217152179299"/>
        <n v="0.55844088930107905"/>
        <n v="0.42243151130421203"/>
        <n v="0.44376222313185099"/>
        <n v="0.43053849303849301"/>
        <n v="0.48806518754705303"/>
        <n v="0.48372044674928699"/>
        <n v="0.54395161290322602"/>
        <n v="0.45286349834051298"/>
        <n v="0.60317343931017298"/>
        <n v="0.47158509113250102"/>
        <n v="0.61409298824619296"/>
        <n v="0.598032738750642"/>
        <n v="0.61502246950567097"/>
        <n v="0.35691950033561998"/>
        <n v="0.61871312166338899"/>
        <n v="0.52260767232382699"/>
        <n v="0.55544670846394995"/>
        <n v="0.42504411467863001"/>
        <n v="0.43122622183201698"/>
        <n v="0.60479846723573405"/>
        <n v="0.43610755012610097"/>
        <n v="0.52277233252352595"/>
        <n v="0.58133382551987201"/>
        <n v="0.47159850513049301"/>
        <n v="0.53777279195620797"/>
        <n v="0.55902157482478998"/>
        <n v="0.57038631742614498"/>
        <n v="0.32760180995475102"/>
        <n v="0.448115288726817"/>
        <n v="0.49298056155507602"/>
        <n v="0.62783661119515899"/>
        <n v="0.489724062385895"/>
        <n v="0.60752345521647"/>
        <n v="0.39840179597509201"/>
        <n v="0.54386819251684104"/>
        <n v="0.403040904790195"/>
        <n v="0.49867058494262501"/>
        <n v="0.50575625248114298"/>
        <n v="0.56982213500295897"/>
        <n v="0.42604472472907801"/>
        <n v="0.46346222975401802"/>
        <n v="0.40974261696821501"/>
        <n v="0.52646139042578799"/>
        <n v="0.46103495121650001"/>
        <n v="0.55210187594139404"/>
        <n v="0.59815154206815901"/>
        <n v="0.37700935367306998"/>
        <n v="0.47103797468354403"/>
        <n v="0.40839303991811698"/>
        <n v="0.50017591447151899"/>
        <n v="0.330030430299525"/>
        <n v="0.48507510386704999"/>
        <n v="0.63634164045487496"/>
        <n v="0.55260491654668598"/>
        <n v="0.52046142841924203"/>
        <n v="0.61202565886080795"/>
        <n v="0.457210329072334"/>
        <n v="0.404173870091381"/>
        <n v="0.42568146751242902"/>
        <n v="0.59939952820072895"/>
        <n v="0.37957197384889302"/>
        <n v="0.48399038773787101"/>
        <n v="0.42204988721695402"/>
        <n v="0.57609568966492797"/>
        <n v="0.40861779828974498"/>
        <n v="0.47475882237557698"/>
        <n v="0.33749380398657602"/>
        <n v="0.50411061285500802"/>
        <n v="0.52445369406867903"/>
        <n v="0.48560545245628101"/>
        <n v="0.37410674299511298"/>
        <n v="0.38325579463321402"/>
        <n v="0.46052631578947401"/>
        <n v="0.37979189485213599"/>
        <n v="0.41298571420265301"/>
        <n v="0.49079250246629402"/>
        <n v="0.45659727756702501"/>
        <n v="0.41389991011261701"/>
        <n v="0.43941514329863801"/>
        <n v="0.496807759991159"/>
        <n v="0.52741104730329802"/>
        <n v="0.50197996738877204"/>
        <n v="0.47339281194634297"/>
        <n v="0.47978086262129199"/>
        <n v="0.48943314240568803"/>
        <n v="0.57903888170763795"/>
        <n v="0.42735431294303899"/>
        <n v="0.47512301804264601"/>
        <n v="0.586537501248377"/>
        <n v="0.61240423630744001"/>
        <n v="0.60655931977424604"/>
        <n v="0.39148690902466499"/>
        <n v="0.54787952458130695"/>
        <n v="0.60991105463786499"/>
        <n v="0.55393000573723505"/>
        <n v="0.36578318653129699"/>
        <n v="0.62596177711590995"/>
        <n v="0.42597735326844099"/>
        <n v="0.62289655172413805"/>
        <n v="0.42735415585366698"/>
        <n v="0.45342161475520398"/>
        <n v="0.48337173194430499"/>
        <n v="0.44363472784525398"/>
        <n v="0.250734610656352"/>
        <n v="0.44421163456776402"/>
        <n v="0.595812028244461"/>
        <n v="0.51977170811251505"/>
        <n v="0.33969396643820998"/>
        <n v="0.36376726989686697"/>
        <n v="0.58244672649335405"/>
        <n v="0.49257871064467801"/>
        <n v="0.46557729429690298"/>
        <n v="0.55609562543398505"/>
        <n v="0.39053299686472398"/>
        <n v="0.35949265522774998"/>
        <n v="0.61763054463784395"/>
        <n v="0.52918583547883302"/>
        <n v="0.48897743469169103"/>
        <n v="0.62609170305676898"/>
        <n v="0.52781946528820001"/>
        <n v="0.46337402885682599"/>
        <n v="0.444876027707646"/>
        <n v="0.31874390706564298"/>
        <n v="0.34453307215365298"/>
        <n v="0.52417173766058101"/>
        <n v="0.50756558331095003"/>
        <n v="0.43194159237035901"/>
        <n v="0.62915386763473902"/>
        <n v="0.62899259768884797"/>
        <n v="0.55159112825458101"/>
        <n v="0.54365799556362204"/>
        <n v="0.53803596127247599"/>
        <n v="0.50207915885635501"/>
        <n v="0.61814584511023196"/>
        <n v="0.39236455294684103"/>
        <n v="0.40014644862094201"/>
        <n v="0.51655105269563095"/>
        <n v="0.42409177820267702"/>
        <n v="0.43744936226139203"/>
        <n v="0.55755721155312499"/>
        <n v="0.45873831486411198"/>
        <n v="0.39458347617415102"/>
        <n v="0.46607160969672401"/>
        <n v="0.50232185748598901"/>
        <n v="0.49174259681093402"/>
        <n v="0.34405300581771198"/>
        <n v="0.46138969470921398"/>
        <n v="0.59635056676803999"/>
        <n v="0.466057452746305"/>
        <n v="0.36752325643260902"/>
        <n v="0.46068720541020602"/>
        <n v="0.47075502647982398"/>
        <n v="0.54436120500566898"/>
        <n v="0.47731825144338402"/>
        <n v="0.58078845086063302"/>
        <n v="0.49746950428237702"/>
        <n v="0.43475470223809798"/>
        <n v="0.59906126482213395"/>
        <n v="0.39777968246194001"/>
        <n v="0.63438493519197903"/>
        <n v="0.576400281228029"/>
        <n v="0.51101928374655703"/>
        <n v="0.459568951547561"/>
        <n v="0.59804994527907696"/>
        <n v="0.456871656488188"/>
        <n v="0.40850544845232101"/>
        <n v="0.58615704346254605"/>
        <n v="0.38561911746730199"/>
        <n v="0.57525213343677295"/>
        <n v="0.42131147540983599"/>
        <n v="0.46961452545964799"/>
        <n v="0.47401314967125802"/>
        <n v="0.404663444955847"/>
        <n v="0.27207977207977202"/>
        <n v="0.47249888206837698"/>
        <n v="0.448767476085357"/>
        <n v="0.55594552856942303"/>
        <n v="0.53454785533021099"/>
        <n v="0.43737869036673799"/>
        <n v="0.38282061290774"/>
        <n v="0.48683185289075898"/>
        <n v="0.45967195336857802"/>
        <n v="0.52816694013210497"/>
        <n v="0.4778468663007"/>
        <n v="0.46468835796483399"/>
        <n v="0.58482799176712696"/>
        <n v="0.55544619422572195"/>
        <n v="0.48472580051527397"/>
        <n v="0.35466594045025401"/>
        <n v="0.58527140664024002"/>
        <n v="0.372059047601975"/>
        <n v="0.52736471894860204"/>
        <n v="0.517352796930445"/>
        <n v="0.45046637449320298"/>
        <n v="0.46199350767050601"/>
        <n v="0.491280817799158"/>
        <n v="0.39446366782006898"/>
        <n v="0.58417826259236005"/>
        <n v="0.478483701172777"/>
        <n v="0.59762059794064704"/>
        <n v="0.36676548089591599"/>
        <n v="0.360645815612118"/>
        <n v="0.49552431634316602"/>
        <n v="0.64310515873015905"/>
        <n v="0.43330371874603402"/>
        <n v="0.60934065934065895"/>
        <n v="0.40389136753244298"/>
        <n v="0.39143846136793298"/>
        <n v="0.40993519686479901"/>
        <n v="0.43264270533933802"/>
        <n v="0.58121348114905302"/>
        <n v="0.500651380927566"/>
        <n v="0.47299501974927"/>
        <n v="0.46431696295305103"/>
        <n v="0.61375964601298105"/>
        <n v="0.57387607078096703"/>
        <n v="0.44456860109726498"/>
        <n v="0.50727191233520397"/>
        <n v="0.45823678693589298"/>
        <n v="0.439901137644023"/>
        <n v="0.640078778926637"/>
        <n v="0.52104161822831896"/>
        <n v="0.51726844583987397"/>
        <n v="0.51553649576277405"/>
        <n v="0.42172897196261699"/>
        <n v="0.39491067362905802"/>
        <n v="0.62201222901611997"/>
        <n v="0.447776111944028"/>
        <n v="0.51043338683788098"/>
        <n v="0.45094396465153602"/>
        <n v="0.48143941186678701"/>
        <n v="0.47342759629449099"/>
        <n v="0.52202767579779696"/>
        <n v="0.56080532553985996"/>
        <n v="0.43687623829389299"/>
        <n v="0.42893321393329997"/>
        <n v="0.43688931137279202"/>
        <n v="0.42269093879456199"/>
        <n v="0.36310524209683898"/>
        <n v="0.48484351061501402"/>
        <n v="0.56941295036533102"/>
        <n v="0.50334912595981096"/>
        <n v="0.57014185636447401"/>
        <n v="0.48195579618350198"/>
        <n v="0.43067944059024299"/>
        <n v="0.53231874145006797"/>
        <n v="0.60017364879531099"/>
        <n v="0.41008290522853602"/>
        <n v="0.53181991398551898"/>
        <n v="0.56033123028391196"/>
        <n v="0.41436968555612602"/>
        <n v="0.60957251206619201"/>
        <n v="0.30734836702954899"/>
        <n v="0.48776473510962098"/>
        <n v="0.54115277432883602"/>
        <n v="0.43854462468069699"/>
        <n v="0.461537621372478"/>
        <n v="0.491741076500125"/>
        <m/>
      </sharedItems>
    </cacheField>
    <cacheField name="Year2" numFmtId="0">
      <sharedItems containsString="0" containsBlank="1" containsNumber="1" containsInteger="1" minValue="2026" maxValue="2026" count="2">
        <n v="2026"/>
        <m/>
      </sharedItems>
    </cacheField>
    <cacheField name="Quarter2" numFmtId="0">
      <sharedItems containsBlank="1" count="5">
        <s v="Q1"/>
        <s v="Q2"/>
        <s v="Q3"/>
        <s v="Q4"/>
        <m/>
      </sharedItems>
    </cacheField>
    <cacheField name="MonthNo" numFmtId="0">
      <sharedItems containsString="0" containsBlank="1" containsNumber="1" containsInteger="1" minValue="1" maxValue="12" count="13">
        <n v="1"/>
        <n v="2"/>
        <n v="3"/>
        <n v="4"/>
        <n v="5"/>
        <n v="6"/>
        <n v="7"/>
        <n v="8"/>
        <n v="9"/>
        <n v="10"/>
        <n v="11"/>
        <n v="12"/>
        <m/>
      </sharedItems>
    </cacheField>
    <cacheField name="Month2" numFmtId="0">
      <sharedItems containsBlank="1" count="13">
        <s v="Jan"/>
        <s v="Feb"/>
        <s v="Mar"/>
        <s v="Apr"/>
        <s v="May"/>
        <s v="Jun"/>
        <s v="Jul"/>
        <s v="Aug"/>
        <s v="Sep"/>
        <s v="Oct"/>
        <s v="Nov"/>
        <s v="Dec"/>
        <m/>
      </sharedItems>
    </cacheField>
  </cacheFields>
  <extLst>
    <ext xmlns:x14="http://schemas.microsoft.com/office/spreadsheetml/2009/9/main" uri="{725AE2AE-9491-48be-B2B4-4EB974FC3084}">
      <x14:pivotCacheDefinition pivotCacheId="1154186192"/>
    </ext>
  </extLst>
</pivotCacheDefinition>
</file>

<file path=xl/pivotCache/pivotCacheRecords1.xml><?xml version="1.0" encoding="utf-8"?>
<pivotCacheRecords xmlns="http://schemas.openxmlformats.org/spreadsheetml/2006/main" xmlns:r="http://schemas.openxmlformats.org/officeDocument/2006/relationships" count="2708">
  <r>
    <x v="0"/>
    <x v="0"/>
    <x v="0"/>
    <x v="0"/>
    <x v="0"/>
    <x v="0"/>
    <x v="0"/>
    <x v="0"/>
    <x v="0"/>
    <x v="0"/>
    <x v="0"/>
    <x v="0"/>
    <x v="0"/>
    <x v="0"/>
    <x v="0"/>
    <x v="0"/>
    <x v="0"/>
    <x v="0"/>
    <x v="0"/>
    <x v="0"/>
    <x v="0"/>
    <x v="0"/>
    <x v="0"/>
  </r>
  <r>
    <x v="1"/>
    <x v="1"/>
    <x v="0"/>
    <x v="0"/>
    <x v="0"/>
    <x v="1"/>
    <x v="1"/>
    <x v="1"/>
    <x v="0"/>
    <x v="1"/>
    <x v="1"/>
    <x v="1"/>
    <x v="1"/>
    <x v="1"/>
    <x v="1"/>
    <x v="1"/>
    <x v="1"/>
    <x v="1"/>
    <x v="1"/>
    <x v="0"/>
    <x v="0"/>
    <x v="0"/>
    <x v="0"/>
  </r>
  <r>
    <x v="2"/>
    <x v="2"/>
    <x v="0"/>
    <x v="0"/>
    <x v="0"/>
    <x v="2"/>
    <x v="2"/>
    <x v="0"/>
    <x v="1"/>
    <x v="2"/>
    <x v="2"/>
    <x v="0"/>
    <x v="2"/>
    <x v="2"/>
    <x v="2"/>
    <x v="2"/>
    <x v="2"/>
    <x v="2"/>
    <x v="2"/>
    <x v="0"/>
    <x v="0"/>
    <x v="0"/>
    <x v="0"/>
  </r>
  <r>
    <x v="3"/>
    <x v="2"/>
    <x v="0"/>
    <x v="0"/>
    <x v="0"/>
    <x v="0"/>
    <x v="0"/>
    <x v="1"/>
    <x v="2"/>
    <x v="1"/>
    <x v="3"/>
    <x v="1"/>
    <x v="3"/>
    <x v="3"/>
    <x v="3"/>
    <x v="3"/>
    <x v="3"/>
    <x v="3"/>
    <x v="3"/>
    <x v="0"/>
    <x v="0"/>
    <x v="0"/>
    <x v="0"/>
  </r>
  <r>
    <x v="4"/>
    <x v="2"/>
    <x v="0"/>
    <x v="0"/>
    <x v="0"/>
    <x v="0"/>
    <x v="0"/>
    <x v="1"/>
    <x v="2"/>
    <x v="2"/>
    <x v="2"/>
    <x v="2"/>
    <x v="4"/>
    <x v="1"/>
    <x v="4"/>
    <x v="4"/>
    <x v="4"/>
    <x v="4"/>
    <x v="4"/>
    <x v="0"/>
    <x v="0"/>
    <x v="0"/>
    <x v="0"/>
  </r>
  <r>
    <x v="5"/>
    <x v="2"/>
    <x v="0"/>
    <x v="0"/>
    <x v="0"/>
    <x v="2"/>
    <x v="3"/>
    <x v="2"/>
    <x v="1"/>
    <x v="2"/>
    <x v="2"/>
    <x v="3"/>
    <x v="5"/>
    <x v="0"/>
    <x v="5"/>
    <x v="5"/>
    <x v="5"/>
    <x v="5"/>
    <x v="5"/>
    <x v="0"/>
    <x v="0"/>
    <x v="0"/>
    <x v="0"/>
  </r>
  <r>
    <x v="6"/>
    <x v="2"/>
    <x v="0"/>
    <x v="0"/>
    <x v="0"/>
    <x v="3"/>
    <x v="4"/>
    <x v="1"/>
    <x v="0"/>
    <x v="0"/>
    <x v="4"/>
    <x v="4"/>
    <x v="6"/>
    <x v="3"/>
    <x v="6"/>
    <x v="6"/>
    <x v="6"/>
    <x v="6"/>
    <x v="6"/>
    <x v="0"/>
    <x v="0"/>
    <x v="0"/>
    <x v="0"/>
  </r>
  <r>
    <x v="7"/>
    <x v="2"/>
    <x v="0"/>
    <x v="0"/>
    <x v="0"/>
    <x v="0"/>
    <x v="0"/>
    <x v="2"/>
    <x v="1"/>
    <x v="3"/>
    <x v="5"/>
    <x v="0"/>
    <x v="7"/>
    <x v="0"/>
    <x v="7"/>
    <x v="7"/>
    <x v="7"/>
    <x v="7"/>
    <x v="7"/>
    <x v="0"/>
    <x v="0"/>
    <x v="0"/>
    <x v="0"/>
  </r>
  <r>
    <x v="8"/>
    <x v="2"/>
    <x v="0"/>
    <x v="0"/>
    <x v="0"/>
    <x v="2"/>
    <x v="5"/>
    <x v="1"/>
    <x v="0"/>
    <x v="0"/>
    <x v="6"/>
    <x v="5"/>
    <x v="8"/>
    <x v="3"/>
    <x v="8"/>
    <x v="8"/>
    <x v="8"/>
    <x v="8"/>
    <x v="8"/>
    <x v="0"/>
    <x v="0"/>
    <x v="0"/>
    <x v="0"/>
  </r>
  <r>
    <x v="9"/>
    <x v="2"/>
    <x v="0"/>
    <x v="0"/>
    <x v="0"/>
    <x v="2"/>
    <x v="3"/>
    <x v="2"/>
    <x v="2"/>
    <x v="3"/>
    <x v="5"/>
    <x v="3"/>
    <x v="9"/>
    <x v="0"/>
    <x v="9"/>
    <x v="9"/>
    <x v="9"/>
    <x v="9"/>
    <x v="9"/>
    <x v="0"/>
    <x v="0"/>
    <x v="0"/>
    <x v="0"/>
  </r>
  <r>
    <x v="10"/>
    <x v="2"/>
    <x v="0"/>
    <x v="0"/>
    <x v="0"/>
    <x v="1"/>
    <x v="6"/>
    <x v="3"/>
    <x v="0"/>
    <x v="0"/>
    <x v="4"/>
    <x v="3"/>
    <x v="10"/>
    <x v="0"/>
    <x v="10"/>
    <x v="10"/>
    <x v="10"/>
    <x v="10"/>
    <x v="10"/>
    <x v="0"/>
    <x v="0"/>
    <x v="0"/>
    <x v="0"/>
  </r>
  <r>
    <x v="11"/>
    <x v="3"/>
    <x v="0"/>
    <x v="0"/>
    <x v="0"/>
    <x v="2"/>
    <x v="3"/>
    <x v="0"/>
    <x v="1"/>
    <x v="3"/>
    <x v="7"/>
    <x v="0"/>
    <x v="11"/>
    <x v="0"/>
    <x v="11"/>
    <x v="11"/>
    <x v="11"/>
    <x v="11"/>
    <x v="11"/>
    <x v="0"/>
    <x v="0"/>
    <x v="0"/>
    <x v="0"/>
  </r>
  <r>
    <x v="12"/>
    <x v="3"/>
    <x v="0"/>
    <x v="0"/>
    <x v="0"/>
    <x v="1"/>
    <x v="6"/>
    <x v="0"/>
    <x v="1"/>
    <x v="0"/>
    <x v="8"/>
    <x v="2"/>
    <x v="12"/>
    <x v="3"/>
    <x v="12"/>
    <x v="12"/>
    <x v="12"/>
    <x v="12"/>
    <x v="12"/>
    <x v="0"/>
    <x v="0"/>
    <x v="0"/>
    <x v="0"/>
  </r>
  <r>
    <x v="13"/>
    <x v="3"/>
    <x v="0"/>
    <x v="0"/>
    <x v="0"/>
    <x v="3"/>
    <x v="7"/>
    <x v="2"/>
    <x v="2"/>
    <x v="2"/>
    <x v="9"/>
    <x v="3"/>
    <x v="13"/>
    <x v="2"/>
    <x v="13"/>
    <x v="13"/>
    <x v="13"/>
    <x v="13"/>
    <x v="13"/>
    <x v="0"/>
    <x v="0"/>
    <x v="0"/>
    <x v="0"/>
  </r>
  <r>
    <x v="14"/>
    <x v="3"/>
    <x v="0"/>
    <x v="0"/>
    <x v="0"/>
    <x v="3"/>
    <x v="8"/>
    <x v="0"/>
    <x v="1"/>
    <x v="4"/>
    <x v="10"/>
    <x v="3"/>
    <x v="14"/>
    <x v="0"/>
    <x v="14"/>
    <x v="14"/>
    <x v="14"/>
    <x v="14"/>
    <x v="14"/>
    <x v="0"/>
    <x v="0"/>
    <x v="0"/>
    <x v="0"/>
  </r>
  <r>
    <x v="15"/>
    <x v="3"/>
    <x v="0"/>
    <x v="0"/>
    <x v="0"/>
    <x v="0"/>
    <x v="9"/>
    <x v="0"/>
    <x v="1"/>
    <x v="1"/>
    <x v="11"/>
    <x v="3"/>
    <x v="15"/>
    <x v="0"/>
    <x v="15"/>
    <x v="15"/>
    <x v="15"/>
    <x v="15"/>
    <x v="15"/>
    <x v="0"/>
    <x v="0"/>
    <x v="0"/>
    <x v="0"/>
  </r>
  <r>
    <x v="16"/>
    <x v="3"/>
    <x v="0"/>
    <x v="0"/>
    <x v="0"/>
    <x v="1"/>
    <x v="6"/>
    <x v="0"/>
    <x v="0"/>
    <x v="4"/>
    <x v="12"/>
    <x v="0"/>
    <x v="16"/>
    <x v="3"/>
    <x v="16"/>
    <x v="16"/>
    <x v="16"/>
    <x v="16"/>
    <x v="16"/>
    <x v="0"/>
    <x v="0"/>
    <x v="0"/>
    <x v="0"/>
  </r>
  <r>
    <x v="17"/>
    <x v="3"/>
    <x v="0"/>
    <x v="0"/>
    <x v="0"/>
    <x v="3"/>
    <x v="4"/>
    <x v="3"/>
    <x v="1"/>
    <x v="0"/>
    <x v="8"/>
    <x v="0"/>
    <x v="17"/>
    <x v="3"/>
    <x v="17"/>
    <x v="17"/>
    <x v="17"/>
    <x v="17"/>
    <x v="17"/>
    <x v="0"/>
    <x v="0"/>
    <x v="0"/>
    <x v="0"/>
  </r>
  <r>
    <x v="18"/>
    <x v="4"/>
    <x v="0"/>
    <x v="0"/>
    <x v="0"/>
    <x v="3"/>
    <x v="8"/>
    <x v="3"/>
    <x v="0"/>
    <x v="4"/>
    <x v="10"/>
    <x v="3"/>
    <x v="18"/>
    <x v="1"/>
    <x v="18"/>
    <x v="18"/>
    <x v="18"/>
    <x v="18"/>
    <x v="18"/>
    <x v="0"/>
    <x v="0"/>
    <x v="0"/>
    <x v="0"/>
  </r>
  <r>
    <x v="19"/>
    <x v="4"/>
    <x v="0"/>
    <x v="0"/>
    <x v="0"/>
    <x v="3"/>
    <x v="8"/>
    <x v="0"/>
    <x v="1"/>
    <x v="0"/>
    <x v="8"/>
    <x v="3"/>
    <x v="19"/>
    <x v="3"/>
    <x v="19"/>
    <x v="19"/>
    <x v="19"/>
    <x v="19"/>
    <x v="19"/>
    <x v="0"/>
    <x v="0"/>
    <x v="0"/>
    <x v="0"/>
  </r>
  <r>
    <x v="20"/>
    <x v="4"/>
    <x v="0"/>
    <x v="0"/>
    <x v="0"/>
    <x v="1"/>
    <x v="1"/>
    <x v="2"/>
    <x v="0"/>
    <x v="4"/>
    <x v="12"/>
    <x v="6"/>
    <x v="20"/>
    <x v="2"/>
    <x v="20"/>
    <x v="20"/>
    <x v="20"/>
    <x v="20"/>
    <x v="20"/>
    <x v="0"/>
    <x v="0"/>
    <x v="0"/>
    <x v="0"/>
  </r>
  <r>
    <x v="21"/>
    <x v="5"/>
    <x v="0"/>
    <x v="0"/>
    <x v="0"/>
    <x v="2"/>
    <x v="10"/>
    <x v="0"/>
    <x v="1"/>
    <x v="2"/>
    <x v="2"/>
    <x v="0"/>
    <x v="21"/>
    <x v="2"/>
    <x v="21"/>
    <x v="21"/>
    <x v="21"/>
    <x v="21"/>
    <x v="21"/>
    <x v="0"/>
    <x v="0"/>
    <x v="0"/>
    <x v="0"/>
  </r>
  <r>
    <x v="22"/>
    <x v="5"/>
    <x v="0"/>
    <x v="0"/>
    <x v="0"/>
    <x v="3"/>
    <x v="7"/>
    <x v="0"/>
    <x v="1"/>
    <x v="1"/>
    <x v="1"/>
    <x v="3"/>
    <x v="22"/>
    <x v="0"/>
    <x v="22"/>
    <x v="22"/>
    <x v="22"/>
    <x v="22"/>
    <x v="22"/>
    <x v="0"/>
    <x v="0"/>
    <x v="0"/>
    <x v="0"/>
  </r>
  <r>
    <x v="23"/>
    <x v="5"/>
    <x v="0"/>
    <x v="0"/>
    <x v="0"/>
    <x v="1"/>
    <x v="1"/>
    <x v="3"/>
    <x v="1"/>
    <x v="3"/>
    <x v="13"/>
    <x v="0"/>
    <x v="23"/>
    <x v="0"/>
    <x v="23"/>
    <x v="23"/>
    <x v="23"/>
    <x v="23"/>
    <x v="23"/>
    <x v="0"/>
    <x v="0"/>
    <x v="0"/>
    <x v="0"/>
  </r>
  <r>
    <x v="24"/>
    <x v="5"/>
    <x v="0"/>
    <x v="0"/>
    <x v="0"/>
    <x v="1"/>
    <x v="11"/>
    <x v="3"/>
    <x v="1"/>
    <x v="4"/>
    <x v="14"/>
    <x v="0"/>
    <x v="24"/>
    <x v="0"/>
    <x v="24"/>
    <x v="24"/>
    <x v="24"/>
    <x v="24"/>
    <x v="24"/>
    <x v="0"/>
    <x v="0"/>
    <x v="0"/>
    <x v="0"/>
  </r>
  <r>
    <x v="25"/>
    <x v="6"/>
    <x v="0"/>
    <x v="0"/>
    <x v="0"/>
    <x v="1"/>
    <x v="12"/>
    <x v="3"/>
    <x v="1"/>
    <x v="0"/>
    <x v="0"/>
    <x v="2"/>
    <x v="25"/>
    <x v="0"/>
    <x v="25"/>
    <x v="25"/>
    <x v="25"/>
    <x v="25"/>
    <x v="25"/>
    <x v="0"/>
    <x v="0"/>
    <x v="0"/>
    <x v="0"/>
  </r>
  <r>
    <x v="26"/>
    <x v="6"/>
    <x v="0"/>
    <x v="0"/>
    <x v="0"/>
    <x v="1"/>
    <x v="12"/>
    <x v="0"/>
    <x v="0"/>
    <x v="2"/>
    <x v="15"/>
    <x v="0"/>
    <x v="26"/>
    <x v="2"/>
    <x v="26"/>
    <x v="26"/>
    <x v="26"/>
    <x v="26"/>
    <x v="26"/>
    <x v="0"/>
    <x v="0"/>
    <x v="0"/>
    <x v="0"/>
  </r>
  <r>
    <x v="27"/>
    <x v="6"/>
    <x v="0"/>
    <x v="0"/>
    <x v="0"/>
    <x v="2"/>
    <x v="3"/>
    <x v="3"/>
    <x v="1"/>
    <x v="1"/>
    <x v="11"/>
    <x v="0"/>
    <x v="27"/>
    <x v="0"/>
    <x v="27"/>
    <x v="27"/>
    <x v="27"/>
    <x v="27"/>
    <x v="27"/>
    <x v="0"/>
    <x v="0"/>
    <x v="0"/>
    <x v="0"/>
  </r>
  <r>
    <x v="28"/>
    <x v="6"/>
    <x v="0"/>
    <x v="0"/>
    <x v="0"/>
    <x v="3"/>
    <x v="8"/>
    <x v="0"/>
    <x v="0"/>
    <x v="4"/>
    <x v="16"/>
    <x v="0"/>
    <x v="28"/>
    <x v="2"/>
    <x v="28"/>
    <x v="28"/>
    <x v="28"/>
    <x v="28"/>
    <x v="28"/>
    <x v="0"/>
    <x v="0"/>
    <x v="0"/>
    <x v="0"/>
  </r>
  <r>
    <x v="29"/>
    <x v="7"/>
    <x v="0"/>
    <x v="0"/>
    <x v="0"/>
    <x v="1"/>
    <x v="12"/>
    <x v="0"/>
    <x v="1"/>
    <x v="0"/>
    <x v="4"/>
    <x v="0"/>
    <x v="29"/>
    <x v="0"/>
    <x v="29"/>
    <x v="29"/>
    <x v="29"/>
    <x v="29"/>
    <x v="29"/>
    <x v="0"/>
    <x v="0"/>
    <x v="0"/>
    <x v="0"/>
  </r>
  <r>
    <x v="30"/>
    <x v="7"/>
    <x v="0"/>
    <x v="0"/>
    <x v="0"/>
    <x v="0"/>
    <x v="9"/>
    <x v="1"/>
    <x v="2"/>
    <x v="3"/>
    <x v="5"/>
    <x v="6"/>
    <x v="30"/>
    <x v="1"/>
    <x v="30"/>
    <x v="30"/>
    <x v="30"/>
    <x v="30"/>
    <x v="30"/>
    <x v="0"/>
    <x v="0"/>
    <x v="0"/>
    <x v="0"/>
  </r>
  <r>
    <x v="31"/>
    <x v="7"/>
    <x v="0"/>
    <x v="0"/>
    <x v="0"/>
    <x v="2"/>
    <x v="3"/>
    <x v="2"/>
    <x v="1"/>
    <x v="1"/>
    <x v="1"/>
    <x v="0"/>
    <x v="31"/>
    <x v="1"/>
    <x v="31"/>
    <x v="31"/>
    <x v="31"/>
    <x v="31"/>
    <x v="31"/>
    <x v="0"/>
    <x v="0"/>
    <x v="0"/>
    <x v="0"/>
  </r>
  <r>
    <x v="32"/>
    <x v="7"/>
    <x v="0"/>
    <x v="0"/>
    <x v="0"/>
    <x v="0"/>
    <x v="0"/>
    <x v="0"/>
    <x v="2"/>
    <x v="1"/>
    <x v="17"/>
    <x v="3"/>
    <x v="32"/>
    <x v="0"/>
    <x v="32"/>
    <x v="32"/>
    <x v="32"/>
    <x v="32"/>
    <x v="32"/>
    <x v="0"/>
    <x v="0"/>
    <x v="0"/>
    <x v="0"/>
  </r>
  <r>
    <x v="33"/>
    <x v="7"/>
    <x v="0"/>
    <x v="0"/>
    <x v="0"/>
    <x v="1"/>
    <x v="6"/>
    <x v="0"/>
    <x v="1"/>
    <x v="1"/>
    <x v="11"/>
    <x v="3"/>
    <x v="33"/>
    <x v="0"/>
    <x v="33"/>
    <x v="33"/>
    <x v="33"/>
    <x v="33"/>
    <x v="33"/>
    <x v="0"/>
    <x v="0"/>
    <x v="0"/>
    <x v="0"/>
  </r>
  <r>
    <x v="34"/>
    <x v="8"/>
    <x v="0"/>
    <x v="0"/>
    <x v="0"/>
    <x v="3"/>
    <x v="13"/>
    <x v="1"/>
    <x v="2"/>
    <x v="2"/>
    <x v="18"/>
    <x v="7"/>
    <x v="34"/>
    <x v="2"/>
    <x v="34"/>
    <x v="34"/>
    <x v="34"/>
    <x v="34"/>
    <x v="34"/>
    <x v="0"/>
    <x v="0"/>
    <x v="0"/>
    <x v="0"/>
  </r>
  <r>
    <x v="35"/>
    <x v="8"/>
    <x v="0"/>
    <x v="0"/>
    <x v="0"/>
    <x v="3"/>
    <x v="4"/>
    <x v="0"/>
    <x v="1"/>
    <x v="1"/>
    <x v="11"/>
    <x v="3"/>
    <x v="35"/>
    <x v="2"/>
    <x v="35"/>
    <x v="35"/>
    <x v="35"/>
    <x v="35"/>
    <x v="35"/>
    <x v="0"/>
    <x v="0"/>
    <x v="0"/>
    <x v="0"/>
  </r>
  <r>
    <x v="36"/>
    <x v="8"/>
    <x v="0"/>
    <x v="0"/>
    <x v="0"/>
    <x v="1"/>
    <x v="14"/>
    <x v="3"/>
    <x v="1"/>
    <x v="4"/>
    <x v="14"/>
    <x v="0"/>
    <x v="2"/>
    <x v="2"/>
    <x v="36"/>
    <x v="2"/>
    <x v="36"/>
    <x v="36"/>
    <x v="36"/>
    <x v="0"/>
    <x v="0"/>
    <x v="0"/>
    <x v="0"/>
  </r>
  <r>
    <x v="37"/>
    <x v="9"/>
    <x v="0"/>
    <x v="0"/>
    <x v="0"/>
    <x v="0"/>
    <x v="15"/>
    <x v="0"/>
    <x v="0"/>
    <x v="1"/>
    <x v="3"/>
    <x v="8"/>
    <x v="36"/>
    <x v="2"/>
    <x v="37"/>
    <x v="36"/>
    <x v="37"/>
    <x v="37"/>
    <x v="37"/>
    <x v="0"/>
    <x v="0"/>
    <x v="0"/>
    <x v="0"/>
  </r>
  <r>
    <x v="38"/>
    <x v="9"/>
    <x v="0"/>
    <x v="0"/>
    <x v="0"/>
    <x v="2"/>
    <x v="10"/>
    <x v="0"/>
    <x v="2"/>
    <x v="3"/>
    <x v="19"/>
    <x v="0"/>
    <x v="37"/>
    <x v="0"/>
    <x v="38"/>
    <x v="37"/>
    <x v="38"/>
    <x v="38"/>
    <x v="38"/>
    <x v="0"/>
    <x v="0"/>
    <x v="0"/>
    <x v="0"/>
  </r>
  <r>
    <x v="39"/>
    <x v="9"/>
    <x v="0"/>
    <x v="0"/>
    <x v="0"/>
    <x v="3"/>
    <x v="8"/>
    <x v="0"/>
    <x v="1"/>
    <x v="2"/>
    <x v="18"/>
    <x v="2"/>
    <x v="38"/>
    <x v="0"/>
    <x v="39"/>
    <x v="38"/>
    <x v="39"/>
    <x v="39"/>
    <x v="39"/>
    <x v="0"/>
    <x v="0"/>
    <x v="0"/>
    <x v="0"/>
  </r>
  <r>
    <x v="40"/>
    <x v="9"/>
    <x v="0"/>
    <x v="0"/>
    <x v="0"/>
    <x v="3"/>
    <x v="8"/>
    <x v="2"/>
    <x v="0"/>
    <x v="2"/>
    <x v="18"/>
    <x v="0"/>
    <x v="39"/>
    <x v="0"/>
    <x v="40"/>
    <x v="39"/>
    <x v="40"/>
    <x v="40"/>
    <x v="40"/>
    <x v="0"/>
    <x v="0"/>
    <x v="0"/>
    <x v="0"/>
  </r>
  <r>
    <x v="41"/>
    <x v="10"/>
    <x v="0"/>
    <x v="0"/>
    <x v="0"/>
    <x v="2"/>
    <x v="5"/>
    <x v="0"/>
    <x v="0"/>
    <x v="1"/>
    <x v="11"/>
    <x v="3"/>
    <x v="40"/>
    <x v="0"/>
    <x v="41"/>
    <x v="40"/>
    <x v="41"/>
    <x v="41"/>
    <x v="41"/>
    <x v="0"/>
    <x v="0"/>
    <x v="0"/>
    <x v="0"/>
  </r>
  <r>
    <x v="42"/>
    <x v="10"/>
    <x v="0"/>
    <x v="0"/>
    <x v="0"/>
    <x v="3"/>
    <x v="7"/>
    <x v="2"/>
    <x v="0"/>
    <x v="2"/>
    <x v="2"/>
    <x v="2"/>
    <x v="41"/>
    <x v="2"/>
    <x v="42"/>
    <x v="41"/>
    <x v="42"/>
    <x v="42"/>
    <x v="42"/>
    <x v="0"/>
    <x v="0"/>
    <x v="0"/>
    <x v="0"/>
  </r>
  <r>
    <x v="43"/>
    <x v="10"/>
    <x v="0"/>
    <x v="0"/>
    <x v="0"/>
    <x v="3"/>
    <x v="8"/>
    <x v="0"/>
    <x v="0"/>
    <x v="2"/>
    <x v="2"/>
    <x v="3"/>
    <x v="5"/>
    <x v="3"/>
    <x v="43"/>
    <x v="42"/>
    <x v="43"/>
    <x v="43"/>
    <x v="43"/>
    <x v="0"/>
    <x v="0"/>
    <x v="0"/>
    <x v="0"/>
  </r>
  <r>
    <x v="44"/>
    <x v="10"/>
    <x v="0"/>
    <x v="0"/>
    <x v="0"/>
    <x v="3"/>
    <x v="8"/>
    <x v="0"/>
    <x v="0"/>
    <x v="2"/>
    <x v="9"/>
    <x v="0"/>
    <x v="42"/>
    <x v="0"/>
    <x v="44"/>
    <x v="43"/>
    <x v="44"/>
    <x v="44"/>
    <x v="44"/>
    <x v="0"/>
    <x v="0"/>
    <x v="0"/>
    <x v="0"/>
  </r>
  <r>
    <x v="45"/>
    <x v="10"/>
    <x v="0"/>
    <x v="0"/>
    <x v="0"/>
    <x v="3"/>
    <x v="7"/>
    <x v="0"/>
    <x v="0"/>
    <x v="0"/>
    <x v="0"/>
    <x v="3"/>
    <x v="43"/>
    <x v="2"/>
    <x v="45"/>
    <x v="44"/>
    <x v="45"/>
    <x v="45"/>
    <x v="45"/>
    <x v="0"/>
    <x v="0"/>
    <x v="0"/>
    <x v="0"/>
  </r>
  <r>
    <x v="46"/>
    <x v="11"/>
    <x v="0"/>
    <x v="0"/>
    <x v="0"/>
    <x v="1"/>
    <x v="12"/>
    <x v="2"/>
    <x v="1"/>
    <x v="1"/>
    <x v="3"/>
    <x v="3"/>
    <x v="44"/>
    <x v="0"/>
    <x v="46"/>
    <x v="45"/>
    <x v="46"/>
    <x v="46"/>
    <x v="46"/>
    <x v="0"/>
    <x v="0"/>
    <x v="0"/>
    <x v="0"/>
  </r>
  <r>
    <x v="47"/>
    <x v="11"/>
    <x v="0"/>
    <x v="0"/>
    <x v="0"/>
    <x v="3"/>
    <x v="8"/>
    <x v="0"/>
    <x v="0"/>
    <x v="0"/>
    <x v="8"/>
    <x v="0"/>
    <x v="45"/>
    <x v="3"/>
    <x v="47"/>
    <x v="46"/>
    <x v="47"/>
    <x v="47"/>
    <x v="47"/>
    <x v="0"/>
    <x v="0"/>
    <x v="0"/>
    <x v="0"/>
  </r>
  <r>
    <x v="48"/>
    <x v="11"/>
    <x v="0"/>
    <x v="0"/>
    <x v="0"/>
    <x v="0"/>
    <x v="0"/>
    <x v="0"/>
    <x v="1"/>
    <x v="2"/>
    <x v="15"/>
    <x v="3"/>
    <x v="46"/>
    <x v="0"/>
    <x v="48"/>
    <x v="47"/>
    <x v="48"/>
    <x v="48"/>
    <x v="48"/>
    <x v="0"/>
    <x v="0"/>
    <x v="0"/>
    <x v="0"/>
  </r>
  <r>
    <x v="49"/>
    <x v="11"/>
    <x v="0"/>
    <x v="0"/>
    <x v="0"/>
    <x v="2"/>
    <x v="2"/>
    <x v="3"/>
    <x v="1"/>
    <x v="4"/>
    <x v="14"/>
    <x v="3"/>
    <x v="47"/>
    <x v="0"/>
    <x v="49"/>
    <x v="48"/>
    <x v="49"/>
    <x v="49"/>
    <x v="49"/>
    <x v="0"/>
    <x v="0"/>
    <x v="0"/>
    <x v="0"/>
  </r>
  <r>
    <x v="50"/>
    <x v="11"/>
    <x v="0"/>
    <x v="0"/>
    <x v="0"/>
    <x v="3"/>
    <x v="7"/>
    <x v="0"/>
    <x v="1"/>
    <x v="4"/>
    <x v="16"/>
    <x v="0"/>
    <x v="48"/>
    <x v="3"/>
    <x v="50"/>
    <x v="49"/>
    <x v="50"/>
    <x v="50"/>
    <x v="50"/>
    <x v="0"/>
    <x v="0"/>
    <x v="0"/>
    <x v="0"/>
  </r>
  <r>
    <x v="51"/>
    <x v="11"/>
    <x v="0"/>
    <x v="0"/>
    <x v="0"/>
    <x v="3"/>
    <x v="13"/>
    <x v="2"/>
    <x v="0"/>
    <x v="4"/>
    <x v="12"/>
    <x v="3"/>
    <x v="49"/>
    <x v="0"/>
    <x v="51"/>
    <x v="50"/>
    <x v="51"/>
    <x v="51"/>
    <x v="51"/>
    <x v="0"/>
    <x v="0"/>
    <x v="0"/>
    <x v="0"/>
  </r>
  <r>
    <x v="52"/>
    <x v="11"/>
    <x v="0"/>
    <x v="0"/>
    <x v="0"/>
    <x v="1"/>
    <x v="14"/>
    <x v="0"/>
    <x v="1"/>
    <x v="1"/>
    <x v="17"/>
    <x v="0"/>
    <x v="50"/>
    <x v="0"/>
    <x v="52"/>
    <x v="51"/>
    <x v="52"/>
    <x v="52"/>
    <x v="52"/>
    <x v="0"/>
    <x v="0"/>
    <x v="0"/>
    <x v="0"/>
  </r>
  <r>
    <x v="53"/>
    <x v="11"/>
    <x v="0"/>
    <x v="0"/>
    <x v="0"/>
    <x v="2"/>
    <x v="3"/>
    <x v="2"/>
    <x v="0"/>
    <x v="1"/>
    <x v="11"/>
    <x v="3"/>
    <x v="51"/>
    <x v="1"/>
    <x v="53"/>
    <x v="52"/>
    <x v="53"/>
    <x v="53"/>
    <x v="53"/>
    <x v="0"/>
    <x v="0"/>
    <x v="0"/>
    <x v="0"/>
  </r>
  <r>
    <x v="54"/>
    <x v="12"/>
    <x v="0"/>
    <x v="0"/>
    <x v="0"/>
    <x v="3"/>
    <x v="4"/>
    <x v="0"/>
    <x v="1"/>
    <x v="1"/>
    <x v="1"/>
    <x v="3"/>
    <x v="52"/>
    <x v="0"/>
    <x v="54"/>
    <x v="53"/>
    <x v="54"/>
    <x v="54"/>
    <x v="54"/>
    <x v="0"/>
    <x v="0"/>
    <x v="0"/>
    <x v="0"/>
  </r>
  <r>
    <x v="55"/>
    <x v="12"/>
    <x v="0"/>
    <x v="0"/>
    <x v="0"/>
    <x v="1"/>
    <x v="12"/>
    <x v="0"/>
    <x v="0"/>
    <x v="0"/>
    <x v="4"/>
    <x v="2"/>
    <x v="53"/>
    <x v="0"/>
    <x v="55"/>
    <x v="54"/>
    <x v="55"/>
    <x v="55"/>
    <x v="55"/>
    <x v="0"/>
    <x v="0"/>
    <x v="0"/>
    <x v="0"/>
  </r>
  <r>
    <x v="56"/>
    <x v="13"/>
    <x v="0"/>
    <x v="0"/>
    <x v="0"/>
    <x v="0"/>
    <x v="15"/>
    <x v="0"/>
    <x v="1"/>
    <x v="1"/>
    <x v="3"/>
    <x v="0"/>
    <x v="54"/>
    <x v="2"/>
    <x v="56"/>
    <x v="55"/>
    <x v="56"/>
    <x v="56"/>
    <x v="56"/>
    <x v="0"/>
    <x v="0"/>
    <x v="0"/>
    <x v="0"/>
  </r>
  <r>
    <x v="57"/>
    <x v="13"/>
    <x v="0"/>
    <x v="0"/>
    <x v="0"/>
    <x v="0"/>
    <x v="0"/>
    <x v="1"/>
    <x v="2"/>
    <x v="2"/>
    <x v="9"/>
    <x v="2"/>
    <x v="55"/>
    <x v="3"/>
    <x v="57"/>
    <x v="56"/>
    <x v="57"/>
    <x v="57"/>
    <x v="57"/>
    <x v="0"/>
    <x v="0"/>
    <x v="0"/>
    <x v="0"/>
  </r>
  <r>
    <x v="58"/>
    <x v="13"/>
    <x v="0"/>
    <x v="0"/>
    <x v="0"/>
    <x v="3"/>
    <x v="13"/>
    <x v="2"/>
    <x v="2"/>
    <x v="4"/>
    <x v="10"/>
    <x v="0"/>
    <x v="56"/>
    <x v="2"/>
    <x v="58"/>
    <x v="57"/>
    <x v="58"/>
    <x v="58"/>
    <x v="58"/>
    <x v="0"/>
    <x v="0"/>
    <x v="0"/>
    <x v="0"/>
  </r>
  <r>
    <x v="59"/>
    <x v="13"/>
    <x v="0"/>
    <x v="0"/>
    <x v="0"/>
    <x v="0"/>
    <x v="0"/>
    <x v="0"/>
    <x v="0"/>
    <x v="2"/>
    <x v="9"/>
    <x v="0"/>
    <x v="57"/>
    <x v="3"/>
    <x v="59"/>
    <x v="58"/>
    <x v="59"/>
    <x v="59"/>
    <x v="59"/>
    <x v="0"/>
    <x v="0"/>
    <x v="0"/>
    <x v="0"/>
  </r>
  <r>
    <x v="60"/>
    <x v="14"/>
    <x v="0"/>
    <x v="0"/>
    <x v="0"/>
    <x v="3"/>
    <x v="8"/>
    <x v="2"/>
    <x v="2"/>
    <x v="4"/>
    <x v="12"/>
    <x v="2"/>
    <x v="58"/>
    <x v="2"/>
    <x v="60"/>
    <x v="59"/>
    <x v="60"/>
    <x v="60"/>
    <x v="60"/>
    <x v="0"/>
    <x v="0"/>
    <x v="0"/>
    <x v="0"/>
  </r>
  <r>
    <x v="61"/>
    <x v="14"/>
    <x v="0"/>
    <x v="0"/>
    <x v="0"/>
    <x v="3"/>
    <x v="13"/>
    <x v="0"/>
    <x v="0"/>
    <x v="1"/>
    <x v="11"/>
    <x v="0"/>
    <x v="59"/>
    <x v="3"/>
    <x v="61"/>
    <x v="60"/>
    <x v="61"/>
    <x v="61"/>
    <x v="61"/>
    <x v="0"/>
    <x v="0"/>
    <x v="0"/>
    <x v="0"/>
  </r>
  <r>
    <x v="62"/>
    <x v="14"/>
    <x v="0"/>
    <x v="0"/>
    <x v="0"/>
    <x v="1"/>
    <x v="14"/>
    <x v="0"/>
    <x v="0"/>
    <x v="1"/>
    <x v="3"/>
    <x v="6"/>
    <x v="60"/>
    <x v="2"/>
    <x v="62"/>
    <x v="61"/>
    <x v="62"/>
    <x v="62"/>
    <x v="62"/>
    <x v="0"/>
    <x v="0"/>
    <x v="0"/>
    <x v="0"/>
  </r>
  <r>
    <x v="63"/>
    <x v="14"/>
    <x v="0"/>
    <x v="0"/>
    <x v="0"/>
    <x v="3"/>
    <x v="8"/>
    <x v="0"/>
    <x v="0"/>
    <x v="1"/>
    <x v="1"/>
    <x v="2"/>
    <x v="61"/>
    <x v="0"/>
    <x v="63"/>
    <x v="62"/>
    <x v="63"/>
    <x v="63"/>
    <x v="63"/>
    <x v="0"/>
    <x v="0"/>
    <x v="0"/>
    <x v="0"/>
  </r>
  <r>
    <x v="64"/>
    <x v="14"/>
    <x v="0"/>
    <x v="0"/>
    <x v="0"/>
    <x v="3"/>
    <x v="7"/>
    <x v="2"/>
    <x v="1"/>
    <x v="2"/>
    <x v="9"/>
    <x v="0"/>
    <x v="62"/>
    <x v="0"/>
    <x v="64"/>
    <x v="63"/>
    <x v="64"/>
    <x v="64"/>
    <x v="64"/>
    <x v="0"/>
    <x v="0"/>
    <x v="0"/>
    <x v="0"/>
  </r>
  <r>
    <x v="65"/>
    <x v="14"/>
    <x v="0"/>
    <x v="0"/>
    <x v="0"/>
    <x v="1"/>
    <x v="1"/>
    <x v="3"/>
    <x v="1"/>
    <x v="4"/>
    <x v="10"/>
    <x v="3"/>
    <x v="63"/>
    <x v="0"/>
    <x v="65"/>
    <x v="64"/>
    <x v="65"/>
    <x v="65"/>
    <x v="65"/>
    <x v="0"/>
    <x v="0"/>
    <x v="0"/>
    <x v="0"/>
  </r>
  <r>
    <x v="66"/>
    <x v="14"/>
    <x v="0"/>
    <x v="0"/>
    <x v="0"/>
    <x v="1"/>
    <x v="12"/>
    <x v="0"/>
    <x v="2"/>
    <x v="2"/>
    <x v="2"/>
    <x v="0"/>
    <x v="64"/>
    <x v="0"/>
    <x v="66"/>
    <x v="65"/>
    <x v="66"/>
    <x v="66"/>
    <x v="66"/>
    <x v="0"/>
    <x v="0"/>
    <x v="0"/>
    <x v="0"/>
  </r>
  <r>
    <x v="67"/>
    <x v="15"/>
    <x v="0"/>
    <x v="0"/>
    <x v="0"/>
    <x v="2"/>
    <x v="10"/>
    <x v="0"/>
    <x v="1"/>
    <x v="3"/>
    <x v="19"/>
    <x v="3"/>
    <x v="65"/>
    <x v="1"/>
    <x v="67"/>
    <x v="66"/>
    <x v="67"/>
    <x v="67"/>
    <x v="67"/>
    <x v="0"/>
    <x v="0"/>
    <x v="0"/>
    <x v="0"/>
  </r>
  <r>
    <x v="68"/>
    <x v="15"/>
    <x v="0"/>
    <x v="0"/>
    <x v="0"/>
    <x v="0"/>
    <x v="0"/>
    <x v="2"/>
    <x v="1"/>
    <x v="2"/>
    <x v="2"/>
    <x v="3"/>
    <x v="66"/>
    <x v="2"/>
    <x v="68"/>
    <x v="67"/>
    <x v="68"/>
    <x v="68"/>
    <x v="68"/>
    <x v="0"/>
    <x v="0"/>
    <x v="0"/>
    <x v="0"/>
  </r>
  <r>
    <x v="69"/>
    <x v="15"/>
    <x v="0"/>
    <x v="0"/>
    <x v="0"/>
    <x v="3"/>
    <x v="13"/>
    <x v="0"/>
    <x v="0"/>
    <x v="3"/>
    <x v="19"/>
    <x v="1"/>
    <x v="67"/>
    <x v="2"/>
    <x v="69"/>
    <x v="68"/>
    <x v="69"/>
    <x v="69"/>
    <x v="69"/>
    <x v="0"/>
    <x v="0"/>
    <x v="0"/>
    <x v="0"/>
  </r>
  <r>
    <x v="70"/>
    <x v="15"/>
    <x v="0"/>
    <x v="0"/>
    <x v="0"/>
    <x v="1"/>
    <x v="11"/>
    <x v="2"/>
    <x v="0"/>
    <x v="1"/>
    <x v="1"/>
    <x v="3"/>
    <x v="68"/>
    <x v="2"/>
    <x v="70"/>
    <x v="69"/>
    <x v="70"/>
    <x v="70"/>
    <x v="70"/>
    <x v="0"/>
    <x v="0"/>
    <x v="0"/>
    <x v="0"/>
  </r>
  <r>
    <x v="71"/>
    <x v="15"/>
    <x v="0"/>
    <x v="0"/>
    <x v="0"/>
    <x v="1"/>
    <x v="12"/>
    <x v="1"/>
    <x v="2"/>
    <x v="0"/>
    <x v="8"/>
    <x v="9"/>
    <x v="69"/>
    <x v="1"/>
    <x v="71"/>
    <x v="70"/>
    <x v="71"/>
    <x v="71"/>
    <x v="71"/>
    <x v="0"/>
    <x v="0"/>
    <x v="0"/>
    <x v="0"/>
  </r>
  <r>
    <x v="72"/>
    <x v="15"/>
    <x v="0"/>
    <x v="0"/>
    <x v="0"/>
    <x v="3"/>
    <x v="13"/>
    <x v="3"/>
    <x v="1"/>
    <x v="0"/>
    <x v="6"/>
    <x v="2"/>
    <x v="70"/>
    <x v="1"/>
    <x v="72"/>
    <x v="71"/>
    <x v="72"/>
    <x v="72"/>
    <x v="72"/>
    <x v="0"/>
    <x v="0"/>
    <x v="0"/>
    <x v="0"/>
  </r>
  <r>
    <x v="73"/>
    <x v="15"/>
    <x v="0"/>
    <x v="0"/>
    <x v="0"/>
    <x v="2"/>
    <x v="16"/>
    <x v="2"/>
    <x v="1"/>
    <x v="0"/>
    <x v="8"/>
    <x v="1"/>
    <x v="69"/>
    <x v="0"/>
    <x v="73"/>
    <x v="72"/>
    <x v="73"/>
    <x v="73"/>
    <x v="73"/>
    <x v="0"/>
    <x v="0"/>
    <x v="0"/>
    <x v="0"/>
  </r>
  <r>
    <x v="74"/>
    <x v="16"/>
    <x v="0"/>
    <x v="0"/>
    <x v="0"/>
    <x v="0"/>
    <x v="9"/>
    <x v="3"/>
    <x v="1"/>
    <x v="2"/>
    <x v="18"/>
    <x v="0"/>
    <x v="71"/>
    <x v="2"/>
    <x v="74"/>
    <x v="73"/>
    <x v="74"/>
    <x v="74"/>
    <x v="74"/>
    <x v="0"/>
    <x v="0"/>
    <x v="0"/>
    <x v="0"/>
  </r>
  <r>
    <x v="75"/>
    <x v="16"/>
    <x v="0"/>
    <x v="0"/>
    <x v="0"/>
    <x v="0"/>
    <x v="15"/>
    <x v="2"/>
    <x v="0"/>
    <x v="0"/>
    <x v="4"/>
    <x v="3"/>
    <x v="72"/>
    <x v="0"/>
    <x v="75"/>
    <x v="74"/>
    <x v="75"/>
    <x v="75"/>
    <x v="75"/>
    <x v="0"/>
    <x v="0"/>
    <x v="0"/>
    <x v="0"/>
  </r>
  <r>
    <x v="76"/>
    <x v="16"/>
    <x v="0"/>
    <x v="0"/>
    <x v="0"/>
    <x v="1"/>
    <x v="11"/>
    <x v="2"/>
    <x v="0"/>
    <x v="4"/>
    <x v="16"/>
    <x v="3"/>
    <x v="73"/>
    <x v="2"/>
    <x v="76"/>
    <x v="75"/>
    <x v="76"/>
    <x v="76"/>
    <x v="76"/>
    <x v="0"/>
    <x v="0"/>
    <x v="0"/>
    <x v="0"/>
  </r>
  <r>
    <x v="77"/>
    <x v="16"/>
    <x v="0"/>
    <x v="0"/>
    <x v="0"/>
    <x v="1"/>
    <x v="14"/>
    <x v="3"/>
    <x v="1"/>
    <x v="3"/>
    <x v="7"/>
    <x v="3"/>
    <x v="74"/>
    <x v="0"/>
    <x v="77"/>
    <x v="76"/>
    <x v="77"/>
    <x v="77"/>
    <x v="77"/>
    <x v="0"/>
    <x v="0"/>
    <x v="0"/>
    <x v="0"/>
  </r>
  <r>
    <x v="78"/>
    <x v="17"/>
    <x v="0"/>
    <x v="0"/>
    <x v="0"/>
    <x v="3"/>
    <x v="8"/>
    <x v="2"/>
    <x v="0"/>
    <x v="3"/>
    <x v="13"/>
    <x v="2"/>
    <x v="75"/>
    <x v="3"/>
    <x v="78"/>
    <x v="77"/>
    <x v="78"/>
    <x v="78"/>
    <x v="78"/>
    <x v="0"/>
    <x v="0"/>
    <x v="0"/>
    <x v="0"/>
  </r>
  <r>
    <x v="79"/>
    <x v="17"/>
    <x v="0"/>
    <x v="0"/>
    <x v="0"/>
    <x v="1"/>
    <x v="1"/>
    <x v="2"/>
    <x v="1"/>
    <x v="3"/>
    <x v="5"/>
    <x v="1"/>
    <x v="76"/>
    <x v="0"/>
    <x v="79"/>
    <x v="78"/>
    <x v="79"/>
    <x v="79"/>
    <x v="79"/>
    <x v="0"/>
    <x v="0"/>
    <x v="0"/>
    <x v="0"/>
  </r>
  <r>
    <x v="80"/>
    <x v="17"/>
    <x v="0"/>
    <x v="0"/>
    <x v="0"/>
    <x v="3"/>
    <x v="13"/>
    <x v="3"/>
    <x v="1"/>
    <x v="0"/>
    <x v="8"/>
    <x v="3"/>
    <x v="77"/>
    <x v="0"/>
    <x v="80"/>
    <x v="79"/>
    <x v="80"/>
    <x v="80"/>
    <x v="80"/>
    <x v="0"/>
    <x v="0"/>
    <x v="0"/>
    <x v="0"/>
  </r>
  <r>
    <x v="81"/>
    <x v="17"/>
    <x v="0"/>
    <x v="0"/>
    <x v="0"/>
    <x v="2"/>
    <x v="5"/>
    <x v="3"/>
    <x v="1"/>
    <x v="0"/>
    <x v="0"/>
    <x v="3"/>
    <x v="78"/>
    <x v="2"/>
    <x v="81"/>
    <x v="80"/>
    <x v="81"/>
    <x v="81"/>
    <x v="81"/>
    <x v="0"/>
    <x v="0"/>
    <x v="0"/>
    <x v="0"/>
  </r>
  <r>
    <x v="82"/>
    <x v="18"/>
    <x v="0"/>
    <x v="0"/>
    <x v="0"/>
    <x v="2"/>
    <x v="10"/>
    <x v="0"/>
    <x v="1"/>
    <x v="4"/>
    <x v="12"/>
    <x v="0"/>
    <x v="79"/>
    <x v="0"/>
    <x v="82"/>
    <x v="81"/>
    <x v="82"/>
    <x v="82"/>
    <x v="82"/>
    <x v="0"/>
    <x v="0"/>
    <x v="0"/>
    <x v="0"/>
  </r>
  <r>
    <x v="83"/>
    <x v="18"/>
    <x v="0"/>
    <x v="0"/>
    <x v="0"/>
    <x v="1"/>
    <x v="6"/>
    <x v="0"/>
    <x v="2"/>
    <x v="0"/>
    <x v="4"/>
    <x v="3"/>
    <x v="80"/>
    <x v="0"/>
    <x v="83"/>
    <x v="82"/>
    <x v="83"/>
    <x v="83"/>
    <x v="83"/>
    <x v="0"/>
    <x v="0"/>
    <x v="0"/>
    <x v="0"/>
  </r>
  <r>
    <x v="84"/>
    <x v="18"/>
    <x v="0"/>
    <x v="0"/>
    <x v="0"/>
    <x v="1"/>
    <x v="1"/>
    <x v="0"/>
    <x v="0"/>
    <x v="2"/>
    <x v="2"/>
    <x v="3"/>
    <x v="81"/>
    <x v="0"/>
    <x v="84"/>
    <x v="83"/>
    <x v="84"/>
    <x v="84"/>
    <x v="84"/>
    <x v="0"/>
    <x v="0"/>
    <x v="0"/>
    <x v="0"/>
  </r>
  <r>
    <x v="85"/>
    <x v="18"/>
    <x v="0"/>
    <x v="0"/>
    <x v="0"/>
    <x v="3"/>
    <x v="13"/>
    <x v="2"/>
    <x v="0"/>
    <x v="0"/>
    <x v="8"/>
    <x v="3"/>
    <x v="82"/>
    <x v="2"/>
    <x v="85"/>
    <x v="84"/>
    <x v="85"/>
    <x v="85"/>
    <x v="85"/>
    <x v="0"/>
    <x v="0"/>
    <x v="0"/>
    <x v="0"/>
  </r>
  <r>
    <x v="86"/>
    <x v="18"/>
    <x v="0"/>
    <x v="0"/>
    <x v="0"/>
    <x v="0"/>
    <x v="0"/>
    <x v="2"/>
    <x v="0"/>
    <x v="2"/>
    <x v="2"/>
    <x v="3"/>
    <x v="83"/>
    <x v="2"/>
    <x v="86"/>
    <x v="85"/>
    <x v="86"/>
    <x v="86"/>
    <x v="86"/>
    <x v="0"/>
    <x v="0"/>
    <x v="0"/>
    <x v="0"/>
  </r>
  <r>
    <x v="87"/>
    <x v="19"/>
    <x v="0"/>
    <x v="0"/>
    <x v="0"/>
    <x v="3"/>
    <x v="8"/>
    <x v="3"/>
    <x v="0"/>
    <x v="2"/>
    <x v="18"/>
    <x v="3"/>
    <x v="84"/>
    <x v="0"/>
    <x v="87"/>
    <x v="86"/>
    <x v="87"/>
    <x v="87"/>
    <x v="87"/>
    <x v="0"/>
    <x v="0"/>
    <x v="0"/>
    <x v="0"/>
  </r>
  <r>
    <x v="88"/>
    <x v="19"/>
    <x v="0"/>
    <x v="0"/>
    <x v="0"/>
    <x v="2"/>
    <x v="5"/>
    <x v="0"/>
    <x v="0"/>
    <x v="3"/>
    <x v="19"/>
    <x v="3"/>
    <x v="85"/>
    <x v="2"/>
    <x v="88"/>
    <x v="87"/>
    <x v="88"/>
    <x v="88"/>
    <x v="88"/>
    <x v="0"/>
    <x v="0"/>
    <x v="0"/>
    <x v="0"/>
  </r>
  <r>
    <x v="89"/>
    <x v="19"/>
    <x v="0"/>
    <x v="0"/>
    <x v="0"/>
    <x v="0"/>
    <x v="0"/>
    <x v="2"/>
    <x v="0"/>
    <x v="4"/>
    <x v="14"/>
    <x v="0"/>
    <x v="86"/>
    <x v="0"/>
    <x v="89"/>
    <x v="88"/>
    <x v="89"/>
    <x v="89"/>
    <x v="89"/>
    <x v="0"/>
    <x v="0"/>
    <x v="0"/>
    <x v="0"/>
  </r>
  <r>
    <x v="90"/>
    <x v="19"/>
    <x v="0"/>
    <x v="0"/>
    <x v="0"/>
    <x v="0"/>
    <x v="0"/>
    <x v="0"/>
    <x v="1"/>
    <x v="3"/>
    <x v="19"/>
    <x v="2"/>
    <x v="87"/>
    <x v="3"/>
    <x v="90"/>
    <x v="89"/>
    <x v="90"/>
    <x v="90"/>
    <x v="90"/>
    <x v="0"/>
    <x v="0"/>
    <x v="0"/>
    <x v="0"/>
  </r>
  <r>
    <x v="91"/>
    <x v="19"/>
    <x v="0"/>
    <x v="0"/>
    <x v="0"/>
    <x v="1"/>
    <x v="11"/>
    <x v="3"/>
    <x v="0"/>
    <x v="3"/>
    <x v="13"/>
    <x v="3"/>
    <x v="88"/>
    <x v="3"/>
    <x v="91"/>
    <x v="90"/>
    <x v="91"/>
    <x v="91"/>
    <x v="91"/>
    <x v="0"/>
    <x v="0"/>
    <x v="0"/>
    <x v="0"/>
  </r>
  <r>
    <x v="92"/>
    <x v="20"/>
    <x v="0"/>
    <x v="0"/>
    <x v="0"/>
    <x v="0"/>
    <x v="15"/>
    <x v="2"/>
    <x v="1"/>
    <x v="4"/>
    <x v="14"/>
    <x v="0"/>
    <x v="89"/>
    <x v="0"/>
    <x v="92"/>
    <x v="91"/>
    <x v="92"/>
    <x v="92"/>
    <x v="92"/>
    <x v="0"/>
    <x v="0"/>
    <x v="0"/>
    <x v="0"/>
  </r>
  <r>
    <x v="93"/>
    <x v="20"/>
    <x v="0"/>
    <x v="0"/>
    <x v="0"/>
    <x v="1"/>
    <x v="11"/>
    <x v="0"/>
    <x v="1"/>
    <x v="1"/>
    <x v="17"/>
    <x v="3"/>
    <x v="50"/>
    <x v="0"/>
    <x v="93"/>
    <x v="92"/>
    <x v="93"/>
    <x v="93"/>
    <x v="93"/>
    <x v="0"/>
    <x v="0"/>
    <x v="0"/>
    <x v="0"/>
  </r>
  <r>
    <x v="94"/>
    <x v="20"/>
    <x v="0"/>
    <x v="0"/>
    <x v="0"/>
    <x v="0"/>
    <x v="15"/>
    <x v="0"/>
    <x v="0"/>
    <x v="1"/>
    <x v="11"/>
    <x v="6"/>
    <x v="90"/>
    <x v="0"/>
    <x v="94"/>
    <x v="93"/>
    <x v="94"/>
    <x v="94"/>
    <x v="94"/>
    <x v="0"/>
    <x v="0"/>
    <x v="0"/>
    <x v="0"/>
  </r>
  <r>
    <x v="95"/>
    <x v="20"/>
    <x v="0"/>
    <x v="0"/>
    <x v="0"/>
    <x v="0"/>
    <x v="15"/>
    <x v="0"/>
    <x v="1"/>
    <x v="0"/>
    <x v="0"/>
    <x v="2"/>
    <x v="91"/>
    <x v="0"/>
    <x v="95"/>
    <x v="94"/>
    <x v="95"/>
    <x v="95"/>
    <x v="95"/>
    <x v="0"/>
    <x v="0"/>
    <x v="0"/>
    <x v="0"/>
  </r>
  <r>
    <x v="96"/>
    <x v="20"/>
    <x v="0"/>
    <x v="0"/>
    <x v="0"/>
    <x v="3"/>
    <x v="13"/>
    <x v="0"/>
    <x v="0"/>
    <x v="4"/>
    <x v="14"/>
    <x v="3"/>
    <x v="92"/>
    <x v="0"/>
    <x v="96"/>
    <x v="95"/>
    <x v="96"/>
    <x v="96"/>
    <x v="96"/>
    <x v="0"/>
    <x v="0"/>
    <x v="0"/>
    <x v="0"/>
  </r>
  <r>
    <x v="97"/>
    <x v="21"/>
    <x v="0"/>
    <x v="0"/>
    <x v="0"/>
    <x v="3"/>
    <x v="4"/>
    <x v="3"/>
    <x v="1"/>
    <x v="3"/>
    <x v="7"/>
    <x v="3"/>
    <x v="93"/>
    <x v="2"/>
    <x v="97"/>
    <x v="96"/>
    <x v="97"/>
    <x v="97"/>
    <x v="97"/>
    <x v="0"/>
    <x v="0"/>
    <x v="0"/>
    <x v="0"/>
  </r>
  <r>
    <x v="98"/>
    <x v="21"/>
    <x v="0"/>
    <x v="0"/>
    <x v="0"/>
    <x v="2"/>
    <x v="5"/>
    <x v="0"/>
    <x v="1"/>
    <x v="3"/>
    <x v="5"/>
    <x v="2"/>
    <x v="94"/>
    <x v="3"/>
    <x v="98"/>
    <x v="97"/>
    <x v="98"/>
    <x v="98"/>
    <x v="98"/>
    <x v="0"/>
    <x v="0"/>
    <x v="0"/>
    <x v="0"/>
  </r>
  <r>
    <x v="99"/>
    <x v="21"/>
    <x v="0"/>
    <x v="0"/>
    <x v="0"/>
    <x v="0"/>
    <x v="9"/>
    <x v="0"/>
    <x v="1"/>
    <x v="0"/>
    <x v="6"/>
    <x v="3"/>
    <x v="95"/>
    <x v="0"/>
    <x v="99"/>
    <x v="98"/>
    <x v="99"/>
    <x v="99"/>
    <x v="99"/>
    <x v="0"/>
    <x v="0"/>
    <x v="0"/>
    <x v="0"/>
  </r>
  <r>
    <x v="100"/>
    <x v="21"/>
    <x v="0"/>
    <x v="0"/>
    <x v="0"/>
    <x v="3"/>
    <x v="13"/>
    <x v="0"/>
    <x v="0"/>
    <x v="3"/>
    <x v="7"/>
    <x v="2"/>
    <x v="96"/>
    <x v="2"/>
    <x v="100"/>
    <x v="99"/>
    <x v="100"/>
    <x v="100"/>
    <x v="100"/>
    <x v="0"/>
    <x v="0"/>
    <x v="0"/>
    <x v="0"/>
  </r>
  <r>
    <x v="101"/>
    <x v="22"/>
    <x v="0"/>
    <x v="0"/>
    <x v="0"/>
    <x v="1"/>
    <x v="11"/>
    <x v="0"/>
    <x v="0"/>
    <x v="4"/>
    <x v="14"/>
    <x v="0"/>
    <x v="97"/>
    <x v="0"/>
    <x v="101"/>
    <x v="100"/>
    <x v="101"/>
    <x v="101"/>
    <x v="101"/>
    <x v="0"/>
    <x v="0"/>
    <x v="0"/>
    <x v="0"/>
  </r>
  <r>
    <x v="102"/>
    <x v="22"/>
    <x v="0"/>
    <x v="0"/>
    <x v="0"/>
    <x v="0"/>
    <x v="15"/>
    <x v="0"/>
    <x v="0"/>
    <x v="0"/>
    <x v="8"/>
    <x v="3"/>
    <x v="98"/>
    <x v="0"/>
    <x v="102"/>
    <x v="101"/>
    <x v="102"/>
    <x v="102"/>
    <x v="102"/>
    <x v="0"/>
    <x v="0"/>
    <x v="0"/>
    <x v="0"/>
  </r>
  <r>
    <x v="103"/>
    <x v="22"/>
    <x v="0"/>
    <x v="0"/>
    <x v="0"/>
    <x v="0"/>
    <x v="15"/>
    <x v="0"/>
    <x v="1"/>
    <x v="3"/>
    <x v="13"/>
    <x v="2"/>
    <x v="99"/>
    <x v="3"/>
    <x v="103"/>
    <x v="102"/>
    <x v="103"/>
    <x v="103"/>
    <x v="103"/>
    <x v="0"/>
    <x v="0"/>
    <x v="0"/>
    <x v="0"/>
  </r>
  <r>
    <x v="104"/>
    <x v="22"/>
    <x v="0"/>
    <x v="0"/>
    <x v="0"/>
    <x v="2"/>
    <x v="2"/>
    <x v="1"/>
    <x v="2"/>
    <x v="3"/>
    <x v="5"/>
    <x v="9"/>
    <x v="100"/>
    <x v="3"/>
    <x v="104"/>
    <x v="103"/>
    <x v="104"/>
    <x v="104"/>
    <x v="104"/>
    <x v="0"/>
    <x v="0"/>
    <x v="0"/>
    <x v="0"/>
  </r>
  <r>
    <x v="105"/>
    <x v="22"/>
    <x v="0"/>
    <x v="0"/>
    <x v="0"/>
    <x v="3"/>
    <x v="8"/>
    <x v="0"/>
    <x v="1"/>
    <x v="3"/>
    <x v="5"/>
    <x v="0"/>
    <x v="101"/>
    <x v="0"/>
    <x v="105"/>
    <x v="104"/>
    <x v="105"/>
    <x v="105"/>
    <x v="105"/>
    <x v="0"/>
    <x v="0"/>
    <x v="0"/>
    <x v="0"/>
  </r>
  <r>
    <x v="106"/>
    <x v="22"/>
    <x v="0"/>
    <x v="0"/>
    <x v="0"/>
    <x v="0"/>
    <x v="15"/>
    <x v="2"/>
    <x v="1"/>
    <x v="0"/>
    <x v="0"/>
    <x v="3"/>
    <x v="102"/>
    <x v="2"/>
    <x v="106"/>
    <x v="105"/>
    <x v="106"/>
    <x v="106"/>
    <x v="106"/>
    <x v="0"/>
    <x v="0"/>
    <x v="0"/>
    <x v="0"/>
  </r>
  <r>
    <x v="107"/>
    <x v="22"/>
    <x v="0"/>
    <x v="0"/>
    <x v="0"/>
    <x v="3"/>
    <x v="13"/>
    <x v="2"/>
    <x v="1"/>
    <x v="3"/>
    <x v="13"/>
    <x v="3"/>
    <x v="103"/>
    <x v="2"/>
    <x v="107"/>
    <x v="106"/>
    <x v="107"/>
    <x v="107"/>
    <x v="107"/>
    <x v="0"/>
    <x v="0"/>
    <x v="0"/>
    <x v="0"/>
  </r>
  <r>
    <x v="108"/>
    <x v="23"/>
    <x v="0"/>
    <x v="0"/>
    <x v="0"/>
    <x v="0"/>
    <x v="15"/>
    <x v="0"/>
    <x v="0"/>
    <x v="1"/>
    <x v="1"/>
    <x v="3"/>
    <x v="104"/>
    <x v="0"/>
    <x v="108"/>
    <x v="107"/>
    <x v="108"/>
    <x v="108"/>
    <x v="108"/>
    <x v="0"/>
    <x v="0"/>
    <x v="0"/>
    <x v="0"/>
  </r>
  <r>
    <x v="109"/>
    <x v="23"/>
    <x v="0"/>
    <x v="0"/>
    <x v="0"/>
    <x v="0"/>
    <x v="15"/>
    <x v="0"/>
    <x v="0"/>
    <x v="2"/>
    <x v="18"/>
    <x v="3"/>
    <x v="105"/>
    <x v="0"/>
    <x v="109"/>
    <x v="108"/>
    <x v="109"/>
    <x v="109"/>
    <x v="109"/>
    <x v="0"/>
    <x v="0"/>
    <x v="0"/>
    <x v="0"/>
  </r>
  <r>
    <x v="110"/>
    <x v="23"/>
    <x v="0"/>
    <x v="0"/>
    <x v="0"/>
    <x v="3"/>
    <x v="8"/>
    <x v="2"/>
    <x v="0"/>
    <x v="3"/>
    <x v="7"/>
    <x v="1"/>
    <x v="106"/>
    <x v="0"/>
    <x v="110"/>
    <x v="109"/>
    <x v="110"/>
    <x v="110"/>
    <x v="110"/>
    <x v="0"/>
    <x v="0"/>
    <x v="0"/>
    <x v="0"/>
  </r>
  <r>
    <x v="111"/>
    <x v="23"/>
    <x v="0"/>
    <x v="0"/>
    <x v="0"/>
    <x v="1"/>
    <x v="11"/>
    <x v="1"/>
    <x v="2"/>
    <x v="2"/>
    <x v="9"/>
    <x v="2"/>
    <x v="107"/>
    <x v="2"/>
    <x v="111"/>
    <x v="110"/>
    <x v="111"/>
    <x v="111"/>
    <x v="111"/>
    <x v="0"/>
    <x v="0"/>
    <x v="0"/>
    <x v="0"/>
  </r>
  <r>
    <x v="112"/>
    <x v="23"/>
    <x v="0"/>
    <x v="0"/>
    <x v="0"/>
    <x v="3"/>
    <x v="7"/>
    <x v="0"/>
    <x v="0"/>
    <x v="1"/>
    <x v="3"/>
    <x v="3"/>
    <x v="108"/>
    <x v="0"/>
    <x v="112"/>
    <x v="111"/>
    <x v="112"/>
    <x v="112"/>
    <x v="112"/>
    <x v="0"/>
    <x v="0"/>
    <x v="0"/>
    <x v="0"/>
  </r>
  <r>
    <x v="113"/>
    <x v="24"/>
    <x v="0"/>
    <x v="0"/>
    <x v="0"/>
    <x v="0"/>
    <x v="0"/>
    <x v="0"/>
    <x v="2"/>
    <x v="2"/>
    <x v="2"/>
    <x v="3"/>
    <x v="109"/>
    <x v="0"/>
    <x v="113"/>
    <x v="112"/>
    <x v="113"/>
    <x v="113"/>
    <x v="113"/>
    <x v="0"/>
    <x v="0"/>
    <x v="0"/>
    <x v="0"/>
  </r>
  <r>
    <x v="114"/>
    <x v="24"/>
    <x v="0"/>
    <x v="0"/>
    <x v="0"/>
    <x v="1"/>
    <x v="14"/>
    <x v="0"/>
    <x v="1"/>
    <x v="0"/>
    <x v="8"/>
    <x v="0"/>
    <x v="110"/>
    <x v="1"/>
    <x v="114"/>
    <x v="113"/>
    <x v="114"/>
    <x v="114"/>
    <x v="114"/>
    <x v="0"/>
    <x v="0"/>
    <x v="0"/>
    <x v="0"/>
  </r>
  <r>
    <x v="115"/>
    <x v="24"/>
    <x v="0"/>
    <x v="0"/>
    <x v="0"/>
    <x v="1"/>
    <x v="12"/>
    <x v="0"/>
    <x v="0"/>
    <x v="1"/>
    <x v="17"/>
    <x v="0"/>
    <x v="111"/>
    <x v="0"/>
    <x v="115"/>
    <x v="114"/>
    <x v="115"/>
    <x v="115"/>
    <x v="115"/>
    <x v="0"/>
    <x v="0"/>
    <x v="0"/>
    <x v="0"/>
  </r>
  <r>
    <x v="116"/>
    <x v="25"/>
    <x v="0"/>
    <x v="0"/>
    <x v="0"/>
    <x v="2"/>
    <x v="10"/>
    <x v="2"/>
    <x v="0"/>
    <x v="0"/>
    <x v="8"/>
    <x v="3"/>
    <x v="112"/>
    <x v="2"/>
    <x v="116"/>
    <x v="115"/>
    <x v="116"/>
    <x v="116"/>
    <x v="116"/>
    <x v="0"/>
    <x v="0"/>
    <x v="0"/>
    <x v="0"/>
  </r>
  <r>
    <x v="117"/>
    <x v="25"/>
    <x v="0"/>
    <x v="0"/>
    <x v="0"/>
    <x v="3"/>
    <x v="7"/>
    <x v="0"/>
    <x v="2"/>
    <x v="2"/>
    <x v="9"/>
    <x v="0"/>
    <x v="113"/>
    <x v="0"/>
    <x v="13"/>
    <x v="116"/>
    <x v="117"/>
    <x v="117"/>
    <x v="117"/>
    <x v="0"/>
    <x v="0"/>
    <x v="0"/>
    <x v="0"/>
  </r>
  <r>
    <x v="118"/>
    <x v="25"/>
    <x v="0"/>
    <x v="0"/>
    <x v="0"/>
    <x v="2"/>
    <x v="16"/>
    <x v="0"/>
    <x v="0"/>
    <x v="1"/>
    <x v="3"/>
    <x v="0"/>
    <x v="114"/>
    <x v="1"/>
    <x v="117"/>
    <x v="117"/>
    <x v="118"/>
    <x v="118"/>
    <x v="118"/>
    <x v="0"/>
    <x v="0"/>
    <x v="0"/>
    <x v="0"/>
  </r>
  <r>
    <x v="119"/>
    <x v="25"/>
    <x v="0"/>
    <x v="0"/>
    <x v="0"/>
    <x v="2"/>
    <x v="10"/>
    <x v="0"/>
    <x v="2"/>
    <x v="3"/>
    <x v="19"/>
    <x v="0"/>
    <x v="115"/>
    <x v="2"/>
    <x v="118"/>
    <x v="118"/>
    <x v="119"/>
    <x v="119"/>
    <x v="119"/>
    <x v="0"/>
    <x v="0"/>
    <x v="0"/>
    <x v="0"/>
  </r>
  <r>
    <x v="120"/>
    <x v="25"/>
    <x v="0"/>
    <x v="0"/>
    <x v="0"/>
    <x v="0"/>
    <x v="15"/>
    <x v="0"/>
    <x v="0"/>
    <x v="4"/>
    <x v="16"/>
    <x v="2"/>
    <x v="116"/>
    <x v="2"/>
    <x v="119"/>
    <x v="119"/>
    <x v="120"/>
    <x v="120"/>
    <x v="120"/>
    <x v="0"/>
    <x v="0"/>
    <x v="0"/>
    <x v="0"/>
  </r>
  <r>
    <x v="121"/>
    <x v="26"/>
    <x v="0"/>
    <x v="0"/>
    <x v="0"/>
    <x v="0"/>
    <x v="0"/>
    <x v="0"/>
    <x v="0"/>
    <x v="0"/>
    <x v="8"/>
    <x v="3"/>
    <x v="117"/>
    <x v="0"/>
    <x v="120"/>
    <x v="120"/>
    <x v="121"/>
    <x v="121"/>
    <x v="121"/>
    <x v="0"/>
    <x v="0"/>
    <x v="0"/>
    <x v="0"/>
  </r>
  <r>
    <x v="122"/>
    <x v="26"/>
    <x v="0"/>
    <x v="0"/>
    <x v="0"/>
    <x v="1"/>
    <x v="6"/>
    <x v="3"/>
    <x v="1"/>
    <x v="1"/>
    <x v="11"/>
    <x v="0"/>
    <x v="118"/>
    <x v="0"/>
    <x v="121"/>
    <x v="121"/>
    <x v="122"/>
    <x v="122"/>
    <x v="122"/>
    <x v="0"/>
    <x v="0"/>
    <x v="0"/>
    <x v="0"/>
  </r>
  <r>
    <x v="123"/>
    <x v="26"/>
    <x v="0"/>
    <x v="0"/>
    <x v="0"/>
    <x v="1"/>
    <x v="12"/>
    <x v="0"/>
    <x v="2"/>
    <x v="2"/>
    <x v="15"/>
    <x v="0"/>
    <x v="119"/>
    <x v="0"/>
    <x v="26"/>
    <x v="122"/>
    <x v="26"/>
    <x v="123"/>
    <x v="123"/>
    <x v="0"/>
    <x v="0"/>
    <x v="0"/>
    <x v="0"/>
  </r>
  <r>
    <x v="124"/>
    <x v="26"/>
    <x v="0"/>
    <x v="0"/>
    <x v="0"/>
    <x v="3"/>
    <x v="8"/>
    <x v="2"/>
    <x v="0"/>
    <x v="1"/>
    <x v="17"/>
    <x v="3"/>
    <x v="120"/>
    <x v="2"/>
    <x v="122"/>
    <x v="123"/>
    <x v="123"/>
    <x v="124"/>
    <x v="124"/>
    <x v="0"/>
    <x v="0"/>
    <x v="0"/>
    <x v="0"/>
  </r>
  <r>
    <x v="125"/>
    <x v="26"/>
    <x v="0"/>
    <x v="0"/>
    <x v="0"/>
    <x v="3"/>
    <x v="8"/>
    <x v="0"/>
    <x v="1"/>
    <x v="3"/>
    <x v="7"/>
    <x v="3"/>
    <x v="121"/>
    <x v="0"/>
    <x v="123"/>
    <x v="124"/>
    <x v="124"/>
    <x v="125"/>
    <x v="125"/>
    <x v="0"/>
    <x v="0"/>
    <x v="0"/>
    <x v="0"/>
  </r>
  <r>
    <x v="126"/>
    <x v="26"/>
    <x v="0"/>
    <x v="0"/>
    <x v="0"/>
    <x v="0"/>
    <x v="0"/>
    <x v="2"/>
    <x v="0"/>
    <x v="3"/>
    <x v="7"/>
    <x v="3"/>
    <x v="122"/>
    <x v="0"/>
    <x v="124"/>
    <x v="125"/>
    <x v="125"/>
    <x v="126"/>
    <x v="126"/>
    <x v="0"/>
    <x v="0"/>
    <x v="0"/>
    <x v="0"/>
  </r>
  <r>
    <x v="127"/>
    <x v="27"/>
    <x v="0"/>
    <x v="0"/>
    <x v="0"/>
    <x v="3"/>
    <x v="7"/>
    <x v="0"/>
    <x v="0"/>
    <x v="0"/>
    <x v="4"/>
    <x v="2"/>
    <x v="123"/>
    <x v="0"/>
    <x v="125"/>
    <x v="126"/>
    <x v="126"/>
    <x v="127"/>
    <x v="127"/>
    <x v="0"/>
    <x v="0"/>
    <x v="0"/>
    <x v="0"/>
  </r>
  <r>
    <x v="128"/>
    <x v="27"/>
    <x v="0"/>
    <x v="0"/>
    <x v="0"/>
    <x v="1"/>
    <x v="6"/>
    <x v="3"/>
    <x v="2"/>
    <x v="1"/>
    <x v="17"/>
    <x v="3"/>
    <x v="124"/>
    <x v="0"/>
    <x v="126"/>
    <x v="127"/>
    <x v="127"/>
    <x v="128"/>
    <x v="128"/>
    <x v="0"/>
    <x v="0"/>
    <x v="0"/>
    <x v="0"/>
  </r>
  <r>
    <x v="129"/>
    <x v="27"/>
    <x v="0"/>
    <x v="0"/>
    <x v="0"/>
    <x v="2"/>
    <x v="16"/>
    <x v="3"/>
    <x v="0"/>
    <x v="1"/>
    <x v="17"/>
    <x v="0"/>
    <x v="125"/>
    <x v="1"/>
    <x v="127"/>
    <x v="128"/>
    <x v="128"/>
    <x v="129"/>
    <x v="129"/>
    <x v="0"/>
    <x v="0"/>
    <x v="0"/>
    <x v="0"/>
  </r>
  <r>
    <x v="130"/>
    <x v="27"/>
    <x v="0"/>
    <x v="0"/>
    <x v="0"/>
    <x v="2"/>
    <x v="16"/>
    <x v="0"/>
    <x v="2"/>
    <x v="1"/>
    <x v="1"/>
    <x v="1"/>
    <x v="126"/>
    <x v="0"/>
    <x v="128"/>
    <x v="129"/>
    <x v="129"/>
    <x v="130"/>
    <x v="130"/>
    <x v="0"/>
    <x v="0"/>
    <x v="0"/>
    <x v="0"/>
  </r>
  <r>
    <x v="131"/>
    <x v="28"/>
    <x v="0"/>
    <x v="0"/>
    <x v="0"/>
    <x v="1"/>
    <x v="12"/>
    <x v="0"/>
    <x v="1"/>
    <x v="3"/>
    <x v="19"/>
    <x v="0"/>
    <x v="127"/>
    <x v="0"/>
    <x v="129"/>
    <x v="130"/>
    <x v="130"/>
    <x v="131"/>
    <x v="131"/>
    <x v="0"/>
    <x v="0"/>
    <x v="0"/>
    <x v="0"/>
  </r>
  <r>
    <x v="132"/>
    <x v="28"/>
    <x v="0"/>
    <x v="0"/>
    <x v="0"/>
    <x v="2"/>
    <x v="5"/>
    <x v="1"/>
    <x v="2"/>
    <x v="4"/>
    <x v="16"/>
    <x v="2"/>
    <x v="128"/>
    <x v="3"/>
    <x v="130"/>
    <x v="131"/>
    <x v="131"/>
    <x v="132"/>
    <x v="132"/>
    <x v="0"/>
    <x v="0"/>
    <x v="0"/>
    <x v="0"/>
  </r>
  <r>
    <x v="133"/>
    <x v="28"/>
    <x v="0"/>
    <x v="0"/>
    <x v="0"/>
    <x v="0"/>
    <x v="9"/>
    <x v="1"/>
    <x v="2"/>
    <x v="2"/>
    <x v="15"/>
    <x v="5"/>
    <x v="129"/>
    <x v="3"/>
    <x v="131"/>
    <x v="132"/>
    <x v="132"/>
    <x v="133"/>
    <x v="133"/>
    <x v="0"/>
    <x v="0"/>
    <x v="0"/>
    <x v="0"/>
  </r>
  <r>
    <x v="134"/>
    <x v="29"/>
    <x v="0"/>
    <x v="0"/>
    <x v="0"/>
    <x v="1"/>
    <x v="1"/>
    <x v="2"/>
    <x v="2"/>
    <x v="0"/>
    <x v="6"/>
    <x v="3"/>
    <x v="130"/>
    <x v="0"/>
    <x v="132"/>
    <x v="133"/>
    <x v="133"/>
    <x v="134"/>
    <x v="134"/>
    <x v="0"/>
    <x v="0"/>
    <x v="0"/>
    <x v="0"/>
  </r>
  <r>
    <x v="135"/>
    <x v="29"/>
    <x v="0"/>
    <x v="0"/>
    <x v="0"/>
    <x v="1"/>
    <x v="12"/>
    <x v="0"/>
    <x v="1"/>
    <x v="3"/>
    <x v="13"/>
    <x v="2"/>
    <x v="131"/>
    <x v="0"/>
    <x v="133"/>
    <x v="134"/>
    <x v="134"/>
    <x v="135"/>
    <x v="135"/>
    <x v="0"/>
    <x v="0"/>
    <x v="0"/>
    <x v="0"/>
  </r>
  <r>
    <x v="136"/>
    <x v="29"/>
    <x v="0"/>
    <x v="0"/>
    <x v="0"/>
    <x v="2"/>
    <x v="5"/>
    <x v="2"/>
    <x v="0"/>
    <x v="4"/>
    <x v="12"/>
    <x v="3"/>
    <x v="132"/>
    <x v="0"/>
    <x v="134"/>
    <x v="135"/>
    <x v="135"/>
    <x v="136"/>
    <x v="136"/>
    <x v="0"/>
    <x v="0"/>
    <x v="0"/>
    <x v="0"/>
  </r>
  <r>
    <x v="137"/>
    <x v="29"/>
    <x v="0"/>
    <x v="0"/>
    <x v="0"/>
    <x v="3"/>
    <x v="7"/>
    <x v="0"/>
    <x v="0"/>
    <x v="4"/>
    <x v="10"/>
    <x v="3"/>
    <x v="133"/>
    <x v="2"/>
    <x v="135"/>
    <x v="136"/>
    <x v="136"/>
    <x v="137"/>
    <x v="137"/>
    <x v="0"/>
    <x v="0"/>
    <x v="0"/>
    <x v="0"/>
  </r>
  <r>
    <x v="138"/>
    <x v="29"/>
    <x v="0"/>
    <x v="0"/>
    <x v="0"/>
    <x v="1"/>
    <x v="12"/>
    <x v="1"/>
    <x v="2"/>
    <x v="3"/>
    <x v="13"/>
    <x v="4"/>
    <x v="134"/>
    <x v="1"/>
    <x v="136"/>
    <x v="137"/>
    <x v="137"/>
    <x v="138"/>
    <x v="138"/>
    <x v="0"/>
    <x v="0"/>
    <x v="0"/>
    <x v="0"/>
  </r>
  <r>
    <x v="139"/>
    <x v="29"/>
    <x v="0"/>
    <x v="0"/>
    <x v="0"/>
    <x v="1"/>
    <x v="12"/>
    <x v="3"/>
    <x v="0"/>
    <x v="4"/>
    <x v="12"/>
    <x v="6"/>
    <x v="135"/>
    <x v="0"/>
    <x v="137"/>
    <x v="138"/>
    <x v="138"/>
    <x v="139"/>
    <x v="139"/>
    <x v="0"/>
    <x v="0"/>
    <x v="0"/>
    <x v="0"/>
  </r>
  <r>
    <x v="140"/>
    <x v="30"/>
    <x v="0"/>
    <x v="0"/>
    <x v="0"/>
    <x v="2"/>
    <x v="10"/>
    <x v="1"/>
    <x v="2"/>
    <x v="2"/>
    <x v="9"/>
    <x v="9"/>
    <x v="136"/>
    <x v="3"/>
    <x v="138"/>
    <x v="139"/>
    <x v="139"/>
    <x v="140"/>
    <x v="140"/>
    <x v="0"/>
    <x v="0"/>
    <x v="0"/>
    <x v="0"/>
  </r>
  <r>
    <x v="141"/>
    <x v="30"/>
    <x v="0"/>
    <x v="0"/>
    <x v="0"/>
    <x v="0"/>
    <x v="9"/>
    <x v="0"/>
    <x v="2"/>
    <x v="0"/>
    <x v="8"/>
    <x v="3"/>
    <x v="137"/>
    <x v="2"/>
    <x v="139"/>
    <x v="140"/>
    <x v="140"/>
    <x v="141"/>
    <x v="141"/>
    <x v="0"/>
    <x v="0"/>
    <x v="0"/>
    <x v="0"/>
  </r>
  <r>
    <x v="142"/>
    <x v="30"/>
    <x v="0"/>
    <x v="0"/>
    <x v="0"/>
    <x v="1"/>
    <x v="1"/>
    <x v="0"/>
    <x v="0"/>
    <x v="1"/>
    <x v="17"/>
    <x v="3"/>
    <x v="138"/>
    <x v="3"/>
    <x v="140"/>
    <x v="141"/>
    <x v="141"/>
    <x v="142"/>
    <x v="142"/>
    <x v="0"/>
    <x v="0"/>
    <x v="0"/>
    <x v="0"/>
  </r>
  <r>
    <x v="143"/>
    <x v="30"/>
    <x v="0"/>
    <x v="0"/>
    <x v="0"/>
    <x v="0"/>
    <x v="0"/>
    <x v="0"/>
    <x v="1"/>
    <x v="0"/>
    <x v="0"/>
    <x v="3"/>
    <x v="139"/>
    <x v="2"/>
    <x v="141"/>
    <x v="142"/>
    <x v="142"/>
    <x v="143"/>
    <x v="143"/>
    <x v="0"/>
    <x v="0"/>
    <x v="0"/>
    <x v="0"/>
  </r>
  <r>
    <x v="144"/>
    <x v="30"/>
    <x v="0"/>
    <x v="0"/>
    <x v="0"/>
    <x v="1"/>
    <x v="6"/>
    <x v="1"/>
    <x v="2"/>
    <x v="4"/>
    <x v="16"/>
    <x v="1"/>
    <x v="140"/>
    <x v="1"/>
    <x v="142"/>
    <x v="143"/>
    <x v="143"/>
    <x v="144"/>
    <x v="144"/>
    <x v="0"/>
    <x v="0"/>
    <x v="0"/>
    <x v="0"/>
  </r>
  <r>
    <x v="145"/>
    <x v="30"/>
    <x v="0"/>
    <x v="0"/>
    <x v="0"/>
    <x v="0"/>
    <x v="15"/>
    <x v="0"/>
    <x v="0"/>
    <x v="4"/>
    <x v="12"/>
    <x v="0"/>
    <x v="141"/>
    <x v="0"/>
    <x v="143"/>
    <x v="144"/>
    <x v="144"/>
    <x v="145"/>
    <x v="145"/>
    <x v="0"/>
    <x v="0"/>
    <x v="0"/>
    <x v="0"/>
  </r>
  <r>
    <x v="146"/>
    <x v="30"/>
    <x v="0"/>
    <x v="0"/>
    <x v="0"/>
    <x v="1"/>
    <x v="11"/>
    <x v="2"/>
    <x v="1"/>
    <x v="0"/>
    <x v="6"/>
    <x v="8"/>
    <x v="142"/>
    <x v="3"/>
    <x v="144"/>
    <x v="145"/>
    <x v="145"/>
    <x v="146"/>
    <x v="146"/>
    <x v="0"/>
    <x v="0"/>
    <x v="0"/>
    <x v="0"/>
  </r>
  <r>
    <x v="147"/>
    <x v="30"/>
    <x v="0"/>
    <x v="0"/>
    <x v="0"/>
    <x v="0"/>
    <x v="15"/>
    <x v="0"/>
    <x v="1"/>
    <x v="2"/>
    <x v="2"/>
    <x v="3"/>
    <x v="143"/>
    <x v="0"/>
    <x v="145"/>
    <x v="146"/>
    <x v="146"/>
    <x v="147"/>
    <x v="147"/>
    <x v="0"/>
    <x v="0"/>
    <x v="0"/>
    <x v="0"/>
  </r>
  <r>
    <x v="148"/>
    <x v="30"/>
    <x v="0"/>
    <x v="0"/>
    <x v="0"/>
    <x v="0"/>
    <x v="0"/>
    <x v="2"/>
    <x v="0"/>
    <x v="4"/>
    <x v="14"/>
    <x v="3"/>
    <x v="86"/>
    <x v="2"/>
    <x v="146"/>
    <x v="147"/>
    <x v="147"/>
    <x v="148"/>
    <x v="148"/>
    <x v="0"/>
    <x v="0"/>
    <x v="0"/>
    <x v="0"/>
  </r>
  <r>
    <x v="149"/>
    <x v="30"/>
    <x v="0"/>
    <x v="0"/>
    <x v="0"/>
    <x v="2"/>
    <x v="3"/>
    <x v="2"/>
    <x v="0"/>
    <x v="0"/>
    <x v="8"/>
    <x v="2"/>
    <x v="144"/>
    <x v="3"/>
    <x v="147"/>
    <x v="148"/>
    <x v="148"/>
    <x v="149"/>
    <x v="149"/>
    <x v="0"/>
    <x v="0"/>
    <x v="0"/>
    <x v="0"/>
  </r>
  <r>
    <x v="150"/>
    <x v="31"/>
    <x v="0"/>
    <x v="1"/>
    <x v="0"/>
    <x v="0"/>
    <x v="0"/>
    <x v="0"/>
    <x v="0"/>
    <x v="1"/>
    <x v="3"/>
    <x v="3"/>
    <x v="145"/>
    <x v="0"/>
    <x v="148"/>
    <x v="149"/>
    <x v="149"/>
    <x v="150"/>
    <x v="150"/>
    <x v="0"/>
    <x v="0"/>
    <x v="1"/>
    <x v="1"/>
  </r>
  <r>
    <x v="151"/>
    <x v="31"/>
    <x v="0"/>
    <x v="1"/>
    <x v="0"/>
    <x v="3"/>
    <x v="7"/>
    <x v="2"/>
    <x v="0"/>
    <x v="1"/>
    <x v="3"/>
    <x v="3"/>
    <x v="146"/>
    <x v="2"/>
    <x v="149"/>
    <x v="150"/>
    <x v="150"/>
    <x v="151"/>
    <x v="151"/>
    <x v="0"/>
    <x v="0"/>
    <x v="1"/>
    <x v="1"/>
  </r>
  <r>
    <x v="152"/>
    <x v="31"/>
    <x v="0"/>
    <x v="1"/>
    <x v="0"/>
    <x v="2"/>
    <x v="5"/>
    <x v="1"/>
    <x v="2"/>
    <x v="3"/>
    <x v="19"/>
    <x v="5"/>
    <x v="147"/>
    <x v="3"/>
    <x v="150"/>
    <x v="151"/>
    <x v="151"/>
    <x v="152"/>
    <x v="152"/>
    <x v="0"/>
    <x v="0"/>
    <x v="1"/>
    <x v="1"/>
  </r>
  <r>
    <x v="153"/>
    <x v="31"/>
    <x v="0"/>
    <x v="1"/>
    <x v="0"/>
    <x v="1"/>
    <x v="12"/>
    <x v="0"/>
    <x v="0"/>
    <x v="4"/>
    <x v="14"/>
    <x v="2"/>
    <x v="148"/>
    <x v="0"/>
    <x v="151"/>
    <x v="152"/>
    <x v="152"/>
    <x v="153"/>
    <x v="153"/>
    <x v="0"/>
    <x v="0"/>
    <x v="1"/>
    <x v="1"/>
  </r>
  <r>
    <x v="154"/>
    <x v="31"/>
    <x v="0"/>
    <x v="1"/>
    <x v="0"/>
    <x v="3"/>
    <x v="13"/>
    <x v="3"/>
    <x v="0"/>
    <x v="4"/>
    <x v="12"/>
    <x v="0"/>
    <x v="149"/>
    <x v="0"/>
    <x v="152"/>
    <x v="153"/>
    <x v="153"/>
    <x v="154"/>
    <x v="154"/>
    <x v="0"/>
    <x v="0"/>
    <x v="1"/>
    <x v="1"/>
  </r>
  <r>
    <x v="155"/>
    <x v="31"/>
    <x v="0"/>
    <x v="1"/>
    <x v="0"/>
    <x v="0"/>
    <x v="15"/>
    <x v="3"/>
    <x v="1"/>
    <x v="1"/>
    <x v="3"/>
    <x v="0"/>
    <x v="150"/>
    <x v="2"/>
    <x v="153"/>
    <x v="154"/>
    <x v="154"/>
    <x v="155"/>
    <x v="155"/>
    <x v="0"/>
    <x v="0"/>
    <x v="1"/>
    <x v="1"/>
  </r>
  <r>
    <x v="156"/>
    <x v="32"/>
    <x v="0"/>
    <x v="1"/>
    <x v="0"/>
    <x v="1"/>
    <x v="14"/>
    <x v="0"/>
    <x v="0"/>
    <x v="2"/>
    <x v="9"/>
    <x v="3"/>
    <x v="151"/>
    <x v="2"/>
    <x v="154"/>
    <x v="155"/>
    <x v="155"/>
    <x v="156"/>
    <x v="156"/>
    <x v="0"/>
    <x v="0"/>
    <x v="1"/>
    <x v="1"/>
  </r>
  <r>
    <x v="157"/>
    <x v="32"/>
    <x v="0"/>
    <x v="1"/>
    <x v="0"/>
    <x v="3"/>
    <x v="13"/>
    <x v="1"/>
    <x v="2"/>
    <x v="0"/>
    <x v="8"/>
    <x v="4"/>
    <x v="152"/>
    <x v="1"/>
    <x v="155"/>
    <x v="156"/>
    <x v="156"/>
    <x v="157"/>
    <x v="157"/>
    <x v="0"/>
    <x v="0"/>
    <x v="1"/>
    <x v="1"/>
  </r>
  <r>
    <x v="158"/>
    <x v="32"/>
    <x v="0"/>
    <x v="1"/>
    <x v="0"/>
    <x v="1"/>
    <x v="11"/>
    <x v="3"/>
    <x v="1"/>
    <x v="3"/>
    <x v="19"/>
    <x v="3"/>
    <x v="153"/>
    <x v="0"/>
    <x v="156"/>
    <x v="157"/>
    <x v="157"/>
    <x v="158"/>
    <x v="158"/>
    <x v="0"/>
    <x v="0"/>
    <x v="1"/>
    <x v="1"/>
  </r>
  <r>
    <x v="159"/>
    <x v="32"/>
    <x v="0"/>
    <x v="1"/>
    <x v="0"/>
    <x v="1"/>
    <x v="11"/>
    <x v="3"/>
    <x v="0"/>
    <x v="3"/>
    <x v="7"/>
    <x v="2"/>
    <x v="154"/>
    <x v="0"/>
    <x v="157"/>
    <x v="158"/>
    <x v="158"/>
    <x v="159"/>
    <x v="159"/>
    <x v="0"/>
    <x v="0"/>
    <x v="1"/>
    <x v="1"/>
  </r>
  <r>
    <x v="160"/>
    <x v="32"/>
    <x v="0"/>
    <x v="1"/>
    <x v="0"/>
    <x v="1"/>
    <x v="12"/>
    <x v="3"/>
    <x v="0"/>
    <x v="1"/>
    <x v="1"/>
    <x v="3"/>
    <x v="155"/>
    <x v="0"/>
    <x v="158"/>
    <x v="159"/>
    <x v="159"/>
    <x v="160"/>
    <x v="160"/>
    <x v="0"/>
    <x v="0"/>
    <x v="1"/>
    <x v="1"/>
  </r>
  <r>
    <x v="161"/>
    <x v="32"/>
    <x v="0"/>
    <x v="1"/>
    <x v="0"/>
    <x v="0"/>
    <x v="0"/>
    <x v="0"/>
    <x v="2"/>
    <x v="4"/>
    <x v="10"/>
    <x v="3"/>
    <x v="156"/>
    <x v="3"/>
    <x v="159"/>
    <x v="160"/>
    <x v="160"/>
    <x v="161"/>
    <x v="161"/>
    <x v="0"/>
    <x v="0"/>
    <x v="1"/>
    <x v="1"/>
  </r>
  <r>
    <x v="162"/>
    <x v="32"/>
    <x v="0"/>
    <x v="1"/>
    <x v="0"/>
    <x v="0"/>
    <x v="0"/>
    <x v="0"/>
    <x v="1"/>
    <x v="0"/>
    <x v="8"/>
    <x v="8"/>
    <x v="157"/>
    <x v="0"/>
    <x v="85"/>
    <x v="161"/>
    <x v="161"/>
    <x v="162"/>
    <x v="162"/>
    <x v="0"/>
    <x v="0"/>
    <x v="1"/>
    <x v="1"/>
  </r>
  <r>
    <x v="163"/>
    <x v="33"/>
    <x v="0"/>
    <x v="1"/>
    <x v="0"/>
    <x v="0"/>
    <x v="0"/>
    <x v="1"/>
    <x v="2"/>
    <x v="4"/>
    <x v="14"/>
    <x v="5"/>
    <x v="158"/>
    <x v="4"/>
    <x v="160"/>
    <x v="162"/>
    <x v="162"/>
    <x v="163"/>
    <x v="163"/>
    <x v="0"/>
    <x v="0"/>
    <x v="1"/>
    <x v="1"/>
  </r>
  <r>
    <x v="164"/>
    <x v="33"/>
    <x v="0"/>
    <x v="1"/>
    <x v="0"/>
    <x v="3"/>
    <x v="8"/>
    <x v="2"/>
    <x v="1"/>
    <x v="1"/>
    <x v="11"/>
    <x v="0"/>
    <x v="159"/>
    <x v="0"/>
    <x v="161"/>
    <x v="163"/>
    <x v="163"/>
    <x v="164"/>
    <x v="164"/>
    <x v="0"/>
    <x v="0"/>
    <x v="1"/>
    <x v="1"/>
  </r>
  <r>
    <x v="165"/>
    <x v="34"/>
    <x v="0"/>
    <x v="1"/>
    <x v="0"/>
    <x v="0"/>
    <x v="0"/>
    <x v="3"/>
    <x v="1"/>
    <x v="3"/>
    <x v="19"/>
    <x v="3"/>
    <x v="160"/>
    <x v="3"/>
    <x v="162"/>
    <x v="164"/>
    <x v="164"/>
    <x v="165"/>
    <x v="165"/>
    <x v="0"/>
    <x v="0"/>
    <x v="1"/>
    <x v="1"/>
  </r>
  <r>
    <x v="166"/>
    <x v="34"/>
    <x v="0"/>
    <x v="1"/>
    <x v="0"/>
    <x v="1"/>
    <x v="11"/>
    <x v="0"/>
    <x v="1"/>
    <x v="3"/>
    <x v="13"/>
    <x v="0"/>
    <x v="161"/>
    <x v="3"/>
    <x v="163"/>
    <x v="165"/>
    <x v="165"/>
    <x v="166"/>
    <x v="166"/>
    <x v="0"/>
    <x v="0"/>
    <x v="1"/>
    <x v="1"/>
  </r>
  <r>
    <x v="167"/>
    <x v="34"/>
    <x v="0"/>
    <x v="1"/>
    <x v="0"/>
    <x v="2"/>
    <x v="5"/>
    <x v="0"/>
    <x v="1"/>
    <x v="2"/>
    <x v="9"/>
    <x v="0"/>
    <x v="162"/>
    <x v="3"/>
    <x v="57"/>
    <x v="166"/>
    <x v="166"/>
    <x v="167"/>
    <x v="167"/>
    <x v="0"/>
    <x v="0"/>
    <x v="1"/>
    <x v="1"/>
  </r>
  <r>
    <x v="168"/>
    <x v="35"/>
    <x v="0"/>
    <x v="1"/>
    <x v="0"/>
    <x v="1"/>
    <x v="12"/>
    <x v="0"/>
    <x v="0"/>
    <x v="4"/>
    <x v="12"/>
    <x v="2"/>
    <x v="160"/>
    <x v="0"/>
    <x v="164"/>
    <x v="167"/>
    <x v="167"/>
    <x v="168"/>
    <x v="168"/>
    <x v="0"/>
    <x v="0"/>
    <x v="1"/>
    <x v="1"/>
  </r>
  <r>
    <x v="169"/>
    <x v="35"/>
    <x v="0"/>
    <x v="1"/>
    <x v="0"/>
    <x v="3"/>
    <x v="8"/>
    <x v="0"/>
    <x v="0"/>
    <x v="0"/>
    <x v="8"/>
    <x v="0"/>
    <x v="163"/>
    <x v="0"/>
    <x v="165"/>
    <x v="168"/>
    <x v="168"/>
    <x v="169"/>
    <x v="169"/>
    <x v="0"/>
    <x v="0"/>
    <x v="1"/>
    <x v="1"/>
  </r>
  <r>
    <x v="170"/>
    <x v="35"/>
    <x v="0"/>
    <x v="1"/>
    <x v="0"/>
    <x v="3"/>
    <x v="13"/>
    <x v="0"/>
    <x v="0"/>
    <x v="1"/>
    <x v="11"/>
    <x v="8"/>
    <x v="164"/>
    <x v="0"/>
    <x v="166"/>
    <x v="169"/>
    <x v="169"/>
    <x v="170"/>
    <x v="170"/>
    <x v="0"/>
    <x v="0"/>
    <x v="1"/>
    <x v="1"/>
  </r>
  <r>
    <x v="171"/>
    <x v="35"/>
    <x v="0"/>
    <x v="1"/>
    <x v="0"/>
    <x v="1"/>
    <x v="14"/>
    <x v="0"/>
    <x v="1"/>
    <x v="1"/>
    <x v="17"/>
    <x v="3"/>
    <x v="165"/>
    <x v="2"/>
    <x v="93"/>
    <x v="170"/>
    <x v="93"/>
    <x v="171"/>
    <x v="171"/>
    <x v="0"/>
    <x v="0"/>
    <x v="1"/>
    <x v="1"/>
  </r>
  <r>
    <x v="172"/>
    <x v="35"/>
    <x v="0"/>
    <x v="1"/>
    <x v="0"/>
    <x v="1"/>
    <x v="14"/>
    <x v="1"/>
    <x v="2"/>
    <x v="3"/>
    <x v="19"/>
    <x v="2"/>
    <x v="166"/>
    <x v="2"/>
    <x v="167"/>
    <x v="171"/>
    <x v="170"/>
    <x v="172"/>
    <x v="172"/>
    <x v="0"/>
    <x v="0"/>
    <x v="1"/>
    <x v="1"/>
  </r>
  <r>
    <x v="173"/>
    <x v="36"/>
    <x v="0"/>
    <x v="1"/>
    <x v="0"/>
    <x v="1"/>
    <x v="1"/>
    <x v="0"/>
    <x v="2"/>
    <x v="0"/>
    <x v="8"/>
    <x v="2"/>
    <x v="167"/>
    <x v="0"/>
    <x v="168"/>
    <x v="172"/>
    <x v="171"/>
    <x v="173"/>
    <x v="173"/>
    <x v="0"/>
    <x v="0"/>
    <x v="1"/>
    <x v="1"/>
  </r>
  <r>
    <x v="174"/>
    <x v="36"/>
    <x v="0"/>
    <x v="1"/>
    <x v="0"/>
    <x v="0"/>
    <x v="15"/>
    <x v="3"/>
    <x v="1"/>
    <x v="1"/>
    <x v="1"/>
    <x v="2"/>
    <x v="168"/>
    <x v="1"/>
    <x v="169"/>
    <x v="173"/>
    <x v="172"/>
    <x v="174"/>
    <x v="174"/>
    <x v="0"/>
    <x v="0"/>
    <x v="1"/>
    <x v="1"/>
  </r>
  <r>
    <x v="175"/>
    <x v="36"/>
    <x v="0"/>
    <x v="1"/>
    <x v="0"/>
    <x v="1"/>
    <x v="12"/>
    <x v="2"/>
    <x v="1"/>
    <x v="2"/>
    <x v="2"/>
    <x v="3"/>
    <x v="169"/>
    <x v="0"/>
    <x v="101"/>
    <x v="174"/>
    <x v="173"/>
    <x v="175"/>
    <x v="175"/>
    <x v="0"/>
    <x v="0"/>
    <x v="1"/>
    <x v="1"/>
  </r>
  <r>
    <x v="176"/>
    <x v="36"/>
    <x v="0"/>
    <x v="1"/>
    <x v="0"/>
    <x v="0"/>
    <x v="0"/>
    <x v="2"/>
    <x v="0"/>
    <x v="4"/>
    <x v="16"/>
    <x v="2"/>
    <x v="170"/>
    <x v="0"/>
    <x v="170"/>
    <x v="175"/>
    <x v="174"/>
    <x v="176"/>
    <x v="176"/>
    <x v="0"/>
    <x v="0"/>
    <x v="1"/>
    <x v="1"/>
  </r>
  <r>
    <x v="177"/>
    <x v="37"/>
    <x v="0"/>
    <x v="1"/>
    <x v="0"/>
    <x v="3"/>
    <x v="4"/>
    <x v="0"/>
    <x v="0"/>
    <x v="2"/>
    <x v="2"/>
    <x v="0"/>
    <x v="171"/>
    <x v="1"/>
    <x v="21"/>
    <x v="176"/>
    <x v="21"/>
    <x v="177"/>
    <x v="177"/>
    <x v="0"/>
    <x v="0"/>
    <x v="1"/>
    <x v="1"/>
  </r>
  <r>
    <x v="178"/>
    <x v="37"/>
    <x v="0"/>
    <x v="1"/>
    <x v="0"/>
    <x v="2"/>
    <x v="2"/>
    <x v="0"/>
    <x v="1"/>
    <x v="4"/>
    <x v="14"/>
    <x v="3"/>
    <x v="21"/>
    <x v="0"/>
    <x v="92"/>
    <x v="177"/>
    <x v="175"/>
    <x v="178"/>
    <x v="178"/>
    <x v="0"/>
    <x v="0"/>
    <x v="1"/>
    <x v="1"/>
  </r>
  <r>
    <x v="179"/>
    <x v="37"/>
    <x v="0"/>
    <x v="1"/>
    <x v="0"/>
    <x v="2"/>
    <x v="16"/>
    <x v="2"/>
    <x v="0"/>
    <x v="3"/>
    <x v="13"/>
    <x v="3"/>
    <x v="172"/>
    <x v="0"/>
    <x v="171"/>
    <x v="178"/>
    <x v="176"/>
    <x v="179"/>
    <x v="179"/>
    <x v="0"/>
    <x v="0"/>
    <x v="1"/>
    <x v="1"/>
  </r>
  <r>
    <x v="180"/>
    <x v="38"/>
    <x v="0"/>
    <x v="1"/>
    <x v="0"/>
    <x v="1"/>
    <x v="1"/>
    <x v="1"/>
    <x v="0"/>
    <x v="3"/>
    <x v="19"/>
    <x v="5"/>
    <x v="173"/>
    <x v="1"/>
    <x v="172"/>
    <x v="179"/>
    <x v="177"/>
    <x v="180"/>
    <x v="180"/>
    <x v="0"/>
    <x v="0"/>
    <x v="1"/>
    <x v="1"/>
  </r>
  <r>
    <x v="181"/>
    <x v="38"/>
    <x v="0"/>
    <x v="1"/>
    <x v="0"/>
    <x v="0"/>
    <x v="9"/>
    <x v="0"/>
    <x v="2"/>
    <x v="4"/>
    <x v="16"/>
    <x v="3"/>
    <x v="174"/>
    <x v="2"/>
    <x v="173"/>
    <x v="180"/>
    <x v="178"/>
    <x v="181"/>
    <x v="181"/>
    <x v="0"/>
    <x v="0"/>
    <x v="1"/>
    <x v="1"/>
  </r>
  <r>
    <x v="182"/>
    <x v="38"/>
    <x v="0"/>
    <x v="1"/>
    <x v="0"/>
    <x v="3"/>
    <x v="7"/>
    <x v="0"/>
    <x v="2"/>
    <x v="4"/>
    <x v="16"/>
    <x v="0"/>
    <x v="175"/>
    <x v="0"/>
    <x v="174"/>
    <x v="181"/>
    <x v="179"/>
    <x v="182"/>
    <x v="182"/>
    <x v="0"/>
    <x v="0"/>
    <x v="1"/>
    <x v="1"/>
  </r>
  <r>
    <x v="183"/>
    <x v="38"/>
    <x v="0"/>
    <x v="1"/>
    <x v="0"/>
    <x v="2"/>
    <x v="5"/>
    <x v="0"/>
    <x v="1"/>
    <x v="1"/>
    <x v="17"/>
    <x v="3"/>
    <x v="176"/>
    <x v="0"/>
    <x v="175"/>
    <x v="182"/>
    <x v="180"/>
    <x v="183"/>
    <x v="183"/>
    <x v="0"/>
    <x v="0"/>
    <x v="1"/>
    <x v="1"/>
  </r>
  <r>
    <x v="184"/>
    <x v="38"/>
    <x v="0"/>
    <x v="1"/>
    <x v="0"/>
    <x v="0"/>
    <x v="0"/>
    <x v="2"/>
    <x v="1"/>
    <x v="1"/>
    <x v="1"/>
    <x v="2"/>
    <x v="177"/>
    <x v="2"/>
    <x v="176"/>
    <x v="183"/>
    <x v="181"/>
    <x v="184"/>
    <x v="184"/>
    <x v="0"/>
    <x v="0"/>
    <x v="1"/>
    <x v="1"/>
  </r>
  <r>
    <x v="185"/>
    <x v="38"/>
    <x v="0"/>
    <x v="1"/>
    <x v="0"/>
    <x v="1"/>
    <x v="14"/>
    <x v="0"/>
    <x v="1"/>
    <x v="4"/>
    <x v="16"/>
    <x v="2"/>
    <x v="178"/>
    <x v="0"/>
    <x v="173"/>
    <x v="184"/>
    <x v="182"/>
    <x v="185"/>
    <x v="185"/>
    <x v="0"/>
    <x v="0"/>
    <x v="1"/>
    <x v="1"/>
  </r>
  <r>
    <x v="186"/>
    <x v="38"/>
    <x v="0"/>
    <x v="1"/>
    <x v="0"/>
    <x v="0"/>
    <x v="15"/>
    <x v="0"/>
    <x v="1"/>
    <x v="2"/>
    <x v="2"/>
    <x v="3"/>
    <x v="179"/>
    <x v="0"/>
    <x v="177"/>
    <x v="185"/>
    <x v="183"/>
    <x v="186"/>
    <x v="186"/>
    <x v="0"/>
    <x v="0"/>
    <x v="1"/>
    <x v="1"/>
  </r>
  <r>
    <x v="187"/>
    <x v="38"/>
    <x v="0"/>
    <x v="1"/>
    <x v="0"/>
    <x v="3"/>
    <x v="7"/>
    <x v="0"/>
    <x v="1"/>
    <x v="0"/>
    <x v="4"/>
    <x v="2"/>
    <x v="180"/>
    <x v="2"/>
    <x v="178"/>
    <x v="186"/>
    <x v="184"/>
    <x v="187"/>
    <x v="187"/>
    <x v="0"/>
    <x v="0"/>
    <x v="1"/>
    <x v="1"/>
  </r>
  <r>
    <x v="188"/>
    <x v="39"/>
    <x v="0"/>
    <x v="1"/>
    <x v="0"/>
    <x v="1"/>
    <x v="12"/>
    <x v="3"/>
    <x v="0"/>
    <x v="3"/>
    <x v="7"/>
    <x v="3"/>
    <x v="181"/>
    <x v="2"/>
    <x v="179"/>
    <x v="187"/>
    <x v="185"/>
    <x v="188"/>
    <x v="188"/>
    <x v="0"/>
    <x v="0"/>
    <x v="1"/>
    <x v="1"/>
  </r>
  <r>
    <x v="189"/>
    <x v="39"/>
    <x v="0"/>
    <x v="1"/>
    <x v="0"/>
    <x v="3"/>
    <x v="13"/>
    <x v="2"/>
    <x v="1"/>
    <x v="4"/>
    <x v="10"/>
    <x v="1"/>
    <x v="182"/>
    <x v="0"/>
    <x v="180"/>
    <x v="188"/>
    <x v="186"/>
    <x v="189"/>
    <x v="189"/>
    <x v="0"/>
    <x v="0"/>
    <x v="1"/>
    <x v="1"/>
  </r>
  <r>
    <x v="190"/>
    <x v="40"/>
    <x v="0"/>
    <x v="1"/>
    <x v="0"/>
    <x v="3"/>
    <x v="7"/>
    <x v="0"/>
    <x v="1"/>
    <x v="2"/>
    <x v="15"/>
    <x v="2"/>
    <x v="183"/>
    <x v="3"/>
    <x v="181"/>
    <x v="189"/>
    <x v="187"/>
    <x v="190"/>
    <x v="190"/>
    <x v="0"/>
    <x v="0"/>
    <x v="1"/>
    <x v="1"/>
  </r>
  <r>
    <x v="191"/>
    <x v="40"/>
    <x v="0"/>
    <x v="1"/>
    <x v="0"/>
    <x v="2"/>
    <x v="2"/>
    <x v="3"/>
    <x v="1"/>
    <x v="1"/>
    <x v="11"/>
    <x v="8"/>
    <x v="184"/>
    <x v="0"/>
    <x v="182"/>
    <x v="190"/>
    <x v="188"/>
    <x v="191"/>
    <x v="191"/>
    <x v="0"/>
    <x v="0"/>
    <x v="1"/>
    <x v="1"/>
  </r>
  <r>
    <x v="192"/>
    <x v="40"/>
    <x v="0"/>
    <x v="1"/>
    <x v="0"/>
    <x v="2"/>
    <x v="2"/>
    <x v="0"/>
    <x v="1"/>
    <x v="2"/>
    <x v="15"/>
    <x v="3"/>
    <x v="185"/>
    <x v="0"/>
    <x v="183"/>
    <x v="191"/>
    <x v="189"/>
    <x v="48"/>
    <x v="192"/>
    <x v="0"/>
    <x v="0"/>
    <x v="1"/>
    <x v="1"/>
  </r>
  <r>
    <x v="193"/>
    <x v="40"/>
    <x v="0"/>
    <x v="1"/>
    <x v="0"/>
    <x v="0"/>
    <x v="0"/>
    <x v="0"/>
    <x v="1"/>
    <x v="0"/>
    <x v="6"/>
    <x v="0"/>
    <x v="186"/>
    <x v="0"/>
    <x v="184"/>
    <x v="192"/>
    <x v="190"/>
    <x v="192"/>
    <x v="193"/>
    <x v="0"/>
    <x v="0"/>
    <x v="1"/>
    <x v="1"/>
  </r>
  <r>
    <x v="194"/>
    <x v="40"/>
    <x v="0"/>
    <x v="1"/>
    <x v="0"/>
    <x v="3"/>
    <x v="8"/>
    <x v="3"/>
    <x v="1"/>
    <x v="0"/>
    <x v="0"/>
    <x v="3"/>
    <x v="187"/>
    <x v="2"/>
    <x v="185"/>
    <x v="193"/>
    <x v="191"/>
    <x v="193"/>
    <x v="194"/>
    <x v="0"/>
    <x v="0"/>
    <x v="1"/>
    <x v="1"/>
  </r>
  <r>
    <x v="195"/>
    <x v="40"/>
    <x v="0"/>
    <x v="1"/>
    <x v="0"/>
    <x v="0"/>
    <x v="0"/>
    <x v="1"/>
    <x v="2"/>
    <x v="3"/>
    <x v="19"/>
    <x v="4"/>
    <x v="188"/>
    <x v="3"/>
    <x v="186"/>
    <x v="194"/>
    <x v="192"/>
    <x v="194"/>
    <x v="195"/>
    <x v="0"/>
    <x v="0"/>
    <x v="1"/>
    <x v="1"/>
  </r>
  <r>
    <x v="196"/>
    <x v="40"/>
    <x v="0"/>
    <x v="1"/>
    <x v="0"/>
    <x v="2"/>
    <x v="16"/>
    <x v="2"/>
    <x v="0"/>
    <x v="1"/>
    <x v="3"/>
    <x v="0"/>
    <x v="189"/>
    <x v="3"/>
    <x v="187"/>
    <x v="195"/>
    <x v="193"/>
    <x v="195"/>
    <x v="196"/>
    <x v="0"/>
    <x v="0"/>
    <x v="1"/>
    <x v="1"/>
  </r>
  <r>
    <x v="197"/>
    <x v="40"/>
    <x v="0"/>
    <x v="1"/>
    <x v="0"/>
    <x v="2"/>
    <x v="16"/>
    <x v="3"/>
    <x v="0"/>
    <x v="2"/>
    <x v="15"/>
    <x v="3"/>
    <x v="190"/>
    <x v="2"/>
    <x v="188"/>
    <x v="196"/>
    <x v="194"/>
    <x v="196"/>
    <x v="197"/>
    <x v="0"/>
    <x v="0"/>
    <x v="1"/>
    <x v="1"/>
  </r>
  <r>
    <x v="198"/>
    <x v="40"/>
    <x v="0"/>
    <x v="1"/>
    <x v="0"/>
    <x v="1"/>
    <x v="1"/>
    <x v="1"/>
    <x v="1"/>
    <x v="4"/>
    <x v="16"/>
    <x v="6"/>
    <x v="191"/>
    <x v="2"/>
    <x v="189"/>
    <x v="197"/>
    <x v="195"/>
    <x v="197"/>
    <x v="198"/>
    <x v="0"/>
    <x v="0"/>
    <x v="1"/>
    <x v="1"/>
  </r>
  <r>
    <x v="199"/>
    <x v="41"/>
    <x v="0"/>
    <x v="1"/>
    <x v="0"/>
    <x v="1"/>
    <x v="12"/>
    <x v="2"/>
    <x v="1"/>
    <x v="3"/>
    <x v="19"/>
    <x v="6"/>
    <x v="192"/>
    <x v="0"/>
    <x v="190"/>
    <x v="198"/>
    <x v="196"/>
    <x v="198"/>
    <x v="199"/>
    <x v="0"/>
    <x v="0"/>
    <x v="1"/>
    <x v="1"/>
  </r>
  <r>
    <x v="200"/>
    <x v="41"/>
    <x v="0"/>
    <x v="1"/>
    <x v="0"/>
    <x v="0"/>
    <x v="0"/>
    <x v="0"/>
    <x v="0"/>
    <x v="3"/>
    <x v="19"/>
    <x v="1"/>
    <x v="193"/>
    <x v="0"/>
    <x v="191"/>
    <x v="199"/>
    <x v="197"/>
    <x v="199"/>
    <x v="200"/>
    <x v="0"/>
    <x v="0"/>
    <x v="1"/>
    <x v="1"/>
  </r>
  <r>
    <x v="201"/>
    <x v="41"/>
    <x v="0"/>
    <x v="1"/>
    <x v="0"/>
    <x v="1"/>
    <x v="14"/>
    <x v="1"/>
    <x v="2"/>
    <x v="3"/>
    <x v="5"/>
    <x v="9"/>
    <x v="194"/>
    <x v="1"/>
    <x v="192"/>
    <x v="200"/>
    <x v="198"/>
    <x v="200"/>
    <x v="201"/>
    <x v="0"/>
    <x v="0"/>
    <x v="1"/>
    <x v="1"/>
  </r>
  <r>
    <x v="202"/>
    <x v="41"/>
    <x v="0"/>
    <x v="1"/>
    <x v="0"/>
    <x v="1"/>
    <x v="1"/>
    <x v="3"/>
    <x v="0"/>
    <x v="0"/>
    <x v="0"/>
    <x v="3"/>
    <x v="195"/>
    <x v="2"/>
    <x v="193"/>
    <x v="201"/>
    <x v="199"/>
    <x v="201"/>
    <x v="202"/>
    <x v="0"/>
    <x v="0"/>
    <x v="1"/>
    <x v="1"/>
  </r>
  <r>
    <x v="203"/>
    <x v="42"/>
    <x v="0"/>
    <x v="1"/>
    <x v="0"/>
    <x v="0"/>
    <x v="9"/>
    <x v="2"/>
    <x v="1"/>
    <x v="2"/>
    <x v="2"/>
    <x v="3"/>
    <x v="196"/>
    <x v="3"/>
    <x v="2"/>
    <x v="202"/>
    <x v="200"/>
    <x v="202"/>
    <x v="203"/>
    <x v="0"/>
    <x v="0"/>
    <x v="1"/>
    <x v="1"/>
  </r>
  <r>
    <x v="204"/>
    <x v="43"/>
    <x v="0"/>
    <x v="1"/>
    <x v="0"/>
    <x v="3"/>
    <x v="8"/>
    <x v="2"/>
    <x v="1"/>
    <x v="1"/>
    <x v="1"/>
    <x v="1"/>
    <x v="197"/>
    <x v="0"/>
    <x v="194"/>
    <x v="203"/>
    <x v="201"/>
    <x v="203"/>
    <x v="204"/>
    <x v="0"/>
    <x v="0"/>
    <x v="1"/>
    <x v="1"/>
  </r>
  <r>
    <x v="205"/>
    <x v="43"/>
    <x v="0"/>
    <x v="1"/>
    <x v="0"/>
    <x v="3"/>
    <x v="8"/>
    <x v="0"/>
    <x v="1"/>
    <x v="0"/>
    <x v="6"/>
    <x v="0"/>
    <x v="198"/>
    <x v="0"/>
    <x v="8"/>
    <x v="204"/>
    <x v="202"/>
    <x v="204"/>
    <x v="205"/>
    <x v="0"/>
    <x v="0"/>
    <x v="1"/>
    <x v="1"/>
  </r>
  <r>
    <x v="206"/>
    <x v="43"/>
    <x v="0"/>
    <x v="1"/>
    <x v="0"/>
    <x v="0"/>
    <x v="15"/>
    <x v="0"/>
    <x v="0"/>
    <x v="1"/>
    <x v="11"/>
    <x v="8"/>
    <x v="199"/>
    <x v="0"/>
    <x v="195"/>
    <x v="205"/>
    <x v="203"/>
    <x v="205"/>
    <x v="206"/>
    <x v="0"/>
    <x v="0"/>
    <x v="1"/>
    <x v="1"/>
  </r>
  <r>
    <x v="207"/>
    <x v="44"/>
    <x v="0"/>
    <x v="1"/>
    <x v="0"/>
    <x v="0"/>
    <x v="0"/>
    <x v="0"/>
    <x v="0"/>
    <x v="4"/>
    <x v="16"/>
    <x v="0"/>
    <x v="200"/>
    <x v="3"/>
    <x v="196"/>
    <x v="206"/>
    <x v="204"/>
    <x v="206"/>
    <x v="207"/>
    <x v="0"/>
    <x v="0"/>
    <x v="1"/>
    <x v="1"/>
  </r>
  <r>
    <x v="208"/>
    <x v="44"/>
    <x v="0"/>
    <x v="1"/>
    <x v="0"/>
    <x v="3"/>
    <x v="8"/>
    <x v="0"/>
    <x v="1"/>
    <x v="1"/>
    <x v="3"/>
    <x v="1"/>
    <x v="201"/>
    <x v="0"/>
    <x v="197"/>
    <x v="207"/>
    <x v="205"/>
    <x v="207"/>
    <x v="208"/>
    <x v="0"/>
    <x v="0"/>
    <x v="1"/>
    <x v="1"/>
  </r>
  <r>
    <x v="209"/>
    <x v="44"/>
    <x v="0"/>
    <x v="1"/>
    <x v="0"/>
    <x v="0"/>
    <x v="0"/>
    <x v="3"/>
    <x v="1"/>
    <x v="3"/>
    <x v="13"/>
    <x v="3"/>
    <x v="202"/>
    <x v="0"/>
    <x v="198"/>
    <x v="208"/>
    <x v="206"/>
    <x v="208"/>
    <x v="209"/>
    <x v="0"/>
    <x v="0"/>
    <x v="1"/>
    <x v="1"/>
  </r>
  <r>
    <x v="210"/>
    <x v="45"/>
    <x v="0"/>
    <x v="1"/>
    <x v="0"/>
    <x v="0"/>
    <x v="0"/>
    <x v="1"/>
    <x v="2"/>
    <x v="2"/>
    <x v="18"/>
    <x v="2"/>
    <x v="203"/>
    <x v="2"/>
    <x v="199"/>
    <x v="209"/>
    <x v="207"/>
    <x v="209"/>
    <x v="210"/>
    <x v="0"/>
    <x v="0"/>
    <x v="1"/>
    <x v="1"/>
  </r>
  <r>
    <x v="211"/>
    <x v="45"/>
    <x v="0"/>
    <x v="1"/>
    <x v="0"/>
    <x v="1"/>
    <x v="6"/>
    <x v="3"/>
    <x v="0"/>
    <x v="0"/>
    <x v="8"/>
    <x v="0"/>
    <x v="12"/>
    <x v="1"/>
    <x v="200"/>
    <x v="210"/>
    <x v="208"/>
    <x v="210"/>
    <x v="211"/>
    <x v="0"/>
    <x v="0"/>
    <x v="1"/>
    <x v="1"/>
  </r>
  <r>
    <x v="212"/>
    <x v="46"/>
    <x v="0"/>
    <x v="1"/>
    <x v="0"/>
    <x v="2"/>
    <x v="3"/>
    <x v="0"/>
    <x v="1"/>
    <x v="0"/>
    <x v="8"/>
    <x v="0"/>
    <x v="204"/>
    <x v="0"/>
    <x v="201"/>
    <x v="211"/>
    <x v="209"/>
    <x v="211"/>
    <x v="212"/>
    <x v="0"/>
    <x v="0"/>
    <x v="1"/>
    <x v="1"/>
  </r>
  <r>
    <x v="213"/>
    <x v="46"/>
    <x v="0"/>
    <x v="1"/>
    <x v="0"/>
    <x v="0"/>
    <x v="15"/>
    <x v="0"/>
    <x v="2"/>
    <x v="1"/>
    <x v="11"/>
    <x v="2"/>
    <x v="205"/>
    <x v="1"/>
    <x v="202"/>
    <x v="212"/>
    <x v="210"/>
    <x v="212"/>
    <x v="213"/>
    <x v="0"/>
    <x v="0"/>
    <x v="1"/>
    <x v="1"/>
  </r>
  <r>
    <x v="214"/>
    <x v="46"/>
    <x v="0"/>
    <x v="1"/>
    <x v="0"/>
    <x v="3"/>
    <x v="4"/>
    <x v="3"/>
    <x v="0"/>
    <x v="1"/>
    <x v="3"/>
    <x v="3"/>
    <x v="150"/>
    <x v="0"/>
    <x v="203"/>
    <x v="213"/>
    <x v="211"/>
    <x v="213"/>
    <x v="214"/>
    <x v="0"/>
    <x v="0"/>
    <x v="1"/>
    <x v="1"/>
  </r>
  <r>
    <x v="215"/>
    <x v="46"/>
    <x v="0"/>
    <x v="1"/>
    <x v="0"/>
    <x v="3"/>
    <x v="7"/>
    <x v="2"/>
    <x v="1"/>
    <x v="1"/>
    <x v="17"/>
    <x v="1"/>
    <x v="206"/>
    <x v="2"/>
    <x v="204"/>
    <x v="214"/>
    <x v="212"/>
    <x v="214"/>
    <x v="215"/>
    <x v="0"/>
    <x v="0"/>
    <x v="1"/>
    <x v="1"/>
  </r>
  <r>
    <x v="216"/>
    <x v="47"/>
    <x v="0"/>
    <x v="1"/>
    <x v="0"/>
    <x v="0"/>
    <x v="15"/>
    <x v="2"/>
    <x v="2"/>
    <x v="2"/>
    <x v="15"/>
    <x v="2"/>
    <x v="207"/>
    <x v="0"/>
    <x v="205"/>
    <x v="215"/>
    <x v="213"/>
    <x v="215"/>
    <x v="216"/>
    <x v="0"/>
    <x v="0"/>
    <x v="1"/>
    <x v="1"/>
  </r>
  <r>
    <x v="217"/>
    <x v="47"/>
    <x v="0"/>
    <x v="1"/>
    <x v="0"/>
    <x v="2"/>
    <x v="2"/>
    <x v="0"/>
    <x v="2"/>
    <x v="1"/>
    <x v="17"/>
    <x v="3"/>
    <x v="208"/>
    <x v="3"/>
    <x v="206"/>
    <x v="216"/>
    <x v="214"/>
    <x v="216"/>
    <x v="217"/>
    <x v="0"/>
    <x v="0"/>
    <x v="1"/>
    <x v="1"/>
  </r>
  <r>
    <x v="218"/>
    <x v="47"/>
    <x v="0"/>
    <x v="1"/>
    <x v="0"/>
    <x v="1"/>
    <x v="12"/>
    <x v="2"/>
    <x v="1"/>
    <x v="0"/>
    <x v="8"/>
    <x v="3"/>
    <x v="209"/>
    <x v="0"/>
    <x v="207"/>
    <x v="217"/>
    <x v="215"/>
    <x v="217"/>
    <x v="218"/>
    <x v="0"/>
    <x v="0"/>
    <x v="1"/>
    <x v="1"/>
  </r>
  <r>
    <x v="219"/>
    <x v="47"/>
    <x v="0"/>
    <x v="1"/>
    <x v="0"/>
    <x v="3"/>
    <x v="8"/>
    <x v="0"/>
    <x v="0"/>
    <x v="4"/>
    <x v="12"/>
    <x v="0"/>
    <x v="132"/>
    <x v="0"/>
    <x v="208"/>
    <x v="218"/>
    <x v="216"/>
    <x v="218"/>
    <x v="219"/>
    <x v="0"/>
    <x v="0"/>
    <x v="1"/>
    <x v="1"/>
  </r>
  <r>
    <x v="220"/>
    <x v="47"/>
    <x v="0"/>
    <x v="1"/>
    <x v="0"/>
    <x v="1"/>
    <x v="12"/>
    <x v="0"/>
    <x v="0"/>
    <x v="3"/>
    <x v="5"/>
    <x v="3"/>
    <x v="210"/>
    <x v="3"/>
    <x v="209"/>
    <x v="219"/>
    <x v="217"/>
    <x v="219"/>
    <x v="220"/>
    <x v="0"/>
    <x v="0"/>
    <x v="1"/>
    <x v="1"/>
  </r>
  <r>
    <x v="221"/>
    <x v="47"/>
    <x v="0"/>
    <x v="1"/>
    <x v="0"/>
    <x v="1"/>
    <x v="14"/>
    <x v="1"/>
    <x v="2"/>
    <x v="1"/>
    <x v="11"/>
    <x v="6"/>
    <x v="211"/>
    <x v="3"/>
    <x v="210"/>
    <x v="220"/>
    <x v="218"/>
    <x v="220"/>
    <x v="221"/>
    <x v="0"/>
    <x v="0"/>
    <x v="1"/>
    <x v="1"/>
  </r>
  <r>
    <x v="222"/>
    <x v="47"/>
    <x v="0"/>
    <x v="1"/>
    <x v="0"/>
    <x v="2"/>
    <x v="5"/>
    <x v="2"/>
    <x v="2"/>
    <x v="1"/>
    <x v="1"/>
    <x v="1"/>
    <x v="212"/>
    <x v="2"/>
    <x v="211"/>
    <x v="221"/>
    <x v="219"/>
    <x v="221"/>
    <x v="222"/>
    <x v="0"/>
    <x v="0"/>
    <x v="1"/>
    <x v="1"/>
  </r>
  <r>
    <x v="223"/>
    <x v="47"/>
    <x v="0"/>
    <x v="1"/>
    <x v="0"/>
    <x v="0"/>
    <x v="0"/>
    <x v="0"/>
    <x v="1"/>
    <x v="3"/>
    <x v="5"/>
    <x v="0"/>
    <x v="213"/>
    <x v="0"/>
    <x v="212"/>
    <x v="222"/>
    <x v="220"/>
    <x v="222"/>
    <x v="223"/>
    <x v="0"/>
    <x v="0"/>
    <x v="1"/>
    <x v="1"/>
  </r>
  <r>
    <x v="224"/>
    <x v="48"/>
    <x v="0"/>
    <x v="1"/>
    <x v="0"/>
    <x v="3"/>
    <x v="8"/>
    <x v="2"/>
    <x v="0"/>
    <x v="3"/>
    <x v="5"/>
    <x v="3"/>
    <x v="214"/>
    <x v="0"/>
    <x v="213"/>
    <x v="223"/>
    <x v="221"/>
    <x v="223"/>
    <x v="224"/>
    <x v="0"/>
    <x v="0"/>
    <x v="1"/>
    <x v="1"/>
  </r>
  <r>
    <x v="225"/>
    <x v="48"/>
    <x v="0"/>
    <x v="1"/>
    <x v="0"/>
    <x v="0"/>
    <x v="9"/>
    <x v="0"/>
    <x v="1"/>
    <x v="3"/>
    <x v="19"/>
    <x v="6"/>
    <x v="215"/>
    <x v="0"/>
    <x v="90"/>
    <x v="224"/>
    <x v="222"/>
    <x v="224"/>
    <x v="225"/>
    <x v="0"/>
    <x v="0"/>
    <x v="1"/>
    <x v="1"/>
  </r>
  <r>
    <x v="226"/>
    <x v="48"/>
    <x v="0"/>
    <x v="1"/>
    <x v="0"/>
    <x v="3"/>
    <x v="4"/>
    <x v="0"/>
    <x v="1"/>
    <x v="2"/>
    <x v="15"/>
    <x v="1"/>
    <x v="216"/>
    <x v="2"/>
    <x v="214"/>
    <x v="225"/>
    <x v="223"/>
    <x v="225"/>
    <x v="226"/>
    <x v="0"/>
    <x v="0"/>
    <x v="1"/>
    <x v="1"/>
  </r>
  <r>
    <x v="227"/>
    <x v="49"/>
    <x v="0"/>
    <x v="1"/>
    <x v="0"/>
    <x v="2"/>
    <x v="16"/>
    <x v="0"/>
    <x v="0"/>
    <x v="3"/>
    <x v="13"/>
    <x v="0"/>
    <x v="217"/>
    <x v="2"/>
    <x v="215"/>
    <x v="226"/>
    <x v="224"/>
    <x v="226"/>
    <x v="227"/>
    <x v="0"/>
    <x v="0"/>
    <x v="1"/>
    <x v="1"/>
  </r>
  <r>
    <x v="228"/>
    <x v="49"/>
    <x v="0"/>
    <x v="1"/>
    <x v="0"/>
    <x v="2"/>
    <x v="3"/>
    <x v="0"/>
    <x v="1"/>
    <x v="0"/>
    <x v="6"/>
    <x v="3"/>
    <x v="218"/>
    <x v="2"/>
    <x v="216"/>
    <x v="227"/>
    <x v="225"/>
    <x v="227"/>
    <x v="228"/>
    <x v="0"/>
    <x v="0"/>
    <x v="1"/>
    <x v="1"/>
  </r>
  <r>
    <x v="229"/>
    <x v="49"/>
    <x v="0"/>
    <x v="1"/>
    <x v="0"/>
    <x v="1"/>
    <x v="11"/>
    <x v="3"/>
    <x v="2"/>
    <x v="1"/>
    <x v="11"/>
    <x v="0"/>
    <x v="219"/>
    <x v="0"/>
    <x v="217"/>
    <x v="228"/>
    <x v="226"/>
    <x v="228"/>
    <x v="229"/>
    <x v="0"/>
    <x v="0"/>
    <x v="1"/>
    <x v="1"/>
  </r>
  <r>
    <x v="230"/>
    <x v="50"/>
    <x v="0"/>
    <x v="1"/>
    <x v="0"/>
    <x v="1"/>
    <x v="11"/>
    <x v="0"/>
    <x v="1"/>
    <x v="4"/>
    <x v="12"/>
    <x v="0"/>
    <x v="220"/>
    <x v="0"/>
    <x v="218"/>
    <x v="229"/>
    <x v="227"/>
    <x v="229"/>
    <x v="230"/>
    <x v="0"/>
    <x v="0"/>
    <x v="1"/>
    <x v="1"/>
  </r>
  <r>
    <x v="231"/>
    <x v="50"/>
    <x v="0"/>
    <x v="1"/>
    <x v="0"/>
    <x v="1"/>
    <x v="12"/>
    <x v="0"/>
    <x v="2"/>
    <x v="2"/>
    <x v="15"/>
    <x v="0"/>
    <x v="221"/>
    <x v="0"/>
    <x v="219"/>
    <x v="230"/>
    <x v="228"/>
    <x v="230"/>
    <x v="231"/>
    <x v="0"/>
    <x v="0"/>
    <x v="1"/>
    <x v="1"/>
  </r>
  <r>
    <x v="232"/>
    <x v="50"/>
    <x v="0"/>
    <x v="1"/>
    <x v="0"/>
    <x v="2"/>
    <x v="5"/>
    <x v="1"/>
    <x v="2"/>
    <x v="3"/>
    <x v="19"/>
    <x v="7"/>
    <x v="222"/>
    <x v="3"/>
    <x v="220"/>
    <x v="231"/>
    <x v="229"/>
    <x v="231"/>
    <x v="232"/>
    <x v="0"/>
    <x v="0"/>
    <x v="1"/>
    <x v="1"/>
  </r>
  <r>
    <x v="233"/>
    <x v="50"/>
    <x v="0"/>
    <x v="1"/>
    <x v="0"/>
    <x v="1"/>
    <x v="12"/>
    <x v="0"/>
    <x v="1"/>
    <x v="2"/>
    <x v="9"/>
    <x v="3"/>
    <x v="223"/>
    <x v="0"/>
    <x v="221"/>
    <x v="232"/>
    <x v="230"/>
    <x v="232"/>
    <x v="233"/>
    <x v="0"/>
    <x v="0"/>
    <x v="1"/>
    <x v="1"/>
  </r>
  <r>
    <x v="234"/>
    <x v="50"/>
    <x v="0"/>
    <x v="1"/>
    <x v="0"/>
    <x v="2"/>
    <x v="3"/>
    <x v="3"/>
    <x v="0"/>
    <x v="4"/>
    <x v="16"/>
    <x v="3"/>
    <x v="224"/>
    <x v="0"/>
    <x v="222"/>
    <x v="233"/>
    <x v="231"/>
    <x v="233"/>
    <x v="234"/>
    <x v="0"/>
    <x v="0"/>
    <x v="1"/>
    <x v="1"/>
  </r>
  <r>
    <x v="235"/>
    <x v="50"/>
    <x v="0"/>
    <x v="1"/>
    <x v="0"/>
    <x v="1"/>
    <x v="12"/>
    <x v="3"/>
    <x v="0"/>
    <x v="3"/>
    <x v="13"/>
    <x v="0"/>
    <x v="225"/>
    <x v="2"/>
    <x v="223"/>
    <x v="234"/>
    <x v="232"/>
    <x v="234"/>
    <x v="235"/>
    <x v="0"/>
    <x v="0"/>
    <x v="1"/>
    <x v="1"/>
  </r>
  <r>
    <x v="236"/>
    <x v="50"/>
    <x v="0"/>
    <x v="1"/>
    <x v="0"/>
    <x v="3"/>
    <x v="7"/>
    <x v="0"/>
    <x v="1"/>
    <x v="4"/>
    <x v="14"/>
    <x v="3"/>
    <x v="226"/>
    <x v="0"/>
    <x v="224"/>
    <x v="235"/>
    <x v="233"/>
    <x v="186"/>
    <x v="236"/>
    <x v="0"/>
    <x v="0"/>
    <x v="1"/>
    <x v="1"/>
  </r>
  <r>
    <x v="237"/>
    <x v="50"/>
    <x v="0"/>
    <x v="1"/>
    <x v="0"/>
    <x v="2"/>
    <x v="16"/>
    <x v="0"/>
    <x v="0"/>
    <x v="0"/>
    <x v="0"/>
    <x v="3"/>
    <x v="227"/>
    <x v="2"/>
    <x v="225"/>
    <x v="236"/>
    <x v="234"/>
    <x v="235"/>
    <x v="237"/>
    <x v="0"/>
    <x v="0"/>
    <x v="1"/>
    <x v="1"/>
  </r>
  <r>
    <x v="238"/>
    <x v="51"/>
    <x v="0"/>
    <x v="1"/>
    <x v="0"/>
    <x v="0"/>
    <x v="0"/>
    <x v="2"/>
    <x v="1"/>
    <x v="0"/>
    <x v="8"/>
    <x v="0"/>
    <x v="228"/>
    <x v="2"/>
    <x v="226"/>
    <x v="237"/>
    <x v="235"/>
    <x v="236"/>
    <x v="238"/>
    <x v="0"/>
    <x v="0"/>
    <x v="1"/>
    <x v="1"/>
  </r>
  <r>
    <x v="239"/>
    <x v="51"/>
    <x v="0"/>
    <x v="1"/>
    <x v="0"/>
    <x v="1"/>
    <x v="14"/>
    <x v="0"/>
    <x v="2"/>
    <x v="2"/>
    <x v="2"/>
    <x v="3"/>
    <x v="229"/>
    <x v="0"/>
    <x v="227"/>
    <x v="238"/>
    <x v="236"/>
    <x v="237"/>
    <x v="239"/>
    <x v="0"/>
    <x v="0"/>
    <x v="1"/>
    <x v="1"/>
  </r>
  <r>
    <x v="240"/>
    <x v="52"/>
    <x v="0"/>
    <x v="1"/>
    <x v="0"/>
    <x v="2"/>
    <x v="5"/>
    <x v="0"/>
    <x v="0"/>
    <x v="3"/>
    <x v="19"/>
    <x v="3"/>
    <x v="230"/>
    <x v="3"/>
    <x v="228"/>
    <x v="239"/>
    <x v="237"/>
    <x v="238"/>
    <x v="240"/>
    <x v="0"/>
    <x v="0"/>
    <x v="1"/>
    <x v="1"/>
  </r>
  <r>
    <x v="241"/>
    <x v="52"/>
    <x v="0"/>
    <x v="1"/>
    <x v="0"/>
    <x v="1"/>
    <x v="11"/>
    <x v="3"/>
    <x v="0"/>
    <x v="0"/>
    <x v="8"/>
    <x v="3"/>
    <x v="231"/>
    <x v="2"/>
    <x v="229"/>
    <x v="240"/>
    <x v="238"/>
    <x v="239"/>
    <x v="241"/>
    <x v="0"/>
    <x v="0"/>
    <x v="1"/>
    <x v="1"/>
  </r>
  <r>
    <x v="242"/>
    <x v="52"/>
    <x v="0"/>
    <x v="1"/>
    <x v="0"/>
    <x v="3"/>
    <x v="8"/>
    <x v="0"/>
    <x v="0"/>
    <x v="4"/>
    <x v="16"/>
    <x v="0"/>
    <x v="232"/>
    <x v="0"/>
    <x v="230"/>
    <x v="241"/>
    <x v="239"/>
    <x v="240"/>
    <x v="242"/>
    <x v="0"/>
    <x v="0"/>
    <x v="1"/>
    <x v="1"/>
  </r>
  <r>
    <x v="243"/>
    <x v="52"/>
    <x v="0"/>
    <x v="1"/>
    <x v="0"/>
    <x v="3"/>
    <x v="4"/>
    <x v="0"/>
    <x v="0"/>
    <x v="3"/>
    <x v="13"/>
    <x v="3"/>
    <x v="233"/>
    <x v="0"/>
    <x v="231"/>
    <x v="242"/>
    <x v="240"/>
    <x v="241"/>
    <x v="243"/>
    <x v="0"/>
    <x v="0"/>
    <x v="1"/>
    <x v="1"/>
  </r>
  <r>
    <x v="244"/>
    <x v="52"/>
    <x v="0"/>
    <x v="1"/>
    <x v="0"/>
    <x v="0"/>
    <x v="15"/>
    <x v="2"/>
    <x v="2"/>
    <x v="1"/>
    <x v="11"/>
    <x v="3"/>
    <x v="234"/>
    <x v="0"/>
    <x v="112"/>
    <x v="243"/>
    <x v="112"/>
    <x v="242"/>
    <x v="244"/>
    <x v="0"/>
    <x v="0"/>
    <x v="1"/>
    <x v="1"/>
  </r>
  <r>
    <x v="245"/>
    <x v="53"/>
    <x v="0"/>
    <x v="1"/>
    <x v="0"/>
    <x v="3"/>
    <x v="7"/>
    <x v="3"/>
    <x v="2"/>
    <x v="2"/>
    <x v="18"/>
    <x v="3"/>
    <x v="235"/>
    <x v="2"/>
    <x v="232"/>
    <x v="244"/>
    <x v="241"/>
    <x v="243"/>
    <x v="245"/>
    <x v="0"/>
    <x v="0"/>
    <x v="1"/>
    <x v="1"/>
  </r>
  <r>
    <x v="246"/>
    <x v="53"/>
    <x v="0"/>
    <x v="1"/>
    <x v="0"/>
    <x v="0"/>
    <x v="15"/>
    <x v="0"/>
    <x v="1"/>
    <x v="3"/>
    <x v="7"/>
    <x v="2"/>
    <x v="236"/>
    <x v="2"/>
    <x v="233"/>
    <x v="245"/>
    <x v="242"/>
    <x v="244"/>
    <x v="246"/>
    <x v="0"/>
    <x v="0"/>
    <x v="1"/>
    <x v="1"/>
  </r>
  <r>
    <x v="247"/>
    <x v="53"/>
    <x v="0"/>
    <x v="1"/>
    <x v="0"/>
    <x v="2"/>
    <x v="10"/>
    <x v="0"/>
    <x v="0"/>
    <x v="0"/>
    <x v="0"/>
    <x v="3"/>
    <x v="237"/>
    <x v="0"/>
    <x v="234"/>
    <x v="246"/>
    <x v="243"/>
    <x v="245"/>
    <x v="247"/>
    <x v="0"/>
    <x v="0"/>
    <x v="1"/>
    <x v="1"/>
  </r>
  <r>
    <x v="248"/>
    <x v="53"/>
    <x v="0"/>
    <x v="1"/>
    <x v="0"/>
    <x v="3"/>
    <x v="13"/>
    <x v="0"/>
    <x v="0"/>
    <x v="3"/>
    <x v="19"/>
    <x v="0"/>
    <x v="238"/>
    <x v="0"/>
    <x v="235"/>
    <x v="247"/>
    <x v="244"/>
    <x v="246"/>
    <x v="248"/>
    <x v="0"/>
    <x v="0"/>
    <x v="1"/>
    <x v="1"/>
  </r>
  <r>
    <x v="249"/>
    <x v="54"/>
    <x v="0"/>
    <x v="1"/>
    <x v="0"/>
    <x v="1"/>
    <x v="6"/>
    <x v="3"/>
    <x v="1"/>
    <x v="2"/>
    <x v="18"/>
    <x v="3"/>
    <x v="239"/>
    <x v="0"/>
    <x v="236"/>
    <x v="248"/>
    <x v="245"/>
    <x v="247"/>
    <x v="249"/>
    <x v="0"/>
    <x v="0"/>
    <x v="1"/>
    <x v="1"/>
  </r>
  <r>
    <x v="250"/>
    <x v="54"/>
    <x v="0"/>
    <x v="1"/>
    <x v="0"/>
    <x v="1"/>
    <x v="14"/>
    <x v="0"/>
    <x v="1"/>
    <x v="2"/>
    <x v="15"/>
    <x v="3"/>
    <x v="240"/>
    <x v="0"/>
    <x v="237"/>
    <x v="249"/>
    <x v="246"/>
    <x v="248"/>
    <x v="250"/>
    <x v="0"/>
    <x v="0"/>
    <x v="1"/>
    <x v="1"/>
  </r>
  <r>
    <x v="251"/>
    <x v="54"/>
    <x v="0"/>
    <x v="1"/>
    <x v="0"/>
    <x v="3"/>
    <x v="4"/>
    <x v="0"/>
    <x v="0"/>
    <x v="0"/>
    <x v="6"/>
    <x v="0"/>
    <x v="241"/>
    <x v="0"/>
    <x v="238"/>
    <x v="250"/>
    <x v="93"/>
    <x v="249"/>
    <x v="251"/>
    <x v="0"/>
    <x v="0"/>
    <x v="1"/>
    <x v="1"/>
  </r>
  <r>
    <x v="252"/>
    <x v="54"/>
    <x v="0"/>
    <x v="1"/>
    <x v="0"/>
    <x v="1"/>
    <x v="12"/>
    <x v="0"/>
    <x v="0"/>
    <x v="2"/>
    <x v="2"/>
    <x v="3"/>
    <x v="242"/>
    <x v="0"/>
    <x v="239"/>
    <x v="251"/>
    <x v="247"/>
    <x v="250"/>
    <x v="252"/>
    <x v="0"/>
    <x v="0"/>
    <x v="1"/>
    <x v="1"/>
  </r>
  <r>
    <x v="253"/>
    <x v="55"/>
    <x v="0"/>
    <x v="1"/>
    <x v="0"/>
    <x v="0"/>
    <x v="0"/>
    <x v="0"/>
    <x v="2"/>
    <x v="0"/>
    <x v="4"/>
    <x v="6"/>
    <x v="243"/>
    <x v="3"/>
    <x v="240"/>
    <x v="252"/>
    <x v="248"/>
    <x v="251"/>
    <x v="253"/>
    <x v="0"/>
    <x v="0"/>
    <x v="1"/>
    <x v="1"/>
  </r>
  <r>
    <x v="254"/>
    <x v="55"/>
    <x v="0"/>
    <x v="1"/>
    <x v="0"/>
    <x v="1"/>
    <x v="11"/>
    <x v="3"/>
    <x v="2"/>
    <x v="4"/>
    <x v="16"/>
    <x v="0"/>
    <x v="244"/>
    <x v="0"/>
    <x v="241"/>
    <x v="253"/>
    <x v="249"/>
    <x v="252"/>
    <x v="254"/>
    <x v="0"/>
    <x v="0"/>
    <x v="1"/>
    <x v="1"/>
  </r>
  <r>
    <x v="255"/>
    <x v="55"/>
    <x v="0"/>
    <x v="1"/>
    <x v="0"/>
    <x v="3"/>
    <x v="13"/>
    <x v="2"/>
    <x v="1"/>
    <x v="4"/>
    <x v="16"/>
    <x v="3"/>
    <x v="48"/>
    <x v="0"/>
    <x v="242"/>
    <x v="254"/>
    <x v="250"/>
    <x v="253"/>
    <x v="255"/>
    <x v="0"/>
    <x v="0"/>
    <x v="1"/>
    <x v="1"/>
  </r>
  <r>
    <x v="256"/>
    <x v="56"/>
    <x v="0"/>
    <x v="1"/>
    <x v="0"/>
    <x v="0"/>
    <x v="15"/>
    <x v="0"/>
    <x v="1"/>
    <x v="3"/>
    <x v="19"/>
    <x v="0"/>
    <x v="245"/>
    <x v="0"/>
    <x v="243"/>
    <x v="255"/>
    <x v="251"/>
    <x v="254"/>
    <x v="256"/>
    <x v="0"/>
    <x v="0"/>
    <x v="1"/>
    <x v="1"/>
  </r>
  <r>
    <x v="257"/>
    <x v="56"/>
    <x v="0"/>
    <x v="1"/>
    <x v="0"/>
    <x v="3"/>
    <x v="7"/>
    <x v="2"/>
    <x v="0"/>
    <x v="0"/>
    <x v="4"/>
    <x v="2"/>
    <x v="246"/>
    <x v="3"/>
    <x v="244"/>
    <x v="256"/>
    <x v="252"/>
    <x v="255"/>
    <x v="257"/>
    <x v="0"/>
    <x v="0"/>
    <x v="1"/>
    <x v="1"/>
  </r>
  <r>
    <x v="258"/>
    <x v="56"/>
    <x v="0"/>
    <x v="1"/>
    <x v="0"/>
    <x v="2"/>
    <x v="10"/>
    <x v="0"/>
    <x v="0"/>
    <x v="3"/>
    <x v="7"/>
    <x v="0"/>
    <x v="247"/>
    <x v="2"/>
    <x v="245"/>
    <x v="257"/>
    <x v="253"/>
    <x v="256"/>
    <x v="258"/>
    <x v="0"/>
    <x v="0"/>
    <x v="1"/>
    <x v="1"/>
  </r>
  <r>
    <x v="259"/>
    <x v="56"/>
    <x v="0"/>
    <x v="1"/>
    <x v="0"/>
    <x v="0"/>
    <x v="15"/>
    <x v="0"/>
    <x v="0"/>
    <x v="2"/>
    <x v="2"/>
    <x v="3"/>
    <x v="248"/>
    <x v="3"/>
    <x v="246"/>
    <x v="258"/>
    <x v="254"/>
    <x v="257"/>
    <x v="259"/>
    <x v="0"/>
    <x v="0"/>
    <x v="1"/>
    <x v="1"/>
  </r>
  <r>
    <x v="260"/>
    <x v="57"/>
    <x v="0"/>
    <x v="1"/>
    <x v="0"/>
    <x v="2"/>
    <x v="2"/>
    <x v="0"/>
    <x v="1"/>
    <x v="1"/>
    <x v="17"/>
    <x v="3"/>
    <x v="249"/>
    <x v="0"/>
    <x v="247"/>
    <x v="259"/>
    <x v="255"/>
    <x v="258"/>
    <x v="260"/>
    <x v="0"/>
    <x v="0"/>
    <x v="1"/>
    <x v="1"/>
  </r>
  <r>
    <x v="261"/>
    <x v="57"/>
    <x v="0"/>
    <x v="1"/>
    <x v="0"/>
    <x v="3"/>
    <x v="7"/>
    <x v="1"/>
    <x v="2"/>
    <x v="2"/>
    <x v="9"/>
    <x v="5"/>
    <x v="250"/>
    <x v="3"/>
    <x v="248"/>
    <x v="260"/>
    <x v="256"/>
    <x v="259"/>
    <x v="261"/>
    <x v="0"/>
    <x v="0"/>
    <x v="1"/>
    <x v="1"/>
  </r>
  <r>
    <x v="262"/>
    <x v="57"/>
    <x v="0"/>
    <x v="1"/>
    <x v="0"/>
    <x v="0"/>
    <x v="0"/>
    <x v="2"/>
    <x v="2"/>
    <x v="2"/>
    <x v="18"/>
    <x v="2"/>
    <x v="251"/>
    <x v="3"/>
    <x v="249"/>
    <x v="261"/>
    <x v="257"/>
    <x v="260"/>
    <x v="262"/>
    <x v="0"/>
    <x v="0"/>
    <x v="1"/>
    <x v="1"/>
  </r>
  <r>
    <x v="263"/>
    <x v="57"/>
    <x v="0"/>
    <x v="1"/>
    <x v="0"/>
    <x v="0"/>
    <x v="9"/>
    <x v="2"/>
    <x v="2"/>
    <x v="0"/>
    <x v="4"/>
    <x v="3"/>
    <x v="252"/>
    <x v="0"/>
    <x v="250"/>
    <x v="262"/>
    <x v="258"/>
    <x v="261"/>
    <x v="263"/>
    <x v="0"/>
    <x v="0"/>
    <x v="1"/>
    <x v="1"/>
  </r>
  <r>
    <x v="264"/>
    <x v="57"/>
    <x v="0"/>
    <x v="1"/>
    <x v="0"/>
    <x v="2"/>
    <x v="16"/>
    <x v="0"/>
    <x v="0"/>
    <x v="3"/>
    <x v="19"/>
    <x v="0"/>
    <x v="253"/>
    <x v="0"/>
    <x v="251"/>
    <x v="263"/>
    <x v="259"/>
    <x v="262"/>
    <x v="264"/>
    <x v="0"/>
    <x v="0"/>
    <x v="1"/>
    <x v="1"/>
  </r>
  <r>
    <x v="265"/>
    <x v="57"/>
    <x v="0"/>
    <x v="1"/>
    <x v="0"/>
    <x v="1"/>
    <x v="12"/>
    <x v="0"/>
    <x v="0"/>
    <x v="2"/>
    <x v="15"/>
    <x v="0"/>
    <x v="254"/>
    <x v="2"/>
    <x v="252"/>
    <x v="264"/>
    <x v="260"/>
    <x v="263"/>
    <x v="265"/>
    <x v="0"/>
    <x v="0"/>
    <x v="1"/>
    <x v="1"/>
  </r>
  <r>
    <x v="266"/>
    <x v="57"/>
    <x v="0"/>
    <x v="1"/>
    <x v="0"/>
    <x v="1"/>
    <x v="14"/>
    <x v="1"/>
    <x v="2"/>
    <x v="4"/>
    <x v="10"/>
    <x v="5"/>
    <x v="255"/>
    <x v="3"/>
    <x v="253"/>
    <x v="265"/>
    <x v="261"/>
    <x v="264"/>
    <x v="266"/>
    <x v="0"/>
    <x v="0"/>
    <x v="1"/>
    <x v="1"/>
  </r>
  <r>
    <x v="267"/>
    <x v="57"/>
    <x v="0"/>
    <x v="1"/>
    <x v="0"/>
    <x v="0"/>
    <x v="0"/>
    <x v="2"/>
    <x v="0"/>
    <x v="0"/>
    <x v="0"/>
    <x v="3"/>
    <x v="256"/>
    <x v="3"/>
    <x v="254"/>
    <x v="266"/>
    <x v="262"/>
    <x v="265"/>
    <x v="267"/>
    <x v="0"/>
    <x v="0"/>
    <x v="1"/>
    <x v="1"/>
  </r>
  <r>
    <x v="268"/>
    <x v="57"/>
    <x v="0"/>
    <x v="1"/>
    <x v="0"/>
    <x v="3"/>
    <x v="4"/>
    <x v="0"/>
    <x v="0"/>
    <x v="2"/>
    <x v="2"/>
    <x v="2"/>
    <x v="257"/>
    <x v="0"/>
    <x v="255"/>
    <x v="267"/>
    <x v="263"/>
    <x v="266"/>
    <x v="268"/>
    <x v="0"/>
    <x v="0"/>
    <x v="1"/>
    <x v="1"/>
  </r>
  <r>
    <x v="269"/>
    <x v="57"/>
    <x v="0"/>
    <x v="1"/>
    <x v="0"/>
    <x v="3"/>
    <x v="7"/>
    <x v="2"/>
    <x v="0"/>
    <x v="1"/>
    <x v="1"/>
    <x v="6"/>
    <x v="258"/>
    <x v="2"/>
    <x v="256"/>
    <x v="268"/>
    <x v="264"/>
    <x v="267"/>
    <x v="269"/>
    <x v="0"/>
    <x v="0"/>
    <x v="1"/>
    <x v="1"/>
  </r>
  <r>
    <x v="270"/>
    <x v="57"/>
    <x v="0"/>
    <x v="1"/>
    <x v="0"/>
    <x v="1"/>
    <x v="12"/>
    <x v="2"/>
    <x v="0"/>
    <x v="4"/>
    <x v="12"/>
    <x v="0"/>
    <x v="259"/>
    <x v="2"/>
    <x v="257"/>
    <x v="269"/>
    <x v="265"/>
    <x v="268"/>
    <x v="270"/>
    <x v="0"/>
    <x v="0"/>
    <x v="1"/>
    <x v="1"/>
  </r>
  <r>
    <x v="271"/>
    <x v="57"/>
    <x v="0"/>
    <x v="1"/>
    <x v="0"/>
    <x v="1"/>
    <x v="6"/>
    <x v="3"/>
    <x v="1"/>
    <x v="2"/>
    <x v="2"/>
    <x v="0"/>
    <x v="81"/>
    <x v="0"/>
    <x v="258"/>
    <x v="270"/>
    <x v="266"/>
    <x v="269"/>
    <x v="271"/>
    <x v="0"/>
    <x v="0"/>
    <x v="1"/>
    <x v="1"/>
  </r>
  <r>
    <x v="272"/>
    <x v="58"/>
    <x v="0"/>
    <x v="1"/>
    <x v="0"/>
    <x v="1"/>
    <x v="1"/>
    <x v="2"/>
    <x v="0"/>
    <x v="4"/>
    <x v="12"/>
    <x v="3"/>
    <x v="16"/>
    <x v="3"/>
    <x v="259"/>
    <x v="271"/>
    <x v="267"/>
    <x v="270"/>
    <x v="272"/>
    <x v="0"/>
    <x v="0"/>
    <x v="1"/>
    <x v="1"/>
  </r>
  <r>
    <x v="273"/>
    <x v="58"/>
    <x v="0"/>
    <x v="1"/>
    <x v="0"/>
    <x v="3"/>
    <x v="13"/>
    <x v="0"/>
    <x v="0"/>
    <x v="2"/>
    <x v="18"/>
    <x v="3"/>
    <x v="260"/>
    <x v="2"/>
    <x v="260"/>
    <x v="272"/>
    <x v="268"/>
    <x v="271"/>
    <x v="273"/>
    <x v="0"/>
    <x v="0"/>
    <x v="1"/>
    <x v="1"/>
  </r>
  <r>
    <x v="274"/>
    <x v="59"/>
    <x v="0"/>
    <x v="2"/>
    <x v="0"/>
    <x v="2"/>
    <x v="2"/>
    <x v="2"/>
    <x v="0"/>
    <x v="1"/>
    <x v="1"/>
    <x v="2"/>
    <x v="261"/>
    <x v="0"/>
    <x v="261"/>
    <x v="273"/>
    <x v="269"/>
    <x v="272"/>
    <x v="274"/>
    <x v="0"/>
    <x v="0"/>
    <x v="2"/>
    <x v="2"/>
  </r>
  <r>
    <x v="275"/>
    <x v="59"/>
    <x v="0"/>
    <x v="2"/>
    <x v="0"/>
    <x v="0"/>
    <x v="15"/>
    <x v="1"/>
    <x v="2"/>
    <x v="4"/>
    <x v="10"/>
    <x v="6"/>
    <x v="262"/>
    <x v="3"/>
    <x v="58"/>
    <x v="274"/>
    <x v="270"/>
    <x v="273"/>
    <x v="275"/>
    <x v="0"/>
    <x v="0"/>
    <x v="2"/>
    <x v="2"/>
  </r>
  <r>
    <x v="276"/>
    <x v="59"/>
    <x v="0"/>
    <x v="2"/>
    <x v="0"/>
    <x v="1"/>
    <x v="14"/>
    <x v="3"/>
    <x v="1"/>
    <x v="4"/>
    <x v="10"/>
    <x v="0"/>
    <x v="263"/>
    <x v="0"/>
    <x v="262"/>
    <x v="275"/>
    <x v="271"/>
    <x v="274"/>
    <x v="276"/>
    <x v="0"/>
    <x v="0"/>
    <x v="2"/>
    <x v="2"/>
  </r>
  <r>
    <x v="277"/>
    <x v="59"/>
    <x v="0"/>
    <x v="2"/>
    <x v="0"/>
    <x v="1"/>
    <x v="1"/>
    <x v="0"/>
    <x v="1"/>
    <x v="2"/>
    <x v="2"/>
    <x v="3"/>
    <x v="264"/>
    <x v="2"/>
    <x v="263"/>
    <x v="276"/>
    <x v="272"/>
    <x v="275"/>
    <x v="277"/>
    <x v="0"/>
    <x v="0"/>
    <x v="2"/>
    <x v="2"/>
  </r>
  <r>
    <x v="278"/>
    <x v="59"/>
    <x v="0"/>
    <x v="2"/>
    <x v="0"/>
    <x v="0"/>
    <x v="15"/>
    <x v="3"/>
    <x v="1"/>
    <x v="4"/>
    <x v="14"/>
    <x v="3"/>
    <x v="265"/>
    <x v="0"/>
    <x v="264"/>
    <x v="277"/>
    <x v="273"/>
    <x v="276"/>
    <x v="278"/>
    <x v="0"/>
    <x v="0"/>
    <x v="2"/>
    <x v="2"/>
  </r>
  <r>
    <x v="279"/>
    <x v="59"/>
    <x v="0"/>
    <x v="2"/>
    <x v="0"/>
    <x v="1"/>
    <x v="11"/>
    <x v="0"/>
    <x v="2"/>
    <x v="0"/>
    <x v="4"/>
    <x v="0"/>
    <x v="266"/>
    <x v="3"/>
    <x v="265"/>
    <x v="278"/>
    <x v="274"/>
    <x v="277"/>
    <x v="279"/>
    <x v="0"/>
    <x v="0"/>
    <x v="2"/>
    <x v="2"/>
  </r>
  <r>
    <x v="280"/>
    <x v="59"/>
    <x v="0"/>
    <x v="2"/>
    <x v="0"/>
    <x v="2"/>
    <x v="2"/>
    <x v="2"/>
    <x v="2"/>
    <x v="3"/>
    <x v="7"/>
    <x v="3"/>
    <x v="267"/>
    <x v="3"/>
    <x v="266"/>
    <x v="279"/>
    <x v="275"/>
    <x v="278"/>
    <x v="280"/>
    <x v="0"/>
    <x v="0"/>
    <x v="2"/>
    <x v="2"/>
  </r>
  <r>
    <x v="281"/>
    <x v="59"/>
    <x v="0"/>
    <x v="2"/>
    <x v="0"/>
    <x v="1"/>
    <x v="11"/>
    <x v="3"/>
    <x v="0"/>
    <x v="0"/>
    <x v="8"/>
    <x v="0"/>
    <x v="268"/>
    <x v="2"/>
    <x v="267"/>
    <x v="280"/>
    <x v="276"/>
    <x v="279"/>
    <x v="281"/>
    <x v="0"/>
    <x v="0"/>
    <x v="2"/>
    <x v="2"/>
  </r>
  <r>
    <x v="282"/>
    <x v="59"/>
    <x v="0"/>
    <x v="2"/>
    <x v="0"/>
    <x v="3"/>
    <x v="8"/>
    <x v="0"/>
    <x v="1"/>
    <x v="0"/>
    <x v="4"/>
    <x v="6"/>
    <x v="269"/>
    <x v="1"/>
    <x v="268"/>
    <x v="281"/>
    <x v="277"/>
    <x v="280"/>
    <x v="282"/>
    <x v="0"/>
    <x v="0"/>
    <x v="2"/>
    <x v="2"/>
  </r>
  <r>
    <x v="283"/>
    <x v="59"/>
    <x v="0"/>
    <x v="2"/>
    <x v="0"/>
    <x v="3"/>
    <x v="7"/>
    <x v="0"/>
    <x v="1"/>
    <x v="3"/>
    <x v="19"/>
    <x v="3"/>
    <x v="270"/>
    <x v="2"/>
    <x v="269"/>
    <x v="282"/>
    <x v="278"/>
    <x v="281"/>
    <x v="283"/>
    <x v="0"/>
    <x v="0"/>
    <x v="2"/>
    <x v="2"/>
  </r>
  <r>
    <x v="284"/>
    <x v="59"/>
    <x v="0"/>
    <x v="2"/>
    <x v="0"/>
    <x v="1"/>
    <x v="14"/>
    <x v="0"/>
    <x v="1"/>
    <x v="3"/>
    <x v="5"/>
    <x v="3"/>
    <x v="271"/>
    <x v="2"/>
    <x v="270"/>
    <x v="283"/>
    <x v="279"/>
    <x v="282"/>
    <x v="284"/>
    <x v="0"/>
    <x v="0"/>
    <x v="2"/>
    <x v="2"/>
  </r>
  <r>
    <x v="285"/>
    <x v="60"/>
    <x v="0"/>
    <x v="2"/>
    <x v="0"/>
    <x v="3"/>
    <x v="8"/>
    <x v="3"/>
    <x v="0"/>
    <x v="2"/>
    <x v="15"/>
    <x v="2"/>
    <x v="272"/>
    <x v="2"/>
    <x v="271"/>
    <x v="284"/>
    <x v="280"/>
    <x v="283"/>
    <x v="285"/>
    <x v="0"/>
    <x v="0"/>
    <x v="2"/>
    <x v="2"/>
  </r>
  <r>
    <x v="286"/>
    <x v="60"/>
    <x v="0"/>
    <x v="2"/>
    <x v="0"/>
    <x v="2"/>
    <x v="16"/>
    <x v="0"/>
    <x v="2"/>
    <x v="1"/>
    <x v="3"/>
    <x v="2"/>
    <x v="273"/>
    <x v="0"/>
    <x v="272"/>
    <x v="285"/>
    <x v="281"/>
    <x v="284"/>
    <x v="286"/>
    <x v="0"/>
    <x v="0"/>
    <x v="2"/>
    <x v="2"/>
  </r>
  <r>
    <x v="287"/>
    <x v="60"/>
    <x v="0"/>
    <x v="2"/>
    <x v="0"/>
    <x v="3"/>
    <x v="7"/>
    <x v="0"/>
    <x v="2"/>
    <x v="2"/>
    <x v="18"/>
    <x v="0"/>
    <x v="274"/>
    <x v="2"/>
    <x v="273"/>
    <x v="286"/>
    <x v="201"/>
    <x v="285"/>
    <x v="287"/>
    <x v="0"/>
    <x v="0"/>
    <x v="2"/>
    <x v="2"/>
  </r>
  <r>
    <x v="288"/>
    <x v="60"/>
    <x v="0"/>
    <x v="2"/>
    <x v="0"/>
    <x v="3"/>
    <x v="7"/>
    <x v="0"/>
    <x v="0"/>
    <x v="1"/>
    <x v="1"/>
    <x v="0"/>
    <x v="275"/>
    <x v="0"/>
    <x v="274"/>
    <x v="287"/>
    <x v="282"/>
    <x v="286"/>
    <x v="288"/>
    <x v="0"/>
    <x v="0"/>
    <x v="2"/>
    <x v="2"/>
  </r>
  <r>
    <x v="289"/>
    <x v="61"/>
    <x v="0"/>
    <x v="2"/>
    <x v="0"/>
    <x v="2"/>
    <x v="16"/>
    <x v="2"/>
    <x v="0"/>
    <x v="4"/>
    <x v="14"/>
    <x v="3"/>
    <x v="276"/>
    <x v="0"/>
    <x v="275"/>
    <x v="288"/>
    <x v="283"/>
    <x v="287"/>
    <x v="289"/>
    <x v="0"/>
    <x v="0"/>
    <x v="2"/>
    <x v="2"/>
  </r>
  <r>
    <x v="290"/>
    <x v="61"/>
    <x v="0"/>
    <x v="2"/>
    <x v="0"/>
    <x v="1"/>
    <x v="12"/>
    <x v="3"/>
    <x v="1"/>
    <x v="0"/>
    <x v="4"/>
    <x v="1"/>
    <x v="277"/>
    <x v="0"/>
    <x v="276"/>
    <x v="289"/>
    <x v="284"/>
    <x v="288"/>
    <x v="290"/>
    <x v="0"/>
    <x v="0"/>
    <x v="2"/>
    <x v="2"/>
  </r>
  <r>
    <x v="291"/>
    <x v="61"/>
    <x v="0"/>
    <x v="2"/>
    <x v="0"/>
    <x v="3"/>
    <x v="7"/>
    <x v="2"/>
    <x v="0"/>
    <x v="1"/>
    <x v="3"/>
    <x v="3"/>
    <x v="278"/>
    <x v="0"/>
    <x v="277"/>
    <x v="290"/>
    <x v="285"/>
    <x v="289"/>
    <x v="291"/>
    <x v="0"/>
    <x v="0"/>
    <x v="2"/>
    <x v="2"/>
  </r>
  <r>
    <x v="292"/>
    <x v="61"/>
    <x v="0"/>
    <x v="2"/>
    <x v="0"/>
    <x v="2"/>
    <x v="2"/>
    <x v="0"/>
    <x v="0"/>
    <x v="1"/>
    <x v="3"/>
    <x v="2"/>
    <x v="279"/>
    <x v="0"/>
    <x v="278"/>
    <x v="291"/>
    <x v="286"/>
    <x v="290"/>
    <x v="292"/>
    <x v="0"/>
    <x v="0"/>
    <x v="2"/>
    <x v="2"/>
  </r>
  <r>
    <x v="293"/>
    <x v="61"/>
    <x v="0"/>
    <x v="2"/>
    <x v="0"/>
    <x v="3"/>
    <x v="7"/>
    <x v="3"/>
    <x v="1"/>
    <x v="3"/>
    <x v="13"/>
    <x v="0"/>
    <x v="280"/>
    <x v="3"/>
    <x v="279"/>
    <x v="292"/>
    <x v="287"/>
    <x v="291"/>
    <x v="293"/>
    <x v="0"/>
    <x v="0"/>
    <x v="2"/>
    <x v="2"/>
  </r>
  <r>
    <x v="294"/>
    <x v="61"/>
    <x v="0"/>
    <x v="2"/>
    <x v="0"/>
    <x v="2"/>
    <x v="5"/>
    <x v="0"/>
    <x v="1"/>
    <x v="2"/>
    <x v="9"/>
    <x v="3"/>
    <x v="281"/>
    <x v="3"/>
    <x v="280"/>
    <x v="293"/>
    <x v="288"/>
    <x v="292"/>
    <x v="294"/>
    <x v="0"/>
    <x v="0"/>
    <x v="2"/>
    <x v="2"/>
  </r>
  <r>
    <x v="295"/>
    <x v="62"/>
    <x v="0"/>
    <x v="2"/>
    <x v="0"/>
    <x v="1"/>
    <x v="11"/>
    <x v="0"/>
    <x v="1"/>
    <x v="0"/>
    <x v="6"/>
    <x v="2"/>
    <x v="282"/>
    <x v="0"/>
    <x v="281"/>
    <x v="294"/>
    <x v="289"/>
    <x v="293"/>
    <x v="295"/>
    <x v="0"/>
    <x v="0"/>
    <x v="2"/>
    <x v="2"/>
  </r>
  <r>
    <x v="296"/>
    <x v="62"/>
    <x v="0"/>
    <x v="2"/>
    <x v="0"/>
    <x v="3"/>
    <x v="13"/>
    <x v="0"/>
    <x v="0"/>
    <x v="4"/>
    <x v="10"/>
    <x v="3"/>
    <x v="283"/>
    <x v="0"/>
    <x v="282"/>
    <x v="295"/>
    <x v="290"/>
    <x v="294"/>
    <x v="296"/>
    <x v="0"/>
    <x v="0"/>
    <x v="2"/>
    <x v="2"/>
  </r>
  <r>
    <x v="297"/>
    <x v="62"/>
    <x v="0"/>
    <x v="2"/>
    <x v="0"/>
    <x v="3"/>
    <x v="8"/>
    <x v="3"/>
    <x v="1"/>
    <x v="0"/>
    <x v="4"/>
    <x v="3"/>
    <x v="284"/>
    <x v="3"/>
    <x v="50"/>
    <x v="296"/>
    <x v="291"/>
    <x v="295"/>
    <x v="297"/>
    <x v="0"/>
    <x v="0"/>
    <x v="2"/>
    <x v="2"/>
  </r>
  <r>
    <x v="298"/>
    <x v="62"/>
    <x v="0"/>
    <x v="2"/>
    <x v="0"/>
    <x v="2"/>
    <x v="5"/>
    <x v="0"/>
    <x v="2"/>
    <x v="2"/>
    <x v="2"/>
    <x v="3"/>
    <x v="285"/>
    <x v="0"/>
    <x v="263"/>
    <x v="297"/>
    <x v="272"/>
    <x v="186"/>
    <x v="298"/>
    <x v="0"/>
    <x v="0"/>
    <x v="2"/>
    <x v="2"/>
  </r>
  <r>
    <x v="299"/>
    <x v="62"/>
    <x v="0"/>
    <x v="2"/>
    <x v="0"/>
    <x v="3"/>
    <x v="7"/>
    <x v="2"/>
    <x v="1"/>
    <x v="3"/>
    <x v="5"/>
    <x v="0"/>
    <x v="286"/>
    <x v="0"/>
    <x v="283"/>
    <x v="298"/>
    <x v="292"/>
    <x v="296"/>
    <x v="299"/>
    <x v="0"/>
    <x v="0"/>
    <x v="2"/>
    <x v="2"/>
  </r>
  <r>
    <x v="300"/>
    <x v="62"/>
    <x v="0"/>
    <x v="2"/>
    <x v="0"/>
    <x v="2"/>
    <x v="16"/>
    <x v="3"/>
    <x v="1"/>
    <x v="4"/>
    <x v="14"/>
    <x v="1"/>
    <x v="287"/>
    <x v="0"/>
    <x v="284"/>
    <x v="299"/>
    <x v="293"/>
    <x v="297"/>
    <x v="300"/>
    <x v="0"/>
    <x v="0"/>
    <x v="2"/>
    <x v="2"/>
  </r>
  <r>
    <x v="301"/>
    <x v="62"/>
    <x v="0"/>
    <x v="2"/>
    <x v="0"/>
    <x v="3"/>
    <x v="4"/>
    <x v="0"/>
    <x v="2"/>
    <x v="1"/>
    <x v="11"/>
    <x v="0"/>
    <x v="288"/>
    <x v="0"/>
    <x v="285"/>
    <x v="300"/>
    <x v="294"/>
    <x v="298"/>
    <x v="301"/>
    <x v="0"/>
    <x v="0"/>
    <x v="2"/>
    <x v="2"/>
  </r>
  <r>
    <x v="302"/>
    <x v="62"/>
    <x v="0"/>
    <x v="2"/>
    <x v="0"/>
    <x v="1"/>
    <x v="6"/>
    <x v="3"/>
    <x v="1"/>
    <x v="1"/>
    <x v="11"/>
    <x v="0"/>
    <x v="289"/>
    <x v="3"/>
    <x v="286"/>
    <x v="301"/>
    <x v="295"/>
    <x v="299"/>
    <x v="302"/>
    <x v="0"/>
    <x v="0"/>
    <x v="2"/>
    <x v="2"/>
  </r>
  <r>
    <x v="303"/>
    <x v="62"/>
    <x v="0"/>
    <x v="2"/>
    <x v="0"/>
    <x v="2"/>
    <x v="2"/>
    <x v="1"/>
    <x v="2"/>
    <x v="0"/>
    <x v="0"/>
    <x v="6"/>
    <x v="290"/>
    <x v="3"/>
    <x v="287"/>
    <x v="302"/>
    <x v="296"/>
    <x v="300"/>
    <x v="303"/>
    <x v="0"/>
    <x v="0"/>
    <x v="2"/>
    <x v="2"/>
  </r>
  <r>
    <x v="304"/>
    <x v="63"/>
    <x v="0"/>
    <x v="2"/>
    <x v="0"/>
    <x v="3"/>
    <x v="8"/>
    <x v="0"/>
    <x v="0"/>
    <x v="4"/>
    <x v="14"/>
    <x v="3"/>
    <x v="291"/>
    <x v="2"/>
    <x v="288"/>
    <x v="303"/>
    <x v="297"/>
    <x v="301"/>
    <x v="304"/>
    <x v="0"/>
    <x v="0"/>
    <x v="2"/>
    <x v="2"/>
  </r>
  <r>
    <x v="305"/>
    <x v="63"/>
    <x v="0"/>
    <x v="2"/>
    <x v="0"/>
    <x v="0"/>
    <x v="0"/>
    <x v="3"/>
    <x v="1"/>
    <x v="1"/>
    <x v="11"/>
    <x v="6"/>
    <x v="292"/>
    <x v="0"/>
    <x v="289"/>
    <x v="304"/>
    <x v="298"/>
    <x v="302"/>
    <x v="305"/>
    <x v="0"/>
    <x v="0"/>
    <x v="2"/>
    <x v="2"/>
  </r>
  <r>
    <x v="306"/>
    <x v="63"/>
    <x v="0"/>
    <x v="2"/>
    <x v="0"/>
    <x v="0"/>
    <x v="15"/>
    <x v="0"/>
    <x v="0"/>
    <x v="3"/>
    <x v="19"/>
    <x v="3"/>
    <x v="293"/>
    <x v="0"/>
    <x v="290"/>
    <x v="305"/>
    <x v="299"/>
    <x v="303"/>
    <x v="306"/>
    <x v="0"/>
    <x v="0"/>
    <x v="2"/>
    <x v="2"/>
  </r>
  <r>
    <x v="307"/>
    <x v="63"/>
    <x v="0"/>
    <x v="2"/>
    <x v="0"/>
    <x v="1"/>
    <x v="14"/>
    <x v="2"/>
    <x v="2"/>
    <x v="3"/>
    <x v="13"/>
    <x v="2"/>
    <x v="294"/>
    <x v="3"/>
    <x v="291"/>
    <x v="306"/>
    <x v="300"/>
    <x v="304"/>
    <x v="307"/>
    <x v="0"/>
    <x v="0"/>
    <x v="2"/>
    <x v="2"/>
  </r>
  <r>
    <x v="308"/>
    <x v="63"/>
    <x v="0"/>
    <x v="2"/>
    <x v="0"/>
    <x v="1"/>
    <x v="11"/>
    <x v="2"/>
    <x v="2"/>
    <x v="0"/>
    <x v="6"/>
    <x v="3"/>
    <x v="295"/>
    <x v="0"/>
    <x v="292"/>
    <x v="307"/>
    <x v="301"/>
    <x v="305"/>
    <x v="308"/>
    <x v="0"/>
    <x v="0"/>
    <x v="2"/>
    <x v="2"/>
  </r>
  <r>
    <x v="309"/>
    <x v="64"/>
    <x v="0"/>
    <x v="2"/>
    <x v="0"/>
    <x v="0"/>
    <x v="0"/>
    <x v="0"/>
    <x v="2"/>
    <x v="0"/>
    <x v="6"/>
    <x v="3"/>
    <x v="296"/>
    <x v="0"/>
    <x v="293"/>
    <x v="308"/>
    <x v="302"/>
    <x v="306"/>
    <x v="309"/>
    <x v="0"/>
    <x v="0"/>
    <x v="2"/>
    <x v="2"/>
  </r>
  <r>
    <x v="310"/>
    <x v="64"/>
    <x v="0"/>
    <x v="2"/>
    <x v="0"/>
    <x v="2"/>
    <x v="2"/>
    <x v="0"/>
    <x v="0"/>
    <x v="0"/>
    <x v="0"/>
    <x v="3"/>
    <x v="297"/>
    <x v="3"/>
    <x v="294"/>
    <x v="309"/>
    <x v="303"/>
    <x v="307"/>
    <x v="310"/>
    <x v="0"/>
    <x v="0"/>
    <x v="2"/>
    <x v="2"/>
  </r>
  <r>
    <x v="311"/>
    <x v="64"/>
    <x v="0"/>
    <x v="2"/>
    <x v="0"/>
    <x v="3"/>
    <x v="13"/>
    <x v="0"/>
    <x v="0"/>
    <x v="0"/>
    <x v="6"/>
    <x v="3"/>
    <x v="182"/>
    <x v="2"/>
    <x v="295"/>
    <x v="310"/>
    <x v="304"/>
    <x v="308"/>
    <x v="311"/>
    <x v="0"/>
    <x v="0"/>
    <x v="2"/>
    <x v="2"/>
  </r>
  <r>
    <x v="312"/>
    <x v="64"/>
    <x v="0"/>
    <x v="2"/>
    <x v="0"/>
    <x v="2"/>
    <x v="16"/>
    <x v="0"/>
    <x v="0"/>
    <x v="2"/>
    <x v="2"/>
    <x v="2"/>
    <x v="298"/>
    <x v="0"/>
    <x v="296"/>
    <x v="311"/>
    <x v="305"/>
    <x v="309"/>
    <x v="312"/>
    <x v="0"/>
    <x v="0"/>
    <x v="2"/>
    <x v="2"/>
  </r>
  <r>
    <x v="313"/>
    <x v="64"/>
    <x v="0"/>
    <x v="2"/>
    <x v="0"/>
    <x v="1"/>
    <x v="12"/>
    <x v="3"/>
    <x v="0"/>
    <x v="2"/>
    <x v="18"/>
    <x v="2"/>
    <x v="299"/>
    <x v="0"/>
    <x v="297"/>
    <x v="312"/>
    <x v="306"/>
    <x v="310"/>
    <x v="313"/>
    <x v="0"/>
    <x v="0"/>
    <x v="2"/>
    <x v="2"/>
  </r>
  <r>
    <x v="314"/>
    <x v="65"/>
    <x v="0"/>
    <x v="2"/>
    <x v="0"/>
    <x v="1"/>
    <x v="1"/>
    <x v="2"/>
    <x v="0"/>
    <x v="4"/>
    <x v="10"/>
    <x v="0"/>
    <x v="300"/>
    <x v="0"/>
    <x v="298"/>
    <x v="313"/>
    <x v="307"/>
    <x v="311"/>
    <x v="314"/>
    <x v="0"/>
    <x v="0"/>
    <x v="2"/>
    <x v="2"/>
  </r>
  <r>
    <x v="315"/>
    <x v="65"/>
    <x v="0"/>
    <x v="2"/>
    <x v="0"/>
    <x v="0"/>
    <x v="15"/>
    <x v="0"/>
    <x v="1"/>
    <x v="4"/>
    <x v="10"/>
    <x v="3"/>
    <x v="301"/>
    <x v="2"/>
    <x v="299"/>
    <x v="314"/>
    <x v="308"/>
    <x v="312"/>
    <x v="315"/>
    <x v="0"/>
    <x v="0"/>
    <x v="2"/>
    <x v="2"/>
  </r>
  <r>
    <x v="316"/>
    <x v="65"/>
    <x v="0"/>
    <x v="2"/>
    <x v="0"/>
    <x v="1"/>
    <x v="12"/>
    <x v="0"/>
    <x v="0"/>
    <x v="1"/>
    <x v="11"/>
    <x v="2"/>
    <x v="302"/>
    <x v="0"/>
    <x v="300"/>
    <x v="315"/>
    <x v="309"/>
    <x v="313"/>
    <x v="316"/>
    <x v="0"/>
    <x v="0"/>
    <x v="2"/>
    <x v="2"/>
  </r>
  <r>
    <x v="317"/>
    <x v="65"/>
    <x v="0"/>
    <x v="2"/>
    <x v="0"/>
    <x v="1"/>
    <x v="14"/>
    <x v="3"/>
    <x v="1"/>
    <x v="4"/>
    <x v="10"/>
    <x v="3"/>
    <x v="303"/>
    <x v="0"/>
    <x v="301"/>
    <x v="316"/>
    <x v="310"/>
    <x v="314"/>
    <x v="317"/>
    <x v="0"/>
    <x v="0"/>
    <x v="2"/>
    <x v="2"/>
  </r>
  <r>
    <x v="318"/>
    <x v="66"/>
    <x v="0"/>
    <x v="2"/>
    <x v="0"/>
    <x v="1"/>
    <x v="1"/>
    <x v="0"/>
    <x v="1"/>
    <x v="1"/>
    <x v="3"/>
    <x v="3"/>
    <x v="304"/>
    <x v="0"/>
    <x v="302"/>
    <x v="317"/>
    <x v="311"/>
    <x v="315"/>
    <x v="318"/>
    <x v="0"/>
    <x v="0"/>
    <x v="2"/>
    <x v="2"/>
  </r>
  <r>
    <x v="319"/>
    <x v="66"/>
    <x v="0"/>
    <x v="2"/>
    <x v="0"/>
    <x v="1"/>
    <x v="14"/>
    <x v="2"/>
    <x v="0"/>
    <x v="1"/>
    <x v="1"/>
    <x v="3"/>
    <x v="305"/>
    <x v="0"/>
    <x v="303"/>
    <x v="318"/>
    <x v="312"/>
    <x v="316"/>
    <x v="319"/>
    <x v="0"/>
    <x v="0"/>
    <x v="2"/>
    <x v="2"/>
  </r>
  <r>
    <x v="320"/>
    <x v="66"/>
    <x v="0"/>
    <x v="2"/>
    <x v="0"/>
    <x v="1"/>
    <x v="12"/>
    <x v="2"/>
    <x v="0"/>
    <x v="4"/>
    <x v="12"/>
    <x v="3"/>
    <x v="306"/>
    <x v="0"/>
    <x v="304"/>
    <x v="319"/>
    <x v="313"/>
    <x v="317"/>
    <x v="320"/>
    <x v="0"/>
    <x v="0"/>
    <x v="2"/>
    <x v="2"/>
  </r>
  <r>
    <x v="321"/>
    <x v="66"/>
    <x v="0"/>
    <x v="2"/>
    <x v="0"/>
    <x v="3"/>
    <x v="8"/>
    <x v="3"/>
    <x v="0"/>
    <x v="3"/>
    <x v="19"/>
    <x v="6"/>
    <x v="307"/>
    <x v="0"/>
    <x v="305"/>
    <x v="320"/>
    <x v="314"/>
    <x v="318"/>
    <x v="321"/>
    <x v="0"/>
    <x v="0"/>
    <x v="2"/>
    <x v="2"/>
  </r>
  <r>
    <x v="322"/>
    <x v="67"/>
    <x v="0"/>
    <x v="2"/>
    <x v="0"/>
    <x v="1"/>
    <x v="12"/>
    <x v="0"/>
    <x v="1"/>
    <x v="4"/>
    <x v="10"/>
    <x v="3"/>
    <x v="308"/>
    <x v="2"/>
    <x v="306"/>
    <x v="321"/>
    <x v="315"/>
    <x v="319"/>
    <x v="322"/>
    <x v="0"/>
    <x v="0"/>
    <x v="2"/>
    <x v="2"/>
  </r>
  <r>
    <x v="323"/>
    <x v="67"/>
    <x v="0"/>
    <x v="2"/>
    <x v="0"/>
    <x v="3"/>
    <x v="4"/>
    <x v="3"/>
    <x v="1"/>
    <x v="2"/>
    <x v="2"/>
    <x v="1"/>
    <x v="309"/>
    <x v="0"/>
    <x v="307"/>
    <x v="322"/>
    <x v="316"/>
    <x v="320"/>
    <x v="323"/>
    <x v="0"/>
    <x v="0"/>
    <x v="2"/>
    <x v="2"/>
  </r>
  <r>
    <x v="324"/>
    <x v="67"/>
    <x v="0"/>
    <x v="2"/>
    <x v="0"/>
    <x v="1"/>
    <x v="12"/>
    <x v="0"/>
    <x v="2"/>
    <x v="0"/>
    <x v="8"/>
    <x v="3"/>
    <x v="310"/>
    <x v="3"/>
    <x v="102"/>
    <x v="278"/>
    <x v="102"/>
    <x v="321"/>
    <x v="324"/>
    <x v="0"/>
    <x v="0"/>
    <x v="2"/>
    <x v="2"/>
  </r>
  <r>
    <x v="325"/>
    <x v="67"/>
    <x v="0"/>
    <x v="2"/>
    <x v="0"/>
    <x v="2"/>
    <x v="16"/>
    <x v="3"/>
    <x v="2"/>
    <x v="2"/>
    <x v="18"/>
    <x v="0"/>
    <x v="311"/>
    <x v="2"/>
    <x v="308"/>
    <x v="323"/>
    <x v="317"/>
    <x v="322"/>
    <x v="325"/>
    <x v="0"/>
    <x v="0"/>
    <x v="2"/>
    <x v="2"/>
  </r>
  <r>
    <x v="326"/>
    <x v="67"/>
    <x v="0"/>
    <x v="2"/>
    <x v="0"/>
    <x v="1"/>
    <x v="6"/>
    <x v="3"/>
    <x v="1"/>
    <x v="1"/>
    <x v="17"/>
    <x v="3"/>
    <x v="312"/>
    <x v="2"/>
    <x v="309"/>
    <x v="324"/>
    <x v="318"/>
    <x v="323"/>
    <x v="326"/>
    <x v="0"/>
    <x v="0"/>
    <x v="2"/>
    <x v="2"/>
  </r>
  <r>
    <x v="327"/>
    <x v="67"/>
    <x v="0"/>
    <x v="2"/>
    <x v="0"/>
    <x v="3"/>
    <x v="13"/>
    <x v="2"/>
    <x v="0"/>
    <x v="2"/>
    <x v="18"/>
    <x v="3"/>
    <x v="313"/>
    <x v="0"/>
    <x v="310"/>
    <x v="325"/>
    <x v="319"/>
    <x v="324"/>
    <x v="327"/>
    <x v="0"/>
    <x v="0"/>
    <x v="2"/>
    <x v="2"/>
  </r>
  <r>
    <x v="328"/>
    <x v="68"/>
    <x v="0"/>
    <x v="2"/>
    <x v="0"/>
    <x v="0"/>
    <x v="0"/>
    <x v="0"/>
    <x v="1"/>
    <x v="2"/>
    <x v="15"/>
    <x v="2"/>
    <x v="314"/>
    <x v="2"/>
    <x v="311"/>
    <x v="326"/>
    <x v="320"/>
    <x v="325"/>
    <x v="328"/>
    <x v="0"/>
    <x v="0"/>
    <x v="2"/>
    <x v="2"/>
  </r>
  <r>
    <x v="329"/>
    <x v="68"/>
    <x v="0"/>
    <x v="2"/>
    <x v="0"/>
    <x v="2"/>
    <x v="10"/>
    <x v="3"/>
    <x v="0"/>
    <x v="0"/>
    <x v="0"/>
    <x v="0"/>
    <x v="315"/>
    <x v="0"/>
    <x v="185"/>
    <x v="327"/>
    <x v="321"/>
    <x v="326"/>
    <x v="329"/>
    <x v="0"/>
    <x v="0"/>
    <x v="2"/>
    <x v="2"/>
  </r>
  <r>
    <x v="330"/>
    <x v="68"/>
    <x v="0"/>
    <x v="2"/>
    <x v="0"/>
    <x v="1"/>
    <x v="12"/>
    <x v="3"/>
    <x v="1"/>
    <x v="0"/>
    <x v="8"/>
    <x v="0"/>
    <x v="316"/>
    <x v="2"/>
    <x v="312"/>
    <x v="328"/>
    <x v="322"/>
    <x v="327"/>
    <x v="330"/>
    <x v="0"/>
    <x v="0"/>
    <x v="2"/>
    <x v="2"/>
  </r>
  <r>
    <x v="331"/>
    <x v="68"/>
    <x v="0"/>
    <x v="2"/>
    <x v="0"/>
    <x v="3"/>
    <x v="7"/>
    <x v="2"/>
    <x v="2"/>
    <x v="4"/>
    <x v="16"/>
    <x v="0"/>
    <x v="317"/>
    <x v="0"/>
    <x v="313"/>
    <x v="329"/>
    <x v="323"/>
    <x v="328"/>
    <x v="331"/>
    <x v="0"/>
    <x v="0"/>
    <x v="2"/>
    <x v="2"/>
  </r>
  <r>
    <x v="332"/>
    <x v="68"/>
    <x v="0"/>
    <x v="2"/>
    <x v="0"/>
    <x v="1"/>
    <x v="12"/>
    <x v="3"/>
    <x v="0"/>
    <x v="0"/>
    <x v="4"/>
    <x v="0"/>
    <x v="318"/>
    <x v="0"/>
    <x v="314"/>
    <x v="330"/>
    <x v="108"/>
    <x v="329"/>
    <x v="332"/>
    <x v="0"/>
    <x v="0"/>
    <x v="2"/>
    <x v="2"/>
  </r>
  <r>
    <x v="333"/>
    <x v="68"/>
    <x v="0"/>
    <x v="2"/>
    <x v="0"/>
    <x v="3"/>
    <x v="4"/>
    <x v="0"/>
    <x v="0"/>
    <x v="0"/>
    <x v="6"/>
    <x v="3"/>
    <x v="319"/>
    <x v="2"/>
    <x v="315"/>
    <x v="331"/>
    <x v="324"/>
    <x v="330"/>
    <x v="333"/>
    <x v="0"/>
    <x v="0"/>
    <x v="2"/>
    <x v="2"/>
  </r>
  <r>
    <x v="334"/>
    <x v="69"/>
    <x v="0"/>
    <x v="2"/>
    <x v="0"/>
    <x v="1"/>
    <x v="12"/>
    <x v="1"/>
    <x v="2"/>
    <x v="4"/>
    <x v="16"/>
    <x v="1"/>
    <x v="170"/>
    <x v="1"/>
    <x v="250"/>
    <x v="332"/>
    <x v="325"/>
    <x v="331"/>
    <x v="334"/>
    <x v="0"/>
    <x v="0"/>
    <x v="2"/>
    <x v="2"/>
  </r>
  <r>
    <x v="335"/>
    <x v="69"/>
    <x v="0"/>
    <x v="2"/>
    <x v="0"/>
    <x v="2"/>
    <x v="2"/>
    <x v="3"/>
    <x v="0"/>
    <x v="4"/>
    <x v="16"/>
    <x v="0"/>
    <x v="320"/>
    <x v="0"/>
    <x v="316"/>
    <x v="333"/>
    <x v="326"/>
    <x v="332"/>
    <x v="335"/>
    <x v="0"/>
    <x v="0"/>
    <x v="2"/>
    <x v="2"/>
  </r>
  <r>
    <x v="336"/>
    <x v="69"/>
    <x v="0"/>
    <x v="2"/>
    <x v="0"/>
    <x v="1"/>
    <x v="12"/>
    <x v="2"/>
    <x v="1"/>
    <x v="2"/>
    <x v="2"/>
    <x v="0"/>
    <x v="287"/>
    <x v="2"/>
    <x v="317"/>
    <x v="334"/>
    <x v="327"/>
    <x v="333"/>
    <x v="336"/>
    <x v="0"/>
    <x v="0"/>
    <x v="2"/>
    <x v="2"/>
  </r>
  <r>
    <x v="337"/>
    <x v="69"/>
    <x v="0"/>
    <x v="2"/>
    <x v="0"/>
    <x v="3"/>
    <x v="8"/>
    <x v="0"/>
    <x v="0"/>
    <x v="3"/>
    <x v="19"/>
    <x v="8"/>
    <x v="321"/>
    <x v="2"/>
    <x v="318"/>
    <x v="335"/>
    <x v="328"/>
    <x v="334"/>
    <x v="337"/>
    <x v="0"/>
    <x v="0"/>
    <x v="2"/>
    <x v="2"/>
  </r>
  <r>
    <x v="338"/>
    <x v="69"/>
    <x v="0"/>
    <x v="2"/>
    <x v="0"/>
    <x v="1"/>
    <x v="12"/>
    <x v="3"/>
    <x v="1"/>
    <x v="1"/>
    <x v="1"/>
    <x v="2"/>
    <x v="322"/>
    <x v="0"/>
    <x v="319"/>
    <x v="336"/>
    <x v="329"/>
    <x v="335"/>
    <x v="338"/>
    <x v="0"/>
    <x v="0"/>
    <x v="2"/>
    <x v="2"/>
  </r>
  <r>
    <x v="339"/>
    <x v="70"/>
    <x v="0"/>
    <x v="2"/>
    <x v="0"/>
    <x v="3"/>
    <x v="7"/>
    <x v="0"/>
    <x v="0"/>
    <x v="1"/>
    <x v="17"/>
    <x v="1"/>
    <x v="323"/>
    <x v="3"/>
    <x v="320"/>
    <x v="337"/>
    <x v="330"/>
    <x v="336"/>
    <x v="339"/>
    <x v="0"/>
    <x v="0"/>
    <x v="2"/>
    <x v="2"/>
  </r>
  <r>
    <x v="340"/>
    <x v="70"/>
    <x v="0"/>
    <x v="2"/>
    <x v="0"/>
    <x v="1"/>
    <x v="14"/>
    <x v="0"/>
    <x v="0"/>
    <x v="4"/>
    <x v="10"/>
    <x v="2"/>
    <x v="324"/>
    <x v="0"/>
    <x v="321"/>
    <x v="338"/>
    <x v="331"/>
    <x v="337"/>
    <x v="340"/>
    <x v="0"/>
    <x v="0"/>
    <x v="2"/>
    <x v="2"/>
  </r>
  <r>
    <x v="341"/>
    <x v="70"/>
    <x v="0"/>
    <x v="2"/>
    <x v="0"/>
    <x v="1"/>
    <x v="12"/>
    <x v="0"/>
    <x v="1"/>
    <x v="4"/>
    <x v="16"/>
    <x v="3"/>
    <x v="325"/>
    <x v="3"/>
    <x v="322"/>
    <x v="339"/>
    <x v="332"/>
    <x v="338"/>
    <x v="341"/>
    <x v="0"/>
    <x v="0"/>
    <x v="2"/>
    <x v="2"/>
  </r>
  <r>
    <x v="342"/>
    <x v="70"/>
    <x v="0"/>
    <x v="2"/>
    <x v="0"/>
    <x v="2"/>
    <x v="2"/>
    <x v="3"/>
    <x v="1"/>
    <x v="0"/>
    <x v="6"/>
    <x v="3"/>
    <x v="326"/>
    <x v="2"/>
    <x v="8"/>
    <x v="340"/>
    <x v="333"/>
    <x v="339"/>
    <x v="342"/>
    <x v="0"/>
    <x v="0"/>
    <x v="2"/>
    <x v="2"/>
  </r>
  <r>
    <x v="343"/>
    <x v="70"/>
    <x v="0"/>
    <x v="2"/>
    <x v="0"/>
    <x v="0"/>
    <x v="9"/>
    <x v="0"/>
    <x v="1"/>
    <x v="1"/>
    <x v="3"/>
    <x v="3"/>
    <x v="327"/>
    <x v="0"/>
    <x v="323"/>
    <x v="341"/>
    <x v="334"/>
    <x v="340"/>
    <x v="343"/>
    <x v="0"/>
    <x v="0"/>
    <x v="2"/>
    <x v="2"/>
  </r>
  <r>
    <x v="344"/>
    <x v="70"/>
    <x v="0"/>
    <x v="2"/>
    <x v="0"/>
    <x v="1"/>
    <x v="1"/>
    <x v="0"/>
    <x v="1"/>
    <x v="3"/>
    <x v="7"/>
    <x v="0"/>
    <x v="328"/>
    <x v="0"/>
    <x v="324"/>
    <x v="342"/>
    <x v="335"/>
    <x v="341"/>
    <x v="344"/>
    <x v="0"/>
    <x v="0"/>
    <x v="2"/>
    <x v="2"/>
  </r>
  <r>
    <x v="345"/>
    <x v="70"/>
    <x v="0"/>
    <x v="2"/>
    <x v="0"/>
    <x v="2"/>
    <x v="5"/>
    <x v="0"/>
    <x v="1"/>
    <x v="2"/>
    <x v="18"/>
    <x v="3"/>
    <x v="329"/>
    <x v="0"/>
    <x v="325"/>
    <x v="343"/>
    <x v="336"/>
    <x v="342"/>
    <x v="345"/>
    <x v="0"/>
    <x v="0"/>
    <x v="2"/>
    <x v="2"/>
  </r>
  <r>
    <x v="346"/>
    <x v="70"/>
    <x v="0"/>
    <x v="2"/>
    <x v="0"/>
    <x v="3"/>
    <x v="7"/>
    <x v="2"/>
    <x v="2"/>
    <x v="2"/>
    <x v="18"/>
    <x v="0"/>
    <x v="330"/>
    <x v="0"/>
    <x v="326"/>
    <x v="344"/>
    <x v="337"/>
    <x v="343"/>
    <x v="346"/>
    <x v="0"/>
    <x v="0"/>
    <x v="2"/>
    <x v="2"/>
  </r>
  <r>
    <x v="347"/>
    <x v="70"/>
    <x v="0"/>
    <x v="2"/>
    <x v="0"/>
    <x v="3"/>
    <x v="8"/>
    <x v="1"/>
    <x v="2"/>
    <x v="2"/>
    <x v="9"/>
    <x v="2"/>
    <x v="331"/>
    <x v="1"/>
    <x v="327"/>
    <x v="345"/>
    <x v="338"/>
    <x v="344"/>
    <x v="347"/>
    <x v="0"/>
    <x v="0"/>
    <x v="2"/>
    <x v="2"/>
  </r>
  <r>
    <x v="348"/>
    <x v="70"/>
    <x v="0"/>
    <x v="2"/>
    <x v="0"/>
    <x v="1"/>
    <x v="1"/>
    <x v="0"/>
    <x v="1"/>
    <x v="0"/>
    <x v="8"/>
    <x v="0"/>
    <x v="332"/>
    <x v="2"/>
    <x v="328"/>
    <x v="346"/>
    <x v="339"/>
    <x v="345"/>
    <x v="348"/>
    <x v="0"/>
    <x v="0"/>
    <x v="2"/>
    <x v="2"/>
  </r>
  <r>
    <x v="349"/>
    <x v="71"/>
    <x v="0"/>
    <x v="2"/>
    <x v="0"/>
    <x v="0"/>
    <x v="0"/>
    <x v="0"/>
    <x v="2"/>
    <x v="2"/>
    <x v="9"/>
    <x v="1"/>
    <x v="333"/>
    <x v="0"/>
    <x v="329"/>
    <x v="347"/>
    <x v="340"/>
    <x v="346"/>
    <x v="349"/>
    <x v="0"/>
    <x v="0"/>
    <x v="2"/>
    <x v="2"/>
  </r>
  <r>
    <x v="350"/>
    <x v="71"/>
    <x v="0"/>
    <x v="2"/>
    <x v="0"/>
    <x v="2"/>
    <x v="3"/>
    <x v="2"/>
    <x v="1"/>
    <x v="0"/>
    <x v="4"/>
    <x v="3"/>
    <x v="334"/>
    <x v="0"/>
    <x v="75"/>
    <x v="348"/>
    <x v="75"/>
    <x v="347"/>
    <x v="350"/>
    <x v="0"/>
    <x v="0"/>
    <x v="2"/>
    <x v="2"/>
  </r>
  <r>
    <x v="351"/>
    <x v="71"/>
    <x v="0"/>
    <x v="2"/>
    <x v="0"/>
    <x v="3"/>
    <x v="13"/>
    <x v="0"/>
    <x v="1"/>
    <x v="4"/>
    <x v="12"/>
    <x v="3"/>
    <x v="335"/>
    <x v="0"/>
    <x v="330"/>
    <x v="349"/>
    <x v="341"/>
    <x v="348"/>
    <x v="351"/>
    <x v="0"/>
    <x v="0"/>
    <x v="2"/>
    <x v="2"/>
  </r>
  <r>
    <x v="352"/>
    <x v="71"/>
    <x v="0"/>
    <x v="2"/>
    <x v="0"/>
    <x v="3"/>
    <x v="13"/>
    <x v="3"/>
    <x v="1"/>
    <x v="1"/>
    <x v="3"/>
    <x v="0"/>
    <x v="336"/>
    <x v="3"/>
    <x v="331"/>
    <x v="350"/>
    <x v="342"/>
    <x v="349"/>
    <x v="352"/>
    <x v="0"/>
    <x v="0"/>
    <x v="2"/>
    <x v="2"/>
  </r>
  <r>
    <x v="353"/>
    <x v="71"/>
    <x v="0"/>
    <x v="2"/>
    <x v="0"/>
    <x v="1"/>
    <x v="12"/>
    <x v="0"/>
    <x v="0"/>
    <x v="4"/>
    <x v="12"/>
    <x v="1"/>
    <x v="337"/>
    <x v="0"/>
    <x v="332"/>
    <x v="351"/>
    <x v="343"/>
    <x v="350"/>
    <x v="353"/>
    <x v="0"/>
    <x v="0"/>
    <x v="2"/>
    <x v="2"/>
  </r>
  <r>
    <x v="354"/>
    <x v="72"/>
    <x v="0"/>
    <x v="2"/>
    <x v="0"/>
    <x v="3"/>
    <x v="8"/>
    <x v="0"/>
    <x v="1"/>
    <x v="0"/>
    <x v="6"/>
    <x v="1"/>
    <x v="338"/>
    <x v="3"/>
    <x v="333"/>
    <x v="352"/>
    <x v="344"/>
    <x v="351"/>
    <x v="354"/>
    <x v="0"/>
    <x v="0"/>
    <x v="2"/>
    <x v="2"/>
  </r>
  <r>
    <x v="355"/>
    <x v="72"/>
    <x v="0"/>
    <x v="2"/>
    <x v="0"/>
    <x v="0"/>
    <x v="15"/>
    <x v="0"/>
    <x v="0"/>
    <x v="3"/>
    <x v="7"/>
    <x v="3"/>
    <x v="339"/>
    <x v="0"/>
    <x v="334"/>
    <x v="353"/>
    <x v="345"/>
    <x v="352"/>
    <x v="355"/>
    <x v="0"/>
    <x v="0"/>
    <x v="2"/>
    <x v="2"/>
  </r>
  <r>
    <x v="356"/>
    <x v="72"/>
    <x v="0"/>
    <x v="2"/>
    <x v="0"/>
    <x v="3"/>
    <x v="4"/>
    <x v="3"/>
    <x v="1"/>
    <x v="1"/>
    <x v="17"/>
    <x v="0"/>
    <x v="340"/>
    <x v="0"/>
    <x v="335"/>
    <x v="354"/>
    <x v="346"/>
    <x v="353"/>
    <x v="356"/>
    <x v="0"/>
    <x v="0"/>
    <x v="2"/>
    <x v="2"/>
  </r>
  <r>
    <x v="357"/>
    <x v="72"/>
    <x v="0"/>
    <x v="2"/>
    <x v="0"/>
    <x v="3"/>
    <x v="13"/>
    <x v="0"/>
    <x v="1"/>
    <x v="2"/>
    <x v="2"/>
    <x v="0"/>
    <x v="341"/>
    <x v="0"/>
    <x v="284"/>
    <x v="355"/>
    <x v="347"/>
    <x v="354"/>
    <x v="357"/>
    <x v="0"/>
    <x v="0"/>
    <x v="2"/>
    <x v="2"/>
  </r>
  <r>
    <x v="358"/>
    <x v="72"/>
    <x v="0"/>
    <x v="2"/>
    <x v="0"/>
    <x v="3"/>
    <x v="8"/>
    <x v="1"/>
    <x v="2"/>
    <x v="0"/>
    <x v="8"/>
    <x v="5"/>
    <x v="342"/>
    <x v="3"/>
    <x v="71"/>
    <x v="356"/>
    <x v="348"/>
    <x v="355"/>
    <x v="358"/>
    <x v="0"/>
    <x v="0"/>
    <x v="2"/>
    <x v="2"/>
  </r>
  <r>
    <x v="359"/>
    <x v="72"/>
    <x v="0"/>
    <x v="2"/>
    <x v="0"/>
    <x v="1"/>
    <x v="1"/>
    <x v="0"/>
    <x v="1"/>
    <x v="0"/>
    <x v="4"/>
    <x v="3"/>
    <x v="343"/>
    <x v="3"/>
    <x v="336"/>
    <x v="357"/>
    <x v="349"/>
    <x v="356"/>
    <x v="359"/>
    <x v="0"/>
    <x v="0"/>
    <x v="2"/>
    <x v="2"/>
  </r>
  <r>
    <x v="360"/>
    <x v="72"/>
    <x v="0"/>
    <x v="2"/>
    <x v="0"/>
    <x v="3"/>
    <x v="8"/>
    <x v="0"/>
    <x v="0"/>
    <x v="2"/>
    <x v="2"/>
    <x v="3"/>
    <x v="169"/>
    <x v="2"/>
    <x v="337"/>
    <x v="358"/>
    <x v="350"/>
    <x v="357"/>
    <x v="360"/>
    <x v="0"/>
    <x v="0"/>
    <x v="2"/>
    <x v="2"/>
  </r>
  <r>
    <x v="361"/>
    <x v="72"/>
    <x v="0"/>
    <x v="2"/>
    <x v="0"/>
    <x v="2"/>
    <x v="10"/>
    <x v="0"/>
    <x v="1"/>
    <x v="1"/>
    <x v="11"/>
    <x v="0"/>
    <x v="344"/>
    <x v="3"/>
    <x v="338"/>
    <x v="359"/>
    <x v="351"/>
    <x v="358"/>
    <x v="361"/>
    <x v="0"/>
    <x v="0"/>
    <x v="2"/>
    <x v="2"/>
  </r>
  <r>
    <x v="362"/>
    <x v="72"/>
    <x v="0"/>
    <x v="2"/>
    <x v="0"/>
    <x v="1"/>
    <x v="14"/>
    <x v="3"/>
    <x v="0"/>
    <x v="4"/>
    <x v="10"/>
    <x v="3"/>
    <x v="345"/>
    <x v="3"/>
    <x v="65"/>
    <x v="360"/>
    <x v="65"/>
    <x v="359"/>
    <x v="362"/>
    <x v="0"/>
    <x v="0"/>
    <x v="2"/>
    <x v="2"/>
  </r>
  <r>
    <x v="363"/>
    <x v="73"/>
    <x v="0"/>
    <x v="2"/>
    <x v="0"/>
    <x v="2"/>
    <x v="2"/>
    <x v="0"/>
    <x v="0"/>
    <x v="2"/>
    <x v="15"/>
    <x v="1"/>
    <x v="346"/>
    <x v="2"/>
    <x v="339"/>
    <x v="361"/>
    <x v="352"/>
    <x v="360"/>
    <x v="363"/>
    <x v="0"/>
    <x v="0"/>
    <x v="2"/>
    <x v="2"/>
  </r>
  <r>
    <x v="364"/>
    <x v="73"/>
    <x v="0"/>
    <x v="2"/>
    <x v="0"/>
    <x v="3"/>
    <x v="4"/>
    <x v="0"/>
    <x v="0"/>
    <x v="2"/>
    <x v="9"/>
    <x v="2"/>
    <x v="347"/>
    <x v="0"/>
    <x v="340"/>
    <x v="362"/>
    <x v="353"/>
    <x v="361"/>
    <x v="364"/>
    <x v="0"/>
    <x v="0"/>
    <x v="2"/>
    <x v="2"/>
  </r>
  <r>
    <x v="365"/>
    <x v="73"/>
    <x v="0"/>
    <x v="2"/>
    <x v="0"/>
    <x v="1"/>
    <x v="12"/>
    <x v="2"/>
    <x v="1"/>
    <x v="2"/>
    <x v="2"/>
    <x v="3"/>
    <x v="5"/>
    <x v="2"/>
    <x v="5"/>
    <x v="363"/>
    <x v="5"/>
    <x v="362"/>
    <x v="365"/>
    <x v="0"/>
    <x v="0"/>
    <x v="2"/>
    <x v="2"/>
  </r>
  <r>
    <x v="366"/>
    <x v="74"/>
    <x v="0"/>
    <x v="2"/>
    <x v="0"/>
    <x v="3"/>
    <x v="7"/>
    <x v="2"/>
    <x v="0"/>
    <x v="4"/>
    <x v="10"/>
    <x v="0"/>
    <x v="348"/>
    <x v="0"/>
    <x v="341"/>
    <x v="364"/>
    <x v="354"/>
    <x v="363"/>
    <x v="366"/>
    <x v="0"/>
    <x v="0"/>
    <x v="2"/>
    <x v="2"/>
  </r>
  <r>
    <x v="367"/>
    <x v="74"/>
    <x v="0"/>
    <x v="2"/>
    <x v="0"/>
    <x v="1"/>
    <x v="12"/>
    <x v="0"/>
    <x v="1"/>
    <x v="0"/>
    <x v="8"/>
    <x v="0"/>
    <x v="349"/>
    <x v="2"/>
    <x v="342"/>
    <x v="365"/>
    <x v="355"/>
    <x v="364"/>
    <x v="367"/>
    <x v="0"/>
    <x v="0"/>
    <x v="2"/>
    <x v="2"/>
  </r>
  <r>
    <x v="368"/>
    <x v="74"/>
    <x v="0"/>
    <x v="2"/>
    <x v="0"/>
    <x v="2"/>
    <x v="3"/>
    <x v="2"/>
    <x v="2"/>
    <x v="3"/>
    <x v="7"/>
    <x v="3"/>
    <x v="350"/>
    <x v="0"/>
    <x v="343"/>
    <x v="366"/>
    <x v="356"/>
    <x v="365"/>
    <x v="368"/>
    <x v="0"/>
    <x v="0"/>
    <x v="2"/>
    <x v="2"/>
  </r>
  <r>
    <x v="369"/>
    <x v="74"/>
    <x v="0"/>
    <x v="2"/>
    <x v="0"/>
    <x v="3"/>
    <x v="7"/>
    <x v="0"/>
    <x v="1"/>
    <x v="1"/>
    <x v="1"/>
    <x v="3"/>
    <x v="351"/>
    <x v="0"/>
    <x v="344"/>
    <x v="367"/>
    <x v="357"/>
    <x v="366"/>
    <x v="369"/>
    <x v="0"/>
    <x v="0"/>
    <x v="2"/>
    <x v="2"/>
  </r>
  <r>
    <x v="370"/>
    <x v="74"/>
    <x v="0"/>
    <x v="2"/>
    <x v="0"/>
    <x v="1"/>
    <x v="11"/>
    <x v="0"/>
    <x v="1"/>
    <x v="2"/>
    <x v="2"/>
    <x v="3"/>
    <x v="352"/>
    <x v="3"/>
    <x v="84"/>
    <x v="368"/>
    <x v="84"/>
    <x v="367"/>
    <x v="370"/>
    <x v="0"/>
    <x v="0"/>
    <x v="2"/>
    <x v="2"/>
  </r>
  <r>
    <x v="371"/>
    <x v="74"/>
    <x v="0"/>
    <x v="2"/>
    <x v="0"/>
    <x v="0"/>
    <x v="0"/>
    <x v="2"/>
    <x v="0"/>
    <x v="1"/>
    <x v="11"/>
    <x v="0"/>
    <x v="353"/>
    <x v="3"/>
    <x v="345"/>
    <x v="369"/>
    <x v="358"/>
    <x v="368"/>
    <x v="371"/>
    <x v="0"/>
    <x v="0"/>
    <x v="2"/>
    <x v="2"/>
  </r>
  <r>
    <x v="372"/>
    <x v="74"/>
    <x v="0"/>
    <x v="2"/>
    <x v="0"/>
    <x v="0"/>
    <x v="0"/>
    <x v="1"/>
    <x v="2"/>
    <x v="4"/>
    <x v="14"/>
    <x v="5"/>
    <x v="354"/>
    <x v="2"/>
    <x v="346"/>
    <x v="370"/>
    <x v="359"/>
    <x v="369"/>
    <x v="372"/>
    <x v="0"/>
    <x v="0"/>
    <x v="2"/>
    <x v="2"/>
  </r>
  <r>
    <x v="373"/>
    <x v="75"/>
    <x v="0"/>
    <x v="2"/>
    <x v="0"/>
    <x v="0"/>
    <x v="15"/>
    <x v="3"/>
    <x v="2"/>
    <x v="3"/>
    <x v="19"/>
    <x v="6"/>
    <x v="153"/>
    <x v="2"/>
    <x v="347"/>
    <x v="371"/>
    <x v="360"/>
    <x v="370"/>
    <x v="373"/>
    <x v="0"/>
    <x v="0"/>
    <x v="2"/>
    <x v="2"/>
  </r>
  <r>
    <x v="374"/>
    <x v="75"/>
    <x v="0"/>
    <x v="2"/>
    <x v="0"/>
    <x v="2"/>
    <x v="16"/>
    <x v="3"/>
    <x v="2"/>
    <x v="3"/>
    <x v="7"/>
    <x v="3"/>
    <x v="355"/>
    <x v="1"/>
    <x v="348"/>
    <x v="372"/>
    <x v="361"/>
    <x v="371"/>
    <x v="374"/>
    <x v="0"/>
    <x v="0"/>
    <x v="2"/>
    <x v="2"/>
  </r>
  <r>
    <x v="375"/>
    <x v="75"/>
    <x v="0"/>
    <x v="2"/>
    <x v="0"/>
    <x v="1"/>
    <x v="11"/>
    <x v="0"/>
    <x v="1"/>
    <x v="1"/>
    <x v="11"/>
    <x v="3"/>
    <x v="356"/>
    <x v="3"/>
    <x v="349"/>
    <x v="373"/>
    <x v="362"/>
    <x v="372"/>
    <x v="375"/>
    <x v="0"/>
    <x v="0"/>
    <x v="2"/>
    <x v="2"/>
  </r>
  <r>
    <x v="376"/>
    <x v="76"/>
    <x v="0"/>
    <x v="2"/>
    <x v="0"/>
    <x v="3"/>
    <x v="4"/>
    <x v="0"/>
    <x v="2"/>
    <x v="2"/>
    <x v="15"/>
    <x v="0"/>
    <x v="357"/>
    <x v="0"/>
    <x v="350"/>
    <x v="374"/>
    <x v="363"/>
    <x v="373"/>
    <x v="376"/>
    <x v="0"/>
    <x v="0"/>
    <x v="2"/>
    <x v="2"/>
  </r>
  <r>
    <x v="377"/>
    <x v="76"/>
    <x v="0"/>
    <x v="2"/>
    <x v="0"/>
    <x v="2"/>
    <x v="3"/>
    <x v="0"/>
    <x v="1"/>
    <x v="1"/>
    <x v="1"/>
    <x v="0"/>
    <x v="358"/>
    <x v="3"/>
    <x v="351"/>
    <x v="375"/>
    <x v="364"/>
    <x v="374"/>
    <x v="377"/>
    <x v="0"/>
    <x v="0"/>
    <x v="2"/>
    <x v="2"/>
  </r>
  <r>
    <x v="378"/>
    <x v="76"/>
    <x v="0"/>
    <x v="2"/>
    <x v="0"/>
    <x v="1"/>
    <x v="12"/>
    <x v="0"/>
    <x v="2"/>
    <x v="3"/>
    <x v="19"/>
    <x v="6"/>
    <x v="359"/>
    <x v="0"/>
    <x v="352"/>
    <x v="376"/>
    <x v="365"/>
    <x v="375"/>
    <x v="378"/>
    <x v="0"/>
    <x v="0"/>
    <x v="2"/>
    <x v="2"/>
  </r>
  <r>
    <x v="379"/>
    <x v="76"/>
    <x v="0"/>
    <x v="2"/>
    <x v="0"/>
    <x v="3"/>
    <x v="7"/>
    <x v="2"/>
    <x v="0"/>
    <x v="4"/>
    <x v="10"/>
    <x v="0"/>
    <x v="360"/>
    <x v="0"/>
    <x v="353"/>
    <x v="377"/>
    <x v="366"/>
    <x v="376"/>
    <x v="379"/>
    <x v="0"/>
    <x v="0"/>
    <x v="2"/>
    <x v="2"/>
  </r>
  <r>
    <x v="380"/>
    <x v="76"/>
    <x v="0"/>
    <x v="2"/>
    <x v="0"/>
    <x v="0"/>
    <x v="9"/>
    <x v="0"/>
    <x v="2"/>
    <x v="4"/>
    <x v="14"/>
    <x v="2"/>
    <x v="361"/>
    <x v="0"/>
    <x v="354"/>
    <x v="378"/>
    <x v="367"/>
    <x v="377"/>
    <x v="380"/>
    <x v="0"/>
    <x v="0"/>
    <x v="2"/>
    <x v="2"/>
  </r>
  <r>
    <x v="381"/>
    <x v="76"/>
    <x v="0"/>
    <x v="2"/>
    <x v="0"/>
    <x v="0"/>
    <x v="15"/>
    <x v="2"/>
    <x v="1"/>
    <x v="4"/>
    <x v="16"/>
    <x v="3"/>
    <x v="362"/>
    <x v="0"/>
    <x v="355"/>
    <x v="379"/>
    <x v="368"/>
    <x v="378"/>
    <x v="381"/>
    <x v="0"/>
    <x v="0"/>
    <x v="2"/>
    <x v="2"/>
  </r>
  <r>
    <x v="382"/>
    <x v="77"/>
    <x v="0"/>
    <x v="2"/>
    <x v="0"/>
    <x v="3"/>
    <x v="13"/>
    <x v="1"/>
    <x v="2"/>
    <x v="4"/>
    <x v="14"/>
    <x v="6"/>
    <x v="363"/>
    <x v="3"/>
    <x v="96"/>
    <x v="380"/>
    <x v="369"/>
    <x v="379"/>
    <x v="382"/>
    <x v="0"/>
    <x v="0"/>
    <x v="2"/>
    <x v="2"/>
  </r>
  <r>
    <x v="383"/>
    <x v="77"/>
    <x v="0"/>
    <x v="2"/>
    <x v="0"/>
    <x v="3"/>
    <x v="8"/>
    <x v="0"/>
    <x v="1"/>
    <x v="1"/>
    <x v="3"/>
    <x v="3"/>
    <x v="364"/>
    <x v="0"/>
    <x v="356"/>
    <x v="381"/>
    <x v="370"/>
    <x v="380"/>
    <x v="383"/>
    <x v="0"/>
    <x v="0"/>
    <x v="2"/>
    <x v="2"/>
  </r>
  <r>
    <x v="384"/>
    <x v="77"/>
    <x v="0"/>
    <x v="2"/>
    <x v="0"/>
    <x v="3"/>
    <x v="8"/>
    <x v="0"/>
    <x v="0"/>
    <x v="0"/>
    <x v="6"/>
    <x v="0"/>
    <x v="365"/>
    <x v="0"/>
    <x v="357"/>
    <x v="382"/>
    <x v="371"/>
    <x v="381"/>
    <x v="384"/>
    <x v="0"/>
    <x v="0"/>
    <x v="2"/>
    <x v="2"/>
  </r>
  <r>
    <x v="385"/>
    <x v="77"/>
    <x v="0"/>
    <x v="2"/>
    <x v="0"/>
    <x v="3"/>
    <x v="7"/>
    <x v="0"/>
    <x v="0"/>
    <x v="4"/>
    <x v="10"/>
    <x v="3"/>
    <x v="366"/>
    <x v="0"/>
    <x v="358"/>
    <x v="383"/>
    <x v="372"/>
    <x v="382"/>
    <x v="385"/>
    <x v="0"/>
    <x v="0"/>
    <x v="2"/>
    <x v="2"/>
  </r>
  <r>
    <x v="386"/>
    <x v="77"/>
    <x v="0"/>
    <x v="2"/>
    <x v="0"/>
    <x v="0"/>
    <x v="0"/>
    <x v="0"/>
    <x v="0"/>
    <x v="0"/>
    <x v="8"/>
    <x v="0"/>
    <x v="367"/>
    <x v="0"/>
    <x v="359"/>
    <x v="384"/>
    <x v="373"/>
    <x v="383"/>
    <x v="386"/>
    <x v="0"/>
    <x v="0"/>
    <x v="2"/>
    <x v="2"/>
  </r>
  <r>
    <x v="387"/>
    <x v="77"/>
    <x v="0"/>
    <x v="2"/>
    <x v="0"/>
    <x v="0"/>
    <x v="0"/>
    <x v="0"/>
    <x v="0"/>
    <x v="2"/>
    <x v="18"/>
    <x v="1"/>
    <x v="368"/>
    <x v="1"/>
    <x v="360"/>
    <x v="385"/>
    <x v="374"/>
    <x v="384"/>
    <x v="387"/>
    <x v="0"/>
    <x v="0"/>
    <x v="2"/>
    <x v="2"/>
  </r>
  <r>
    <x v="388"/>
    <x v="78"/>
    <x v="0"/>
    <x v="2"/>
    <x v="0"/>
    <x v="0"/>
    <x v="0"/>
    <x v="0"/>
    <x v="0"/>
    <x v="2"/>
    <x v="9"/>
    <x v="0"/>
    <x v="369"/>
    <x v="2"/>
    <x v="361"/>
    <x v="386"/>
    <x v="375"/>
    <x v="385"/>
    <x v="388"/>
    <x v="0"/>
    <x v="0"/>
    <x v="2"/>
    <x v="2"/>
  </r>
  <r>
    <x v="389"/>
    <x v="78"/>
    <x v="0"/>
    <x v="2"/>
    <x v="0"/>
    <x v="1"/>
    <x v="11"/>
    <x v="0"/>
    <x v="1"/>
    <x v="3"/>
    <x v="19"/>
    <x v="2"/>
    <x v="370"/>
    <x v="0"/>
    <x v="362"/>
    <x v="387"/>
    <x v="376"/>
    <x v="386"/>
    <x v="389"/>
    <x v="0"/>
    <x v="0"/>
    <x v="2"/>
    <x v="2"/>
  </r>
  <r>
    <x v="390"/>
    <x v="78"/>
    <x v="0"/>
    <x v="2"/>
    <x v="0"/>
    <x v="3"/>
    <x v="13"/>
    <x v="2"/>
    <x v="1"/>
    <x v="2"/>
    <x v="2"/>
    <x v="0"/>
    <x v="371"/>
    <x v="0"/>
    <x v="288"/>
    <x v="388"/>
    <x v="377"/>
    <x v="387"/>
    <x v="390"/>
    <x v="0"/>
    <x v="0"/>
    <x v="2"/>
    <x v="2"/>
  </r>
  <r>
    <x v="391"/>
    <x v="78"/>
    <x v="0"/>
    <x v="2"/>
    <x v="0"/>
    <x v="1"/>
    <x v="12"/>
    <x v="3"/>
    <x v="1"/>
    <x v="0"/>
    <x v="4"/>
    <x v="0"/>
    <x v="372"/>
    <x v="0"/>
    <x v="10"/>
    <x v="389"/>
    <x v="378"/>
    <x v="388"/>
    <x v="391"/>
    <x v="0"/>
    <x v="0"/>
    <x v="2"/>
    <x v="2"/>
  </r>
  <r>
    <x v="392"/>
    <x v="78"/>
    <x v="0"/>
    <x v="2"/>
    <x v="0"/>
    <x v="1"/>
    <x v="1"/>
    <x v="1"/>
    <x v="2"/>
    <x v="0"/>
    <x v="6"/>
    <x v="8"/>
    <x v="373"/>
    <x v="3"/>
    <x v="363"/>
    <x v="390"/>
    <x v="379"/>
    <x v="389"/>
    <x v="392"/>
    <x v="0"/>
    <x v="0"/>
    <x v="2"/>
    <x v="2"/>
  </r>
  <r>
    <x v="393"/>
    <x v="78"/>
    <x v="0"/>
    <x v="2"/>
    <x v="0"/>
    <x v="1"/>
    <x v="14"/>
    <x v="0"/>
    <x v="1"/>
    <x v="4"/>
    <x v="12"/>
    <x v="3"/>
    <x v="374"/>
    <x v="0"/>
    <x v="364"/>
    <x v="391"/>
    <x v="380"/>
    <x v="390"/>
    <x v="393"/>
    <x v="0"/>
    <x v="0"/>
    <x v="2"/>
    <x v="2"/>
  </r>
  <r>
    <x v="394"/>
    <x v="78"/>
    <x v="0"/>
    <x v="2"/>
    <x v="0"/>
    <x v="3"/>
    <x v="13"/>
    <x v="1"/>
    <x v="1"/>
    <x v="0"/>
    <x v="0"/>
    <x v="6"/>
    <x v="375"/>
    <x v="3"/>
    <x v="365"/>
    <x v="392"/>
    <x v="381"/>
    <x v="391"/>
    <x v="394"/>
    <x v="0"/>
    <x v="0"/>
    <x v="2"/>
    <x v="2"/>
  </r>
  <r>
    <x v="395"/>
    <x v="78"/>
    <x v="0"/>
    <x v="2"/>
    <x v="0"/>
    <x v="1"/>
    <x v="6"/>
    <x v="0"/>
    <x v="2"/>
    <x v="1"/>
    <x v="17"/>
    <x v="0"/>
    <x v="376"/>
    <x v="0"/>
    <x v="366"/>
    <x v="393"/>
    <x v="382"/>
    <x v="392"/>
    <x v="395"/>
    <x v="0"/>
    <x v="0"/>
    <x v="2"/>
    <x v="2"/>
  </r>
  <r>
    <x v="396"/>
    <x v="78"/>
    <x v="0"/>
    <x v="2"/>
    <x v="0"/>
    <x v="1"/>
    <x v="12"/>
    <x v="3"/>
    <x v="1"/>
    <x v="4"/>
    <x v="10"/>
    <x v="0"/>
    <x v="377"/>
    <x v="3"/>
    <x v="367"/>
    <x v="394"/>
    <x v="383"/>
    <x v="393"/>
    <x v="396"/>
    <x v="0"/>
    <x v="0"/>
    <x v="2"/>
    <x v="2"/>
  </r>
  <r>
    <x v="397"/>
    <x v="79"/>
    <x v="0"/>
    <x v="2"/>
    <x v="0"/>
    <x v="1"/>
    <x v="12"/>
    <x v="3"/>
    <x v="1"/>
    <x v="0"/>
    <x v="6"/>
    <x v="3"/>
    <x v="378"/>
    <x v="2"/>
    <x v="368"/>
    <x v="395"/>
    <x v="384"/>
    <x v="394"/>
    <x v="397"/>
    <x v="0"/>
    <x v="0"/>
    <x v="2"/>
    <x v="2"/>
  </r>
  <r>
    <x v="398"/>
    <x v="79"/>
    <x v="0"/>
    <x v="2"/>
    <x v="0"/>
    <x v="2"/>
    <x v="2"/>
    <x v="0"/>
    <x v="2"/>
    <x v="1"/>
    <x v="17"/>
    <x v="3"/>
    <x v="379"/>
    <x v="0"/>
    <x v="369"/>
    <x v="396"/>
    <x v="385"/>
    <x v="395"/>
    <x v="398"/>
    <x v="0"/>
    <x v="0"/>
    <x v="2"/>
    <x v="2"/>
  </r>
  <r>
    <x v="399"/>
    <x v="79"/>
    <x v="0"/>
    <x v="2"/>
    <x v="0"/>
    <x v="2"/>
    <x v="5"/>
    <x v="3"/>
    <x v="2"/>
    <x v="2"/>
    <x v="18"/>
    <x v="3"/>
    <x v="368"/>
    <x v="1"/>
    <x v="370"/>
    <x v="397"/>
    <x v="386"/>
    <x v="396"/>
    <x v="399"/>
    <x v="0"/>
    <x v="0"/>
    <x v="2"/>
    <x v="2"/>
  </r>
  <r>
    <x v="400"/>
    <x v="79"/>
    <x v="0"/>
    <x v="2"/>
    <x v="0"/>
    <x v="0"/>
    <x v="9"/>
    <x v="0"/>
    <x v="0"/>
    <x v="3"/>
    <x v="5"/>
    <x v="2"/>
    <x v="380"/>
    <x v="3"/>
    <x v="371"/>
    <x v="398"/>
    <x v="387"/>
    <x v="397"/>
    <x v="400"/>
    <x v="0"/>
    <x v="0"/>
    <x v="2"/>
    <x v="2"/>
  </r>
  <r>
    <x v="401"/>
    <x v="79"/>
    <x v="0"/>
    <x v="2"/>
    <x v="0"/>
    <x v="2"/>
    <x v="16"/>
    <x v="0"/>
    <x v="0"/>
    <x v="4"/>
    <x v="16"/>
    <x v="2"/>
    <x v="381"/>
    <x v="3"/>
    <x v="372"/>
    <x v="399"/>
    <x v="388"/>
    <x v="398"/>
    <x v="401"/>
    <x v="0"/>
    <x v="0"/>
    <x v="2"/>
    <x v="2"/>
  </r>
  <r>
    <x v="402"/>
    <x v="79"/>
    <x v="0"/>
    <x v="2"/>
    <x v="0"/>
    <x v="3"/>
    <x v="13"/>
    <x v="3"/>
    <x v="1"/>
    <x v="3"/>
    <x v="13"/>
    <x v="3"/>
    <x v="382"/>
    <x v="0"/>
    <x v="373"/>
    <x v="400"/>
    <x v="389"/>
    <x v="399"/>
    <x v="402"/>
    <x v="0"/>
    <x v="0"/>
    <x v="2"/>
    <x v="2"/>
  </r>
  <r>
    <x v="403"/>
    <x v="79"/>
    <x v="0"/>
    <x v="2"/>
    <x v="0"/>
    <x v="1"/>
    <x v="12"/>
    <x v="1"/>
    <x v="2"/>
    <x v="0"/>
    <x v="4"/>
    <x v="8"/>
    <x v="383"/>
    <x v="3"/>
    <x v="374"/>
    <x v="401"/>
    <x v="390"/>
    <x v="400"/>
    <x v="403"/>
    <x v="0"/>
    <x v="0"/>
    <x v="2"/>
    <x v="2"/>
  </r>
  <r>
    <x v="404"/>
    <x v="80"/>
    <x v="0"/>
    <x v="2"/>
    <x v="0"/>
    <x v="1"/>
    <x v="11"/>
    <x v="0"/>
    <x v="1"/>
    <x v="2"/>
    <x v="9"/>
    <x v="2"/>
    <x v="384"/>
    <x v="3"/>
    <x v="280"/>
    <x v="402"/>
    <x v="391"/>
    <x v="401"/>
    <x v="404"/>
    <x v="0"/>
    <x v="0"/>
    <x v="2"/>
    <x v="2"/>
  </r>
  <r>
    <x v="405"/>
    <x v="80"/>
    <x v="0"/>
    <x v="2"/>
    <x v="0"/>
    <x v="2"/>
    <x v="5"/>
    <x v="3"/>
    <x v="0"/>
    <x v="2"/>
    <x v="9"/>
    <x v="3"/>
    <x v="385"/>
    <x v="2"/>
    <x v="375"/>
    <x v="403"/>
    <x v="392"/>
    <x v="402"/>
    <x v="405"/>
    <x v="0"/>
    <x v="0"/>
    <x v="2"/>
    <x v="2"/>
  </r>
  <r>
    <x v="406"/>
    <x v="80"/>
    <x v="0"/>
    <x v="2"/>
    <x v="0"/>
    <x v="3"/>
    <x v="13"/>
    <x v="0"/>
    <x v="0"/>
    <x v="2"/>
    <x v="15"/>
    <x v="0"/>
    <x v="386"/>
    <x v="0"/>
    <x v="376"/>
    <x v="404"/>
    <x v="393"/>
    <x v="403"/>
    <x v="406"/>
    <x v="0"/>
    <x v="0"/>
    <x v="2"/>
    <x v="2"/>
  </r>
  <r>
    <x v="407"/>
    <x v="80"/>
    <x v="0"/>
    <x v="2"/>
    <x v="0"/>
    <x v="1"/>
    <x v="1"/>
    <x v="3"/>
    <x v="1"/>
    <x v="4"/>
    <x v="12"/>
    <x v="3"/>
    <x v="387"/>
    <x v="1"/>
    <x v="377"/>
    <x v="405"/>
    <x v="394"/>
    <x v="404"/>
    <x v="407"/>
    <x v="0"/>
    <x v="0"/>
    <x v="2"/>
    <x v="2"/>
  </r>
  <r>
    <x v="408"/>
    <x v="80"/>
    <x v="0"/>
    <x v="2"/>
    <x v="0"/>
    <x v="3"/>
    <x v="8"/>
    <x v="2"/>
    <x v="0"/>
    <x v="3"/>
    <x v="7"/>
    <x v="3"/>
    <x v="388"/>
    <x v="0"/>
    <x v="378"/>
    <x v="406"/>
    <x v="395"/>
    <x v="405"/>
    <x v="408"/>
    <x v="0"/>
    <x v="0"/>
    <x v="2"/>
    <x v="2"/>
  </r>
  <r>
    <x v="409"/>
    <x v="80"/>
    <x v="0"/>
    <x v="2"/>
    <x v="0"/>
    <x v="1"/>
    <x v="11"/>
    <x v="3"/>
    <x v="2"/>
    <x v="2"/>
    <x v="2"/>
    <x v="3"/>
    <x v="169"/>
    <x v="0"/>
    <x v="379"/>
    <x v="174"/>
    <x v="396"/>
    <x v="406"/>
    <x v="409"/>
    <x v="0"/>
    <x v="0"/>
    <x v="2"/>
    <x v="2"/>
  </r>
  <r>
    <x v="410"/>
    <x v="80"/>
    <x v="0"/>
    <x v="2"/>
    <x v="0"/>
    <x v="1"/>
    <x v="12"/>
    <x v="2"/>
    <x v="2"/>
    <x v="4"/>
    <x v="16"/>
    <x v="1"/>
    <x v="10"/>
    <x v="3"/>
    <x v="380"/>
    <x v="407"/>
    <x v="397"/>
    <x v="407"/>
    <x v="410"/>
    <x v="0"/>
    <x v="0"/>
    <x v="2"/>
    <x v="2"/>
  </r>
  <r>
    <x v="411"/>
    <x v="80"/>
    <x v="0"/>
    <x v="2"/>
    <x v="0"/>
    <x v="0"/>
    <x v="0"/>
    <x v="0"/>
    <x v="0"/>
    <x v="3"/>
    <x v="13"/>
    <x v="3"/>
    <x v="389"/>
    <x v="2"/>
    <x v="381"/>
    <x v="408"/>
    <x v="398"/>
    <x v="408"/>
    <x v="411"/>
    <x v="0"/>
    <x v="0"/>
    <x v="2"/>
    <x v="2"/>
  </r>
  <r>
    <x v="412"/>
    <x v="81"/>
    <x v="0"/>
    <x v="2"/>
    <x v="0"/>
    <x v="3"/>
    <x v="13"/>
    <x v="0"/>
    <x v="1"/>
    <x v="0"/>
    <x v="8"/>
    <x v="0"/>
    <x v="167"/>
    <x v="0"/>
    <x v="382"/>
    <x v="409"/>
    <x v="399"/>
    <x v="409"/>
    <x v="412"/>
    <x v="0"/>
    <x v="0"/>
    <x v="2"/>
    <x v="2"/>
  </r>
  <r>
    <x v="413"/>
    <x v="81"/>
    <x v="0"/>
    <x v="2"/>
    <x v="0"/>
    <x v="0"/>
    <x v="15"/>
    <x v="3"/>
    <x v="1"/>
    <x v="1"/>
    <x v="11"/>
    <x v="3"/>
    <x v="390"/>
    <x v="0"/>
    <x v="383"/>
    <x v="410"/>
    <x v="400"/>
    <x v="410"/>
    <x v="413"/>
    <x v="0"/>
    <x v="0"/>
    <x v="2"/>
    <x v="2"/>
  </r>
  <r>
    <x v="414"/>
    <x v="81"/>
    <x v="0"/>
    <x v="2"/>
    <x v="0"/>
    <x v="3"/>
    <x v="7"/>
    <x v="0"/>
    <x v="0"/>
    <x v="3"/>
    <x v="7"/>
    <x v="8"/>
    <x v="391"/>
    <x v="0"/>
    <x v="384"/>
    <x v="411"/>
    <x v="401"/>
    <x v="411"/>
    <x v="414"/>
    <x v="0"/>
    <x v="0"/>
    <x v="2"/>
    <x v="2"/>
  </r>
  <r>
    <x v="415"/>
    <x v="81"/>
    <x v="0"/>
    <x v="2"/>
    <x v="0"/>
    <x v="1"/>
    <x v="12"/>
    <x v="3"/>
    <x v="1"/>
    <x v="2"/>
    <x v="9"/>
    <x v="3"/>
    <x v="392"/>
    <x v="0"/>
    <x v="385"/>
    <x v="412"/>
    <x v="402"/>
    <x v="412"/>
    <x v="415"/>
    <x v="0"/>
    <x v="0"/>
    <x v="2"/>
    <x v="2"/>
  </r>
  <r>
    <x v="416"/>
    <x v="81"/>
    <x v="0"/>
    <x v="2"/>
    <x v="0"/>
    <x v="1"/>
    <x v="12"/>
    <x v="3"/>
    <x v="1"/>
    <x v="3"/>
    <x v="19"/>
    <x v="0"/>
    <x v="393"/>
    <x v="2"/>
    <x v="386"/>
    <x v="413"/>
    <x v="403"/>
    <x v="413"/>
    <x v="416"/>
    <x v="0"/>
    <x v="0"/>
    <x v="2"/>
    <x v="2"/>
  </r>
  <r>
    <x v="417"/>
    <x v="81"/>
    <x v="0"/>
    <x v="2"/>
    <x v="0"/>
    <x v="1"/>
    <x v="14"/>
    <x v="3"/>
    <x v="1"/>
    <x v="4"/>
    <x v="12"/>
    <x v="2"/>
    <x v="394"/>
    <x v="1"/>
    <x v="387"/>
    <x v="414"/>
    <x v="404"/>
    <x v="414"/>
    <x v="417"/>
    <x v="0"/>
    <x v="0"/>
    <x v="2"/>
    <x v="2"/>
  </r>
  <r>
    <x v="418"/>
    <x v="81"/>
    <x v="0"/>
    <x v="2"/>
    <x v="0"/>
    <x v="0"/>
    <x v="15"/>
    <x v="0"/>
    <x v="1"/>
    <x v="0"/>
    <x v="8"/>
    <x v="3"/>
    <x v="395"/>
    <x v="0"/>
    <x v="388"/>
    <x v="415"/>
    <x v="405"/>
    <x v="415"/>
    <x v="418"/>
    <x v="0"/>
    <x v="0"/>
    <x v="2"/>
    <x v="2"/>
  </r>
  <r>
    <x v="419"/>
    <x v="82"/>
    <x v="0"/>
    <x v="2"/>
    <x v="0"/>
    <x v="1"/>
    <x v="12"/>
    <x v="1"/>
    <x v="2"/>
    <x v="0"/>
    <x v="8"/>
    <x v="4"/>
    <x v="396"/>
    <x v="2"/>
    <x v="389"/>
    <x v="416"/>
    <x v="406"/>
    <x v="416"/>
    <x v="419"/>
    <x v="0"/>
    <x v="0"/>
    <x v="2"/>
    <x v="2"/>
  </r>
  <r>
    <x v="420"/>
    <x v="82"/>
    <x v="0"/>
    <x v="2"/>
    <x v="0"/>
    <x v="0"/>
    <x v="0"/>
    <x v="2"/>
    <x v="0"/>
    <x v="1"/>
    <x v="3"/>
    <x v="1"/>
    <x v="397"/>
    <x v="0"/>
    <x v="390"/>
    <x v="417"/>
    <x v="407"/>
    <x v="417"/>
    <x v="420"/>
    <x v="0"/>
    <x v="0"/>
    <x v="2"/>
    <x v="2"/>
  </r>
  <r>
    <x v="421"/>
    <x v="82"/>
    <x v="0"/>
    <x v="2"/>
    <x v="0"/>
    <x v="1"/>
    <x v="6"/>
    <x v="0"/>
    <x v="0"/>
    <x v="4"/>
    <x v="12"/>
    <x v="0"/>
    <x v="398"/>
    <x v="2"/>
    <x v="391"/>
    <x v="418"/>
    <x v="408"/>
    <x v="418"/>
    <x v="421"/>
    <x v="0"/>
    <x v="0"/>
    <x v="2"/>
    <x v="2"/>
  </r>
  <r>
    <x v="422"/>
    <x v="82"/>
    <x v="0"/>
    <x v="2"/>
    <x v="0"/>
    <x v="2"/>
    <x v="2"/>
    <x v="0"/>
    <x v="1"/>
    <x v="1"/>
    <x v="1"/>
    <x v="3"/>
    <x v="399"/>
    <x v="2"/>
    <x v="392"/>
    <x v="419"/>
    <x v="409"/>
    <x v="419"/>
    <x v="422"/>
    <x v="0"/>
    <x v="0"/>
    <x v="2"/>
    <x v="2"/>
  </r>
  <r>
    <x v="423"/>
    <x v="82"/>
    <x v="0"/>
    <x v="2"/>
    <x v="0"/>
    <x v="1"/>
    <x v="12"/>
    <x v="0"/>
    <x v="1"/>
    <x v="0"/>
    <x v="4"/>
    <x v="2"/>
    <x v="400"/>
    <x v="1"/>
    <x v="393"/>
    <x v="420"/>
    <x v="410"/>
    <x v="420"/>
    <x v="423"/>
    <x v="0"/>
    <x v="0"/>
    <x v="2"/>
    <x v="2"/>
  </r>
  <r>
    <x v="424"/>
    <x v="83"/>
    <x v="0"/>
    <x v="2"/>
    <x v="0"/>
    <x v="3"/>
    <x v="8"/>
    <x v="0"/>
    <x v="1"/>
    <x v="4"/>
    <x v="12"/>
    <x v="0"/>
    <x v="401"/>
    <x v="2"/>
    <x v="394"/>
    <x v="421"/>
    <x v="411"/>
    <x v="421"/>
    <x v="424"/>
    <x v="0"/>
    <x v="0"/>
    <x v="2"/>
    <x v="2"/>
  </r>
  <r>
    <x v="425"/>
    <x v="83"/>
    <x v="0"/>
    <x v="2"/>
    <x v="0"/>
    <x v="2"/>
    <x v="5"/>
    <x v="3"/>
    <x v="0"/>
    <x v="0"/>
    <x v="4"/>
    <x v="0"/>
    <x v="402"/>
    <x v="2"/>
    <x v="395"/>
    <x v="422"/>
    <x v="412"/>
    <x v="422"/>
    <x v="425"/>
    <x v="0"/>
    <x v="0"/>
    <x v="2"/>
    <x v="2"/>
  </r>
  <r>
    <x v="426"/>
    <x v="83"/>
    <x v="0"/>
    <x v="2"/>
    <x v="0"/>
    <x v="1"/>
    <x v="1"/>
    <x v="0"/>
    <x v="2"/>
    <x v="4"/>
    <x v="14"/>
    <x v="6"/>
    <x v="403"/>
    <x v="2"/>
    <x v="86"/>
    <x v="423"/>
    <x v="413"/>
    <x v="423"/>
    <x v="426"/>
    <x v="0"/>
    <x v="0"/>
    <x v="2"/>
    <x v="2"/>
  </r>
  <r>
    <x v="427"/>
    <x v="83"/>
    <x v="0"/>
    <x v="2"/>
    <x v="0"/>
    <x v="3"/>
    <x v="7"/>
    <x v="1"/>
    <x v="1"/>
    <x v="2"/>
    <x v="2"/>
    <x v="2"/>
    <x v="47"/>
    <x v="3"/>
    <x v="337"/>
    <x v="424"/>
    <x v="414"/>
    <x v="424"/>
    <x v="427"/>
    <x v="0"/>
    <x v="0"/>
    <x v="2"/>
    <x v="2"/>
  </r>
  <r>
    <x v="428"/>
    <x v="83"/>
    <x v="0"/>
    <x v="2"/>
    <x v="0"/>
    <x v="1"/>
    <x v="12"/>
    <x v="1"/>
    <x v="2"/>
    <x v="0"/>
    <x v="4"/>
    <x v="9"/>
    <x v="318"/>
    <x v="3"/>
    <x v="396"/>
    <x v="425"/>
    <x v="415"/>
    <x v="425"/>
    <x v="428"/>
    <x v="0"/>
    <x v="0"/>
    <x v="2"/>
    <x v="2"/>
  </r>
  <r>
    <x v="429"/>
    <x v="83"/>
    <x v="0"/>
    <x v="2"/>
    <x v="0"/>
    <x v="1"/>
    <x v="12"/>
    <x v="0"/>
    <x v="0"/>
    <x v="2"/>
    <x v="9"/>
    <x v="0"/>
    <x v="404"/>
    <x v="0"/>
    <x v="397"/>
    <x v="426"/>
    <x v="416"/>
    <x v="426"/>
    <x v="429"/>
    <x v="0"/>
    <x v="0"/>
    <x v="2"/>
    <x v="2"/>
  </r>
  <r>
    <x v="430"/>
    <x v="83"/>
    <x v="0"/>
    <x v="2"/>
    <x v="0"/>
    <x v="2"/>
    <x v="5"/>
    <x v="0"/>
    <x v="1"/>
    <x v="2"/>
    <x v="9"/>
    <x v="3"/>
    <x v="405"/>
    <x v="0"/>
    <x v="398"/>
    <x v="427"/>
    <x v="417"/>
    <x v="427"/>
    <x v="430"/>
    <x v="0"/>
    <x v="0"/>
    <x v="2"/>
    <x v="2"/>
  </r>
  <r>
    <x v="431"/>
    <x v="83"/>
    <x v="0"/>
    <x v="2"/>
    <x v="0"/>
    <x v="2"/>
    <x v="2"/>
    <x v="0"/>
    <x v="1"/>
    <x v="0"/>
    <x v="6"/>
    <x v="0"/>
    <x v="406"/>
    <x v="2"/>
    <x v="399"/>
    <x v="428"/>
    <x v="418"/>
    <x v="428"/>
    <x v="431"/>
    <x v="0"/>
    <x v="0"/>
    <x v="2"/>
    <x v="2"/>
  </r>
  <r>
    <x v="432"/>
    <x v="83"/>
    <x v="0"/>
    <x v="2"/>
    <x v="0"/>
    <x v="1"/>
    <x v="12"/>
    <x v="0"/>
    <x v="1"/>
    <x v="4"/>
    <x v="10"/>
    <x v="0"/>
    <x v="407"/>
    <x v="1"/>
    <x v="400"/>
    <x v="429"/>
    <x v="419"/>
    <x v="429"/>
    <x v="432"/>
    <x v="0"/>
    <x v="0"/>
    <x v="2"/>
    <x v="2"/>
  </r>
  <r>
    <x v="433"/>
    <x v="84"/>
    <x v="0"/>
    <x v="2"/>
    <x v="0"/>
    <x v="2"/>
    <x v="10"/>
    <x v="0"/>
    <x v="0"/>
    <x v="0"/>
    <x v="6"/>
    <x v="3"/>
    <x v="408"/>
    <x v="2"/>
    <x v="401"/>
    <x v="430"/>
    <x v="420"/>
    <x v="430"/>
    <x v="433"/>
    <x v="0"/>
    <x v="0"/>
    <x v="2"/>
    <x v="2"/>
  </r>
  <r>
    <x v="434"/>
    <x v="84"/>
    <x v="0"/>
    <x v="2"/>
    <x v="0"/>
    <x v="3"/>
    <x v="8"/>
    <x v="2"/>
    <x v="2"/>
    <x v="2"/>
    <x v="2"/>
    <x v="2"/>
    <x v="409"/>
    <x v="3"/>
    <x v="346"/>
    <x v="431"/>
    <x v="421"/>
    <x v="431"/>
    <x v="434"/>
    <x v="0"/>
    <x v="0"/>
    <x v="2"/>
    <x v="2"/>
  </r>
  <r>
    <x v="435"/>
    <x v="84"/>
    <x v="0"/>
    <x v="2"/>
    <x v="0"/>
    <x v="1"/>
    <x v="12"/>
    <x v="3"/>
    <x v="1"/>
    <x v="2"/>
    <x v="2"/>
    <x v="3"/>
    <x v="410"/>
    <x v="2"/>
    <x v="402"/>
    <x v="432"/>
    <x v="422"/>
    <x v="432"/>
    <x v="435"/>
    <x v="0"/>
    <x v="0"/>
    <x v="2"/>
    <x v="2"/>
  </r>
  <r>
    <x v="436"/>
    <x v="84"/>
    <x v="0"/>
    <x v="2"/>
    <x v="0"/>
    <x v="3"/>
    <x v="8"/>
    <x v="2"/>
    <x v="0"/>
    <x v="0"/>
    <x v="6"/>
    <x v="3"/>
    <x v="411"/>
    <x v="2"/>
    <x v="403"/>
    <x v="433"/>
    <x v="423"/>
    <x v="433"/>
    <x v="436"/>
    <x v="0"/>
    <x v="0"/>
    <x v="2"/>
    <x v="2"/>
  </r>
  <r>
    <x v="437"/>
    <x v="84"/>
    <x v="0"/>
    <x v="2"/>
    <x v="0"/>
    <x v="2"/>
    <x v="3"/>
    <x v="2"/>
    <x v="0"/>
    <x v="2"/>
    <x v="2"/>
    <x v="0"/>
    <x v="97"/>
    <x v="0"/>
    <x v="404"/>
    <x v="100"/>
    <x v="424"/>
    <x v="434"/>
    <x v="437"/>
    <x v="0"/>
    <x v="0"/>
    <x v="2"/>
    <x v="2"/>
  </r>
  <r>
    <x v="438"/>
    <x v="84"/>
    <x v="0"/>
    <x v="2"/>
    <x v="0"/>
    <x v="2"/>
    <x v="2"/>
    <x v="0"/>
    <x v="2"/>
    <x v="4"/>
    <x v="16"/>
    <x v="0"/>
    <x v="412"/>
    <x v="0"/>
    <x v="76"/>
    <x v="434"/>
    <x v="425"/>
    <x v="435"/>
    <x v="438"/>
    <x v="0"/>
    <x v="0"/>
    <x v="2"/>
    <x v="2"/>
  </r>
  <r>
    <x v="439"/>
    <x v="84"/>
    <x v="0"/>
    <x v="2"/>
    <x v="0"/>
    <x v="0"/>
    <x v="9"/>
    <x v="0"/>
    <x v="1"/>
    <x v="4"/>
    <x v="10"/>
    <x v="6"/>
    <x v="413"/>
    <x v="0"/>
    <x v="159"/>
    <x v="435"/>
    <x v="426"/>
    <x v="436"/>
    <x v="439"/>
    <x v="0"/>
    <x v="0"/>
    <x v="2"/>
    <x v="2"/>
  </r>
  <r>
    <x v="440"/>
    <x v="85"/>
    <x v="0"/>
    <x v="2"/>
    <x v="0"/>
    <x v="3"/>
    <x v="7"/>
    <x v="3"/>
    <x v="1"/>
    <x v="1"/>
    <x v="11"/>
    <x v="2"/>
    <x v="414"/>
    <x v="2"/>
    <x v="405"/>
    <x v="436"/>
    <x v="427"/>
    <x v="437"/>
    <x v="440"/>
    <x v="0"/>
    <x v="0"/>
    <x v="2"/>
    <x v="2"/>
  </r>
  <r>
    <x v="441"/>
    <x v="85"/>
    <x v="0"/>
    <x v="2"/>
    <x v="0"/>
    <x v="0"/>
    <x v="0"/>
    <x v="0"/>
    <x v="1"/>
    <x v="4"/>
    <x v="14"/>
    <x v="3"/>
    <x v="415"/>
    <x v="0"/>
    <x v="406"/>
    <x v="437"/>
    <x v="428"/>
    <x v="438"/>
    <x v="441"/>
    <x v="0"/>
    <x v="0"/>
    <x v="2"/>
    <x v="2"/>
  </r>
  <r>
    <x v="442"/>
    <x v="85"/>
    <x v="0"/>
    <x v="2"/>
    <x v="0"/>
    <x v="2"/>
    <x v="5"/>
    <x v="0"/>
    <x v="0"/>
    <x v="2"/>
    <x v="9"/>
    <x v="2"/>
    <x v="416"/>
    <x v="3"/>
    <x v="407"/>
    <x v="438"/>
    <x v="429"/>
    <x v="439"/>
    <x v="442"/>
    <x v="0"/>
    <x v="0"/>
    <x v="2"/>
    <x v="2"/>
  </r>
  <r>
    <x v="443"/>
    <x v="85"/>
    <x v="0"/>
    <x v="2"/>
    <x v="0"/>
    <x v="0"/>
    <x v="0"/>
    <x v="2"/>
    <x v="0"/>
    <x v="2"/>
    <x v="18"/>
    <x v="0"/>
    <x v="417"/>
    <x v="0"/>
    <x v="408"/>
    <x v="439"/>
    <x v="430"/>
    <x v="440"/>
    <x v="443"/>
    <x v="0"/>
    <x v="0"/>
    <x v="2"/>
    <x v="2"/>
  </r>
  <r>
    <x v="444"/>
    <x v="85"/>
    <x v="0"/>
    <x v="2"/>
    <x v="0"/>
    <x v="0"/>
    <x v="9"/>
    <x v="0"/>
    <x v="0"/>
    <x v="3"/>
    <x v="19"/>
    <x v="1"/>
    <x v="418"/>
    <x v="0"/>
    <x v="409"/>
    <x v="440"/>
    <x v="431"/>
    <x v="441"/>
    <x v="444"/>
    <x v="0"/>
    <x v="0"/>
    <x v="2"/>
    <x v="2"/>
  </r>
  <r>
    <x v="445"/>
    <x v="85"/>
    <x v="0"/>
    <x v="2"/>
    <x v="0"/>
    <x v="1"/>
    <x v="12"/>
    <x v="2"/>
    <x v="1"/>
    <x v="0"/>
    <x v="0"/>
    <x v="6"/>
    <x v="419"/>
    <x v="3"/>
    <x v="410"/>
    <x v="441"/>
    <x v="432"/>
    <x v="442"/>
    <x v="445"/>
    <x v="0"/>
    <x v="0"/>
    <x v="2"/>
    <x v="2"/>
  </r>
  <r>
    <x v="446"/>
    <x v="85"/>
    <x v="0"/>
    <x v="2"/>
    <x v="0"/>
    <x v="1"/>
    <x v="11"/>
    <x v="0"/>
    <x v="1"/>
    <x v="1"/>
    <x v="11"/>
    <x v="3"/>
    <x v="420"/>
    <x v="0"/>
    <x v="411"/>
    <x v="442"/>
    <x v="433"/>
    <x v="443"/>
    <x v="446"/>
    <x v="0"/>
    <x v="0"/>
    <x v="2"/>
    <x v="2"/>
  </r>
  <r>
    <x v="447"/>
    <x v="86"/>
    <x v="0"/>
    <x v="2"/>
    <x v="0"/>
    <x v="0"/>
    <x v="15"/>
    <x v="2"/>
    <x v="1"/>
    <x v="4"/>
    <x v="16"/>
    <x v="3"/>
    <x v="421"/>
    <x v="2"/>
    <x v="412"/>
    <x v="443"/>
    <x v="434"/>
    <x v="444"/>
    <x v="447"/>
    <x v="0"/>
    <x v="0"/>
    <x v="2"/>
    <x v="2"/>
  </r>
  <r>
    <x v="448"/>
    <x v="86"/>
    <x v="0"/>
    <x v="2"/>
    <x v="0"/>
    <x v="2"/>
    <x v="2"/>
    <x v="1"/>
    <x v="2"/>
    <x v="0"/>
    <x v="6"/>
    <x v="4"/>
    <x v="422"/>
    <x v="3"/>
    <x v="292"/>
    <x v="444"/>
    <x v="435"/>
    <x v="445"/>
    <x v="448"/>
    <x v="0"/>
    <x v="0"/>
    <x v="2"/>
    <x v="2"/>
  </r>
  <r>
    <x v="449"/>
    <x v="86"/>
    <x v="0"/>
    <x v="2"/>
    <x v="0"/>
    <x v="0"/>
    <x v="9"/>
    <x v="0"/>
    <x v="1"/>
    <x v="2"/>
    <x v="18"/>
    <x v="6"/>
    <x v="423"/>
    <x v="0"/>
    <x v="413"/>
    <x v="445"/>
    <x v="436"/>
    <x v="446"/>
    <x v="449"/>
    <x v="0"/>
    <x v="0"/>
    <x v="2"/>
    <x v="2"/>
  </r>
  <r>
    <x v="450"/>
    <x v="87"/>
    <x v="0"/>
    <x v="2"/>
    <x v="0"/>
    <x v="1"/>
    <x v="14"/>
    <x v="3"/>
    <x v="1"/>
    <x v="1"/>
    <x v="1"/>
    <x v="3"/>
    <x v="424"/>
    <x v="0"/>
    <x v="414"/>
    <x v="446"/>
    <x v="437"/>
    <x v="447"/>
    <x v="450"/>
    <x v="0"/>
    <x v="0"/>
    <x v="2"/>
    <x v="2"/>
  </r>
  <r>
    <x v="451"/>
    <x v="87"/>
    <x v="0"/>
    <x v="2"/>
    <x v="0"/>
    <x v="0"/>
    <x v="9"/>
    <x v="1"/>
    <x v="2"/>
    <x v="2"/>
    <x v="15"/>
    <x v="5"/>
    <x v="425"/>
    <x v="2"/>
    <x v="415"/>
    <x v="447"/>
    <x v="438"/>
    <x v="448"/>
    <x v="451"/>
    <x v="0"/>
    <x v="0"/>
    <x v="2"/>
    <x v="2"/>
  </r>
  <r>
    <x v="452"/>
    <x v="87"/>
    <x v="0"/>
    <x v="2"/>
    <x v="0"/>
    <x v="1"/>
    <x v="12"/>
    <x v="3"/>
    <x v="1"/>
    <x v="2"/>
    <x v="18"/>
    <x v="3"/>
    <x v="426"/>
    <x v="2"/>
    <x v="416"/>
    <x v="448"/>
    <x v="439"/>
    <x v="449"/>
    <x v="452"/>
    <x v="0"/>
    <x v="0"/>
    <x v="2"/>
    <x v="2"/>
  </r>
  <r>
    <x v="453"/>
    <x v="87"/>
    <x v="0"/>
    <x v="2"/>
    <x v="0"/>
    <x v="1"/>
    <x v="12"/>
    <x v="3"/>
    <x v="0"/>
    <x v="1"/>
    <x v="17"/>
    <x v="1"/>
    <x v="427"/>
    <x v="0"/>
    <x v="417"/>
    <x v="449"/>
    <x v="440"/>
    <x v="450"/>
    <x v="453"/>
    <x v="0"/>
    <x v="0"/>
    <x v="2"/>
    <x v="2"/>
  </r>
  <r>
    <x v="454"/>
    <x v="87"/>
    <x v="0"/>
    <x v="2"/>
    <x v="0"/>
    <x v="1"/>
    <x v="6"/>
    <x v="1"/>
    <x v="1"/>
    <x v="0"/>
    <x v="8"/>
    <x v="5"/>
    <x v="428"/>
    <x v="3"/>
    <x v="418"/>
    <x v="450"/>
    <x v="441"/>
    <x v="451"/>
    <x v="454"/>
    <x v="0"/>
    <x v="0"/>
    <x v="2"/>
    <x v="2"/>
  </r>
  <r>
    <x v="455"/>
    <x v="87"/>
    <x v="0"/>
    <x v="2"/>
    <x v="0"/>
    <x v="3"/>
    <x v="8"/>
    <x v="0"/>
    <x v="2"/>
    <x v="0"/>
    <x v="0"/>
    <x v="0"/>
    <x v="429"/>
    <x v="2"/>
    <x v="419"/>
    <x v="451"/>
    <x v="442"/>
    <x v="452"/>
    <x v="455"/>
    <x v="0"/>
    <x v="0"/>
    <x v="2"/>
    <x v="2"/>
  </r>
  <r>
    <x v="456"/>
    <x v="87"/>
    <x v="0"/>
    <x v="2"/>
    <x v="0"/>
    <x v="2"/>
    <x v="5"/>
    <x v="2"/>
    <x v="1"/>
    <x v="3"/>
    <x v="7"/>
    <x v="1"/>
    <x v="430"/>
    <x v="0"/>
    <x v="420"/>
    <x v="452"/>
    <x v="443"/>
    <x v="453"/>
    <x v="456"/>
    <x v="0"/>
    <x v="0"/>
    <x v="2"/>
    <x v="2"/>
  </r>
  <r>
    <x v="457"/>
    <x v="87"/>
    <x v="0"/>
    <x v="2"/>
    <x v="0"/>
    <x v="1"/>
    <x v="11"/>
    <x v="0"/>
    <x v="1"/>
    <x v="0"/>
    <x v="4"/>
    <x v="3"/>
    <x v="431"/>
    <x v="2"/>
    <x v="421"/>
    <x v="453"/>
    <x v="444"/>
    <x v="454"/>
    <x v="457"/>
    <x v="0"/>
    <x v="0"/>
    <x v="2"/>
    <x v="2"/>
  </r>
  <r>
    <x v="458"/>
    <x v="87"/>
    <x v="0"/>
    <x v="2"/>
    <x v="0"/>
    <x v="0"/>
    <x v="15"/>
    <x v="2"/>
    <x v="1"/>
    <x v="4"/>
    <x v="10"/>
    <x v="3"/>
    <x v="432"/>
    <x v="3"/>
    <x v="422"/>
    <x v="454"/>
    <x v="445"/>
    <x v="455"/>
    <x v="458"/>
    <x v="0"/>
    <x v="0"/>
    <x v="2"/>
    <x v="2"/>
  </r>
  <r>
    <x v="459"/>
    <x v="87"/>
    <x v="0"/>
    <x v="2"/>
    <x v="0"/>
    <x v="0"/>
    <x v="0"/>
    <x v="0"/>
    <x v="0"/>
    <x v="2"/>
    <x v="2"/>
    <x v="3"/>
    <x v="410"/>
    <x v="2"/>
    <x v="423"/>
    <x v="432"/>
    <x v="446"/>
    <x v="456"/>
    <x v="459"/>
    <x v="0"/>
    <x v="0"/>
    <x v="2"/>
    <x v="2"/>
  </r>
  <r>
    <x v="460"/>
    <x v="87"/>
    <x v="0"/>
    <x v="2"/>
    <x v="0"/>
    <x v="2"/>
    <x v="10"/>
    <x v="3"/>
    <x v="0"/>
    <x v="3"/>
    <x v="13"/>
    <x v="3"/>
    <x v="433"/>
    <x v="0"/>
    <x v="424"/>
    <x v="455"/>
    <x v="447"/>
    <x v="457"/>
    <x v="460"/>
    <x v="0"/>
    <x v="0"/>
    <x v="2"/>
    <x v="2"/>
  </r>
  <r>
    <x v="461"/>
    <x v="87"/>
    <x v="0"/>
    <x v="2"/>
    <x v="0"/>
    <x v="3"/>
    <x v="13"/>
    <x v="3"/>
    <x v="1"/>
    <x v="1"/>
    <x v="3"/>
    <x v="3"/>
    <x v="434"/>
    <x v="3"/>
    <x v="425"/>
    <x v="456"/>
    <x v="448"/>
    <x v="458"/>
    <x v="461"/>
    <x v="0"/>
    <x v="0"/>
    <x v="2"/>
    <x v="2"/>
  </r>
  <r>
    <x v="462"/>
    <x v="88"/>
    <x v="0"/>
    <x v="2"/>
    <x v="0"/>
    <x v="3"/>
    <x v="8"/>
    <x v="0"/>
    <x v="0"/>
    <x v="4"/>
    <x v="10"/>
    <x v="3"/>
    <x v="435"/>
    <x v="0"/>
    <x v="146"/>
    <x v="457"/>
    <x v="147"/>
    <x v="459"/>
    <x v="462"/>
    <x v="0"/>
    <x v="0"/>
    <x v="2"/>
    <x v="2"/>
  </r>
  <r>
    <x v="463"/>
    <x v="88"/>
    <x v="0"/>
    <x v="2"/>
    <x v="0"/>
    <x v="3"/>
    <x v="8"/>
    <x v="0"/>
    <x v="0"/>
    <x v="0"/>
    <x v="4"/>
    <x v="3"/>
    <x v="436"/>
    <x v="0"/>
    <x v="426"/>
    <x v="458"/>
    <x v="449"/>
    <x v="460"/>
    <x v="463"/>
    <x v="0"/>
    <x v="0"/>
    <x v="2"/>
    <x v="2"/>
  </r>
  <r>
    <x v="464"/>
    <x v="88"/>
    <x v="0"/>
    <x v="2"/>
    <x v="0"/>
    <x v="1"/>
    <x v="14"/>
    <x v="3"/>
    <x v="2"/>
    <x v="1"/>
    <x v="3"/>
    <x v="2"/>
    <x v="437"/>
    <x v="0"/>
    <x v="53"/>
    <x v="459"/>
    <x v="450"/>
    <x v="461"/>
    <x v="464"/>
    <x v="0"/>
    <x v="0"/>
    <x v="2"/>
    <x v="2"/>
  </r>
  <r>
    <x v="465"/>
    <x v="88"/>
    <x v="0"/>
    <x v="2"/>
    <x v="0"/>
    <x v="3"/>
    <x v="13"/>
    <x v="1"/>
    <x v="2"/>
    <x v="1"/>
    <x v="3"/>
    <x v="8"/>
    <x v="438"/>
    <x v="2"/>
    <x v="427"/>
    <x v="460"/>
    <x v="451"/>
    <x v="462"/>
    <x v="465"/>
    <x v="0"/>
    <x v="0"/>
    <x v="2"/>
    <x v="2"/>
  </r>
  <r>
    <x v="466"/>
    <x v="88"/>
    <x v="0"/>
    <x v="2"/>
    <x v="0"/>
    <x v="1"/>
    <x v="14"/>
    <x v="0"/>
    <x v="1"/>
    <x v="4"/>
    <x v="10"/>
    <x v="0"/>
    <x v="439"/>
    <x v="0"/>
    <x v="428"/>
    <x v="461"/>
    <x v="452"/>
    <x v="463"/>
    <x v="466"/>
    <x v="0"/>
    <x v="0"/>
    <x v="2"/>
    <x v="2"/>
  </r>
  <r>
    <x v="467"/>
    <x v="88"/>
    <x v="0"/>
    <x v="2"/>
    <x v="0"/>
    <x v="1"/>
    <x v="12"/>
    <x v="0"/>
    <x v="0"/>
    <x v="1"/>
    <x v="3"/>
    <x v="0"/>
    <x v="440"/>
    <x v="1"/>
    <x v="429"/>
    <x v="462"/>
    <x v="453"/>
    <x v="464"/>
    <x v="467"/>
    <x v="0"/>
    <x v="0"/>
    <x v="2"/>
    <x v="2"/>
  </r>
  <r>
    <x v="468"/>
    <x v="88"/>
    <x v="0"/>
    <x v="2"/>
    <x v="0"/>
    <x v="1"/>
    <x v="11"/>
    <x v="0"/>
    <x v="0"/>
    <x v="2"/>
    <x v="15"/>
    <x v="3"/>
    <x v="441"/>
    <x v="0"/>
    <x v="430"/>
    <x v="463"/>
    <x v="454"/>
    <x v="465"/>
    <x v="468"/>
    <x v="0"/>
    <x v="0"/>
    <x v="2"/>
    <x v="2"/>
  </r>
  <r>
    <x v="469"/>
    <x v="88"/>
    <x v="0"/>
    <x v="2"/>
    <x v="0"/>
    <x v="3"/>
    <x v="13"/>
    <x v="0"/>
    <x v="2"/>
    <x v="4"/>
    <x v="14"/>
    <x v="0"/>
    <x v="257"/>
    <x v="0"/>
    <x v="431"/>
    <x v="464"/>
    <x v="455"/>
    <x v="466"/>
    <x v="469"/>
    <x v="0"/>
    <x v="0"/>
    <x v="2"/>
    <x v="2"/>
  </r>
  <r>
    <x v="470"/>
    <x v="89"/>
    <x v="0"/>
    <x v="2"/>
    <x v="0"/>
    <x v="3"/>
    <x v="13"/>
    <x v="3"/>
    <x v="1"/>
    <x v="0"/>
    <x v="4"/>
    <x v="3"/>
    <x v="442"/>
    <x v="3"/>
    <x v="432"/>
    <x v="465"/>
    <x v="456"/>
    <x v="467"/>
    <x v="470"/>
    <x v="0"/>
    <x v="0"/>
    <x v="2"/>
    <x v="2"/>
  </r>
  <r>
    <x v="471"/>
    <x v="89"/>
    <x v="0"/>
    <x v="2"/>
    <x v="0"/>
    <x v="1"/>
    <x v="6"/>
    <x v="0"/>
    <x v="0"/>
    <x v="2"/>
    <x v="15"/>
    <x v="1"/>
    <x v="443"/>
    <x v="0"/>
    <x v="433"/>
    <x v="466"/>
    <x v="457"/>
    <x v="468"/>
    <x v="471"/>
    <x v="0"/>
    <x v="0"/>
    <x v="2"/>
    <x v="2"/>
  </r>
  <r>
    <x v="472"/>
    <x v="89"/>
    <x v="0"/>
    <x v="2"/>
    <x v="0"/>
    <x v="1"/>
    <x v="12"/>
    <x v="2"/>
    <x v="2"/>
    <x v="4"/>
    <x v="16"/>
    <x v="0"/>
    <x v="444"/>
    <x v="3"/>
    <x v="434"/>
    <x v="467"/>
    <x v="458"/>
    <x v="469"/>
    <x v="472"/>
    <x v="0"/>
    <x v="0"/>
    <x v="2"/>
    <x v="2"/>
  </r>
  <r>
    <x v="473"/>
    <x v="89"/>
    <x v="0"/>
    <x v="2"/>
    <x v="0"/>
    <x v="1"/>
    <x v="12"/>
    <x v="1"/>
    <x v="2"/>
    <x v="3"/>
    <x v="19"/>
    <x v="5"/>
    <x v="445"/>
    <x v="3"/>
    <x v="435"/>
    <x v="468"/>
    <x v="459"/>
    <x v="470"/>
    <x v="473"/>
    <x v="0"/>
    <x v="0"/>
    <x v="2"/>
    <x v="2"/>
  </r>
  <r>
    <x v="474"/>
    <x v="90"/>
    <x v="0"/>
    <x v="3"/>
    <x v="1"/>
    <x v="3"/>
    <x v="4"/>
    <x v="0"/>
    <x v="2"/>
    <x v="0"/>
    <x v="0"/>
    <x v="3"/>
    <x v="446"/>
    <x v="3"/>
    <x v="436"/>
    <x v="469"/>
    <x v="460"/>
    <x v="471"/>
    <x v="474"/>
    <x v="0"/>
    <x v="1"/>
    <x v="3"/>
    <x v="3"/>
  </r>
  <r>
    <x v="475"/>
    <x v="90"/>
    <x v="0"/>
    <x v="3"/>
    <x v="1"/>
    <x v="1"/>
    <x v="14"/>
    <x v="2"/>
    <x v="2"/>
    <x v="2"/>
    <x v="15"/>
    <x v="3"/>
    <x v="447"/>
    <x v="0"/>
    <x v="437"/>
    <x v="470"/>
    <x v="461"/>
    <x v="472"/>
    <x v="475"/>
    <x v="0"/>
    <x v="1"/>
    <x v="3"/>
    <x v="3"/>
  </r>
  <r>
    <x v="476"/>
    <x v="90"/>
    <x v="0"/>
    <x v="3"/>
    <x v="1"/>
    <x v="2"/>
    <x v="16"/>
    <x v="0"/>
    <x v="2"/>
    <x v="0"/>
    <x v="6"/>
    <x v="3"/>
    <x v="198"/>
    <x v="0"/>
    <x v="292"/>
    <x v="471"/>
    <x v="301"/>
    <x v="473"/>
    <x v="476"/>
    <x v="0"/>
    <x v="1"/>
    <x v="3"/>
    <x v="3"/>
  </r>
  <r>
    <x v="477"/>
    <x v="90"/>
    <x v="0"/>
    <x v="3"/>
    <x v="1"/>
    <x v="1"/>
    <x v="12"/>
    <x v="0"/>
    <x v="0"/>
    <x v="4"/>
    <x v="10"/>
    <x v="0"/>
    <x v="448"/>
    <x v="0"/>
    <x v="438"/>
    <x v="472"/>
    <x v="462"/>
    <x v="474"/>
    <x v="477"/>
    <x v="0"/>
    <x v="1"/>
    <x v="3"/>
    <x v="3"/>
  </r>
  <r>
    <x v="478"/>
    <x v="90"/>
    <x v="0"/>
    <x v="3"/>
    <x v="1"/>
    <x v="0"/>
    <x v="15"/>
    <x v="0"/>
    <x v="1"/>
    <x v="3"/>
    <x v="19"/>
    <x v="2"/>
    <x v="449"/>
    <x v="2"/>
    <x v="90"/>
    <x v="473"/>
    <x v="90"/>
    <x v="475"/>
    <x v="478"/>
    <x v="0"/>
    <x v="1"/>
    <x v="3"/>
    <x v="3"/>
  </r>
  <r>
    <x v="479"/>
    <x v="90"/>
    <x v="0"/>
    <x v="3"/>
    <x v="1"/>
    <x v="1"/>
    <x v="1"/>
    <x v="0"/>
    <x v="0"/>
    <x v="3"/>
    <x v="19"/>
    <x v="0"/>
    <x v="450"/>
    <x v="1"/>
    <x v="439"/>
    <x v="474"/>
    <x v="463"/>
    <x v="476"/>
    <x v="479"/>
    <x v="0"/>
    <x v="1"/>
    <x v="3"/>
    <x v="3"/>
  </r>
  <r>
    <x v="480"/>
    <x v="90"/>
    <x v="0"/>
    <x v="3"/>
    <x v="1"/>
    <x v="1"/>
    <x v="14"/>
    <x v="3"/>
    <x v="1"/>
    <x v="4"/>
    <x v="14"/>
    <x v="2"/>
    <x v="451"/>
    <x v="0"/>
    <x v="440"/>
    <x v="475"/>
    <x v="464"/>
    <x v="477"/>
    <x v="480"/>
    <x v="0"/>
    <x v="1"/>
    <x v="3"/>
    <x v="3"/>
  </r>
  <r>
    <x v="481"/>
    <x v="90"/>
    <x v="0"/>
    <x v="3"/>
    <x v="1"/>
    <x v="1"/>
    <x v="12"/>
    <x v="1"/>
    <x v="2"/>
    <x v="1"/>
    <x v="1"/>
    <x v="7"/>
    <x v="452"/>
    <x v="3"/>
    <x v="441"/>
    <x v="476"/>
    <x v="465"/>
    <x v="478"/>
    <x v="481"/>
    <x v="0"/>
    <x v="1"/>
    <x v="3"/>
    <x v="3"/>
  </r>
  <r>
    <x v="482"/>
    <x v="91"/>
    <x v="0"/>
    <x v="3"/>
    <x v="1"/>
    <x v="3"/>
    <x v="4"/>
    <x v="2"/>
    <x v="0"/>
    <x v="2"/>
    <x v="2"/>
    <x v="3"/>
    <x v="453"/>
    <x v="3"/>
    <x v="84"/>
    <x v="477"/>
    <x v="84"/>
    <x v="479"/>
    <x v="482"/>
    <x v="0"/>
    <x v="1"/>
    <x v="3"/>
    <x v="3"/>
  </r>
  <r>
    <x v="483"/>
    <x v="91"/>
    <x v="0"/>
    <x v="3"/>
    <x v="1"/>
    <x v="1"/>
    <x v="12"/>
    <x v="3"/>
    <x v="0"/>
    <x v="0"/>
    <x v="4"/>
    <x v="3"/>
    <x v="412"/>
    <x v="0"/>
    <x v="173"/>
    <x v="478"/>
    <x v="178"/>
    <x v="480"/>
    <x v="483"/>
    <x v="0"/>
    <x v="1"/>
    <x v="3"/>
    <x v="3"/>
  </r>
  <r>
    <x v="484"/>
    <x v="91"/>
    <x v="0"/>
    <x v="3"/>
    <x v="1"/>
    <x v="3"/>
    <x v="8"/>
    <x v="0"/>
    <x v="0"/>
    <x v="1"/>
    <x v="17"/>
    <x v="0"/>
    <x v="454"/>
    <x v="0"/>
    <x v="442"/>
    <x v="479"/>
    <x v="466"/>
    <x v="481"/>
    <x v="484"/>
    <x v="0"/>
    <x v="1"/>
    <x v="3"/>
    <x v="3"/>
  </r>
  <r>
    <x v="485"/>
    <x v="92"/>
    <x v="0"/>
    <x v="3"/>
    <x v="1"/>
    <x v="2"/>
    <x v="16"/>
    <x v="0"/>
    <x v="1"/>
    <x v="1"/>
    <x v="1"/>
    <x v="0"/>
    <x v="455"/>
    <x v="0"/>
    <x v="443"/>
    <x v="480"/>
    <x v="467"/>
    <x v="482"/>
    <x v="485"/>
    <x v="0"/>
    <x v="1"/>
    <x v="3"/>
    <x v="3"/>
  </r>
  <r>
    <x v="486"/>
    <x v="92"/>
    <x v="0"/>
    <x v="3"/>
    <x v="1"/>
    <x v="1"/>
    <x v="12"/>
    <x v="0"/>
    <x v="1"/>
    <x v="3"/>
    <x v="19"/>
    <x v="3"/>
    <x v="456"/>
    <x v="0"/>
    <x v="444"/>
    <x v="481"/>
    <x v="468"/>
    <x v="483"/>
    <x v="486"/>
    <x v="0"/>
    <x v="1"/>
    <x v="3"/>
    <x v="3"/>
  </r>
  <r>
    <x v="487"/>
    <x v="92"/>
    <x v="0"/>
    <x v="3"/>
    <x v="1"/>
    <x v="1"/>
    <x v="12"/>
    <x v="0"/>
    <x v="1"/>
    <x v="2"/>
    <x v="18"/>
    <x v="2"/>
    <x v="457"/>
    <x v="0"/>
    <x v="445"/>
    <x v="482"/>
    <x v="469"/>
    <x v="484"/>
    <x v="487"/>
    <x v="0"/>
    <x v="1"/>
    <x v="3"/>
    <x v="3"/>
  </r>
  <r>
    <x v="488"/>
    <x v="92"/>
    <x v="0"/>
    <x v="3"/>
    <x v="1"/>
    <x v="0"/>
    <x v="9"/>
    <x v="3"/>
    <x v="1"/>
    <x v="0"/>
    <x v="4"/>
    <x v="1"/>
    <x v="458"/>
    <x v="2"/>
    <x v="276"/>
    <x v="483"/>
    <x v="284"/>
    <x v="485"/>
    <x v="488"/>
    <x v="0"/>
    <x v="1"/>
    <x v="3"/>
    <x v="3"/>
  </r>
  <r>
    <x v="489"/>
    <x v="92"/>
    <x v="0"/>
    <x v="3"/>
    <x v="1"/>
    <x v="1"/>
    <x v="12"/>
    <x v="3"/>
    <x v="1"/>
    <x v="0"/>
    <x v="6"/>
    <x v="3"/>
    <x v="459"/>
    <x v="0"/>
    <x v="446"/>
    <x v="484"/>
    <x v="470"/>
    <x v="486"/>
    <x v="489"/>
    <x v="0"/>
    <x v="1"/>
    <x v="3"/>
    <x v="3"/>
  </r>
  <r>
    <x v="490"/>
    <x v="92"/>
    <x v="0"/>
    <x v="3"/>
    <x v="1"/>
    <x v="3"/>
    <x v="13"/>
    <x v="2"/>
    <x v="0"/>
    <x v="2"/>
    <x v="2"/>
    <x v="2"/>
    <x v="460"/>
    <x v="3"/>
    <x v="346"/>
    <x v="485"/>
    <x v="421"/>
    <x v="487"/>
    <x v="490"/>
    <x v="0"/>
    <x v="1"/>
    <x v="3"/>
    <x v="3"/>
  </r>
  <r>
    <x v="491"/>
    <x v="92"/>
    <x v="0"/>
    <x v="3"/>
    <x v="1"/>
    <x v="2"/>
    <x v="10"/>
    <x v="0"/>
    <x v="1"/>
    <x v="2"/>
    <x v="15"/>
    <x v="1"/>
    <x v="461"/>
    <x v="0"/>
    <x v="447"/>
    <x v="486"/>
    <x v="471"/>
    <x v="488"/>
    <x v="491"/>
    <x v="0"/>
    <x v="1"/>
    <x v="3"/>
    <x v="3"/>
  </r>
  <r>
    <x v="492"/>
    <x v="92"/>
    <x v="0"/>
    <x v="3"/>
    <x v="1"/>
    <x v="3"/>
    <x v="8"/>
    <x v="0"/>
    <x v="1"/>
    <x v="0"/>
    <x v="8"/>
    <x v="0"/>
    <x v="462"/>
    <x v="0"/>
    <x v="448"/>
    <x v="487"/>
    <x v="472"/>
    <x v="489"/>
    <x v="492"/>
    <x v="0"/>
    <x v="1"/>
    <x v="3"/>
    <x v="3"/>
  </r>
  <r>
    <x v="493"/>
    <x v="92"/>
    <x v="0"/>
    <x v="3"/>
    <x v="1"/>
    <x v="3"/>
    <x v="13"/>
    <x v="3"/>
    <x v="0"/>
    <x v="0"/>
    <x v="0"/>
    <x v="8"/>
    <x v="463"/>
    <x v="0"/>
    <x v="449"/>
    <x v="488"/>
    <x v="473"/>
    <x v="490"/>
    <x v="493"/>
    <x v="0"/>
    <x v="1"/>
    <x v="3"/>
    <x v="3"/>
  </r>
  <r>
    <x v="494"/>
    <x v="92"/>
    <x v="0"/>
    <x v="3"/>
    <x v="1"/>
    <x v="3"/>
    <x v="8"/>
    <x v="0"/>
    <x v="1"/>
    <x v="1"/>
    <x v="17"/>
    <x v="2"/>
    <x v="464"/>
    <x v="2"/>
    <x v="450"/>
    <x v="489"/>
    <x v="474"/>
    <x v="491"/>
    <x v="494"/>
    <x v="0"/>
    <x v="1"/>
    <x v="3"/>
    <x v="3"/>
  </r>
  <r>
    <x v="495"/>
    <x v="93"/>
    <x v="0"/>
    <x v="3"/>
    <x v="1"/>
    <x v="2"/>
    <x v="16"/>
    <x v="2"/>
    <x v="1"/>
    <x v="1"/>
    <x v="1"/>
    <x v="1"/>
    <x v="465"/>
    <x v="0"/>
    <x v="451"/>
    <x v="490"/>
    <x v="475"/>
    <x v="492"/>
    <x v="495"/>
    <x v="0"/>
    <x v="1"/>
    <x v="3"/>
    <x v="3"/>
  </r>
  <r>
    <x v="496"/>
    <x v="93"/>
    <x v="0"/>
    <x v="3"/>
    <x v="1"/>
    <x v="3"/>
    <x v="4"/>
    <x v="2"/>
    <x v="0"/>
    <x v="0"/>
    <x v="4"/>
    <x v="3"/>
    <x v="466"/>
    <x v="2"/>
    <x v="452"/>
    <x v="491"/>
    <x v="476"/>
    <x v="493"/>
    <x v="496"/>
    <x v="0"/>
    <x v="1"/>
    <x v="3"/>
    <x v="3"/>
  </r>
  <r>
    <x v="497"/>
    <x v="93"/>
    <x v="0"/>
    <x v="3"/>
    <x v="1"/>
    <x v="0"/>
    <x v="0"/>
    <x v="0"/>
    <x v="0"/>
    <x v="4"/>
    <x v="10"/>
    <x v="3"/>
    <x v="467"/>
    <x v="0"/>
    <x v="14"/>
    <x v="492"/>
    <x v="14"/>
    <x v="494"/>
    <x v="497"/>
    <x v="0"/>
    <x v="1"/>
    <x v="3"/>
    <x v="3"/>
  </r>
  <r>
    <x v="498"/>
    <x v="93"/>
    <x v="0"/>
    <x v="3"/>
    <x v="1"/>
    <x v="1"/>
    <x v="1"/>
    <x v="2"/>
    <x v="0"/>
    <x v="3"/>
    <x v="19"/>
    <x v="3"/>
    <x v="468"/>
    <x v="0"/>
    <x v="453"/>
    <x v="493"/>
    <x v="477"/>
    <x v="495"/>
    <x v="498"/>
    <x v="0"/>
    <x v="1"/>
    <x v="3"/>
    <x v="3"/>
  </r>
  <r>
    <x v="499"/>
    <x v="93"/>
    <x v="0"/>
    <x v="3"/>
    <x v="1"/>
    <x v="2"/>
    <x v="16"/>
    <x v="2"/>
    <x v="1"/>
    <x v="4"/>
    <x v="12"/>
    <x v="3"/>
    <x v="469"/>
    <x v="3"/>
    <x v="454"/>
    <x v="494"/>
    <x v="478"/>
    <x v="496"/>
    <x v="499"/>
    <x v="0"/>
    <x v="1"/>
    <x v="3"/>
    <x v="3"/>
  </r>
  <r>
    <x v="500"/>
    <x v="93"/>
    <x v="0"/>
    <x v="3"/>
    <x v="1"/>
    <x v="3"/>
    <x v="13"/>
    <x v="0"/>
    <x v="0"/>
    <x v="0"/>
    <x v="4"/>
    <x v="3"/>
    <x v="470"/>
    <x v="0"/>
    <x v="455"/>
    <x v="495"/>
    <x v="479"/>
    <x v="497"/>
    <x v="500"/>
    <x v="0"/>
    <x v="1"/>
    <x v="3"/>
    <x v="3"/>
  </r>
  <r>
    <x v="501"/>
    <x v="94"/>
    <x v="0"/>
    <x v="3"/>
    <x v="1"/>
    <x v="3"/>
    <x v="8"/>
    <x v="3"/>
    <x v="0"/>
    <x v="1"/>
    <x v="11"/>
    <x v="0"/>
    <x v="471"/>
    <x v="1"/>
    <x v="456"/>
    <x v="496"/>
    <x v="480"/>
    <x v="498"/>
    <x v="501"/>
    <x v="0"/>
    <x v="1"/>
    <x v="3"/>
    <x v="3"/>
  </r>
  <r>
    <x v="502"/>
    <x v="94"/>
    <x v="0"/>
    <x v="3"/>
    <x v="1"/>
    <x v="3"/>
    <x v="13"/>
    <x v="0"/>
    <x v="1"/>
    <x v="1"/>
    <x v="17"/>
    <x v="2"/>
    <x v="472"/>
    <x v="2"/>
    <x v="457"/>
    <x v="497"/>
    <x v="481"/>
    <x v="499"/>
    <x v="502"/>
    <x v="0"/>
    <x v="1"/>
    <x v="3"/>
    <x v="3"/>
  </r>
  <r>
    <x v="503"/>
    <x v="94"/>
    <x v="0"/>
    <x v="3"/>
    <x v="1"/>
    <x v="1"/>
    <x v="6"/>
    <x v="2"/>
    <x v="0"/>
    <x v="2"/>
    <x v="2"/>
    <x v="3"/>
    <x v="473"/>
    <x v="0"/>
    <x v="5"/>
    <x v="498"/>
    <x v="5"/>
    <x v="500"/>
    <x v="503"/>
    <x v="0"/>
    <x v="1"/>
    <x v="3"/>
    <x v="3"/>
  </r>
  <r>
    <x v="504"/>
    <x v="94"/>
    <x v="0"/>
    <x v="3"/>
    <x v="1"/>
    <x v="3"/>
    <x v="7"/>
    <x v="0"/>
    <x v="1"/>
    <x v="4"/>
    <x v="16"/>
    <x v="3"/>
    <x v="474"/>
    <x v="3"/>
    <x v="458"/>
    <x v="499"/>
    <x v="482"/>
    <x v="501"/>
    <x v="504"/>
    <x v="0"/>
    <x v="1"/>
    <x v="3"/>
    <x v="3"/>
  </r>
  <r>
    <x v="505"/>
    <x v="94"/>
    <x v="0"/>
    <x v="3"/>
    <x v="1"/>
    <x v="3"/>
    <x v="13"/>
    <x v="3"/>
    <x v="1"/>
    <x v="0"/>
    <x v="6"/>
    <x v="8"/>
    <x v="475"/>
    <x v="1"/>
    <x v="459"/>
    <x v="500"/>
    <x v="208"/>
    <x v="502"/>
    <x v="505"/>
    <x v="0"/>
    <x v="1"/>
    <x v="3"/>
    <x v="3"/>
  </r>
  <r>
    <x v="506"/>
    <x v="95"/>
    <x v="0"/>
    <x v="3"/>
    <x v="1"/>
    <x v="1"/>
    <x v="6"/>
    <x v="2"/>
    <x v="1"/>
    <x v="4"/>
    <x v="12"/>
    <x v="0"/>
    <x v="476"/>
    <x v="2"/>
    <x v="460"/>
    <x v="501"/>
    <x v="483"/>
    <x v="503"/>
    <x v="506"/>
    <x v="0"/>
    <x v="1"/>
    <x v="3"/>
    <x v="3"/>
  </r>
  <r>
    <x v="507"/>
    <x v="95"/>
    <x v="0"/>
    <x v="3"/>
    <x v="1"/>
    <x v="1"/>
    <x v="1"/>
    <x v="0"/>
    <x v="0"/>
    <x v="3"/>
    <x v="19"/>
    <x v="2"/>
    <x v="477"/>
    <x v="0"/>
    <x v="461"/>
    <x v="502"/>
    <x v="484"/>
    <x v="504"/>
    <x v="507"/>
    <x v="0"/>
    <x v="1"/>
    <x v="3"/>
    <x v="3"/>
  </r>
  <r>
    <x v="508"/>
    <x v="95"/>
    <x v="0"/>
    <x v="3"/>
    <x v="1"/>
    <x v="3"/>
    <x v="8"/>
    <x v="0"/>
    <x v="0"/>
    <x v="1"/>
    <x v="17"/>
    <x v="0"/>
    <x v="478"/>
    <x v="0"/>
    <x v="175"/>
    <x v="503"/>
    <x v="485"/>
    <x v="353"/>
    <x v="508"/>
    <x v="0"/>
    <x v="1"/>
    <x v="3"/>
    <x v="3"/>
  </r>
  <r>
    <x v="509"/>
    <x v="95"/>
    <x v="0"/>
    <x v="3"/>
    <x v="1"/>
    <x v="1"/>
    <x v="12"/>
    <x v="1"/>
    <x v="2"/>
    <x v="0"/>
    <x v="4"/>
    <x v="9"/>
    <x v="277"/>
    <x v="4"/>
    <x v="462"/>
    <x v="504"/>
    <x v="486"/>
    <x v="505"/>
    <x v="509"/>
    <x v="0"/>
    <x v="1"/>
    <x v="3"/>
    <x v="3"/>
  </r>
  <r>
    <x v="510"/>
    <x v="95"/>
    <x v="0"/>
    <x v="3"/>
    <x v="1"/>
    <x v="0"/>
    <x v="9"/>
    <x v="0"/>
    <x v="1"/>
    <x v="1"/>
    <x v="17"/>
    <x v="3"/>
    <x v="479"/>
    <x v="0"/>
    <x v="463"/>
    <x v="505"/>
    <x v="487"/>
    <x v="506"/>
    <x v="510"/>
    <x v="0"/>
    <x v="1"/>
    <x v="3"/>
    <x v="3"/>
  </r>
  <r>
    <x v="511"/>
    <x v="95"/>
    <x v="0"/>
    <x v="3"/>
    <x v="1"/>
    <x v="0"/>
    <x v="15"/>
    <x v="0"/>
    <x v="0"/>
    <x v="2"/>
    <x v="2"/>
    <x v="3"/>
    <x v="410"/>
    <x v="0"/>
    <x v="288"/>
    <x v="506"/>
    <x v="297"/>
    <x v="507"/>
    <x v="511"/>
    <x v="0"/>
    <x v="1"/>
    <x v="3"/>
    <x v="3"/>
  </r>
  <r>
    <x v="512"/>
    <x v="95"/>
    <x v="0"/>
    <x v="3"/>
    <x v="1"/>
    <x v="2"/>
    <x v="16"/>
    <x v="1"/>
    <x v="1"/>
    <x v="1"/>
    <x v="11"/>
    <x v="4"/>
    <x v="480"/>
    <x v="2"/>
    <x v="464"/>
    <x v="507"/>
    <x v="488"/>
    <x v="508"/>
    <x v="512"/>
    <x v="0"/>
    <x v="1"/>
    <x v="3"/>
    <x v="3"/>
  </r>
  <r>
    <x v="513"/>
    <x v="95"/>
    <x v="0"/>
    <x v="3"/>
    <x v="1"/>
    <x v="3"/>
    <x v="8"/>
    <x v="0"/>
    <x v="0"/>
    <x v="0"/>
    <x v="0"/>
    <x v="3"/>
    <x v="481"/>
    <x v="0"/>
    <x v="465"/>
    <x v="508"/>
    <x v="489"/>
    <x v="509"/>
    <x v="513"/>
    <x v="0"/>
    <x v="1"/>
    <x v="3"/>
    <x v="3"/>
  </r>
  <r>
    <x v="514"/>
    <x v="95"/>
    <x v="0"/>
    <x v="3"/>
    <x v="1"/>
    <x v="1"/>
    <x v="6"/>
    <x v="0"/>
    <x v="2"/>
    <x v="0"/>
    <x v="8"/>
    <x v="8"/>
    <x v="482"/>
    <x v="3"/>
    <x v="466"/>
    <x v="509"/>
    <x v="490"/>
    <x v="510"/>
    <x v="514"/>
    <x v="0"/>
    <x v="1"/>
    <x v="3"/>
    <x v="3"/>
  </r>
  <r>
    <x v="515"/>
    <x v="95"/>
    <x v="0"/>
    <x v="3"/>
    <x v="1"/>
    <x v="3"/>
    <x v="8"/>
    <x v="2"/>
    <x v="0"/>
    <x v="1"/>
    <x v="11"/>
    <x v="0"/>
    <x v="483"/>
    <x v="1"/>
    <x v="467"/>
    <x v="510"/>
    <x v="491"/>
    <x v="511"/>
    <x v="515"/>
    <x v="0"/>
    <x v="1"/>
    <x v="3"/>
    <x v="3"/>
  </r>
  <r>
    <x v="516"/>
    <x v="95"/>
    <x v="0"/>
    <x v="3"/>
    <x v="1"/>
    <x v="1"/>
    <x v="1"/>
    <x v="0"/>
    <x v="1"/>
    <x v="2"/>
    <x v="15"/>
    <x v="8"/>
    <x v="484"/>
    <x v="0"/>
    <x v="468"/>
    <x v="511"/>
    <x v="492"/>
    <x v="512"/>
    <x v="516"/>
    <x v="0"/>
    <x v="1"/>
    <x v="3"/>
    <x v="3"/>
  </r>
  <r>
    <x v="517"/>
    <x v="95"/>
    <x v="0"/>
    <x v="3"/>
    <x v="1"/>
    <x v="0"/>
    <x v="9"/>
    <x v="1"/>
    <x v="2"/>
    <x v="1"/>
    <x v="11"/>
    <x v="1"/>
    <x v="485"/>
    <x v="4"/>
    <x v="469"/>
    <x v="512"/>
    <x v="493"/>
    <x v="513"/>
    <x v="517"/>
    <x v="0"/>
    <x v="1"/>
    <x v="3"/>
    <x v="3"/>
  </r>
  <r>
    <x v="518"/>
    <x v="96"/>
    <x v="0"/>
    <x v="3"/>
    <x v="1"/>
    <x v="2"/>
    <x v="3"/>
    <x v="0"/>
    <x v="1"/>
    <x v="3"/>
    <x v="19"/>
    <x v="0"/>
    <x v="486"/>
    <x v="0"/>
    <x v="470"/>
    <x v="513"/>
    <x v="494"/>
    <x v="514"/>
    <x v="518"/>
    <x v="0"/>
    <x v="1"/>
    <x v="3"/>
    <x v="3"/>
  </r>
  <r>
    <x v="519"/>
    <x v="96"/>
    <x v="0"/>
    <x v="3"/>
    <x v="1"/>
    <x v="0"/>
    <x v="0"/>
    <x v="0"/>
    <x v="0"/>
    <x v="1"/>
    <x v="11"/>
    <x v="2"/>
    <x v="487"/>
    <x v="2"/>
    <x v="471"/>
    <x v="514"/>
    <x v="495"/>
    <x v="515"/>
    <x v="519"/>
    <x v="0"/>
    <x v="1"/>
    <x v="3"/>
    <x v="3"/>
  </r>
  <r>
    <x v="520"/>
    <x v="96"/>
    <x v="0"/>
    <x v="3"/>
    <x v="1"/>
    <x v="1"/>
    <x v="11"/>
    <x v="0"/>
    <x v="0"/>
    <x v="2"/>
    <x v="15"/>
    <x v="0"/>
    <x v="488"/>
    <x v="2"/>
    <x v="472"/>
    <x v="515"/>
    <x v="496"/>
    <x v="516"/>
    <x v="269"/>
    <x v="0"/>
    <x v="1"/>
    <x v="3"/>
    <x v="3"/>
  </r>
  <r>
    <x v="521"/>
    <x v="96"/>
    <x v="0"/>
    <x v="3"/>
    <x v="1"/>
    <x v="3"/>
    <x v="13"/>
    <x v="2"/>
    <x v="2"/>
    <x v="0"/>
    <x v="8"/>
    <x v="3"/>
    <x v="489"/>
    <x v="0"/>
    <x v="473"/>
    <x v="516"/>
    <x v="497"/>
    <x v="517"/>
    <x v="520"/>
    <x v="0"/>
    <x v="1"/>
    <x v="3"/>
    <x v="3"/>
  </r>
  <r>
    <x v="522"/>
    <x v="96"/>
    <x v="0"/>
    <x v="3"/>
    <x v="1"/>
    <x v="1"/>
    <x v="14"/>
    <x v="2"/>
    <x v="1"/>
    <x v="4"/>
    <x v="16"/>
    <x v="3"/>
    <x v="490"/>
    <x v="0"/>
    <x v="474"/>
    <x v="517"/>
    <x v="498"/>
    <x v="518"/>
    <x v="521"/>
    <x v="0"/>
    <x v="1"/>
    <x v="3"/>
    <x v="3"/>
  </r>
  <r>
    <x v="523"/>
    <x v="96"/>
    <x v="0"/>
    <x v="3"/>
    <x v="1"/>
    <x v="2"/>
    <x v="16"/>
    <x v="0"/>
    <x v="2"/>
    <x v="1"/>
    <x v="11"/>
    <x v="6"/>
    <x v="491"/>
    <x v="0"/>
    <x v="475"/>
    <x v="518"/>
    <x v="499"/>
    <x v="519"/>
    <x v="522"/>
    <x v="0"/>
    <x v="1"/>
    <x v="3"/>
    <x v="3"/>
  </r>
  <r>
    <x v="524"/>
    <x v="97"/>
    <x v="0"/>
    <x v="3"/>
    <x v="1"/>
    <x v="1"/>
    <x v="12"/>
    <x v="0"/>
    <x v="1"/>
    <x v="2"/>
    <x v="15"/>
    <x v="0"/>
    <x v="492"/>
    <x v="0"/>
    <x v="476"/>
    <x v="519"/>
    <x v="500"/>
    <x v="520"/>
    <x v="523"/>
    <x v="0"/>
    <x v="1"/>
    <x v="3"/>
    <x v="3"/>
  </r>
  <r>
    <x v="525"/>
    <x v="97"/>
    <x v="0"/>
    <x v="3"/>
    <x v="1"/>
    <x v="3"/>
    <x v="8"/>
    <x v="0"/>
    <x v="1"/>
    <x v="3"/>
    <x v="19"/>
    <x v="0"/>
    <x v="493"/>
    <x v="0"/>
    <x v="477"/>
    <x v="520"/>
    <x v="501"/>
    <x v="521"/>
    <x v="524"/>
    <x v="0"/>
    <x v="1"/>
    <x v="3"/>
    <x v="3"/>
  </r>
  <r>
    <x v="526"/>
    <x v="97"/>
    <x v="0"/>
    <x v="3"/>
    <x v="1"/>
    <x v="0"/>
    <x v="15"/>
    <x v="0"/>
    <x v="1"/>
    <x v="0"/>
    <x v="4"/>
    <x v="6"/>
    <x v="402"/>
    <x v="3"/>
    <x v="478"/>
    <x v="521"/>
    <x v="502"/>
    <x v="522"/>
    <x v="525"/>
    <x v="0"/>
    <x v="1"/>
    <x v="3"/>
    <x v="3"/>
  </r>
  <r>
    <x v="527"/>
    <x v="97"/>
    <x v="0"/>
    <x v="3"/>
    <x v="1"/>
    <x v="1"/>
    <x v="14"/>
    <x v="0"/>
    <x v="0"/>
    <x v="0"/>
    <x v="6"/>
    <x v="0"/>
    <x v="494"/>
    <x v="0"/>
    <x v="99"/>
    <x v="522"/>
    <x v="503"/>
    <x v="523"/>
    <x v="526"/>
    <x v="0"/>
    <x v="1"/>
    <x v="3"/>
    <x v="3"/>
  </r>
  <r>
    <x v="528"/>
    <x v="97"/>
    <x v="0"/>
    <x v="3"/>
    <x v="1"/>
    <x v="3"/>
    <x v="8"/>
    <x v="2"/>
    <x v="1"/>
    <x v="2"/>
    <x v="9"/>
    <x v="6"/>
    <x v="495"/>
    <x v="0"/>
    <x v="479"/>
    <x v="523"/>
    <x v="504"/>
    <x v="524"/>
    <x v="527"/>
    <x v="0"/>
    <x v="1"/>
    <x v="3"/>
    <x v="3"/>
  </r>
  <r>
    <x v="529"/>
    <x v="97"/>
    <x v="0"/>
    <x v="3"/>
    <x v="1"/>
    <x v="3"/>
    <x v="8"/>
    <x v="0"/>
    <x v="0"/>
    <x v="2"/>
    <x v="9"/>
    <x v="3"/>
    <x v="223"/>
    <x v="0"/>
    <x v="480"/>
    <x v="232"/>
    <x v="505"/>
    <x v="525"/>
    <x v="528"/>
    <x v="0"/>
    <x v="1"/>
    <x v="3"/>
    <x v="3"/>
  </r>
  <r>
    <x v="530"/>
    <x v="97"/>
    <x v="0"/>
    <x v="3"/>
    <x v="1"/>
    <x v="1"/>
    <x v="14"/>
    <x v="2"/>
    <x v="1"/>
    <x v="4"/>
    <x v="14"/>
    <x v="0"/>
    <x v="496"/>
    <x v="3"/>
    <x v="481"/>
    <x v="524"/>
    <x v="506"/>
    <x v="526"/>
    <x v="529"/>
    <x v="0"/>
    <x v="1"/>
    <x v="3"/>
    <x v="3"/>
  </r>
  <r>
    <x v="531"/>
    <x v="97"/>
    <x v="0"/>
    <x v="3"/>
    <x v="1"/>
    <x v="3"/>
    <x v="8"/>
    <x v="1"/>
    <x v="2"/>
    <x v="1"/>
    <x v="11"/>
    <x v="6"/>
    <x v="497"/>
    <x v="1"/>
    <x v="482"/>
    <x v="525"/>
    <x v="507"/>
    <x v="527"/>
    <x v="530"/>
    <x v="0"/>
    <x v="1"/>
    <x v="3"/>
    <x v="3"/>
  </r>
  <r>
    <x v="532"/>
    <x v="97"/>
    <x v="0"/>
    <x v="3"/>
    <x v="1"/>
    <x v="0"/>
    <x v="15"/>
    <x v="0"/>
    <x v="0"/>
    <x v="4"/>
    <x v="16"/>
    <x v="0"/>
    <x v="498"/>
    <x v="0"/>
    <x v="483"/>
    <x v="526"/>
    <x v="508"/>
    <x v="528"/>
    <x v="531"/>
    <x v="0"/>
    <x v="1"/>
    <x v="3"/>
    <x v="3"/>
  </r>
  <r>
    <x v="533"/>
    <x v="98"/>
    <x v="0"/>
    <x v="3"/>
    <x v="1"/>
    <x v="0"/>
    <x v="0"/>
    <x v="0"/>
    <x v="1"/>
    <x v="2"/>
    <x v="9"/>
    <x v="0"/>
    <x v="499"/>
    <x v="3"/>
    <x v="484"/>
    <x v="527"/>
    <x v="509"/>
    <x v="529"/>
    <x v="532"/>
    <x v="0"/>
    <x v="1"/>
    <x v="3"/>
    <x v="3"/>
  </r>
  <r>
    <x v="534"/>
    <x v="98"/>
    <x v="0"/>
    <x v="3"/>
    <x v="1"/>
    <x v="3"/>
    <x v="4"/>
    <x v="3"/>
    <x v="0"/>
    <x v="3"/>
    <x v="19"/>
    <x v="0"/>
    <x v="500"/>
    <x v="2"/>
    <x v="485"/>
    <x v="528"/>
    <x v="510"/>
    <x v="530"/>
    <x v="533"/>
    <x v="0"/>
    <x v="1"/>
    <x v="3"/>
    <x v="3"/>
  </r>
  <r>
    <x v="535"/>
    <x v="98"/>
    <x v="0"/>
    <x v="3"/>
    <x v="1"/>
    <x v="1"/>
    <x v="11"/>
    <x v="1"/>
    <x v="2"/>
    <x v="1"/>
    <x v="11"/>
    <x v="8"/>
    <x v="501"/>
    <x v="2"/>
    <x v="486"/>
    <x v="529"/>
    <x v="511"/>
    <x v="531"/>
    <x v="534"/>
    <x v="0"/>
    <x v="1"/>
    <x v="3"/>
    <x v="3"/>
  </r>
  <r>
    <x v="536"/>
    <x v="98"/>
    <x v="0"/>
    <x v="3"/>
    <x v="1"/>
    <x v="3"/>
    <x v="7"/>
    <x v="2"/>
    <x v="0"/>
    <x v="3"/>
    <x v="19"/>
    <x v="0"/>
    <x v="502"/>
    <x v="2"/>
    <x v="487"/>
    <x v="530"/>
    <x v="512"/>
    <x v="532"/>
    <x v="535"/>
    <x v="0"/>
    <x v="1"/>
    <x v="3"/>
    <x v="3"/>
  </r>
  <r>
    <x v="537"/>
    <x v="98"/>
    <x v="0"/>
    <x v="3"/>
    <x v="1"/>
    <x v="0"/>
    <x v="0"/>
    <x v="2"/>
    <x v="0"/>
    <x v="4"/>
    <x v="10"/>
    <x v="0"/>
    <x v="503"/>
    <x v="2"/>
    <x v="488"/>
    <x v="531"/>
    <x v="513"/>
    <x v="533"/>
    <x v="536"/>
    <x v="0"/>
    <x v="1"/>
    <x v="3"/>
    <x v="3"/>
  </r>
  <r>
    <x v="538"/>
    <x v="98"/>
    <x v="0"/>
    <x v="3"/>
    <x v="1"/>
    <x v="2"/>
    <x v="5"/>
    <x v="2"/>
    <x v="2"/>
    <x v="3"/>
    <x v="19"/>
    <x v="2"/>
    <x v="504"/>
    <x v="1"/>
    <x v="243"/>
    <x v="532"/>
    <x v="514"/>
    <x v="534"/>
    <x v="537"/>
    <x v="0"/>
    <x v="1"/>
    <x v="3"/>
    <x v="3"/>
  </r>
  <r>
    <x v="539"/>
    <x v="98"/>
    <x v="0"/>
    <x v="3"/>
    <x v="1"/>
    <x v="0"/>
    <x v="0"/>
    <x v="3"/>
    <x v="1"/>
    <x v="0"/>
    <x v="0"/>
    <x v="3"/>
    <x v="505"/>
    <x v="3"/>
    <x v="489"/>
    <x v="533"/>
    <x v="515"/>
    <x v="535"/>
    <x v="538"/>
    <x v="0"/>
    <x v="1"/>
    <x v="3"/>
    <x v="3"/>
  </r>
  <r>
    <x v="540"/>
    <x v="98"/>
    <x v="0"/>
    <x v="3"/>
    <x v="1"/>
    <x v="3"/>
    <x v="7"/>
    <x v="3"/>
    <x v="2"/>
    <x v="0"/>
    <x v="0"/>
    <x v="0"/>
    <x v="506"/>
    <x v="0"/>
    <x v="490"/>
    <x v="534"/>
    <x v="516"/>
    <x v="536"/>
    <x v="539"/>
    <x v="0"/>
    <x v="1"/>
    <x v="3"/>
    <x v="3"/>
  </r>
  <r>
    <x v="541"/>
    <x v="99"/>
    <x v="0"/>
    <x v="3"/>
    <x v="1"/>
    <x v="3"/>
    <x v="8"/>
    <x v="2"/>
    <x v="1"/>
    <x v="3"/>
    <x v="7"/>
    <x v="0"/>
    <x v="507"/>
    <x v="0"/>
    <x v="491"/>
    <x v="535"/>
    <x v="517"/>
    <x v="537"/>
    <x v="540"/>
    <x v="0"/>
    <x v="1"/>
    <x v="3"/>
    <x v="3"/>
  </r>
  <r>
    <x v="542"/>
    <x v="99"/>
    <x v="0"/>
    <x v="3"/>
    <x v="1"/>
    <x v="3"/>
    <x v="7"/>
    <x v="2"/>
    <x v="1"/>
    <x v="0"/>
    <x v="6"/>
    <x v="0"/>
    <x v="508"/>
    <x v="2"/>
    <x v="492"/>
    <x v="536"/>
    <x v="518"/>
    <x v="538"/>
    <x v="541"/>
    <x v="0"/>
    <x v="1"/>
    <x v="3"/>
    <x v="3"/>
  </r>
  <r>
    <x v="543"/>
    <x v="99"/>
    <x v="0"/>
    <x v="3"/>
    <x v="1"/>
    <x v="0"/>
    <x v="15"/>
    <x v="3"/>
    <x v="0"/>
    <x v="3"/>
    <x v="13"/>
    <x v="3"/>
    <x v="509"/>
    <x v="0"/>
    <x v="493"/>
    <x v="537"/>
    <x v="519"/>
    <x v="539"/>
    <x v="542"/>
    <x v="0"/>
    <x v="1"/>
    <x v="3"/>
    <x v="3"/>
  </r>
  <r>
    <x v="544"/>
    <x v="99"/>
    <x v="0"/>
    <x v="3"/>
    <x v="1"/>
    <x v="3"/>
    <x v="7"/>
    <x v="3"/>
    <x v="1"/>
    <x v="4"/>
    <x v="16"/>
    <x v="3"/>
    <x v="510"/>
    <x v="0"/>
    <x v="55"/>
    <x v="538"/>
    <x v="520"/>
    <x v="540"/>
    <x v="543"/>
    <x v="0"/>
    <x v="1"/>
    <x v="3"/>
    <x v="3"/>
  </r>
  <r>
    <x v="545"/>
    <x v="99"/>
    <x v="0"/>
    <x v="3"/>
    <x v="1"/>
    <x v="3"/>
    <x v="8"/>
    <x v="0"/>
    <x v="0"/>
    <x v="4"/>
    <x v="12"/>
    <x v="0"/>
    <x v="511"/>
    <x v="0"/>
    <x v="494"/>
    <x v="539"/>
    <x v="521"/>
    <x v="541"/>
    <x v="544"/>
    <x v="0"/>
    <x v="1"/>
    <x v="3"/>
    <x v="3"/>
  </r>
  <r>
    <x v="546"/>
    <x v="99"/>
    <x v="0"/>
    <x v="3"/>
    <x v="1"/>
    <x v="0"/>
    <x v="15"/>
    <x v="2"/>
    <x v="1"/>
    <x v="1"/>
    <x v="1"/>
    <x v="3"/>
    <x v="512"/>
    <x v="3"/>
    <x v="495"/>
    <x v="540"/>
    <x v="522"/>
    <x v="542"/>
    <x v="545"/>
    <x v="0"/>
    <x v="1"/>
    <x v="3"/>
    <x v="3"/>
  </r>
  <r>
    <x v="547"/>
    <x v="99"/>
    <x v="0"/>
    <x v="3"/>
    <x v="1"/>
    <x v="0"/>
    <x v="0"/>
    <x v="1"/>
    <x v="2"/>
    <x v="1"/>
    <x v="1"/>
    <x v="6"/>
    <x v="513"/>
    <x v="1"/>
    <x v="31"/>
    <x v="541"/>
    <x v="523"/>
    <x v="543"/>
    <x v="546"/>
    <x v="0"/>
    <x v="1"/>
    <x v="3"/>
    <x v="3"/>
  </r>
  <r>
    <x v="548"/>
    <x v="100"/>
    <x v="0"/>
    <x v="3"/>
    <x v="1"/>
    <x v="0"/>
    <x v="9"/>
    <x v="0"/>
    <x v="1"/>
    <x v="3"/>
    <x v="19"/>
    <x v="1"/>
    <x v="514"/>
    <x v="3"/>
    <x v="496"/>
    <x v="542"/>
    <x v="524"/>
    <x v="544"/>
    <x v="547"/>
    <x v="0"/>
    <x v="1"/>
    <x v="3"/>
    <x v="3"/>
  </r>
  <r>
    <x v="549"/>
    <x v="100"/>
    <x v="0"/>
    <x v="3"/>
    <x v="1"/>
    <x v="3"/>
    <x v="4"/>
    <x v="3"/>
    <x v="1"/>
    <x v="3"/>
    <x v="5"/>
    <x v="3"/>
    <x v="515"/>
    <x v="3"/>
    <x v="497"/>
    <x v="543"/>
    <x v="525"/>
    <x v="545"/>
    <x v="548"/>
    <x v="0"/>
    <x v="1"/>
    <x v="3"/>
    <x v="3"/>
  </r>
  <r>
    <x v="550"/>
    <x v="100"/>
    <x v="0"/>
    <x v="3"/>
    <x v="1"/>
    <x v="2"/>
    <x v="2"/>
    <x v="2"/>
    <x v="1"/>
    <x v="0"/>
    <x v="4"/>
    <x v="3"/>
    <x v="444"/>
    <x v="2"/>
    <x v="458"/>
    <x v="544"/>
    <x v="482"/>
    <x v="546"/>
    <x v="549"/>
    <x v="0"/>
    <x v="1"/>
    <x v="3"/>
    <x v="3"/>
  </r>
  <r>
    <x v="551"/>
    <x v="100"/>
    <x v="0"/>
    <x v="3"/>
    <x v="1"/>
    <x v="3"/>
    <x v="8"/>
    <x v="0"/>
    <x v="1"/>
    <x v="2"/>
    <x v="18"/>
    <x v="0"/>
    <x v="516"/>
    <x v="0"/>
    <x v="498"/>
    <x v="545"/>
    <x v="475"/>
    <x v="547"/>
    <x v="550"/>
    <x v="0"/>
    <x v="1"/>
    <x v="3"/>
    <x v="3"/>
  </r>
  <r>
    <x v="552"/>
    <x v="100"/>
    <x v="0"/>
    <x v="3"/>
    <x v="1"/>
    <x v="3"/>
    <x v="8"/>
    <x v="3"/>
    <x v="0"/>
    <x v="1"/>
    <x v="1"/>
    <x v="0"/>
    <x v="513"/>
    <x v="1"/>
    <x v="499"/>
    <x v="546"/>
    <x v="526"/>
    <x v="548"/>
    <x v="551"/>
    <x v="0"/>
    <x v="1"/>
    <x v="3"/>
    <x v="3"/>
  </r>
  <r>
    <x v="553"/>
    <x v="101"/>
    <x v="0"/>
    <x v="3"/>
    <x v="1"/>
    <x v="1"/>
    <x v="12"/>
    <x v="3"/>
    <x v="1"/>
    <x v="1"/>
    <x v="11"/>
    <x v="0"/>
    <x v="517"/>
    <x v="0"/>
    <x v="500"/>
    <x v="547"/>
    <x v="527"/>
    <x v="549"/>
    <x v="552"/>
    <x v="0"/>
    <x v="1"/>
    <x v="3"/>
    <x v="3"/>
  </r>
  <r>
    <x v="554"/>
    <x v="101"/>
    <x v="0"/>
    <x v="3"/>
    <x v="1"/>
    <x v="0"/>
    <x v="15"/>
    <x v="0"/>
    <x v="1"/>
    <x v="1"/>
    <x v="1"/>
    <x v="0"/>
    <x v="518"/>
    <x v="0"/>
    <x v="501"/>
    <x v="548"/>
    <x v="528"/>
    <x v="550"/>
    <x v="553"/>
    <x v="0"/>
    <x v="1"/>
    <x v="3"/>
    <x v="3"/>
  </r>
  <r>
    <x v="555"/>
    <x v="101"/>
    <x v="0"/>
    <x v="3"/>
    <x v="1"/>
    <x v="0"/>
    <x v="15"/>
    <x v="0"/>
    <x v="0"/>
    <x v="4"/>
    <x v="14"/>
    <x v="3"/>
    <x v="519"/>
    <x v="3"/>
    <x v="502"/>
    <x v="549"/>
    <x v="529"/>
    <x v="551"/>
    <x v="554"/>
    <x v="0"/>
    <x v="1"/>
    <x v="3"/>
    <x v="3"/>
  </r>
  <r>
    <x v="556"/>
    <x v="101"/>
    <x v="0"/>
    <x v="3"/>
    <x v="1"/>
    <x v="1"/>
    <x v="6"/>
    <x v="0"/>
    <x v="1"/>
    <x v="1"/>
    <x v="17"/>
    <x v="3"/>
    <x v="520"/>
    <x v="2"/>
    <x v="503"/>
    <x v="550"/>
    <x v="530"/>
    <x v="552"/>
    <x v="555"/>
    <x v="0"/>
    <x v="1"/>
    <x v="3"/>
    <x v="3"/>
  </r>
  <r>
    <x v="557"/>
    <x v="101"/>
    <x v="0"/>
    <x v="3"/>
    <x v="1"/>
    <x v="1"/>
    <x v="14"/>
    <x v="0"/>
    <x v="1"/>
    <x v="4"/>
    <x v="12"/>
    <x v="3"/>
    <x v="521"/>
    <x v="0"/>
    <x v="504"/>
    <x v="551"/>
    <x v="531"/>
    <x v="553"/>
    <x v="556"/>
    <x v="0"/>
    <x v="1"/>
    <x v="3"/>
    <x v="3"/>
  </r>
  <r>
    <x v="558"/>
    <x v="101"/>
    <x v="0"/>
    <x v="3"/>
    <x v="1"/>
    <x v="1"/>
    <x v="12"/>
    <x v="2"/>
    <x v="1"/>
    <x v="2"/>
    <x v="15"/>
    <x v="3"/>
    <x v="522"/>
    <x v="0"/>
    <x v="505"/>
    <x v="552"/>
    <x v="532"/>
    <x v="554"/>
    <x v="557"/>
    <x v="0"/>
    <x v="1"/>
    <x v="3"/>
    <x v="3"/>
  </r>
  <r>
    <x v="559"/>
    <x v="102"/>
    <x v="0"/>
    <x v="3"/>
    <x v="1"/>
    <x v="0"/>
    <x v="15"/>
    <x v="0"/>
    <x v="1"/>
    <x v="3"/>
    <x v="19"/>
    <x v="0"/>
    <x v="523"/>
    <x v="0"/>
    <x v="506"/>
    <x v="553"/>
    <x v="533"/>
    <x v="555"/>
    <x v="558"/>
    <x v="0"/>
    <x v="1"/>
    <x v="3"/>
    <x v="3"/>
  </r>
  <r>
    <x v="560"/>
    <x v="102"/>
    <x v="0"/>
    <x v="3"/>
    <x v="1"/>
    <x v="3"/>
    <x v="13"/>
    <x v="3"/>
    <x v="0"/>
    <x v="4"/>
    <x v="16"/>
    <x v="0"/>
    <x v="524"/>
    <x v="3"/>
    <x v="196"/>
    <x v="554"/>
    <x v="204"/>
    <x v="556"/>
    <x v="559"/>
    <x v="0"/>
    <x v="1"/>
    <x v="3"/>
    <x v="3"/>
  </r>
  <r>
    <x v="561"/>
    <x v="102"/>
    <x v="0"/>
    <x v="3"/>
    <x v="1"/>
    <x v="1"/>
    <x v="11"/>
    <x v="0"/>
    <x v="2"/>
    <x v="1"/>
    <x v="1"/>
    <x v="3"/>
    <x v="525"/>
    <x v="0"/>
    <x v="70"/>
    <x v="555"/>
    <x v="70"/>
    <x v="557"/>
    <x v="560"/>
    <x v="0"/>
    <x v="1"/>
    <x v="3"/>
    <x v="3"/>
  </r>
  <r>
    <x v="562"/>
    <x v="102"/>
    <x v="0"/>
    <x v="3"/>
    <x v="1"/>
    <x v="2"/>
    <x v="16"/>
    <x v="3"/>
    <x v="1"/>
    <x v="2"/>
    <x v="9"/>
    <x v="6"/>
    <x v="526"/>
    <x v="3"/>
    <x v="507"/>
    <x v="556"/>
    <x v="534"/>
    <x v="558"/>
    <x v="561"/>
    <x v="0"/>
    <x v="1"/>
    <x v="3"/>
    <x v="3"/>
  </r>
  <r>
    <x v="563"/>
    <x v="102"/>
    <x v="0"/>
    <x v="3"/>
    <x v="1"/>
    <x v="2"/>
    <x v="5"/>
    <x v="0"/>
    <x v="0"/>
    <x v="4"/>
    <x v="14"/>
    <x v="3"/>
    <x v="179"/>
    <x v="2"/>
    <x v="160"/>
    <x v="557"/>
    <x v="535"/>
    <x v="559"/>
    <x v="562"/>
    <x v="0"/>
    <x v="1"/>
    <x v="3"/>
    <x v="3"/>
  </r>
  <r>
    <x v="564"/>
    <x v="102"/>
    <x v="0"/>
    <x v="3"/>
    <x v="1"/>
    <x v="3"/>
    <x v="13"/>
    <x v="0"/>
    <x v="0"/>
    <x v="2"/>
    <x v="15"/>
    <x v="2"/>
    <x v="527"/>
    <x v="0"/>
    <x v="508"/>
    <x v="558"/>
    <x v="536"/>
    <x v="560"/>
    <x v="563"/>
    <x v="0"/>
    <x v="1"/>
    <x v="3"/>
    <x v="3"/>
  </r>
  <r>
    <x v="565"/>
    <x v="102"/>
    <x v="0"/>
    <x v="3"/>
    <x v="1"/>
    <x v="3"/>
    <x v="7"/>
    <x v="3"/>
    <x v="1"/>
    <x v="1"/>
    <x v="11"/>
    <x v="3"/>
    <x v="528"/>
    <x v="0"/>
    <x v="509"/>
    <x v="559"/>
    <x v="232"/>
    <x v="561"/>
    <x v="564"/>
    <x v="0"/>
    <x v="1"/>
    <x v="3"/>
    <x v="3"/>
  </r>
  <r>
    <x v="566"/>
    <x v="103"/>
    <x v="0"/>
    <x v="3"/>
    <x v="1"/>
    <x v="0"/>
    <x v="15"/>
    <x v="0"/>
    <x v="2"/>
    <x v="2"/>
    <x v="15"/>
    <x v="3"/>
    <x v="529"/>
    <x v="0"/>
    <x v="510"/>
    <x v="560"/>
    <x v="252"/>
    <x v="562"/>
    <x v="565"/>
    <x v="0"/>
    <x v="1"/>
    <x v="3"/>
    <x v="3"/>
  </r>
  <r>
    <x v="567"/>
    <x v="103"/>
    <x v="0"/>
    <x v="3"/>
    <x v="1"/>
    <x v="0"/>
    <x v="0"/>
    <x v="0"/>
    <x v="0"/>
    <x v="2"/>
    <x v="9"/>
    <x v="0"/>
    <x v="530"/>
    <x v="2"/>
    <x v="138"/>
    <x v="561"/>
    <x v="537"/>
    <x v="563"/>
    <x v="566"/>
    <x v="0"/>
    <x v="1"/>
    <x v="3"/>
    <x v="3"/>
  </r>
  <r>
    <x v="568"/>
    <x v="103"/>
    <x v="0"/>
    <x v="3"/>
    <x v="1"/>
    <x v="1"/>
    <x v="14"/>
    <x v="0"/>
    <x v="1"/>
    <x v="1"/>
    <x v="3"/>
    <x v="0"/>
    <x v="531"/>
    <x v="2"/>
    <x v="511"/>
    <x v="562"/>
    <x v="538"/>
    <x v="564"/>
    <x v="567"/>
    <x v="0"/>
    <x v="1"/>
    <x v="3"/>
    <x v="3"/>
  </r>
  <r>
    <x v="569"/>
    <x v="103"/>
    <x v="0"/>
    <x v="3"/>
    <x v="1"/>
    <x v="3"/>
    <x v="4"/>
    <x v="2"/>
    <x v="1"/>
    <x v="0"/>
    <x v="0"/>
    <x v="3"/>
    <x v="532"/>
    <x v="0"/>
    <x v="512"/>
    <x v="563"/>
    <x v="539"/>
    <x v="565"/>
    <x v="568"/>
    <x v="0"/>
    <x v="1"/>
    <x v="3"/>
    <x v="3"/>
  </r>
  <r>
    <x v="570"/>
    <x v="103"/>
    <x v="0"/>
    <x v="3"/>
    <x v="1"/>
    <x v="3"/>
    <x v="8"/>
    <x v="0"/>
    <x v="0"/>
    <x v="4"/>
    <x v="10"/>
    <x v="0"/>
    <x v="283"/>
    <x v="3"/>
    <x v="513"/>
    <x v="564"/>
    <x v="540"/>
    <x v="566"/>
    <x v="569"/>
    <x v="0"/>
    <x v="1"/>
    <x v="3"/>
    <x v="3"/>
  </r>
  <r>
    <x v="571"/>
    <x v="103"/>
    <x v="0"/>
    <x v="3"/>
    <x v="1"/>
    <x v="0"/>
    <x v="0"/>
    <x v="2"/>
    <x v="0"/>
    <x v="2"/>
    <x v="9"/>
    <x v="3"/>
    <x v="533"/>
    <x v="0"/>
    <x v="514"/>
    <x v="565"/>
    <x v="541"/>
    <x v="412"/>
    <x v="570"/>
    <x v="0"/>
    <x v="1"/>
    <x v="3"/>
    <x v="3"/>
  </r>
  <r>
    <x v="572"/>
    <x v="104"/>
    <x v="0"/>
    <x v="3"/>
    <x v="1"/>
    <x v="0"/>
    <x v="15"/>
    <x v="0"/>
    <x v="0"/>
    <x v="3"/>
    <x v="7"/>
    <x v="0"/>
    <x v="534"/>
    <x v="2"/>
    <x v="515"/>
    <x v="566"/>
    <x v="542"/>
    <x v="567"/>
    <x v="571"/>
    <x v="0"/>
    <x v="1"/>
    <x v="3"/>
    <x v="3"/>
  </r>
  <r>
    <x v="573"/>
    <x v="104"/>
    <x v="0"/>
    <x v="3"/>
    <x v="1"/>
    <x v="1"/>
    <x v="1"/>
    <x v="0"/>
    <x v="0"/>
    <x v="1"/>
    <x v="1"/>
    <x v="3"/>
    <x v="535"/>
    <x v="0"/>
    <x v="516"/>
    <x v="567"/>
    <x v="543"/>
    <x v="568"/>
    <x v="572"/>
    <x v="0"/>
    <x v="1"/>
    <x v="3"/>
    <x v="3"/>
  </r>
  <r>
    <x v="574"/>
    <x v="104"/>
    <x v="0"/>
    <x v="3"/>
    <x v="1"/>
    <x v="0"/>
    <x v="15"/>
    <x v="0"/>
    <x v="0"/>
    <x v="2"/>
    <x v="18"/>
    <x v="6"/>
    <x v="536"/>
    <x v="2"/>
    <x v="517"/>
    <x v="568"/>
    <x v="544"/>
    <x v="569"/>
    <x v="573"/>
    <x v="0"/>
    <x v="1"/>
    <x v="3"/>
    <x v="3"/>
  </r>
  <r>
    <x v="575"/>
    <x v="104"/>
    <x v="0"/>
    <x v="3"/>
    <x v="1"/>
    <x v="1"/>
    <x v="11"/>
    <x v="2"/>
    <x v="0"/>
    <x v="2"/>
    <x v="2"/>
    <x v="0"/>
    <x v="537"/>
    <x v="0"/>
    <x v="92"/>
    <x v="569"/>
    <x v="92"/>
    <x v="570"/>
    <x v="574"/>
    <x v="0"/>
    <x v="1"/>
    <x v="3"/>
    <x v="3"/>
  </r>
  <r>
    <x v="576"/>
    <x v="104"/>
    <x v="0"/>
    <x v="3"/>
    <x v="1"/>
    <x v="1"/>
    <x v="14"/>
    <x v="2"/>
    <x v="1"/>
    <x v="2"/>
    <x v="9"/>
    <x v="3"/>
    <x v="538"/>
    <x v="0"/>
    <x v="518"/>
    <x v="570"/>
    <x v="545"/>
    <x v="571"/>
    <x v="575"/>
    <x v="0"/>
    <x v="1"/>
    <x v="3"/>
    <x v="3"/>
  </r>
  <r>
    <x v="577"/>
    <x v="104"/>
    <x v="0"/>
    <x v="3"/>
    <x v="1"/>
    <x v="3"/>
    <x v="13"/>
    <x v="3"/>
    <x v="0"/>
    <x v="2"/>
    <x v="9"/>
    <x v="3"/>
    <x v="539"/>
    <x v="0"/>
    <x v="64"/>
    <x v="571"/>
    <x v="546"/>
    <x v="572"/>
    <x v="576"/>
    <x v="0"/>
    <x v="1"/>
    <x v="3"/>
    <x v="3"/>
  </r>
  <r>
    <x v="578"/>
    <x v="104"/>
    <x v="0"/>
    <x v="3"/>
    <x v="1"/>
    <x v="0"/>
    <x v="9"/>
    <x v="0"/>
    <x v="1"/>
    <x v="3"/>
    <x v="13"/>
    <x v="0"/>
    <x v="540"/>
    <x v="2"/>
    <x v="519"/>
    <x v="572"/>
    <x v="547"/>
    <x v="573"/>
    <x v="577"/>
    <x v="0"/>
    <x v="1"/>
    <x v="3"/>
    <x v="3"/>
  </r>
  <r>
    <x v="579"/>
    <x v="104"/>
    <x v="0"/>
    <x v="3"/>
    <x v="1"/>
    <x v="1"/>
    <x v="6"/>
    <x v="2"/>
    <x v="2"/>
    <x v="2"/>
    <x v="18"/>
    <x v="3"/>
    <x v="541"/>
    <x v="0"/>
    <x v="520"/>
    <x v="573"/>
    <x v="548"/>
    <x v="574"/>
    <x v="578"/>
    <x v="0"/>
    <x v="1"/>
    <x v="3"/>
    <x v="3"/>
  </r>
  <r>
    <x v="580"/>
    <x v="105"/>
    <x v="0"/>
    <x v="3"/>
    <x v="1"/>
    <x v="0"/>
    <x v="15"/>
    <x v="2"/>
    <x v="1"/>
    <x v="2"/>
    <x v="2"/>
    <x v="0"/>
    <x v="542"/>
    <x v="3"/>
    <x v="521"/>
    <x v="574"/>
    <x v="549"/>
    <x v="575"/>
    <x v="579"/>
    <x v="0"/>
    <x v="1"/>
    <x v="3"/>
    <x v="3"/>
  </r>
  <r>
    <x v="581"/>
    <x v="105"/>
    <x v="0"/>
    <x v="3"/>
    <x v="1"/>
    <x v="3"/>
    <x v="13"/>
    <x v="0"/>
    <x v="1"/>
    <x v="2"/>
    <x v="9"/>
    <x v="3"/>
    <x v="543"/>
    <x v="3"/>
    <x v="375"/>
    <x v="575"/>
    <x v="392"/>
    <x v="576"/>
    <x v="580"/>
    <x v="0"/>
    <x v="1"/>
    <x v="3"/>
    <x v="3"/>
  </r>
  <r>
    <x v="582"/>
    <x v="105"/>
    <x v="0"/>
    <x v="3"/>
    <x v="1"/>
    <x v="0"/>
    <x v="15"/>
    <x v="0"/>
    <x v="0"/>
    <x v="1"/>
    <x v="17"/>
    <x v="3"/>
    <x v="544"/>
    <x v="0"/>
    <x v="522"/>
    <x v="576"/>
    <x v="550"/>
    <x v="577"/>
    <x v="581"/>
    <x v="0"/>
    <x v="1"/>
    <x v="3"/>
    <x v="3"/>
  </r>
  <r>
    <x v="583"/>
    <x v="105"/>
    <x v="0"/>
    <x v="3"/>
    <x v="1"/>
    <x v="1"/>
    <x v="11"/>
    <x v="0"/>
    <x v="1"/>
    <x v="2"/>
    <x v="9"/>
    <x v="3"/>
    <x v="347"/>
    <x v="2"/>
    <x v="523"/>
    <x v="577"/>
    <x v="551"/>
    <x v="578"/>
    <x v="582"/>
    <x v="0"/>
    <x v="1"/>
    <x v="3"/>
    <x v="3"/>
  </r>
  <r>
    <x v="584"/>
    <x v="105"/>
    <x v="0"/>
    <x v="3"/>
    <x v="1"/>
    <x v="2"/>
    <x v="16"/>
    <x v="0"/>
    <x v="2"/>
    <x v="2"/>
    <x v="18"/>
    <x v="6"/>
    <x v="545"/>
    <x v="2"/>
    <x v="524"/>
    <x v="578"/>
    <x v="552"/>
    <x v="579"/>
    <x v="583"/>
    <x v="0"/>
    <x v="1"/>
    <x v="3"/>
    <x v="3"/>
  </r>
  <r>
    <x v="585"/>
    <x v="105"/>
    <x v="0"/>
    <x v="3"/>
    <x v="1"/>
    <x v="1"/>
    <x v="6"/>
    <x v="0"/>
    <x v="2"/>
    <x v="2"/>
    <x v="2"/>
    <x v="2"/>
    <x v="546"/>
    <x v="0"/>
    <x v="4"/>
    <x v="579"/>
    <x v="4"/>
    <x v="580"/>
    <x v="584"/>
    <x v="0"/>
    <x v="1"/>
    <x v="3"/>
    <x v="3"/>
  </r>
  <r>
    <x v="586"/>
    <x v="105"/>
    <x v="0"/>
    <x v="3"/>
    <x v="1"/>
    <x v="0"/>
    <x v="0"/>
    <x v="3"/>
    <x v="1"/>
    <x v="2"/>
    <x v="9"/>
    <x v="0"/>
    <x v="547"/>
    <x v="3"/>
    <x v="525"/>
    <x v="580"/>
    <x v="553"/>
    <x v="581"/>
    <x v="585"/>
    <x v="0"/>
    <x v="1"/>
    <x v="3"/>
    <x v="3"/>
  </r>
  <r>
    <x v="587"/>
    <x v="105"/>
    <x v="0"/>
    <x v="3"/>
    <x v="1"/>
    <x v="3"/>
    <x v="8"/>
    <x v="0"/>
    <x v="0"/>
    <x v="3"/>
    <x v="7"/>
    <x v="0"/>
    <x v="548"/>
    <x v="0"/>
    <x v="526"/>
    <x v="581"/>
    <x v="554"/>
    <x v="582"/>
    <x v="586"/>
    <x v="0"/>
    <x v="1"/>
    <x v="3"/>
    <x v="3"/>
  </r>
  <r>
    <x v="588"/>
    <x v="106"/>
    <x v="0"/>
    <x v="3"/>
    <x v="1"/>
    <x v="3"/>
    <x v="8"/>
    <x v="3"/>
    <x v="2"/>
    <x v="2"/>
    <x v="15"/>
    <x v="0"/>
    <x v="549"/>
    <x v="0"/>
    <x v="527"/>
    <x v="582"/>
    <x v="555"/>
    <x v="583"/>
    <x v="587"/>
    <x v="0"/>
    <x v="1"/>
    <x v="3"/>
    <x v="3"/>
  </r>
  <r>
    <x v="589"/>
    <x v="106"/>
    <x v="0"/>
    <x v="3"/>
    <x v="1"/>
    <x v="1"/>
    <x v="11"/>
    <x v="3"/>
    <x v="0"/>
    <x v="2"/>
    <x v="15"/>
    <x v="3"/>
    <x v="550"/>
    <x v="0"/>
    <x v="528"/>
    <x v="583"/>
    <x v="556"/>
    <x v="584"/>
    <x v="588"/>
    <x v="0"/>
    <x v="1"/>
    <x v="3"/>
    <x v="3"/>
  </r>
  <r>
    <x v="590"/>
    <x v="106"/>
    <x v="0"/>
    <x v="3"/>
    <x v="1"/>
    <x v="0"/>
    <x v="0"/>
    <x v="1"/>
    <x v="2"/>
    <x v="2"/>
    <x v="18"/>
    <x v="4"/>
    <x v="551"/>
    <x v="1"/>
    <x v="529"/>
    <x v="584"/>
    <x v="557"/>
    <x v="585"/>
    <x v="589"/>
    <x v="0"/>
    <x v="1"/>
    <x v="3"/>
    <x v="3"/>
  </r>
  <r>
    <x v="591"/>
    <x v="106"/>
    <x v="0"/>
    <x v="3"/>
    <x v="1"/>
    <x v="1"/>
    <x v="6"/>
    <x v="0"/>
    <x v="0"/>
    <x v="3"/>
    <x v="13"/>
    <x v="3"/>
    <x v="552"/>
    <x v="0"/>
    <x v="530"/>
    <x v="585"/>
    <x v="558"/>
    <x v="586"/>
    <x v="590"/>
    <x v="0"/>
    <x v="1"/>
    <x v="3"/>
    <x v="3"/>
  </r>
  <r>
    <x v="592"/>
    <x v="106"/>
    <x v="0"/>
    <x v="3"/>
    <x v="1"/>
    <x v="3"/>
    <x v="8"/>
    <x v="0"/>
    <x v="2"/>
    <x v="3"/>
    <x v="13"/>
    <x v="2"/>
    <x v="553"/>
    <x v="2"/>
    <x v="223"/>
    <x v="586"/>
    <x v="559"/>
    <x v="587"/>
    <x v="591"/>
    <x v="0"/>
    <x v="1"/>
    <x v="3"/>
    <x v="3"/>
  </r>
  <r>
    <x v="593"/>
    <x v="107"/>
    <x v="0"/>
    <x v="3"/>
    <x v="1"/>
    <x v="2"/>
    <x v="10"/>
    <x v="3"/>
    <x v="0"/>
    <x v="0"/>
    <x v="8"/>
    <x v="2"/>
    <x v="554"/>
    <x v="3"/>
    <x v="418"/>
    <x v="587"/>
    <x v="560"/>
    <x v="588"/>
    <x v="592"/>
    <x v="0"/>
    <x v="1"/>
    <x v="3"/>
    <x v="3"/>
  </r>
  <r>
    <x v="594"/>
    <x v="107"/>
    <x v="0"/>
    <x v="3"/>
    <x v="1"/>
    <x v="3"/>
    <x v="8"/>
    <x v="0"/>
    <x v="1"/>
    <x v="4"/>
    <x v="16"/>
    <x v="0"/>
    <x v="555"/>
    <x v="0"/>
    <x v="531"/>
    <x v="588"/>
    <x v="561"/>
    <x v="589"/>
    <x v="593"/>
    <x v="0"/>
    <x v="1"/>
    <x v="3"/>
    <x v="3"/>
  </r>
  <r>
    <x v="595"/>
    <x v="107"/>
    <x v="0"/>
    <x v="3"/>
    <x v="1"/>
    <x v="2"/>
    <x v="10"/>
    <x v="2"/>
    <x v="0"/>
    <x v="3"/>
    <x v="19"/>
    <x v="3"/>
    <x v="556"/>
    <x v="3"/>
    <x v="532"/>
    <x v="589"/>
    <x v="562"/>
    <x v="590"/>
    <x v="594"/>
    <x v="0"/>
    <x v="1"/>
    <x v="3"/>
    <x v="3"/>
  </r>
  <r>
    <x v="596"/>
    <x v="107"/>
    <x v="0"/>
    <x v="3"/>
    <x v="1"/>
    <x v="3"/>
    <x v="8"/>
    <x v="2"/>
    <x v="0"/>
    <x v="3"/>
    <x v="13"/>
    <x v="3"/>
    <x v="557"/>
    <x v="0"/>
    <x v="533"/>
    <x v="590"/>
    <x v="563"/>
    <x v="591"/>
    <x v="595"/>
    <x v="0"/>
    <x v="1"/>
    <x v="3"/>
    <x v="3"/>
  </r>
  <r>
    <x v="597"/>
    <x v="107"/>
    <x v="0"/>
    <x v="3"/>
    <x v="1"/>
    <x v="2"/>
    <x v="2"/>
    <x v="0"/>
    <x v="2"/>
    <x v="3"/>
    <x v="13"/>
    <x v="0"/>
    <x v="558"/>
    <x v="3"/>
    <x v="534"/>
    <x v="591"/>
    <x v="564"/>
    <x v="592"/>
    <x v="596"/>
    <x v="0"/>
    <x v="1"/>
    <x v="3"/>
    <x v="3"/>
  </r>
  <r>
    <x v="598"/>
    <x v="107"/>
    <x v="0"/>
    <x v="3"/>
    <x v="1"/>
    <x v="3"/>
    <x v="8"/>
    <x v="0"/>
    <x v="1"/>
    <x v="3"/>
    <x v="7"/>
    <x v="0"/>
    <x v="559"/>
    <x v="0"/>
    <x v="535"/>
    <x v="592"/>
    <x v="565"/>
    <x v="593"/>
    <x v="597"/>
    <x v="0"/>
    <x v="1"/>
    <x v="3"/>
    <x v="3"/>
  </r>
  <r>
    <x v="599"/>
    <x v="107"/>
    <x v="0"/>
    <x v="3"/>
    <x v="1"/>
    <x v="2"/>
    <x v="5"/>
    <x v="0"/>
    <x v="0"/>
    <x v="3"/>
    <x v="7"/>
    <x v="3"/>
    <x v="560"/>
    <x v="0"/>
    <x v="536"/>
    <x v="593"/>
    <x v="566"/>
    <x v="594"/>
    <x v="598"/>
    <x v="0"/>
    <x v="1"/>
    <x v="3"/>
    <x v="3"/>
  </r>
  <r>
    <x v="600"/>
    <x v="107"/>
    <x v="0"/>
    <x v="3"/>
    <x v="1"/>
    <x v="0"/>
    <x v="15"/>
    <x v="0"/>
    <x v="2"/>
    <x v="1"/>
    <x v="1"/>
    <x v="3"/>
    <x v="561"/>
    <x v="0"/>
    <x v="537"/>
    <x v="594"/>
    <x v="567"/>
    <x v="595"/>
    <x v="599"/>
    <x v="0"/>
    <x v="1"/>
    <x v="3"/>
    <x v="3"/>
  </r>
  <r>
    <x v="601"/>
    <x v="108"/>
    <x v="0"/>
    <x v="3"/>
    <x v="1"/>
    <x v="3"/>
    <x v="7"/>
    <x v="0"/>
    <x v="0"/>
    <x v="0"/>
    <x v="8"/>
    <x v="0"/>
    <x v="562"/>
    <x v="0"/>
    <x v="538"/>
    <x v="595"/>
    <x v="568"/>
    <x v="596"/>
    <x v="600"/>
    <x v="0"/>
    <x v="1"/>
    <x v="3"/>
    <x v="3"/>
  </r>
  <r>
    <x v="602"/>
    <x v="108"/>
    <x v="0"/>
    <x v="3"/>
    <x v="1"/>
    <x v="1"/>
    <x v="14"/>
    <x v="0"/>
    <x v="0"/>
    <x v="0"/>
    <x v="8"/>
    <x v="3"/>
    <x v="563"/>
    <x v="0"/>
    <x v="539"/>
    <x v="596"/>
    <x v="569"/>
    <x v="597"/>
    <x v="601"/>
    <x v="0"/>
    <x v="1"/>
    <x v="3"/>
    <x v="3"/>
  </r>
  <r>
    <x v="603"/>
    <x v="108"/>
    <x v="0"/>
    <x v="3"/>
    <x v="1"/>
    <x v="2"/>
    <x v="2"/>
    <x v="1"/>
    <x v="2"/>
    <x v="4"/>
    <x v="10"/>
    <x v="4"/>
    <x v="564"/>
    <x v="1"/>
    <x v="341"/>
    <x v="597"/>
    <x v="570"/>
    <x v="598"/>
    <x v="602"/>
    <x v="0"/>
    <x v="1"/>
    <x v="3"/>
    <x v="3"/>
  </r>
  <r>
    <x v="604"/>
    <x v="108"/>
    <x v="0"/>
    <x v="3"/>
    <x v="1"/>
    <x v="1"/>
    <x v="12"/>
    <x v="2"/>
    <x v="1"/>
    <x v="2"/>
    <x v="15"/>
    <x v="3"/>
    <x v="565"/>
    <x v="0"/>
    <x v="540"/>
    <x v="598"/>
    <x v="571"/>
    <x v="599"/>
    <x v="603"/>
    <x v="0"/>
    <x v="1"/>
    <x v="3"/>
    <x v="3"/>
  </r>
  <r>
    <x v="605"/>
    <x v="108"/>
    <x v="0"/>
    <x v="3"/>
    <x v="1"/>
    <x v="0"/>
    <x v="0"/>
    <x v="1"/>
    <x v="2"/>
    <x v="3"/>
    <x v="19"/>
    <x v="7"/>
    <x v="566"/>
    <x v="1"/>
    <x v="541"/>
    <x v="599"/>
    <x v="572"/>
    <x v="600"/>
    <x v="604"/>
    <x v="0"/>
    <x v="1"/>
    <x v="3"/>
    <x v="3"/>
  </r>
  <r>
    <x v="606"/>
    <x v="108"/>
    <x v="0"/>
    <x v="3"/>
    <x v="1"/>
    <x v="0"/>
    <x v="15"/>
    <x v="3"/>
    <x v="0"/>
    <x v="3"/>
    <x v="5"/>
    <x v="1"/>
    <x v="567"/>
    <x v="3"/>
    <x v="542"/>
    <x v="600"/>
    <x v="573"/>
    <x v="601"/>
    <x v="605"/>
    <x v="0"/>
    <x v="1"/>
    <x v="3"/>
    <x v="3"/>
  </r>
  <r>
    <x v="607"/>
    <x v="108"/>
    <x v="0"/>
    <x v="3"/>
    <x v="1"/>
    <x v="3"/>
    <x v="13"/>
    <x v="2"/>
    <x v="0"/>
    <x v="1"/>
    <x v="11"/>
    <x v="2"/>
    <x v="568"/>
    <x v="2"/>
    <x v="543"/>
    <x v="601"/>
    <x v="574"/>
    <x v="602"/>
    <x v="606"/>
    <x v="0"/>
    <x v="1"/>
    <x v="3"/>
    <x v="3"/>
  </r>
  <r>
    <x v="608"/>
    <x v="108"/>
    <x v="0"/>
    <x v="3"/>
    <x v="1"/>
    <x v="0"/>
    <x v="15"/>
    <x v="0"/>
    <x v="0"/>
    <x v="2"/>
    <x v="15"/>
    <x v="0"/>
    <x v="569"/>
    <x v="2"/>
    <x v="544"/>
    <x v="602"/>
    <x v="575"/>
    <x v="603"/>
    <x v="607"/>
    <x v="0"/>
    <x v="1"/>
    <x v="3"/>
    <x v="3"/>
  </r>
  <r>
    <x v="609"/>
    <x v="108"/>
    <x v="0"/>
    <x v="3"/>
    <x v="1"/>
    <x v="2"/>
    <x v="3"/>
    <x v="0"/>
    <x v="0"/>
    <x v="2"/>
    <x v="9"/>
    <x v="2"/>
    <x v="570"/>
    <x v="0"/>
    <x v="545"/>
    <x v="603"/>
    <x v="576"/>
    <x v="604"/>
    <x v="608"/>
    <x v="0"/>
    <x v="1"/>
    <x v="3"/>
    <x v="3"/>
  </r>
  <r>
    <x v="610"/>
    <x v="108"/>
    <x v="0"/>
    <x v="3"/>
    <x v="1"/>
    <x v="0"/>
    <x v="15"/>
    <x v="0"/>
    <x v="1"/>
    <x v="2"/>
    <x v="15"/>
    <x v="0"/>
    <x v="571"/>
    <x v="1"/>
    <x v="16"/>
    <x v="604"/>
    <x v="16"/>
    <x v="605"/>
    <x v="609"/>
    <x v="0"/>
    <x v="1"/>
    <x v="3"/>
    <x v="3"/>
  </r>
  <r>
    <x v="611"/>
    <x v="108"/>
    <x v="0"/>
    <x v="3"/>
    <x v="1"/>
    <x v="0"/>
    <x v="15"/>
    <x v="0"/>
    <x v="1"/>
    <x v="4"/>
    <x v="14"/>
    <x v="3"/>
    <x v="572"/>
    <x v="3"/>
    <x v="546"/>
    <x v="605"/>
    <x v="577"/>
    <x v="606"/>
    <x v="610"/>
    <x v="0"/>
    <x v="1"/>
    <x v="3"/>
    <x v="3"/>
  </r>
  <r>
    <x v="612"/>
    <x v="108"/>
    <x v="0"/>
    <x v="3"/>
    <x v="1"/>
    <x v="3"/>
    <x v="8"/>
    <x v="2"/>
    <x v="1"/>
    <x v="3"/>
    <x v="5"/>
    <x v="2"/>
    <x v="573"/>
    <x v="1"/>
    <x v="547"/>
    <x v="606"/>
    <x v="578"/>
    <x v="607"/>
    <x v="611"/>
    <x v="0"/>
    <x v="1"/>
    <x v="3"/>
    <x v="3"/>
  </r>
  <r>
    <x v="613"/>
    <x v="109"/>
    <x v="0"/>
    <x v="3"/>
    <x v="1"/>
    <x v="3"/>
    <x v="7"/>
    <x v="0"/>
    <x v="1"/>
    <x v="2"/>
    <x v="15"/>
    <x v="3"/>
    <x v="574"/>
    <x v="0"/>
    <x v="548"/>
    <x v="607"/>
    <x v="579"/>
    <x v="608"/>
    <x v="612"/>
    <x v="0"/>
    <x v="1"/>
    <x v="3"/>
    <x v="3"/>
  </r>
  <r>
    <x v="614"/>
    <x v="109"/>
    <x v="0"/>
    <x v="3"/>
    <x v="1"/>
    <x v="2"/>
    <x v="3"/>
    <x v="2"/>
    <x v="0"/>
    <x v="1"/>
    <x v="17"/>
    <x v="2"/>
    <x v="575"/>
    <x v="0"/>
    <x v="549"/>
    <x v="608"/>
    <x v="580"/>
    <x v="609"/>
    <x v="613"/>
    <x v="0"/>
    <x v="1"/>
    <x v="3"/>
    <x v="3"/>
  </r>
  <r>
    <x v="615"/>
    <x v="109"/>
    <x v="0"/>
    <x v="3"/>
    <x v="1"/>
    <x v="2"/>
    <x v="2"/>
    <x v="3"/>
    <x v="1"/>
    <x v="0"/>
    <x v="0"/>
    <x v="3"/>
    <x v="99"/>
    <x v="0"/>
    <x v="550"/>
    <x v="609"/>
    <x v="581"/>
    <x v="610"/>
    <x v="614"/>
    <x v="0"/>
    <x v="1"/>
    <x v="3"/>
    <x v="3"/>
  </r>
  <r>
    <x v="616"/>
    <x v="109"/>
    <x v="0"/>
    <x v="3"/>
    <x v="1"/>
    <x v="3"/>
    <x v="13"/>
    <x v="3"/>
    <x v="0"/>
    <x v="2"/>
    <x v="9"/>
    <x v="3"/>
    <x v="576"/>
    <x v="0"/>
    <x v="111"/>
    <x v="610"/>
    <x v="582"/>
    <x v="611"/>
    <x v="615"/>
    <x v="0"/>
    <x v="1"/>
    <x v="3"/>
    <x v="3"/>
  </r>
  <r>
    <x v="617"/>
    <x v="109"/>
    <x v="0"/>
    <x v="3"/>
    <x v="1"/>
    <x v="2"/>
    <x v="5"/>
    <x v="3"/>
    <x v="1"/>
    <x v="4"/>
    <x v="10"/>
    <x v="3"/>
    <x v="218"/>
    <x v="0"/>
    <x v="301"/>
    <x v="611"/>
    <x v="310"/>
    <x v="612"/>
    <x v="616"/>
    <x v="0"/>
    <x v="1"/>
    <x v="3"/>
    <x v="3"/>
  </r>
  <r>
    <x v="618"/>
    <x v="109"/>
    <x v="0"/>
    <x v="3"/>
    <x v="1"/>
    <x v="1"/>
    <x v="12"/>
    <x v="0"/>
    <x v="0"/>
    <x v="1"/>
    <x v="17"/>
    <x v="3"/>
    <x v="577"/>
    <x v="2"/>
    <x v="551"/>
    <x v="612"/>
    <x v="583"/>
    <x v="613"/>
    <x v="617"/>
    <x v="0"/>
    <x v="1"/>
    <x v="3"/>
    <x v="3"/>
  </r>
  <r>
    <x v="619"/>
    <x v="109"/>
    <x v="0"/>
    <x v="3"/>
    <x v="1"/>
    <x v="3"/>
    <x v="13"/>
    <x v="2"/>
    <x v="2"/>
    <x v="0"/>
    <x v="4"/>
    <x v="0"/>
    <x v="578"/>
    <x v="2"/>
    <x v="552"/>
    <x v="613"/>
    <x v="584"/>
    <x v="614"/>
    <x v="618"/>
    <x v="0"/>
    <x v="1"/>
    <x v="3"/>
    <x v="3"/>
  </r>
  <r>
    <x v="620"/>
    <x v="109"/>
    <x v="0"/>
    <x v="3"/>
    <x v="1"/>
    <x v="0"/>
    <x v="15"/>
    <x v="2"/>
    <x v="0"/>
    <x v="3"/>
    <x v="19"/>
    <x v="0"/>
    <x v="579"/>
    <x v="0"/>
    <x v="553"/>
    <x v="614"/>
    <x v="585"/>
    <x v="615"/>
    <x v="619"/>
    <x v="0"/>
    <x v="1"/>
    <x v="3"/>
    <x v="3"/>
  </r>
  <r>
    <x v="621"/>
    <x v="109"/>
    <x v="0"/>
    <x v="3"/>
    <x v="1"/>
    <x v="3"/>
    <x v="4"/>
    <x v="0"/>
    <x v="1"/>
    <x v="2"/>
    <x v="15"/>
    <x v="2"/>
    <x v="580"/>
    <x v="2"/>
    <x v="554"/>
    <x v="615"/>
    <x v="586"/>
    <x v="616"/>
    <x v="620"/>
    <x v="0"/>
    <x v="1"/>
    <x v="3"/>
    <x v="3"/>
  </r>
  <r>
    <x v="622"/>
    <x v="109"/>
    <x v="0"/>
    <x v="3"/>
    <x v="1"/>
    <x v="3"/>
    <x v="7"/>
    <x v="3"/>
    <x v="0"/>
    <x v="0"/>
    <x v="6"/>
    <x v="3"/>
    <x v="439"/>
    <x v="3"/>
    <x v="555"/>
    <x v="616"/>
    <x v="587"/>
    <x v="617"/>
    <x v="621"/>
    <x v="0"/>
    <x v="1"/>
    <x v="3"/>
    <x v="3"/>
  </r>
  <r>
    <x v="623"/>
    <x v="109"/>
    <x v="0"/>
    <x v="3"/>
    <x v="1"/>
    <x v="1"/>
    <x v="1"/>
    <x v="2"/>
    <x v="1"/>
    <x v="4"/>
    <x v="10"/>
    <x v="0"/>
    <x v="581"/>
    <x v="0"/>
    <x v="159"/>
    <x v="617"/>
    <x v="588"/>
    <x v="618"/>
    <x v="622"/>
    <x v="0"/>
    <x v="1"/>
    <x v="3"/>
    <x v="3"/>
  </r>
  <r>
    <x v="624"/>
    <x v="109"/>
    <x v="0"/>
    <x v="3"/>
    <x v="1"/>
    <x v="2"/>
    <x v="16"/>
    <x v="0"/>
    <x v="2"/>
    <x v="4"/>
    <x v="16"/>
    <x v="2"/>
    <x v="490"/>
    <x v="0"/>
    <x v="556"/>
    <x v="618"/>
    <x v="589"/>
    <x v="619"/>
    <x v="623"/>
    <x v="0"/>
    <x v="1"/>
    <x v="3"/>
    <x v="3"/>
  </r>
  <r>
    <x v="625"/>
    <x v="110"/>
    <x v="0"/>
    <x v="3"/>
    <x v="1"/>
    <x v="3"/>
    <x v="7"/>
    <x v="0"/>
    <x v="0"/>
    <x v="1"/>
    <x v="1"/>
    <x v="8"/>
    <x v="582"/>
    <x v="0"/>
    <x v="557"/>
    <x v="619"/>
    <x v="590"/>
    <x v="620"/>
    <x v="624"/>
    <x v="0"/>
    <x v="1"/>
    <x v="3"/>
    <x v="3"/>
  </r>
  <r>
    <x v="626"/>
    <x v="110"/>
    <x v="0"/>
    <x v="3"/>
    <x v="1"/>
    <x v="3"/>
    <x v="7"/>
    <x v="0"/>
    <x v="2"/>
    <x v="0"/>
    <x v="0"/>
    <x v="6"/>
    <x v="583"/>
    <x v="3"/>
    <x v="558"/>
    <x v="620"/>
    <x v="591"/>
    <x v="621"/>
    <x v="625"/>
    <x v="0"/>
    <x v="1"/>
    <x v="3"/>
    <x v="3"/>
  </r>
  <r>
    <x v="627"/>
    <x v="110"/>
    <x v="0"/>
    <x v="3"/>
    <x v="1"/>
    <x v="1"/>
    <x v="12"/>
    <x v="0"/>
    <x v="1"/>
    <x v="1"/>
    <x v="3"/>
    <x v="3"/>
    <x v="584"/>
    <x v="2"/>
    <x v="559"/>
    <x v="621"/>
    <x v="592"/>
    <x v="622"/>
    <x v="626"/>
    <x v="0"/>
    <x v="1"/>
    <x v="3"/>
    <x v="3"/>
  </r>
  <r>
    <x v="628"/>
    <x v="110"/>
    <x v="0"/>
    <x v="3"/>
    <x v="1"/>
    <x v="1"/>
    <x v="14"/>
    <x v="0"/>
    <x v="0"/>
    <x v="1"/>
    <x v="17"/>
    <x v="0"/>
    <x v="585"/>
    <x v="0"/>
    <x v="560"/>
    <x v="622"/>
    <x v="593"/>
    <x v="623"/>
    <x v="627"/>
    <x v="0"/>
    <x v="1"/>
    <x v="3"/>
    <x v="3"/>
  </r>
  <r>
    <x v="629"/>
    <x v="110"/>
    <x v="0"/>
    <x v="3"/>
    <x v="1"/>
    <x v="0"/>
    <x v="0"/>
    <x v="3"/>
    <x v="0"/>
    <x v="1"/>
    <x v="17"/>
    <x v="3"/>
    <x v="586"/>
    <x v="2"/>
    <x v="561"/>
    <x v="623"/>
    <x v="202"/>
    <x v="624"/>
    <x v="628"/>
    <x v="0"/>
    <x v="1"/>
    <x v="3"/>
    <x v="3"/>
  </r>
  <r>
    <x v="630"/>
    <x v="110"/>
    <x v="0"/>
    <x v="3"/>
    <x v="1"/>
    <x v="0"/>
    <x v="0"/>
    <x v="2"/>
    <x v="0"/>
    <x v="1"/>
    <x v="17"/>
    <x v="3"/>
    <x v="587"/>
    <x v="3"/>
    <x v="562"/>
    <x v="624"/>
    <x v="594"/>
    <x v="625"/>
    <x v="629"/>
    <x v="0"/>
    <x v="1"/>
    <x v="3"/>
    <x v="3"/>
  </r>
  <r>
    <x v="631"/>
    <x v="110"/>
    <x v="0"/>
    <x v="3"/>
    <x v="1"/>
    <x v="1"/>
    <x v="6"/>
    <x v="0"/>
    <x v="1"/>
    <x v="0"/>
    <x v="4"/>
    <x v="3"/>
    <x v="578"/>
    <x v="0"/>
    <x v="563"/>
    <x v="625"/>
    <x v="595"/>
    <x v="626"/>
    <x v="630"/>
    <x v="0"/>
    <x v="1"/>
    <x v="3"/>
    <x v="3"/>
  </r>
  <r>
    <x v="632"/>
    <x v="110"/>
    <x v="0"/>
    <x v="3"/>
    <x v="1"/>
    <x v="1"/>
    <x v="12"/>
    <x v="0"/>
    <x v="0"/>
    <x v="0"/>
    <x v="8"/>
    <x v="3"/>
    <x v="588"/>
    <x v="0"/>
    <x v="564"/>
    <x v="626"/>
    <x v="596"/>
    <x v="627"/>
    <x v="631"/>
    <x v="0"/>
    <x v="1"/>
    <x v="3"/>
    <x v="3"/>
  </r>
  <r>
    <x v="633"/>
    <x v="110"/>
    <x v="0"/>
    <x v="3"/>
    <x v="1"/>
    <x v="2"/>
    <x v="2"/>
    <x v="0"/>
    <x v="1"/>
    <x v="4"/>
    <x v="14"/>
    <x v="0"/>
    <x v="589"/>
    <x v="3"/>
    <x v="423"/>
    <x v="627"/>
    <x v="597"/>
    <x v="628"/>
    <x v="632"/>
    <x v="0"/>
    <x v="1"/>
    <x v="3"/>
    <x v="3"/>
  </r>
  <r>
    <x v="634"/>
    <x v="110"/>
    <x v="0"/>
    <x v="3"/>
    <x v="1"/>
    <x v="1"/>
    <x v="11"/>
    <x v="0"/>
    <x v="0"/>
    <x v="0"/>
    <x v="8"/>
    <x v="0"/>
    <x v="590"/>
    <x v="0"/>
    <x v="565"/>
    <x v="628"/>
    <x v="598"/>
    <x v="629"/>
    <x v="633"/>
    <x v="0"/>
    <x v="1"/>
    <x v="3"/>
    <x v="3"/>
  </r>
  <r>
    <x v="635"/>
    <x v="110"/>
    <x v="0"/>
    <x v="3"/>
    <x v="1"/>
    <x v="0"/>
    <x v="15"/>
    <x v="2"/>
    <x v="0"/>
    <x v="3"/>
    <x v="7"/>
    <x v="0"/>
    <x v="591"/>
    <x v="3"/>
    <x v="566"/>
    <x v="629"/>
    <x v="599"/>
    <x v="630"/>
    <x v="634"/>
    <x v="0"/>
    <x v="1"/>
    <x v="3"/>
    <x v="3"/>
  </r>
  <r>
    <x v="636"/>
    <x v="110"/>
    <x v="0"/>
    <x v="3"/>
    <x v="1"/>
    <x v="1"/>
    <x v="12"/>
    <x v="2"/>
    <x v="1"/>
    <x v="1"/>
    <x v="3"/>
    <x v="0"/>
    <x v="592"/>
    <x v="0"/>
    <x v="567"/>
    <x v="630"/>
    <x v="600"/>
    <x v="631"/>
    <x v="635"/>
    <x v="0"/>
    <x v="1"/>
    <x v="3"/>
    <x v="3"/>
  </r>
  <r>
    <x v="637"/>
    <x v="110"/>
    <x v="0"/>
    <x v="3"/>
    <x v="1"/>
    <x v="1"/>
    <x v="11"/>
    <x v="2"/>
    <x v="0"/>
    <x v="0"/>
    <x v="0"/>
    <x v="3"/>
    <x v="593"/>
    <x v="3"/>
    <x v="568"/>
    <x v="631"/>
    <x v="601"/>
    <x v="632"/>
    <x v="636"/>
    <x v="0"/>
    <x v="1"/>
    <x v="3"/>
    <x v="3"/>
  </r>
  <r>
    <x v="638"/>
    <x v="111"/>
    <x v="0"/>
    <x v="3"/>
    <x v="1"/>
    <x v="1"/>
    <x v="1"/>
    <x v="0"/>
    <x v="0"/>
    <x v="3"/>
    <x v="5"/>
    <x v="0"/>
    <x v="594"/>
    <x v="3"/>
    <x v="569"/>
    <x v="632"/>
    <x v="602"/>
    <x v="633"/>
    <x v="637"/>
    <x v="0"/>
    <x v="1"/>
    <x v="3"/>
    <x v="3"/>
  </r>
  <r>
    <x v="639"/>
    <x v="111"/>
    <x v="0"/>
    <x v="3"/>
    <x v="1"/>
    <x v="2"/>
    <x v="5"/>
    <x v="0"/>
    <x v="0"/>
    <x v="1"/>
    <x v="11"/>
    <x v="3"/>
    <x v="595"/>
    <x v="0"/>
    <x v="570"/>
    <x v="633"/>
    <x v="603"/>
    <x v="634"/>
    <x v="638"/>
    <x v="0"/>
    <x v="1"/>
    <x v="3"/>
    <x v="3"/>
  </r>
  <r>
    <x v="640"/>
    <x v="111"/>
    <x v="0"/>
    <x v="3"/>
    <x v="1"/>
    <x v="1"/>
    <x v="6"/>
    <x v="2"/>
    <x v="1"/>
    <x v="3"/>
    <x v="13"/>
    <x v="3"/>
    <x v="596"/>
    <x v="2"/>
    <x v="571"/>
    <x v="634"/>
    <x v="604"/>
    <x v="635"/>
    <x v="639"/>
    <x v="0"/>
    <x v="1"/>
    <x v="3"/>
    <x v="3"/>
  </r>
  <r>
    <x v="641"/>
    <x v="111"/>
    <x v="0"/>
    <x v="3"/>
    <x v="1"/>
    <x v="3"/>
    <x v="4"/>
    <x v="2"/>
    <x v="1"/>
    <x v="1"/>
    <x v="3"/>
    <x v="3"/>
    <x v="597"/>
    <x v="2"/>
    <x v="572"/>
    <x v="635"/>
    <x v="605"/>
    <x v="636"/>
    <x v="640"/>
    <x v="0"/>
    <x v="1"/>
    <x v="3"/>
    <x v="3"/>
  </r>
  <r>
    <x v="642"/>
    <x v="111"/>
    <x v="0"/>
    <x v="3"/>
    <x v="1"/>
    <x v="1"/>
    <x v="1"/>
    <x v="0"/>
    <x v="1"/>
    <x v="3"/>
    <x v="13"/>
    <x v="0"/>
    <x v="598"/>
    <x v="0"/>
    <x v="573"/>
    <x v="636"/>
    <x v="606"/>
    <x v="637"/>
    <x v="641"/>
    <x v="0"/>
    <x v="1"/>
    <x v="3"/>
    <x v="3"/>
  </r>
  <r>
    <x v="643"/>
    <x v="111"/>
    <x v="0"/>
    <x v="3"/>
    <x v="1"/>
    <x v="0"/>
    <x v="0"/>
    <x v="3"/>
    <x v="1"/>
    <x v="1"/>
    <x v="3"/>
    <x v="3"/>
    <x v="599"/>
    <x v="2"/>
    <x v="574"/>
    <x v="637"/>
    <x v="607"/>
    <x v="638"/>
    <x v="642"/>
    <x v="0"/>
    <x v="1"/>
    <x v="3"/>
    <x v="3"/>
  </r>
  <r>
    <x v="644"/>
    <x v="111"/>
    <x v="0"/>
    <x v="3"/>
    <x v="1"/>
    <x v="1"/>
    <x v="12"/>
    <x v="0"/>
    <x v="1"/>
    <x v="4"/>
    <x v="14"/>
    <x v="0"/>
    <x v="600"/>
    <x v="2"/>
    <x v="481"/>
    <x v="638"/>
    <x v="506"/>
    <x v="639"/>
    <x v="643"/>
    <x v="0"/>
    <x v="1"/>
    <x v="3"/>
    <x v="3"/>
  </r>
  <r>
    <x v="645"/>
    <x v="112"/>
    <x v="0"/>
    <x v="3"/>
    <x v="1"/>
    <x v="1"/>
    <x v="1"/>
    <x v="0"/>
    <x v="1"/>
    <x v="4"/>
    <x v="16"/>
    <x v="2"/>
    <x v="601"/>
    <x v="0"/>
    <x v="125"/>
    <x v="639"/>
    <x v="126"/>
    <x v="640"/>
    <x v="644"/>
    <x v="0"/>
    <x v="1"/>
    <x v="3"/>
    <x v="3"/>
  </r>
  <r>
    <x v="646"/>
    <x v="112"/>
    <x v="0"/>
    <x v="3"/>
    <x v="1"/>
    <x v="3"/>
    <x v="8"/>
    <x v="3"/>
    <x v="0"/>
    <x v="4"/>
    <x v="10"/>
    <x v="3"/>
    <x v="602"/>
    <x v="2"/>
    <x v="575"/>
    <x v="640"/>
    <x v="608"/>
    <x v="641"/>
    <x v="645"/>
    <x v="0"/>
    <x v="1"/>
    <x v="3"/>
    <x v="3"/>
  </r>
  <r>
    <x v="647"/>
    <x v="112"/>
    <x v="0"/>
    <x v="3"/>
    <x v="1"/>
    <x v="3"/>
    <x v="7"/>
    <x v="3"/>
    <x v="1"/>
    <x v="4"/>
    <x v="10"/>
    <x v="3"/>
    <x v="603"/>
    <x v="3"/>
    <x v="576"/>
    <x v="641"/>
    <x v="609"/>
    <x v="642"/>
    <x v="646"/>
    <x v="0"/>
    <x v="1"/>
    <x v="3"/>
    <x v="3"/>
  </r>
  <r>
    <x v="648"/>
    <x v="112"/>
    <x v="0"/>
    <x v="3"/>
    <x v="1"/>
    <x v="3"/>
    <x v="8"/>
    <x v="3"/>
    <x v="0"/>
    <x v="0"/>
    <x v="6"/>
    <x v="1"/>
    <x v="604"/>
    <x v="2"/>
    <x v="577"/>
    <x v="642"/>
    <x v="610"/>
    <x v="643"/>
    <x v="647"/>
    <x v="0"/>
    <x v="1"/>
    <x v="3"/>
    <x v="3"/>
  </r>
  <r>
    <x v="649"/>
    <x v="112"/>
    <x v="0"/>
    <x v="3"/>
    <x v="1"/>
    <x v="3"/>
    <x v="4"/>
    <x v="3"/>
    <x v="2"/>
    <x v="1"/>
    <x v="1"/>
    <x v="3"/>
    <x v="605"/>
    <x v="0"/>
    <x v="578"/>
    <x v="643"/>
    <x v="611"/>
    <x v="644"/>
    <x v="648"/>
    <x v="0"/>
    <x v="1"/>
    <x v="3"/>
    <x v="3"/>
  </r>
  <r>
    <x v="650"/>
    <x v="112"/>
    <x v="0"/>
    <x v="3"/>
    <x v="1"/>
    <x v="1"/>
    <x v="6"/>
    <x v="2"/>
    <x v="0"/>
    <x v="3"/>
    <x v="19"/>
    <x v="0"/>
    <x v="606"/>
    <x v="3"/>
    <x v="579"/>
    <x v="644"/>
    <x v="612"/>
    <x v="645"/>
    <x v="649"/>
    <x v="0"/>
    <x v="1"/>
    <x v="3"/>
    <x v="3"/>
  </r>
  <r>
    <x v="651"/>
    <x v="113"/>
    <x v="0"/>
    <x v="3"/>
    <x v="1"/>
    <x v="1"/>
    <x v="6"/>
    <x v="0"/>
    <x v="2"/>
    <x v="1"/>
    <x v="17"/>
    <x v="0"/>
    <x v="607"/>
    <x v="0"/>
    <x v="580"/>
    <x v="645"/>
    <x v="613"/>
    <x v="646"/>
    <x v="650"/>
    <x v="0"/>
    <x v="1"/>
    <x v="3"/>
    <x v="3"/>
  </r>
  <r>
    <x v="652"/>
    <x v="113"/>
    <x v="0"/>
    <x v="3"/>
    <x v="1"/>
    <x v="1"/>
    <x v="14"/>
    <x v="0"/>
    <x v="1"/>
    <x v="1"/>
    <x v="1"/>
    <x v="3"/>
    <x v="608"/>
    <x v="3"/>
    <x v="581"/>
    <x v="646"/>
    <x v="614"/>
    <x v="647"/>
    <x v="651"/>
    <x v="0"/>
    <x v="1"/>
    <x v="3"/>
    <x v="3"/>
  </r>
  <r>
    <x v="653"/>
    <x v="113"/>
    <x v="0"/>
    <x v="3"/>
    <x v="1"/>
    <x v="1"/>
    <x v="14"/>
    <x v="1"/>
    <x v="0"/>
    <x v="4"/>
    <x v="12"/>
    <x v="2"/>
    <x v="293"/>
    <x v="4"/>
    <x v="582"/>
    <x v="647"/>
    <x v="615"/>
    <x v="648"/>
    <x v="652"/>
    <x v="0"/>
    <x v="1"/>
    <x v="3"/>
    <x v="3"/>
  </r>
  <r>
    <x v="654"/>
    <x v="113"/>
    <x v="0"/>
    <x v="3"/>
    <x v="1"/>
    <x v="1"/>
    <x v="1"/>
    <x v="1"/>
    <x v="0"/>
    <x v="0"/>
    <x v="6"/>
    <x v="7"/>
    <x v="198"/>
    <x v="1"/>
    <x v="583"/>
    <x v="648"/>
    <x v="616"/>
    <x v="649"/>
    <x v="653"/>
    <x v="0"/>
    <x v="1"/>
    <x v="3"/>
    <x v="3"/>
  </r>
  <r>
    <x v="655"/>
    <x v="113"/>
    <x v="0"/>
    <x v="3"/>
    <x v="1"/>
    <x v="0"/>
    <x v="0"/>
    <x v="0"/>
    <x v="1"/>
    <x v="1"/>
    <x v="3"/>
    <x v="0"/>
    <x v="609"/>
    <x v="3"/>
    <x v="511"/>
    <x v="649"/>
    <x v="538"/>
    <x v="650"/>
    <x v="654"/>
    <x v="0"/>
    <x v="1"/>
    <x v="3"/>
    <x v="3"/>
  </r>
  <r>
    <x v="656"/>
    <x v="113"/>
    <x v="0"/>
    <x v="3"/>
    <x v="1"/>
    <x v="2"/>
    <x v="3"/>
    <x v="0"/>
    <x v="1"/>
    <x v="2"/>
    <x v="15"/>
    <x v="3"/>
    <x v="610"/>
    <x v="0"/>
    <x v="584"/>
    <x v="650"/>
    <x v="617"/>
    <x v="651"/>
    <x v="655"/>
    <x v="0"/>
    <x v="1"/>
    <x v="3"/>
    <x v="3"/>
  </r>
  <r>
    <x v="657"/>
    <x v="113"/>
    <x v="0"/>
    <x v="3"/>
    <x v="1"/>
    <x v="3"/>
    <x v="13"/>
    <x v="2"/>
    <x v="1"/>
    <x v="2"/>
    <x v="15"/>
    <x v="3"/>
    <x v="611"/>
    <x v="0"/>
    <x v="585"/>
    <x v="651"/>
    <x v="618"/>
    <x v="652"/>
    <x v="656"/>
    <x v="0"/>
    <x v="1"/>
    <x v="3"/>
    <x v="3"/>
  </r>
  <r>
    <x v="658"/>
    <x v="113"/>
    <x v="0"/>
    <x v="3"/>
    <x v="1"/>
    <x v="0"/>
    <x v="15"/>
    <x v="2"/>
    <x v="2"/>
    <x v="2"/>
    <x v="9"/>
    <x v="3"/>
    <x v="526"/>
    <x v="3"/>
    <x v="586"/>
    <x v="652"/>
    <x v="619"/>
    <x v="653"/>
    <x v="657"/>
    <x v="0"/>
    <x v="1"/>
    <x v="3"/>
    <x v="3"/>
  </r>
  <r>
    <x v="659"/>
    <x v="113"/>
    <x v="0"/>
    <x v="3"/>
    <x v="1"/>
    <x v="0"/>
    <x v="0"/>
    <x v="0"/>
    <x v="2"/>
    <x v="0"/>
    <x v="6"/>
    <x v="0"/>
    <x v="413"/>
    <x v="3"/>
    <x v="587"/>
    <x v="653"/>
    <x v="620"/>
    <x v="654"/>
    <x v="658"/>
    <x v="0"/>
    <x v="1"/>
    <x v="3"/>
    <x v="3"/>
  </r>
  <r>
    <x v="660"/>
    <x v="113"/>
    <x v="0"/>
    <x v="3"/>
    <x v="1"/>
    <x v="0"/>
    <x v="15"/>
    <x v="3"/>
    <x v="1"/>
    <x v="0"/>
    <x v="0"/>
    <x v="0"/>
    <x v="612"/>
    <x v="0"/>
    <x v="588"/>
    <x v="654"/>
    <x v="621"/>
    <x v="655"/>
    <x v="659"/>
    <x v="0"/>
    <x v="1"/>
    <x v="3"/>
    <x v="3"/>
  </r>
  <r>
    <x v="661"/>
    <x v="114"/>
    <x v="0"/>
    <x v="3"/>
    <x v="1"/>
    <x v="1"/>
    <x v="12"/>
    <x v="0"/>
    <x v="0"/>
    <x v="2"/>
    <x v="2"/>
    <x v="3"/>
    <x v="143"/>
    <x v="2"/>
    <x v="258"/>
    <x v="655"/>
    <x v="622"/>
    <x v="656"/>
    <x v="660"/>
    <x v="0"/>
    <x v="1"/>
    <x v="3"/>
    <x v="3"/>
  </r>
  <r>
    <x v="662"/>
    <x v="114"/>
    <x v="0"/>
    <x v="3"/>
    <x v="1"/>
    <x v="2"/>
    <x v="5"/>
    <x v="0"/>
    <x v="2"/>
    <x v="2"/>
    <x v="2"/>
    <x v="3"/>
    <x v="542"/>
    <x v="0"/>
    <x v="42"/>
    <x v="656"/>
    <x v="623"/>
    <x v="657"/>
    <x v="661"/>
    <x v="0"/>
    <x v="1"/>
    <x v="3"/>
    <x v="3"/>
  </r>
  <r>
    <x v="663"/>
    <x v="114"/>
    <x v="0"/>
    <x v="3"/>
    <x v="1"/>
    <x v="3"/>
    <x v="8"/>
    <x v="1"/>
    <x v="2"/>
    <x v="3"/>
    <x v="5"/>
    <x v="8"/>
    <x v="613"/>
    <x v="3"/>
    <x v="589"/>
    <x v="657"/>
    <x v="624"/>
    <x v="658"/>
    <x v="662"/>
    <x v="0"/>
    <x v="1"/>
    <x v="3"/>
    <x v="3"/>
  </r>
  <r>
    <x v="664"/>
    <x v="114"/>
    <x v="0"/>
    <x v="3"/>
    <x v="1"/>
    <x v="2"/>
    <x v="16"/>
    <x v="0"/>
    <x v="0"/>
    <x v="0"/>
    <x v="6"/>
    <x v="0"/>
    <x v="614"/>
    <x v="2"/>
    <x v="590"/>
    <x v="658"/>
    <x v="625"/>
    <x v="659"/>
    <x v="663"/>
    <x v="0"/>
    <x v="1"/>
    <x v="3"/>
    <x v="3"/>
  </r>
  <r>
    <x v="665"/>
    <x v="114"/>
    <x v="0"/>
    <x v="3"/>
    <x v="1"/>
    <x v="0"/>
    <x v="15"/>
    <x v="0"/>
    <x v="0"/>
    <x v="0"/>
    <x v="6"/>
    <x v="6"/>
    <x v="133"/>
    <x v="2"/>
    <x v="583"/>
    <x v="659"/>
    <x v="626"/>
    <x v="660"/>
    <x v="664"/>
    <x v="0"/>
    <x v="1"/>
    <x v="3"/>
    <x v="3"/>
  </r>
  <r>
    <x v="666"/>
    <x v="114"/>
    <x v="0"/>
    <x v="3"/>
    <x v="1"/>
    <x v="1"/>
    <x v="12"/>
    <x v="3"/>
    <x v="0"/>
    <x v="4"/>
    <x v="10"/>
    <x v="0"/>
    <x v="615"/>
    <x v="0"/>
    <x v="591"/>
    <x v="660"/>
    <x v="627"/>
    <x v="661"/>
    <x v="665"/>
    <x v="0"/>
    <x v="1"/>
    <x v="3"/>
    <x v="3"/>
  </r>
  <r>
    <x v="667"/>
    <x v="114"/>
    <x v="0"/>
    <x v="3"/>
    <x v="1"/>
    <x v="3"/>
    <x v="8"/>
    <x v="3"/>
    <x v="0"/>
    <x v="1"/>
    <x v="1"/>
    <x v="3"/>
    <x v="616"/>
    <x v="2"/>
    <x v="592"/>
    <x v="661"/>
    <x v="628"/>
    <x v="662"/>
    <x v="666"/>
    <x v="0"/>
    <x v="1"/>
    <x v="3"/>
    <x v="3"/>
  </r>
  <r>
    <x v="668"/>
    <x v="114"/>
    <x v="0"/>
    <x v="3"/>
    <x v="1"/>
    <x v="3"/>
    <x v="13"/>
    <x v="0"/>
    <x v="1"/>
    <x v="1"/>
    <x v="11"/>
    <x v="3"/>
    <x v="617"/>
    <x v="0"/>
    <x v="593"/>
    <x v="662"/>
    <x v="629"/>
    <x v="663"/>
    <x v="667"/>
    <x v="0"/>
    <x v="1"/>
    <x v="3"/>
    <x v="3"/>
  </r>
  <r>
    <x v="669"/>
    <x v="114"/>
    <x v="0"/>
    <x v="3"/>
    <x v="1"/>
    <x v="1"/>
    <x v="6"/>
    <x v="3"/>
    <x v="1"/>
    <x v="2"/>
    <x v="2"/>
    <x v="3"/>
    <x v="618"/>
    <x v="0"/>
    <x v="404"/>
    <x v="663"/>
    <x v="630"/>
    <x v="664"/>
    <x v="668"/>
    <x v="0"/>
    <x v="1"/>
    <x v="3"/>
    <x v="3"/>
  </r>
  <r>
    <x v="670"/>
    <x v="115"/>
    <x v="0"/>
    <x v="3"/>
    <x v="1"/>
    <x v="3"/>
    <x v="8"/>
    <x v="0"/>
    <x v="0"/>
    <x v="3"/>
    <x v="13"/>
    <x v="6"/>
    <x v="619"/>
    <x v="0"/>
    <x v="594"/>
    <x v="664"/>
    <x v="631"/>
    <x v="665"/>
    <x v="669"/>
    <x v="0"/>
    <x v="1"/>
    <x v="3"/>
    <x v="3"/>
  </r>
  <r>
    <x v="671"/>
    <x v="115"/>
    <x v="0"/>
    <x v="3"/>
    <x v="1"/>
    <x v="3"/>
    <x v="4"/>
    <x v="0"/>
    <x v="1"/>
    <x v="1"/>
    <x v="3"/>
    <x v="1"/>
    <x v="620"/>
    <x v="0"/>
    <x v="411"/>
    <x v="665"/>
    <x v="632"/>
    <x v="666"/>
    <x v="670"/>
    <x v="0"/>
    <x v="1"/>
    <x v="3"/>
    <x v="3"/>
  </r>
  <r>
    <x v="672"/>
    <x v="115"/>
    <x v="0"/>
    <x v="3"/>
    <x v="1"/>
    <x v="1"/>
    <x v="6"/>
    <x v="2"/>
    <x v="1"/>
    <x v="4"/>
    <x v="14"/>
    <x v="0"/>
    <x v="621"/>
    <x v="3"/>
    <x v="354"/>
    <x v="666"/>
    <x v="633"/>
    <x v="667"/>
    <x v="671"/>
    <x v="0"/>
    <x v="1"/>
    <x v="3"/>
    <x v="3"/>
  </r>
  <r>
    <x v="673"/>
    <x v="115"/>
    <x v="0"/>
    <x v="3"/>
    <x v="1"/>
    <x v="3"/>
    <x v="7"/>
    <x v="3"/>
    <x v="1"/>
    <x v="2"/>
    <x v="2"/>
    <x v="2"/>
    <x v="196"/>
    <x v="2"/>
    <x v="595"/>
    <x v="667"/>
    <x v="634"/>
    <x v="668"/>
    <x v="672"/>
    <x v="0"/>
    <x v="1"/>
    <x v="3"/>
    <x v="3"/>
  </r>
  <r>
    <x v="674"/>
    <x v="115"/>
    <x v="0"/>
    <x v="3"/>
    <x v="1"/>
    <x v="3"/>
    <x v="7"/>
    <x v="2"/>
    <x v="2"/>
    <x v="3"/>
    <x v="7"/>
    <x v="0"/>
    <x v="622"/>
    <x v="0"/>
    <x v="179"/>
    <x v="668"/>
    <x v="635"/>
    <x v="669"/>
    <x v="673"/>
    <x v="0"/>
    <x v="1"/>
    <x v="3"/>
    <x v="3"/>
  </r>
  <r>
    <x v="675"/>
    <x v="115"/>
    <x v="0"/>
    <x v="3"/>
    <x v="1"/>
    <x v="3"/>
    <x v="8"/>
    <x v="1"/>
    <x v="2"/>
    <x v="3"/>
    <x v="5"/>
    <x v="8"/>
    <x v="623"/>
    <x v="2"/>
    <x v="596"/>
    <x v="669"/>
    <x v="636"/>
    <x v="670"/>
    <x v="674"/>
    <x v="0"/>
    <x v="1"/>
    <x v="3"/>
    <x v="3"/>
  </r>
  <r>
    <x v="676"/>
    <x v="115"/>
    <x v="0"/>
    <x v="3"/>
    <x v="1"/>
    <x v="3"/>
    <x v="7"/>
    <x v="1"/>
    <x v="2"/>
    <x v="2"/>
    <x v="9"/>
    <x v="2"/>
    <x v="624"/>
    <x v="3"/>
    <x v="597"/>
    <x v="670"/>
    <x v="637"/>
    <x v="671"/>
    <x v="675"/>
    <x v="0"/>
    <x v="1"/>
    <x v="3"/>
    <x v="3"/>
  </r>
  <r>
    <x v="677"/>
    <x v="115"/>
    <x v="0"/>
    <x v="3"/>
    <x v="1"/>
    <x v="1"/>
    <x v="1"/>
    <x v="3"/>
    <x v="2"/>
    <x v="4"/>
    <x v="16"/>
    <x v="1"/>
    <x v="625"/>
    <x v="2"/>
    <x v="598"/>
    <x v="671"/>
    <x v="638"/>
    <x v="672"/>
    <x v="676"/>
    <x v="0"/>
    <x v="1"/>
    <x v="3"/>
    <x v="3"/>
  </r>
  <r>
    <x v="678"/>
    <x v="116"/>
    <x v="0"/>
    <x v="3"/>
    <x v="1"/>
    <x v="3"/>
    <x v="13"/>
    <x v="0"/>
    <x v="0"/>
    <x v="2"/>
    <x v="18"/>
    <x v="3"/>
    <x v="626"/>
    <x v="0"/>
    <x v="599"/>
    <x v="672"/>
    <x v="639"/>
    <x v="673"/>
    <x v="677"/>
    <x v="0"/>
    <x v="1"/>
    <x v="3"/>
    <x v="3"/>
  </r>
  <r>
    <x v="679"/>
    <x v="116"/>
    <x v="0"/>
    <x v="3"/>
    <x v="1"/>
    <x v="3"/>
    <x v="4"/>
    <x v="3"/>
    <x v="1"/>
    <x v="1"/>
    <x v="17"/>
    <x v="3"/>
    <x v="627"/>
    <x v="0"/>
    <x v="600"/>
    <x v="673"/>
    <x v="640"/>
    <x v="674"/>
    <x v="678"/>
    <x v="0"/>
    <x v="1"/>
    <x v="3"/>
    <x v="3"/>
  </r>
  <r>
    <x v="680"/>
    <x v="116"/>
    <x v="0"/>
    <x v="3"/>
    <x v="1"/>
    <x v="1"/>
    <x v="12"/>
    <x v="0"/>
    <x v="1"/>
    <x v="4"/>
    <x v="16"/>
    <x v="1"/>
    <x v="628"/>
    <x v="0"/>
    <x v="244"/>
    <x v="674"/>
    <x v="641"/>
    <x v="675"/>
    <x v="679"/>
    <x v="0"/>
    <x v="1"/>
    <x v="3"/>
    <x v="3"/>
  </r>
  <r>
    <x v="681"/>
    <x v="116"/>
    <x v="0"/>
    <x v="3"/>
    <x v="1"/>
    <x v="1"/>
    <x v="11"/>
    <x v="2"/>
    <x v="1"/>
    <x v="2"/>
    <x v="18"/>
    <x v="2"/>
    <x v="629"/>
    <x v="2"/>
    <x v="601"/>
    <x v="675"/>
    <x v="642"/>
    <x v="676"/>
    <x v="680"/>
    <x v="0"/>
    <x v="1"/>
    <x v="3"/>
    <x v="3"/>
  </r>
  <r>
    <x v="682"/>
    <x v="116"/>
    <x v="0"/>
    <x v="3"/>
    <x v="1"/>
    <x v="1"/>
    <x v="6"/>
    <x v="1"/>
    <x v="1"/>
    <x v="4"/>
    <x v="12"/>
    <x v="9"/>
    <x v="630"/>
    <x v="1"/>
    <x v="602"/>
    <x v="676"/>
    <x v="643"/>
    <x v="677"/>
    <x v="681"/>
    <x v="0"/>
    <x v="1"/>
    <x v="3"/>
    <x v="3"/>
  </r>
  <r>
    <x v="683"/>
    <x v="116"/>
    <x v="0"/>
    <x v="3"/>
    <x v="1"/>
    <x v="2"/>
    <x v="16"/>
    <x v="0"/>
    <x v="2"/>
    <x v="4"/>
    <x v="16"/>
    <x v="3"/>
    <x v="631"/>
    <x v="0"/>
    <x v="556"/>
    <x v="677"/>
    <x v="644"/>
    <x v="678"/>
    <x v="682"/>
    <x v="0"/>
    <x v="1"/>
    <x v="3"/>
    <x v="3"/>
  </r>
  <r>
    <x v="684"/>
    <x v="117"/>
    <x v="0"/>
    <x v="3"/>
    <x v="1"/>
    <x v="1"/>
    <x v="11"/>
    <x v="0"/>
    <x v="1"/>
    <x v="3"/>
    <x v="13"/>
    <x v="3"/>
    <x v="632"/>
    <x v="0"/>
    <x v="603"/>
    <x v="678"/>
    <x v="645"/>
    <x v="679"/>
    <x v="683"/>
    <x v="0"/>
    <x v="1"/>
    <x v="3"/>
    <x v="3"/>
  </r>
  <r>
    <x v="685"/>
    <x v="117"/>
    <x v="0"/>
    <x v="3"/>
    <x v="1"/>
    <x v="3"/>
    <x v="7"/>
    <x v="0"/>
    <x v="0"/>
    <x v="2"/>
    <x v="2"/>
    <x v="3"/>
    <x v="633"/>
    <x v="2"/>
    <x v="296"/>
    <x v="679"/>
    <x v="646"/>
    <x v="680"/>
    <x v="684"/>
    <x v="0"/>
    <x v="1"/>
    <x v="3"/>
    <x v="3"/>
  </r>
  <r>
    <x v="686"/>
    <x v="117"/>
    <x v="0"/>
    <x v="3"/>
    <x v="1"/>
    <x v="3"/>
    <x v="8"/>
    <x v="2"/>
    <x v="1"/>
    <x v="1"/>
    <x v="11"/>
    <x v="3"/>
    <x v="634"/>
    <x v="0"/>
    <x v="604"/>
    <x v="680"/>
    <x v="647"/>
    <x v="646"/>
    <x v="685"/>
    <x v="0"/>
    <x v="1"/>
    <x v="3"/>
    <x v="3"/>
  </r>
  <r>
    <x v="687"/>
    <x v="117"/>
    <x v="0"/>
    <x v="3"/>
    <x v="1"/>
    <x v="0"/>
    <x v="9"/>
    <x v="3"/>
    <x v="1"/>
    <x v="1"/>
    <x v="11"/>
    <x v="3"/>
    <x v="635"/>
    <x v="0"/>
    <x v="605"/>
    <x v="681"/>
    <x v="648"/>
    <x v="681"/>
    <x v="686"/>
    <x v="0"/>
    <x v="1"/>
    <x v="3"/>
    <x v="3"/>
  </r>
  <r>
    <x v="688"/>
    <x v="117"/>
    <x v="0"/>
    <x v="3"/>
    <x v="1"/>
    <x v="0"/>
    <x v="0"/>
    <x v="0"/>
    <x v="0"/>
    <x v="4"/>
    <x v="10"/>
    <x v="3"/>
    <x v="636"/>
    <x v="1"/>
    <x v="282"/>
    <x v="682"/>
    <x v="290"/>
    <x v="682"/>
    <x v="687"/>
    <x v="0"/>
    <x v="1"/>
    <x v="3"/>
    <x v="3"/>
  </r>
  <r>
    <x v="689"/>
    <x v="117"/>
    <x v="0"/>
    <x v="3"/>
    <x v="1"/>
    <x v="3"/>
    <x v="13"/>
    <x v="3"/>
    <x v="0"/>
    <x v="2"/>
    <x v="9"/>
    <x v="2"/>
    <x v="637"/>
    <x v="2"/>
    <x v="606"/>
    <x v="683"/>
    <x v="293"/>
    <x v="683"/>
    <x v="688"/>
    <x v="0"/>
    <x v="1"/>
    <x v="3"/>
    <x v="3"/>
  </r>
  <r>
    <x v="690"/>
    <x v="117"/>
    <x v="0"/>
    <x v="3"/>
    <x v="1"/>
    <x v="3"/>
    <x v="7"/>
    <x v="0"/>
    <x v="0"/>
    <x v="4"/>
    <x v="16"/>
    <x v="1"/>
    <x v="638"/>
    <x v="3"/>
    <x v="607"/>
    <x v="684"/>
    <x v="649"/>
    <x v="684"/>
    <x v="689"/>
    <x v="0"/>
    <x v="1"/>
    <x v="3"/>
    <x v="3"/>
  </r>
  <r>
    <x v="691"/>
    <x v="117"/>
    <x v="0"/>
    <x v="3"/>
    <x v="1"/>
    <x v="3"/>
    <x v="8"/>
    <x v="0"/>
    <x v="2"/>
    <x v="0"/>
    <x v="4"/>
    <x v="3"/>
    <x v="639"/>
    <x v="0"/>
    <x v="608"/>
    <x v="685"/>
    <x v="650"/>
    <x v="685"/>
    <x v="690"/>
    <x v="0"/>
    <x v="1"/>
    <x v="3"/>
    <x v="3"/>
  </r>
  <r>
    <x v="692"/>
    <x v="117"/>
    <x v="0"/>
    <x v="3"/>
    <x v="1"/>
    <x v="0"/>
    <x v="15"/>
    <x v="2"/>
    <x v="0"/>
    <x v="4"/>
    <x v="16"/>
    <x v="3"/>
    <x v="640"/>
    <x v="2"/>
    <x v="130"/>
    <x v="686"/>
    <x v="651"/>
    <x v="686"/>
    <x v="691"/>
    <x v="0"/>
    <x v="1"/>
    <x v="3"/>
    <x v="3"/>
  </r>
  <r>
    <x v="693"/>
    <x v="117"/>
    <x v="0"/>
    <x v="3"/>
    <x v="1"/>
    <x v="2"/>
    <x v="5"/>
    <x v="3"/>
    <x v="2"/>
    <x v="2"/>
    <x v="18"/>
    <x v="0"/>
    <x v="641"/>
    <x v="0"/>
    <x v="609"/>
    <x v="687"/>
    <x v="652"/>
    <x v="687"/>
    <x v="692"/>
    <x v="0"/>
    <x v="1"/>
    <x v="3"/>
    <x v="3"/>
  </r>
  <r>
    <x v="694"/>
    <x v="117"/>
    <x v="0"/>
    <x v="3"/>
    <x v="1"/>
    <x v="2"/>
    <x v="2"/>
    <x v="0"/>
    <x v="2"/>
    <x v="4"/>
    <x v="14"/>
    <x v="2"/>
    <x v="642"/>
    <x v="0"/>
    <x v="610"/>
    <x v="688"/>
    <x v="653"/>
    <x v="599"/>
    <x v="693"/>
    <x v="0"/>
    <x v="1"/>
    <x v="3"/>
    <x v="3"/>
  </r>
  <r>
    <x v="695"/>
    <x v="117"/>
    <x v="0"/>
    <x v="3"/>
    <x v="1"/>
    <x v="3"/>
    <x v="7"/>
    <x v="0"/>
    <x v="2"/>
    <x v="3"/>
    <x v="7"/>
    <x v="0"/>
    <x v="643"/>
    <x v="0"/>
    <x v="611"/>
    <x v="689"/>
    <x v="654"/>
    <x v="688"/>
    <x v="694"/>
    <x v="0"/>
    <x v="1"/>
    <x v="3"/>
    <x v="3"/>
  </r>
  <r>
    <x v="696"/>
    <x v="118"/>
    <x v="0"/>
    <x v="3"/>
    <x v="1"/>
    <x v="0"/>
    <x v="0"/>
    <x v="3"/>
    <x v="0"/>
    <x v="2"/>
    <x v="2"/>
    <x v="0"/>
    <x v="644"/>
    <x v="0"/>
    <x v="612"/>
    <x v="690"/>
    <x v="655"/>
    <x v="689"/>
    <x v="695"/>
    <x v="0"/>
    <x v="1"/>
    <x v="3"/>
    <x v="3"/>
  </r>
  <r>
    <x v="697"/>
    <x v="118"/>
    <x v="0"/>
    <x v="3"/>
    <x v="1"/>
    <x v="2"/>
    <x v="2"/>
    <x v="1"/>
    <x v="2"/>
    <x v="2"/>
    <x v="9"/>
    <x v="1"/>
    <x v="645"/>
    <x v="3"/>
    <x v="613"/>
    <x v="691"/>
    <x v="656"/>
    <x v="690"/>
    <x v="696"/>
    <x v="0"/>
    <x v="1"/>
    <x v="3"/>
    <x v="3"/>
  </r>
  <r>
    <x v="698"/>
    <x v="118"/>
    <x v="0"/>
    <x v="3"/>
    <x v="1"/>
    <x v="3"/>
    <x v="7"/>
    <x v="3"/>
    <x v="1"/>
    <x v="4"/>
    <x v="12"/>
    <x v="3"/>
    <x v="646"/>
    <x v="0"/>
    <x v="614"/>
    <x v="692"/>
    <x v="657"/>
    <x v="691"/>
    <x v="697"/>
    <x v="0"/>
    <x v="1"/>
    <x v="3"/>
    <x v="3"/>
  </r>
  <r>
    <x v="699"/>
    <x v="118"/>
    <x v="0"/>
    <x v="3"/>
    <x v="1"/>
    <x v="1"/>
    <x v="14"/>
    <x v="0"/>
    <x v="0"/>
    <x v="3"/>
    <x v="5"/>
    <x v="3"/>
    <x v="647"/>
    <x v="0"/>
    <x v="615"/>
    <x v="693"/>
    <x v="658"/>
    <x v="692"/>
    <x v="698"/>
    <x v="0"/>
    <x v="1"/>
    <x v="3"/>
    <x v="3"/>
  </r>
  <r>
    <x v="700"/>
    <x v="118"/>
    <x v="0"/>
    <x v="3"/>
    <x v="1"/>
    <x v="1"/>
    <x v="6"/>
    <x v="3"/>
    <x v="2"/>
    <x v="4"/>
    <x v="10"/>
    <x v="3"/>
    <x v="648"/>
    <x v="0"/>
    <x v="616"/>
    <x v="694"/>
    <x v="659"/>
    <x v="693"/>
    <x v="699"/>
    <x v="0"/>
    <x v="1"/>
    <x v="3"/>
    <x v="3"/>
  </r>
  <r>
    <x v="701"/>
    <x v="118"/>
    <x v="0"/>
    <x v="3"/>
    <x v="1"/>
    <x v="3"/>
    <x v="13"/>
    <x v="0"/>
    <x v="0"/>
    <x v="0"/>
    <x v="6"/>
    <x v="2"/>
    <x v="649"/>
    <x v="2"/>
    <x v="617"/>
    <x v="695"/>
    <x v="660"/>
    <x v="694"/>
    <x v="700"/>
    <x v="0"/>
    <x v="1"/>
    <x v="3"/>
    <x v="3"/>
  </r>
  <r>
    <x v="702"/>
    <x v="119"/>
    <x v="0"/>
    <x v="3"/>
    <x v="1"/>
    <x v="3"/>
    <x v="8"/>
    <x v="1"/>
    <x v="0"/>
    <x v="3"/>
    <x v="13"/>
    <x v="8"/>
    <x v="650"/>
    <x v="4"/>
    <x v="618"/>
    <x v="696"/>
    <x v="661"/>
    <x v="695"/>
    <x v="701"/>
    <x v="0"/>
    <x v="1"/>
    <x v="3"/>
    <x v="3"/>
  </r>
  <r>
    <x v="703"/>
    <x v="119"/>
    <x v="0"/>
    <x v="3"/>
    <x v="1"/>
    <x v="0"/>
    <x v="15"/>
    <x v="0"/>
    <x v="0"/>
    <x v="3"/>
    <x v="13"/>
    <x v="1"/>
    <x v="651"/>
    <x v="0"/>
    <x v="571"/>
    <x v="697"/>
    <x v="662"/>
    <x v="696"/>
    <x v="702"/>
    <x v="0"/>
    <x v="1"/>
    <x v="3"/>
    <x v="3"/>
  </r>
  <r>
    <x v="704"/>
    <x v="119"/>
    <x v="0"/>
    <x v="3"/>
    <x v="1"/>
    <x v="2"/>
    <x v="16"/>
    <x v="1"/>
    <x v="2"/>
    <x v="3"/>
    <x v="19"/>
    <x v="2"/>
    <x v="652"/>
    <x v="3"/>
    <x v="619"/>
    <x v="698"/>
    <x v="663"/>
    <x v="697"/>
    <x v="703"/>
    <x v="0"/>
    <x v="1"/>
    <x v="3"/>
    <x v="3"/>
  </r>
  <r>
    <x v="705"/>
    <x v="119"/>
    <x v="0"/>
    <x v="3"/>
    <x v="1"/>
    <x v="1"/>
    <x v="14"/>
    <x v="0"/>
    <x v="1"/>
    <x v="3"/>
    <x v="19"/>
    <x v="3"/>
    <x v="85"/>
    <x v="2"/>
    <x v="620"/>
    <x v="87"/>
    <x v="664"/>
    <x v="698"/>
    <x v="704"/>
    <x v="0"/>
    <x v="1"/>
    <x v="3"/>
    <x v="3"/>
  </r>
  <r>
    <x v="706"/>
    <x v="119"/>
    <x v="0"/>
    <x v="3"/>
    <x v="1"/>
    <x v="2"/>
    <x v="2"/>
    <x v="0"/>
    <x v="1"/>
    <x v="0"/>
    <x v="6"/>
    <x v="3"/>
    <x v="653"/>
    <x v="3"/>
    <x v="238"/>
    <x v="699"/>
    <x v="665"/>
    <x v="699"/>
    <x v="705"/>
    <x v="0"/>
    <x v="1"/>
    <x v="3"/>
    <x v="3"/>
  </r>
  <r>
    <x v="707"/>
    <x v="119"/>
    <x v="0"/>
    <x v="3"/>
    <x v="1"/>
    <x v="2"/>
    <x v="10"/>
    <x v="0"/>
    <x v="0"/>
    <x v="2"/>
    <x v="15"/>
    <x v="3"/>
    <x v="654"/>
    <x v="3"/>
    <x v="621"/>
    <x v="700"/>
    <x v="666"/>
    <x v="700"/>
    <x v="706"/>
    <x v="0"/>
    <x v="1"/>
    <x v="3"/>
    <x v="3"/>
  </r>
  <r>
    <x v="708"/>
    <x v="120"/>
    <x v="0"/>
    <x v="4"/>
    <x v="1"/>
    <x v="1"/>
    <x v="12"/>
    <x v="0"/>
    <x v="2"/>
    <x v="1"/>
    <x v="11"/>
    <x v="3"/>
    <x v="655"/>
    <x v="0"/>
    <x v="622"/>
    <x v="701"/>
    <x v="667"/>
    <x v="701"/>
    <x v="707"/>
    <x v="0"/>
    <x v="1"/>
    <x v="4"/>
    <x v="4"/>
  </r>
  <r>
    <x v="709"/>
    <x v="120"/>
    <x v="0"/>
    <x v="4"/>
    <x v="1"/>
    <x v="3"/>
    <x v="8"/>
    <x v="2"/>
    <x v="0"/>
    <x v="0"/>
    <x v="8"/>
    <x v="1"/>
    <x v="45"/>
    <x v="0"/>
    <x v="418"/>
    <x v="702"/>
    <x v="668"/>
    <x v="702"/>
    <x v="708"/>
    <x v="0"/>
    <x v="1"/>
    <x v="4"/>
    <x v="4"/>
  </r>
  <r>
    <x v="710"/>
    <x v="120"/>
    <x v="0"/>
    <x v="4"/>
    <x v="1"/>
    <x v="0"/>
    <x v="15"/>
    <x v="0"/>
    <x v="0"/>
    <x v="2"/>
    <x v="18"/>
    <x v="3"/>
    <x v="656"/>
    <x v="2"/>
    <x v="623"/>
    <x v="703"/>
    <x v="669"/>
    <x v="703"/>
    <x v="709"/>
    <x v="0"/>
    <x v="1"/>
    <x v="4"/>
    <x v="4"/>
  </r>
  <r>
    <x v="711"/>
    <x v="120"/>
    <x v="0"/>
    <x v="4"/>
    <x v="1"/>
    <x v="3"/>
    <x v="8"/>
    <x v="1"/>
    <x v="0"/>
    <x v="2"/>
    <x v="18"/>
    <x v="2"/>
    <x v="299"/>
    <x v="2"/>
    <x v="624"/>
    <x v="704"/>
    <x v="670"/>
    <x v="704"/>
    <x v="710"/>
    <x v="0"/>
    <x v="1"/>
    <x v="4"/>
    <x v="4"/>
  </r>
  <r>
    <x v="712"/>
    <x v="120"/>
    <x v="0"/>
    <x v="4"/>
    <x v="1"/>
    <x v="3"/>
    <x v="4"/>
    <x v="0"/>
    <x v="0"/>
    <x v="1"/>
    <x v="17"/>
    <x v="3"/>
    <x v="657"/>
    <x v="2"/>
    <x v="625"/>
    <x v="705"/>
    <x v="671"/>
    <x v="705"/>
    <x v="711"/>
    <x v="0"/>
    <x v="1"/>
    <x v="4"/>
    <x v="4"/>
  </r>
  <r>
    <x v="713"/>
    <x v="120"/>
    <x v="0"/>
    <x v="4"/>
    <x v="1"/>
    <x v="1"/>
    <x v="14"/>
    <x v="3"/>
    <x v="0"/>
    <x v="3"/>
    <x v="7"/>
    <x v="0"/>
    <x v="658"/>
    <x v="0"/>
    <x v="626"/>
    <x v="706"/>
    <x v="672"/>
    <x v="706"/>
    <x v="712"/>
    <x v="0"/>
    <x v="1"/>
    <x v="4"/>
    <x v="4"/>
  </r>
  <r>
    <x v="714"/>
    <x v="120"/>
    <x v="0"/>
    <x v="4"/>
    <x v="1"/>
    <x v="3"/>
    <x v="8"/>
    <x v="3"/>
    <x v="0"/>
    <x v="0"/>
    <x v="4"/>
    <x v="0"/>
    <x v="659"/>
    <x v="0"/>
    <x v="627"/>
    <x v="707"/>
    <x v="673"/>
    <x v="707"/>
    <x v="713"/>
    <x v="0"/>
    <x v="1"/>
    <x v="4"/>
    <x v="4"/>
  </r>
  <r>
    <x v="715"/>
    <x v="120"/>
    <x v="0"/>
    <x v="4"/>
    <x v="1"/>
    <x v="3"/>
    <x v="8"/>
    <x v="1"/>
    <x v="2"/>
    <x v="4"/>
    <x v="14"/>
    <x v="1"/>
    <x v="660"/>
    <x v="1"/>
    <x v="2"/>
    <x v="708"/>
    <x v="674"/>
    <x v="708"/>
    <x v="714"/>
    <x v="0"/>
    <x v="1"/>
    <x v="4"/>
    <x v="4"/>
  </r>
  <r>
    <x v="716"/>
    <x v="121"/>
    <x v="0"/>
    <x v="4"/>
    <x v="1"/>
    <x v="3"/>
    <x v="7"/>
    <x v="2"/>
    <x v="0"/>
    <x v="2"/>
    <x v="9"/>
    <x v="0"/>
    <x v="661"/>
    <x v="0"/>
    <x v="361"/>
    <x v="709"/>
    <x v="375"/>
    <x v="709"/>
    <x v="715"/>
    <x v="0"/>
    <x v="1"/>
    <x v="4"/>
    <x v="4"/>
  </r>
  <r>
    <x v="717"/>
    <x v="121"/>
    <x v="0"/>
    <x v="4"/>
    <x v="1"/>
    <x v="0"/>
    <x v="0"/>
    <x v="2"/>
    <x v="1"/>
    <x v="1"/>
    <x v="3"/>
    <x v="3"/>
    <x v="662"/>
    <x v="0"/>
    <x v="628"/>
    <x v="710"/>
    <x v="675"/>
    <x v="710"/>
    <x v="716"/>
    <x v="0"/>
    <x v="1"/>
    <x v="4"/>
    <x v="4"/>
  </r>
  <r>
    <x v="718"/>
    <x v="121"/>
    <x v="0"/>
    <x v="4"/>
    <x v="1"/>
    <x v="3"/>
    <x v="8"/>
    <x v="3"/>
    <x v="0"/>
    <x v="3"/>
    <x v="13"/>
    <x v="0"/>
    <x v="663"/>
    <x v="2"/>
    <x v="629"/>
    <x v="711"/>
    <x v="676"/>
    <x v="711"/>
    <x v="717"/>
    <x v="0"/>
    <x v="1"/>
    <x v="4"/>
    <x v="4"/>
  </r>
  <r>
    <x v="719"/>
    <x v="121"/>
    <x v="0"/>
    <x v="4"/>
    <x v="1"/>
    <x v="1"/>
    <x v="6"/>
    <x v="0"/>
    <x v="2"/>
    <x v="2"/>
    <x v="2"/>
    <x v="3"/>
    <x v="664"/>
    <x v="0"/>
    <x v="288"/>
    <x v="712"/>
    <x v="297"/>
    <x v="712"/>
    <x v="718"/>
    <x v="0"/>
    <x v="1"/>
    <x v="4"/>
    <x v="4"/>
  </r>
  <r>
    <x v="720"/>
    <x v="121"/>
    <x v="0"/>
    <x v="4"/>
    <x v="1"/>
    <x v="2"/>
    <x v="16"/>
    <x v="2"/>
    <x v="1"/>
    <x v="3"/>
    <x v="13"/>
    <x v="3"/>
    <x v="619"/>
    <x v="0"/>
    <x v="91"/>
    <x v="713"/>
    <x v="91"/>
    <x v="713"/>
    <x v="719"/>
    <x v="0"/>
    <x v="1"/>
    <x v="4"/>
    <x v="4"/>
  </r>
  <r>
    <x v="721"/>
    <x v="121"/>
    <x v="0"/>
    <x v="4"/>
    <x v="1"/>
    <x v="1"/>
    <x v="1"/>
    <x v="2"/>
    <x v="1"/>
    <x v="1"/>
    <x v="11"/>
    <x v="0"/>
    <x v="665"/>
    <x v="3"/>
    <x v="630"/>
    <x v="714"/>
    <x v="677"/>
    <x v="714"/>
    <x v="720"/>
    <x v="0"/>
    <x v="1"/>
    <x v="4"/>
    <x v="4"/>
  </r>
  <r>
    <x v="722"/>
    <x v="122"/>
    <x v="0"/>
    <x v="4"/>
    <x v="1"/>
    <x v="1"/>
    <x v="14"/>
    <x v="3"/>
    <x v="0"/>
    <x v="4"/>
    <x v="14"/>
    <x v="1"/>
    <x v="666"/>
    <x v="3"/>
    <x v="423"/>
    <x v="715"/>
    <x v="678"/>
    <x v="715"/>
    <x v="721"/>
    <x v="0"/>
    <x v="1"/>
    <x v="4"/>
    <x v="4"/>
  </r>
  <r>
    <x v="723"/>
    <x v="122"/>
    <x v="0"/>
    <x v="4"/>
    <x v="1"/>
    <x v="1"/>
    <x v="14"/>
    <x v="1"/>
    <x v="2"/>
    <x v="3"/>
    <x v="7"/>
    <x v="2"/>
    <x v="236"/>
    <x v="3"/>
    <x v="631"/>
    <x v="716"/>
    <x v="679"/>
    <x v="716"/>
    <x v="722"/>
    <x v="0"/>
    <x v="1"/>
    <x v="4"/>
    <x v="4"/>
  </r>
  <r>
    <x v="724"/>
    <x v="122"/>
    <x v="0"/>
    <x v="4"/>
    <x v="1"/>
    <x v="0"/>
    <x v="15"/>
    <x v="0"/>
    <x v="2"/>
    <x v="1"/>
    <x v="11"/>
    <x v="3"/>
    <x v="667"/>
    <x v="2"/>
    <x v="632"/>
    <x v="717"/>
    <x v="680"/>
    <x v="717"/>
    <x v="723"/>
    <x v="0"/>
    <x v="1"/>
    <x v="4"/>
    <x v="4"/>
  </r>
  <r>
    <x v="725"/>
    <x v="122"/>
    <x v="0"/>
    <x v="4"/>
    <x v="1"/>
    <x v="1"/>
    <x v="12"/>
    <x v="3"/>
    <x v="1"/>
    <x v="4"/>
    <x v="16"/>
    <x v="0"/>
    <x v="668"/>
    <x v="0"/>
    <x v="598"/>
    <x v="718"/>
    <x v="681"/>
    <x v="718"/>
    <x v="724"/>
    <x v="0"/>
    <x v="1"/>
    <x v="4"/>
    <x v="4"/>
  </r>
  <r>
    <x v="726"/>
    <x v="122"/>
    <x v="0"/>
    <x v="4"/>
    <x v="1"/>
    <x v="0"/>
    <x v="15"/>
    <x v="1"/>
    <x v="2"/>
    <x v="1"/>
    <x v="11"/>
    <x v="6"/>
    <x v="669"/>
    <x v="3"/>
    <x v="633"/>
    <x v="719"/>
    <x v="682"/>
    <x v="719"/>
    <x v="725"/>
    <x v="0"/>
    <x v="1"/>
    <x v="4"/>
    <x v="4"/>
  </r>
  <r>
    <x v="727"/>
    <x v="122"/>
    <x v="0"/>
    <x v="4"/>
    <x v="1"/>
    <x v="3"/>
    <x v="8"/>
    <x v="2"/>
    <x v="1"/>
    <x v="2"/>
    <x v="15"/>
    <x v="3"/>
    <x v="670"/>
    <x v="2"/>
    <x v="634"/>
    <x v="720"/>
    <x v="683"/>
    <x v="720"/>
    <x v="726"/>
    <x v="0"/>
    <x v="1"/>
    <x v="4"/>
    <x v="4"/>
  </r>
  <r>
    <x v="728"/>
    <x v="122"/>
    <x v="0"/>
    <x v="4"/>
    <x v="1"/>
    <x v="2"/>
    <x v="5"/>
    <x v="0"/>
    <x v="1"/>
    <x v="2"/>
    <x v="2"/>
    <x v="3"/>
    <x v="671"/>
    <x v="3"/>
    <x v="635"/>
    <x v="721"/>
    <x v="684"/>
    <x v="721"/>
    <x v="727"/>
    <x v="0"/>
    <x v="1"/>
    <x v="4"/>
    <x v="4"/>
  </r>
  <r>
    <x v="729"/>
    <x v="122"/>
    <x v="0"/>
    <x v="4"/>
    <x v="1"/>
    <x v="2"/>
    <x v="10"/>
    <x v="2"/>
    <x v="1"/>
    <x v="4"/>
    <x v="12"/>
    <x v="3"/>
    <x v="672"/>
    <x v="0"/>
    <x v="636"/>
    <x v="722"/>
    <x v="685"/>
    <x v="722"/>
    <x v="728"/>
    <x v="0"/>
    <x v="1"/>
    <x v="4"/>
    <x v="4"/>
  </r>
  <r>
    <x v="730"/>
    <x v="123"/>
    <x v="0"/>
    <x v="4"/>
    <x v="1"/>
    <x v="2"/>
    <x v="10"/>
    <x v="2"/>
    <x v="2"/>
    <x v="1"/>
    <x v="1"/>
    <x v="3"/>
    <x v="673"/>
    <x v="1"/>
    <x v="637"/>
    <x v="723"/>
    <x v="686"/>
    <x v="723"/>
    <x v="729"/>
    <x v="0"/>
    <x v="1"/>
    <x v="4"/>
    <x v="4"/>
  </r>
  <r>
    <x v="731"/>
    <x v="123"/>
    <x v="0"/>
    <x v="4"/>
    <x v="1"/>
    <x v="1"/>
    <x v="12"/>
    <x v="0"/>
    <x v="1"/>
    <x v="4"/>
    <x v="16"/>
    <x v="3"/>
    <x v="421"/>
    <x v="0"/>
    <x v="222"/>
    <x v="724"/>
    <x v="231"/>
    <x v="724"/>
    <x v="730"/>
    <x v="0"/>
    <x v="1"/>
    <x v="4"/>
    <x v="4"/>
  </r>
  <r>
    <x v="732"/>
    <x v="123"/>
    <x v="0"/>
    <x v="4"/>
    <x v="1"/>
    <x v="2"/>
    <x v="2"/>
    <x v="0"/>
    <x v="2"/>
    <x v="2"/>
    <x v="2"/>
    <x v="0"/>
    <x v="415"/>
    <x v="2"/>
    <x v="638"/>
    <x v="725"/>
    <x v="687"/>
    <x v="725"/>
    <x v="731"/>
    <x v="0"/>
    <x v="1"/>
    <x v="4"/>
    <x v="4"/>
  </r>
  <r>
    <x v="733"/>
    <x v="123"/>
    <x v="0"/>
    <x v="4"/>
    <x v="1"/>
    <x v="2"/>
    <x v="10"/>
    <x v="1"/>
    <x v="2"/>
    <x v="3"/>
    <x v="7"/>
    <x v="4"/>
    <x v="674"/>
    <x v="1"/>
    <x v="334"/>
    <x v="726"/>
    <x v="688"/>
    <x v="726"/>
    <x v="732"/>
    <x v="0"/>
    <x v="1"/>
    <x v="4"/>
    <x v="4"/>
  </r>
  <r>
    <x v="734"/>
    <x v="123"/>
    <x v="0"/>
    <x v="4"/>
    <x v="1"/>
    <x v="1"/>
    <x v="6"/>
    <x v="0"/>
    <x v="1"/>
    <x v="1"/>
    <x v="3"/>
    <x v="3"/>
    <x v="114"/>
    <x v="3"/>
    <x v="182"/>
    <x v="727"/>
    <x v="689"/>
    <x v="727"/>
    <x v="733"/>
    <x v="0"/>
    <x v="1"/>
    <x v="4"/>
    <x v="4"/>
  </r>
  <r>
    <x v="735"/>
    <x v="123"/>
    <x v="0"/>
    <x v="4"/>
    <x v="1"/>
    <x v="0"/>
    <x v="0"/>
    <x v="1"/>
    <x v="2"/>
    <x v="4"/>
    <x v="12"/>
    <x v="2"/>
    <x v="675"/>
    <x v="4"/>
    <x v="639"/>
    <x v="728"/>
    <x v="690"/>
    <x v="728"/>
    <x v="734"/>
    <x v="0"/>
    <x v="1"/>
    <x v="4"/>
    <x v="4"/>
  </r>
  <r>
    <x v="736"/>
    <x v="123"/>
    <x v="0"/>
    <x v="4"/>
    <x v="1"/>
    <x v="3"/>
    <x v="7"/>
    <x v="3"/>
    <x v="0"/>
    <x v="2"/>
    <x v="2"/>
    <x v="8"/>
    <x v="676"/>
    <x v="0"/>
    <x v="177"/>
    <x v="729"/>
    <x v="691"/>
    <x v="729"/>
    <x v="735"/>
    <x v="0"/>
    <x v="1"/>
    <x v="4"/>
    <x v="4"/>
  </r>
  <r>
    <x v="737"/>
    <x v="123"/>
    <x v="0"/>
    <x v="4"/>
    <x v="1"/>
    <x v="2"/>
    <x v="2"/>
    <x v="3"/>
    <x v="0"/>
    <x v="1"/>
    <x v="1"/>
    <x v="0"/>
    <x v="677"/>
    <x v="0"/>
    <x v="640"/>
    <x v="730"/>
    <x v="692"/>
    <x v="730"/>
    <x v="736"/>
    <x v="0"/>
    <x v="1"/>
    <x v="4"/>
    <x v="4"/>
  </r>
  <r>
    <x v="738"/>
    <x v="124"/>
    <x v="0"/>
    <x v="4"/>
    <x v="1"/>
    <x v="3"/>
    <x v="8"/>
    <x v="0"/>
    <x v="2"/>
    <x v="0"/>
    <x v="4"/>
    <x v="0"/>
    <x v="175"/>
    <x v="0"/>
    <x v="474"/>
    <x v="181"/>
    <x v="693"/>
    <x v="731"/>
    <x v="737"/>
    <x v="0"/>
    <x v="1"/>
    <x v="4"/>
    <x v="4"/>
  </r>
  <r>
    <x v="739"/>
    <x v="124"/>
    <x v="0"/>
    <x v="4"/>
    <x v="1"/>
    <x v="1"/>
    <x v="6"/>
    <x v="0"/>
    <x v="0"/>
    <x v="2"/>
    <x v="18"/>
    <x v="0"/>
    <x v="678"/>
    <x v="0"/>
    <x v="641"/>
    <x v="731"/>
    <x v="694"/>
    <x v="442"/>
    <x v="738"/>
    <x v="0"/>
    <x v="1"/>
    <x v="4"/>
    <x v="4"/>
  </r>
  <r>
    <x v="740"/>
    <x v="124"/>
    <x v="0"/>
    <x v="4"/>
    <x v="1"/>
    <x v="0"/>
    <x v="15"/>
    <x v="0"/>
    <x v="0"/>
    <x v="1"/>
    <x v="17"/>
    <x v="3"/>
    <x v="679"/>
    <x v="2"/>
    <x v="335"/>
    <x v="732"/>
    <x v="695"/>
    <x v="732"/>
    <x v="739"/>
    <x v="0"/>
    <x v="1"/>
    <x v="4"/>
    <x v="4"/>
  </r>
  <r>
    <x v="741"/>
    <x v="124"/>
    <x v="0"/>
    <x v="4"/>
    <x v="1"/>
    <x v="1"/>
    <x v="12"/>
    <x v="3"/>
    <x v="1"/>
    <x v="2"/>
    <x v="15"/>
    <x v="0"/>
    <x v="680"/>
    <x v="3"/>
    <x v="642"/>
    <x v="733"/>
    <x v="696"/>
    <x v="733"/>
    <x v="740"/>
    <x v="0"/>
    <x v="1"/>
    <x v="4"/>
    <x v="4"/>
  </r>
  <r>
    <x v="742"/>
    <x v="124"/>
    <x v="0"/>
    <x v="4"/>
    <x v="1"/>
    <x v="3"/>
    <x v="8"/>
    <x v="1"/>
    <x v="0"/>
    <x v="1"/>
    <x v="1"/>
    <x v="7"/>
    <x v="525"/>
    <x v="3"/>
    <x v="643"/>
    <x v="734"/>
    <x v="697"/>
    <x v="734"/>
    <x v="741"/>
    <x v="0"/>
    <x v="1"/>
    <x v="4"/>
    <x v="4"/>
  </r>
  <r>
    <x v="743"/>
    <x v="125"/>
    <x v="0"/>
    <x v="4"/>
    <x v="1"/>
    <x v="1"/>
    <x v="12"/>
    <x v="3"/>
    <x v="1"/>
    <x v="3"/>
    <x v="7"/>
    <x v="2"/>
    <x v="681"/>
    <x v="0"/>
    <x v="644"/>
    <x v="735"/>
    <x v="698"/>
    <x v="735"/>
    <x v="742"/>
    <x v="0"/>
    <x v="1"/>
    <x v="4"/>
    <x v="4"/>
  </r>
  <r>
    <x v="744"/>
    <x v="125"/>
    <x v="0"/>
    <x v="4"/>
    <x v="1"/>
    <x v="0"/>
    <x v="0"/>
    <x v="0"/>
    <x v="1"/>
    <x v="1"/>
    <x v="17"/>
    <x v="6"/>
    <x v="682"/>
    <x v="0"/>
    <x v="645"/>
    <x v="736"/>
    <x v="699"/>
    <x v="736"/>
    <x v="743"/>
    <x v="0"/>
    <x v="1"/>
    <x v="4"/>
    <x v="4"/>
  </r>
  <r>
    <x v="745"/>
    <x v="125"/>
    <x v="0"/>
    <x v="4"/>
    <x v="1"/>
    <x v="2"/>
    <x v="2"/>
    <x v="2"/>
    <x v="1"/>
    <x v="4"/>
    <x v="14"/>
    <x v="0"/>
    <x v="683"/>
    <x v="0"/>
    <x v="638"/>
    <x v="737"/>
    <x v="687"/>
    <x v="737"/>
    <x v="744"/>
    <x v="0"/>
    <x v="1"/>
    <x v="4"/>
    <x v="4"/>
  </r>
  <r>
    <x v="746"/>
    <x v="125"/>
    <x v="0"/>
    <x v="4"/>
    <x v="1"/>
    <x v="1"/>
    <x v="6"/>
    <x v="0"/>
    <x v="0"/>
    <x v="1"/>
    <x v="1"/>
    <x v="3"/>
    <x v="684"/>
    <x v="0"/>
    <x v="516"/>
    <x v="738"/>
    <x v="543"/>
    <x v="738"/>
    <x v="745"/>
    <x v="0"/>
    <x v="1"/>
    <x v="4"/>
    <x v="4"/>
  </r>
  <r>
    <x v="747"/>
    <x v="125"/>
    <x v="0"/>
    <x v="4"/>
    <x v="1"/>
    <x v="1"/>
    <x v="6"/>
    <x v="1"/>
    <x v="2"/>
    <x v="1"/>
    <x v="11"/>
    <x v="8"/>
    <x v="685"/>
    <x v="1"/>
    <x v="646"/>
    <x v="739"/>
    <x v="700"/>
    <x v="739"/>
    <x v="746"/>
    <x v="0"/>
    <x v="1"/>
    <x v="4"/>
    <x v="4"/>
  </r>
  <r>
    <x v="748"/>
    <x v="125"/>
    <x v="0"/>
    <x v="4"/>
    <x v="1"/>
    <x v="1"/>
    <x v="11"/>
    <x v="0"/>
    <x v="1"/>
    <x v="2"/>
    <x v="9"/>
    <x v="0"/>
    <x v="686"/>
    <x v="2"/>
    <x v="647"/>
    <x v="740"/>
    <x v="701"/>
    <x v="740"/>
    <x v="747"/>
    <x v="0"/>
    <x v="1"/>
    <x v="4"/>
    <x v="4"/>
  </r>
  <r>
    <x v="749"/>
    <x v="125"/>
    <x v="0"/>
    <x v="4"/>
    <x v="1"/>
    <x v="2"/>
    <x v="10"/>
    <x v="0"/>
    <x v="2"/>
    <x v="0"/>
    <x v="4"/>
    <x v="3"/>
    <x v="687"/>
    <x v="3"/>
    <x v="648"/>
    <x v="741"/>
    <x v="702"/>
    <x v="741"/>
    <x v="748"/>
    <x v="0"/>
    <x v="1"/>
    <x v="4"/>
    <x v="4"/>
  </r>
  <r>
    <x v="750"/>
    <x v="125"/>
    <x v="0"/>
    <x v="4"/>
    <x v="1"/>
    <x v="1"/>
    <x v="1"/>
    <x v="0"/>
    <x v="1"/>
    <x v="4"/>
    <x v="16"/>
    <x v="0"/>
    <x v="688"/>
    <x v="2"/>
    <x v="649"/>
    <x v="742"/>
    <x v="703"/>
    <x v="742"/>
    <x v="749"/>
    <x v="0"/>
    <x v="1"/>
    <x v="4"/>
    <x v="4"/>
  </r>
  <r>
    <x v="751"/>
    <x v="125"/>
    <x v="0"/>
    <x v="4"/>
    <x v="1"/>
    <x v="1"/>
    <x v="1"/>
    <x v="0"/>
    <x v="1"/>
    <x v="0"/>
    <x v="6"/>
    <x v="0"/>
    <x v="689"/>
    <x v="0"/>
    <x v="650"/>
    <x v="743"/>
    <x v="704"/>
    <x v="743"/>
    <x v="750"/>
    <x v="0"/>
    <x v="1"/>
    <x v="4"/>
    <x v="4"/>
  </r>
  <r>
    <x v="752"/>
    <x v="125"/>
    <x v="0"/>
    <x v="4"/>
    <x v="1"/>
    <x v="2"/>
    <x v="16"/>
    <x v="0"/>
    <x v="1"/>
    <x v="0"/>
    <x v="4"/>
    <x v="0"/>
    <x v="690"/>
    <x v="0"/>
    <x v="421"/>
    <x v="744"/>
    <x v="705"/>
    <x v="744"/>
    <x v="751"/>
    <x v="0"/>
    <x v="1"/>
    <x v="4"/>
    <x v="4"/>
  </r>
  <r>
    <x v="753"/>
    <x v="125"/>
    <x v="0"/>
    <x v="4"/>
    <x v="1"/>
    <x v="3"/>
    <x v="8"/>
    <x v="0"/>
    <x v="1"/>
    <x v="3"/>
    <x v="13"/>
    <x v="2"/>
    <x v="691"/>
    <x v="0"/>
    <x v="651"/>
    <x v="745"/>
    <x v="706"/>
    <x v="745"/>
    <x v="752"/>
    <x v="0"/>
    <x v="1"/>
    <x v="4"/>
    <x v="4"/>
  </r>
  <r>
    <x v="754"/>
    <x v="126"/>
    <x v="0"/>
    <x v="4"/>
    <x v="1"/>
    <x v="1"/>
    <x v="12"/>
    <x v="1"/>
    <x v="2"/>
    <x v="1"/>
    <x v="1"/>
    <x v="8"/>
    <x v="692"/>
    <x v="1"/>
    <x v="652"/>
    <x v="746"/>
    <x v="707"/>
    <x v="746"/>
    <x v="753"/>
    <x v="0"/>
    <x v="1"/>
    <x v="4"/>
    <x v="4"/>
  </r>
  <r>
    <x v="755"/>
    <x v="126"/>
    <x v="0"/>
    <x v="4"/>
    <x v="1"/>
    <x v="2"/>
    <x v="16"/>
    <x v="3"/>
    <x v="1"/>
    <x v="4"/>
    <x v="10"/>
    <x v="3"/>
    <x v="693"/>
    <x v="0"/>
    <x v="653"/>
    <x v="747"/>
    <x v="708"/>
    <x v="747"/>
    <x v="754"/>
    <x v="0"/>
    <x v="1"/>
    <x v="4"/>
    <x v="4"/>
  </r>
  <r>
    <x v="756"/>
    <x v="126"/>
    <x v="0"/>
    <x v="4"/>
    <x v="1"/>
    <x v="0"/>
    <x v="9"/>
    <x v="2"/>
    <x v="0"/>
    <x v="4"/>
    <x v="12"/>
    <x v="0"/>
    <x v="694"/>
    <x v="0"/>
    <x v="137"/>
    <x v="748"/>
    <x v="709"/>
    <x v="748"/>
    <x v="755"/>
    <x v="0"/>
    <x v="1"/>
    <x v="4"/>
    <x v="4"/>
  </r>
  <r>
    <x v="757"/>
    <x v="126"/>
    <x v="0"/>
    <x v="4"/>
    <x v="1"/>
    <x v="1"/>
    <x v="14"/>
    <x v="0"/>
    <x v="1"/>
    <x v="1"/>
    <x v="11"/>
    <x v="0"/>
    <x v="695"/>
    <x v="0"/>
    <x v="654"/>
    <x v="749"/>
    <x v="710"/>
    <x v="749"/>
    <x v="756"/>
    <x v="0"/>
    <x v="1"/>
    <x v="4"/>
    <x v="4"/>
  </r>
  <r>
    <x v="758"/>
    <x v="126"/>
    <x v="0"/>
    <x v="4"/>
    <x v="1"/>
    <x v="1"/>
    <x v="14"/>
    <x v="2"/>
    <x v="1"/>
    <x v="3"/>
    <x v="13"/>
    <x v="3"/>
    <x v="696"/>
    <x v="0"/>
    <x v="655"/>
    <x v="750"/>
    <x v="711"/>
    <x v="750"/>
    <x v="757"/>
    <x v="0"/>
    <x v="1"/>
    <x v="4"/>
    <x v="4"/>
  </r>
  <r>
    <x v="759"/>
    <x v="126"/>
    <x v="0"/>
    <x v="4"/>
    <x v="1"/>
    <x v="3"/>
    <x v="13"/>
    <x v="2"/>
    <x v="1"/>
    <x v="3"/>
    <x v="13"/>
    <x v="3"/>
    <x v="697"/>
    <x v="0"/>
    <x v="136"/>
    <x v="751"/>
    <x v="712"/>
    <x v="751"/>
    <x v="758"/>
    <x v="0"/>
    <x v="1"/>
    <x v="4"/>
    <x v="4"/>
  </r>
  <r>
    <x v="760"/>
    <x v="127"/>
    <x v="0"/>
    <x v="4"/>
    <x v="1"/>
    <x v="3"/>
    <x v="7"/>
    <x v="2"/>
    <x v="1"/>
    <x v="4"/>
    <x v="10"/>
    <x v="3"/>
    <x v="698"/>
    <x v="0"/>
    <x v="656"/>
    <x v="752"/>
    <x v="713"/>
    <x v="752"/>
    <x v="759"/>
    <x v="0"/>
    <x v="1"/>
    <x v="4"/>
    <x v="4"/>
  </r>
  <r>
    <x v="761"/>
    <x v="127"/>
    <x v="0"/>
    <x v="4"/>
    <x v="1"/>
    <x v="3"/>
    <x v="7"/>
    <x v="0"/>
    <x v="0"/>
    <x v="0"/>
    <x v="0"/>
    <x v="3"/>
    <x v="699"/>
    <x v="0"/>
    <x v="657"/>
    <x v="753"/>
    <x v="714"/>
    <x v="753"/>
    <x v="760"/>
    <x v="0"/>
    <x v="1"/>
    <x v="4"/>
    <x v="4"/>
  </r>
  <r>
    <x v="762"/>
    <x v="127"/>
    <x v="0"/>
    <x v="4"/>
    <x v="1"/>
    <x v="1"/>
    <x v="14"/>
    <x v="0"/>
    <x v="1"/>
    <x v="3"/>
    <x v="13"/>
    <x v="3"/>
    <x v="700"/>
    <x v="0"/>
    <x v="658"/>
    <x v="754"/>
    <x v="715"/>
    <x v="754"/>
    <x v="761"/>
    <x v="0"/>
    <x v="1"/>
    <x v="4"/>
    <x v="4"/>
  </r>
  <r>
    <x v="763"/>
    <x v="127"/>
    <x v="0"/>
    <x v="4"/>
    <x v="1"/>
    <x v="1"/>
    <x v="14"/>
    <x v="3"/>
    <x v="1"/>
    <x v="3"/>
    <x v="5"/>
    <x v="0"/>
    <x v="701"/>
    <x v="3"/>
    <x v="659"/>
    <x v="755"/>
    <x v="716"/>
    <x v="755"/>
    <x v="762"/>
    <x v="0"/>
    <x v="1"/>
    <x v="4"/>
    <x v="4"/>
  </r>
  <r>
    <x v="764"/>
    <x v="127"/>
    <x v="0"/>
    <x v="4"/>
    <x v="1"/>
    <x v="2"/>
    <x v="2"/>
    <x v="0"/>
    <x v="0"/>
    <x v="3"/>
    <x v="19"/>
    <x v="1"/>
    <x v="702"/>
    <x v="0"/>
    <x v="660"/>
    <x v="756"/>
    <x v="717"/>
    <x v="756"/>
    <x v="763"/>
    <x v="0"/>
    <x v="1"/>
    <x v="4"/>
    <x v="4"/>
  </r>
  <r>
    <x v="765"/>
    <x v="127"/>
    <x v="0"/>
    <x v="4"/>
    <x v="1"/>
    <x v="3"/>
    <x v="7"/>
    <x v="1"/>
    <x v="2"/>
    <x v="2"/>
    <x v="18"/>
    <x v="9"/>
    <x v="703"/>
    <x v="3"/>
    <x v="661"/>
    <x v="757"/>
    <x v="718"/>
    <x v="757"/>
    <x v="764"/>
    <x v="0"/>
    <x v="1"/>
    <x v="4"/>
    <x v="4"/>
  </r>
  <r>
    <x v="766"/>
    <x v="127"/>
    <x v="0"/>
    <x v="4"/>
    <x v="1"/>
    <x v="1"/>
    <x v="12"/>
    <x v="0"/>
    <x v="0"/>
    <x v="0"/>
    <x v="6"/>
    <x v="3"/>
    <x v="693"/>
    <x v="2"/>
    <x v="446"/>
    <x v="758"/>
    <x v="470"/>
    <x v="758"/>
    <x v="765"/>
    <x v="0"/>
    <x v="1"/>
    <x v="4"/>
    <x v="4"/>
  </r>
  <r>
    <x v="767"/>
    <x v="127"/>
    <x v="0"/>
    <x v="4"/>
    <x v="1"/>
    <x v="3"/>
    <x v="13"/>
    <x v="2"/>
    <x v="1"/>
    <x v="2"/>
    <x v="18"/>
    <x v="3"/>
    <x v="704"/>
    <x v="0"/>
    <x v="662"/>
    <x v="759"/>
    <x v="719"/>
    <x v="759"/>
    <x v="766"/>
    <x v="0"/>
    <x v="1"/>
    <x v="4"/>
    <x v="4"/>
  </r>
  <r>
    <x v="768"/>
    <x v="127"/>
    <x v="0"/>
    <x v="4"/>
    <x v="1"/>
    <x v="1"/>
    <x v="11"/>
    <x v="0"/>
    <x v="2"/>
    <x v="3"/>
    <x v="19"/>
    <x v="3"/>
    <x v="705"/>
    <x v="0"/>
    <x v="663"/>
    <x v="760"/>
    <x v="720"/>
    <x v="760"/>
    <x v="767"/>
    <x v="0"/>
    <x v="1"/>
    <x v="4"/>
    <x v="4"/>
  </r>
  <r>
    <x v="769"/>
    <x v="127"/>
    <x v="0"/>
    <x v="4"/>
    <x v="1"/>
    <x v="3"/>
    <x v="8"/>
    <x v="3"/>
    <x v="0"/>
    <x v="1"/>
    <x v="3"/>
    <x v="3"/>
    <x v="706"/>
    <x v="0"/>
    <x v="664"/>
    <x v="761"/>
    <x v="721"/>
    <x v="761"/>
    <x v="768"/>
    <x v="0"/>
    <x v="1"/>
    <x v="4"/>
    <x v="4"/>
  </r>
  <r>
    <x v="770"/>
    <x v="128"/>
    <x v="0"/>
    <x v="4"/>
    <x v="1"/>
    <x v="0"/>
    <x v="0"/>
    <x v="0"/>
    <x v="1"/>
    <x v="2"/>
    <x v="18"/>
    <x v="0"/>
    <x v="707"/>
    <x v="3"/>
    <x v="665"/>
    <x v="762"/>
    <x v="722"/>
    <x v="762"/>
    <x v="769"/>
    <x v="0"/>
    <x v="1"/>
    <x v="4"/>
    <x v="4"/>
  </r>
  <r>
    <x v="771"/>
    <x v="128"/>
    <x v="0"/>
    <x v="4"/>
    <x v="1"/>
    <x v="0"/>
    <x v="15"/>
    <x v="2"/>
    <x v="2"/>
    <x v="1"/>
    <x v="1"/>
    <x v="0"/>
    <x v="708"/>
    <x v="0"/>
    <x v="666"/>
    <x v="763"/>
    <x v="723"/>
    <x v="763"/>
    <x v="770"/>
    <x v="0"/>
    <x v="1"/>
    <x v="4"/>
    <x v="4"/>
  </r>
  <r>
    <x v="772"/>
    <x v="128"/>
    <x v="0"/>
    <x v="4"/>
    <x v="1"/>
    <x v="3"/>
    <x v="13"/>
    <x v="0"/>
    <x v="0"/>
    <x v="4"/>
    <x v="16"/>
    <x v="3"/>
    <x v="72"/>
    <x v="3"/>
    <x v="667"/>
    <x v="764"/>
    <x v="724"/>
    <x v="764"/>
    <x v="771"/>
    <x v="0"/>
    <x v="1"/>
    <x v="4"/>
    <x v="4"/>
  </r>
  <r>
    <x v="773"/>
    <x v="128"/>
    <x v="0"/>
    <x v="4"/>
    <x v="1"/>
    <x v="3"/>
    <x v="8"/>
    <x v="2"/>
    <x v="0"/>
    <x v="2"/>
    <x v="9"/>
    <x v="0"/>
    <x v="709"/>
    <x v="0"/>
    <x v="668"/>
    <x v="765"/>
    <x v="725"/>
    <x v="765"/>
    <x v="772"/>
    <x v="0"/>
    <x v="1"/>
    <x v="4"/>
    <x v="4"/>
  </r>
  <r>
    <x v="774"/>
    <x v="128"/>
    <x v="0"/>
    <x v="4"/>
    <x v="1"/>
    <x v="0"/>
    <x v="0"/>
    <x v="0"/>
    <x v="0"/>
    <x v="3"/>
    <x v="7"/>
    <x v="2"/>
    <x v="710"/>
    <x v="0"/>
    <x v="669"/>
    <x v="766"/>
    <x v="726"/>
    <x v="766"/>
    <x v="773"/>
    <x v="0"/>
    <x v="1"/>
    <x v="4"/>
    <x v="4"/>
  </r>
  <r>
    <x v="775"/>
    <x v="128"/>
    <x v="0"/>
    <x v="4"/>
    <x v="1"/>
    <x v="3"/>
    <x v="8"/>
    <x v="0"/>
    <x v="1"/>
    <x v="1"/>
    <x v="11"/>
    <x v="3"/>
    <x v="711"/>
    <x v="3"/>
    <x v="670"/>
    <x v="767"/>
    <x v="727"/>
    <x v="767"/>
    <x v="774"/>
    <x v="0"/>
    <x v="1"/>
    <x v="4"/>
    <x v="4"/>
  </r>
  <r>
    <x v="776"/>
    <x v="128"/>
    <x v="0"/>
    <x v="4"/>
    <x v="1"/>
    <x v="1"/>
    <x v="14"/>
    <x v="0"/>
    <x v="2"/>
    <x v="2"/>
    <x v="18"/>
    <x v="0"/>
    <x v="712"/>
    <x v="0"/>
    <x v="671"/>
    <x v="768"/>
    <x v="728"/>
    <x v="768"/>
    <x v="775"/>
    <x v="0"/>
    <x v="1"/>
    <x v="4"/>
    <x v="4"/>
  </r>
  <r>
    <x v="777"/>
    <x v="128"/>
    <x v="0"/>
    <x v="4"/>
    <x v="1"/>
    <x v="1"/>
    <x v="6"/>
    <x v="2"/>
    <x v="0"/>
    <x v="0"/>
    <x v="0"/>
    <x v="3"/>
    <x v="227"/>
    <x v="0"/>
    <x v="672"/>
    <x v="769"/>
    <x v="729"/>
    <x v="769"/>
    <x v="776"/>
    <x v="0"/>
    <x v="1"/>
    <x v="4"/>
    <x v="4"/>
  </r>
  <r>
    <x v="778"/>
    <x v="129"/>
    <x v="0"/>
    <x v="4"/>
    <x v="1"/>
    <x v="3"/>
    <x v="4"/>
    <x v="0"/>
    <x v="1"/>
    <x v="4"/>
    <x v="16"/>
    <x v="3"/>
    <x v="713"/>
    <x v="0"/>
    <x v="673"/>
    <x v="770"/>
    <x v="730"/>
    <x v="770"/>
    <x v="777"/>
    <x v="0"/>
    <x v="1"/>
    <x v="4"/>
    <x v="4"/>
  </r>
  <r>
    <x v="779"/>
    <x v="129"/>
    <x v="0"/>
    <x v="4"/>
    <x v="1"/>
    <x v="2"/>
    <x v="2"/>
    <x v="1"/>
    <x v="2"/>
    <x v="4"/>
    <x v="16"/>
    <x v="5"/>
    <x v="714"/>
    <x v="3"/>
    <x v="674"/>
    <x v="771"/>
    <x v="731"/>
    <x v="771"/>
    <x v="778"/>
    <x v="0"/>
    <x v="1"/>
    <x v="4"/>
    <x v="4"/>
  </r>
  <r>
    <x v="780"/>
    <x v="129"/>
    <x v="0"/>
    <x v="4"/>
    <x v="1"/>
    <x v="1"/>
    <x v="1"/>
    <x v="3"/>
    <x v="0"/>
    <x v="0"/>
    <x v="4"/>
    <x v="0"/>
    <x v="715"/>
    <x v="0"/>
    <x v="627"/>
    <x v="772"/>
    <x v="673"/>
    <x v="772"/>
    <x v="779"/>
    <x v="0"/>
    <x v="1"/>
    <x v="4"/>
    <x v="4"/>
  </r>
  <r>
    <x v="781"/>
    <x v="129"/>
    <x v="0"/>
    <x v="4"/>
    <x v="1"/>
    <x v="2"/>
    <x v="5"/>
    <x v="0"/>
    <x v="0"/>
    <x v="4"/>
    <x v="16"/>
    <x v="0"/>
    <x v="716"/>
    <x v="2"/>
    <x v="222"/>
    <x v="773"/>
    <x v="732"/>
    <x v="773"/>
    <x v="780"/>
    <x v="0"/>
    <x v="1"/>
    <x v="4"/>
    <x v="4"/>
  </r>
  <r>
    <x v="782"/>
    <x v="129"/>
    <x v="0"/>
    <x v="4"/>
    <x v="1"/>
    <x v="3"/>
    <x v="8"/>
    <x v="0"/>
    <x v="2"/>
    <x v="2"/>
    <x v="18"/>
    <x v="6"/>
    <x v="717"/>
    <x v="3"/>
    <x v="675"/>
    <x v="774"/>
    <x v="733"/>
    <x v="774"/>
    <x v="781"/>
    <x v="0"/>
    <x v="1"/>
    <x v="4"/>
    <x v="4"/>
  </r>
  <r>
    <x v="783"/>
    <x v="129"/>
    <x v="0"/>
    <x v="4"/>
    <x v="1"/>
    <x v="1"/>
    <x v="1"/>
    <x v="0"/>
    <x v="0"/>
    <x v="4"/>
    <x v="14"/>
    <x v="0"/>
    <x v="718"/>
    <x v="0"/>
    <x v="521"/>
    <x v="775"/>
    <x v="549"/>
    <x v="775"/>
    <x v="782"/>
    <x v="0"/>
    <x v="1"/>
    <x v="4"/>
    <x v="4"/>
  </r>
  <r>
    <x v="784"/>
    <x v="129"/>
    <x v="0"/>
    <x v="4"/>
    <x v="1"/>
    <x v="3"/>
    <x v="4"/>
    <x v="3"/>
    <x v="0"/>
    <x v="1"/>
    <x v="17"/>
    <x v="0"/>
    <x v="719"/>
    <x v="0"/>
    <x v="676"/>
    <x v="776"/>
    <x v="734"/>
    <x v="776"/>
    <x v="783"/>
    <x v="0"/>
    <x v="1"/>
    <x v="4"/>
    <x v="4"/>
  </r>
  <r>
    <x v="785"/>
    <x v="129"/>
    <x v="0"/>
    <x v="4"/>
    <x v="1"/>
    <x v="3"/>
    <x v="8"/>
    <x v="2"/>
    <x v="1"/>
    <x v="0"/>
    <x v="8"/>
    <x v="1"/>
    <x v="720"/>
    <x v="0"/>
    <x v="677"/>
    <x v="777"/>
    <x v="735"/>
    <x v="777"/>
    <x v="784"/>
    <x v="0"/>
    <x v="1"/>
    <x v="4"/>
    <x v="4"/>
  </r>
  <r>
    <x v="786"/>
    <x v="129"/>
    <x v="0"/>
    <x v="4"/>
    <x v="1"/>
    <x v="2"/>
    <x v="2"/>
    <x v="1"/>
    <x v="2"/>
    <x v="1"/>
    <x v="3"/>
    <x v="1"/>
    <x v="721"/>
    <x v="1"/>
    <x v="678"/>
    <x v="778"/>
    <x v="736"/>
    <x v="778"/>
    <x v="785"/>
    <x v="0"/>
    <x v="1"/>
    <x v="4"/>
    <x v="4"/>
  </r>
  <r>
    <x v="787"/>
    <x v="130"/>
    <x v="0"/>
    <x v="4"/>
    <x v="1"/>
    <x v="1"/>
    <x v="12"/>
    <x v="0"/>
    <x v="0"/>
    <x v="0"/>
    <x v="8"/>
    <x v="0"/>
    <x v="722"/>
    <x v="3"/>
    <x v="679"/>
    <x v="779"/>
    <x v="737"/>
    <x v="779"/>
    <x v="786"/>
    <x v="0"/>
    <x v="1"/>
    <x v="4"/>
    <x v="4"/>
  </r>
  <r>
    <x v="788"/>
    <x v="130"/>
    <x v="0"/>
    <x v="4"/>
    <x v="1"/>
    <x v="2"/>
    <x v="16"/>
    <x v="1"/>
    <x v="0"/>
    <x v="3"/>
    <x v="5"/>
    <x v="1"/>
    <x v="723"/>
    <x v="3"/>
    <x v="680"/>
    <x v="780"/>
    <x v="738"/>
    <x v="780"/>
    <x v="787"/>
    <x v="0"/>
    <x v="1"/>
    <x v="4"/>
    <x v="4"/>
  </r>
  <r>
    <x v="789"/>
    <x v="130"/>
    <x v="0"/>
    <x v="4"/>
    <x v="1"/>
    <x v="1"/>
    <x v="12"/>
    <x v="0"/>
    <x v="1"/>
    <x v="1"/>
    <x v="11"/>
    <x v="3"/>
    <x v="724"/>
    <x v="0"/>
    <x v="681"/>
    <x v="781"/>
    <x v="739"/>
    <x v="781"/>
    <x v="788"/>
    <x v="0"/>
    <x v="1"/>
    <x v="4"/>
    <x v="4"/>
  </r>
  <r>
    <x v="790"/>
    <x v="130"/>
    <x v="0"/>
    <x v="4"/>
    <x v="1"/>
    <x v="3"/>
    <x v="4"/>
    <x v="3"/>
    <x v="0"/>
    <x v="0"/>
    <x v="0"/>
    <x v="3"/>
    <x v="725"/>
    <x v="2"/>
    <x v="682"/>
    <x v="782"/>
    <x v="740"/>
    <x v="782"/>
    <x v="789"/>
    <x v="0"/>
    <x v="1"/>
    <x v="4"/>
    <x v="4"/>
  </r>
  <r>
    <x v="791"/>
    <x v="130"/>
    <x v="0"/>
    <x v="4"/>
    <x v="1"/>
    <x v="1"/>
    <x v="12"/>
    <x v="3"/>
    <x v="0"/>
    <x v="2"/>
    <x v="9"/>
    <x v="2"/>
    <x v="726"/>
    <x v="0"/>
    <x v="327"/>
    <x v="783"/>
    <x v="338"/>
    <x v="783"/>
    <x v="790"/>
    <x v="0"/>
    <x v="1"/>
    <x v="4"/>
    <x v="4"/>
  </r>
  <r>
    <x v="792"/>
    <x v="130"/>
    <x v="0"/>
    <x v="4"/>
    <x v="1"/>
    <x v="3"/>
    <x v="7"/>
    <x v="3"/>
    <x v="0"/>
    <x v="3"/>
    <x v="19"/>
    <x v="3"/>
    <x v="727"/>
    <x v="2"/>
    <x v="683"/>
    <x v="784"/>
    <x v="741"/>
    <x v="784"/>
    <x v="791"/>
    <x v="0"/>
    <x v="1"/>
    <x v="4"/>
    <x v="4"/>
  </r>
  <r>
    <x v="793"/>
    <x v="130"/>
    <x v="0"/>
    <x v="4"/>
    <x v="1"/>
    <x v="1"/>
    <x v="12"/>
    <x v="0"/>
    <x v="2"/>
    <x v="2"/>
    <x v="2"/>
    <x v="3"/>
    <x v="728"/>
    <x v="3"/>
    <x v="177"/>
    <x v="785"/>
    <x v="183"/>
    <x v="785"/>
    <x v="792"/>
    <x v="0"/>
    <x v="1"/>
    <x v="4"/>
    <x v="4"/>
  </r>
  <r>
    <x v="794"/>
    <x v="130"/>
    <x v="0"/>
    <x v="4"/>
    <x v="1"/>
    <x v="3"/>
    <x v="13"/>
    <x v="0"/>
    <x v="0"/>
    <x v="3"/>
    <x v="19"/>
    <x v="3"/>
    <x v="729"/>
    <x v="2"/>
    <x v="684"/>
    <x v="695"/>
    <x v="742"/>
    <x v="786"/>
    <x v="793"/>
    <x v="0"/>
    <x v="1"/>
    <x v="4"/>
    <x v="4"/>
  </r>
  <r>
    <x v="795"/>
    <x v="130"/>
    <x v="0"/>
    <x v="4"/>
    <x v="1"/>
    <x v="0"/>
    <x v="0"/>
    <x v="2"/>
    <x v="1"/>
    <x v="2"/>
    <x v="15"/>
    <x v="2"/>
    <x v="730"/>
    <x v="3"/>
    <x v="685"/>
    <x v="786"/>
    <x v="743"/>
    <x v="787"/>
    <x v="794"/>
    <x v="0"/>
    <x v="1"/>
    <x v="4"/>
    <x v="4"/>
  </r>
  <r>
    <x v="796"/>
    <x v="131"/>
    <x v="0"/>
    <x v="4"/>
    <x v="1"/>
    <x v="1"/>
    <x v="1"/>
    <x v="2"/>
    <x v="0"/>
    <x v="3"/>
    <x v="13"/>
    <x v="0"/>
    <x v="731"/>
    <x v="2"/>
    <x v="686"/>
    <x v="787"/>
    <x v="744"/>
    <x v="788"/>
    <x v="795"/>
    <x v="0"/>
    <x v="1"/>
    <x v="4"/>
    <x v="4"/>
  </r>
  <r>
    <x v="797"/>
    <x v="131"/>
    <x v="0"/>
    <x v="4"/>
    <x v="1"/>
    <x v="1"/>
    <x v="14"/>
    <x v="3"/>
    <x v="2"/>
    <x v="0"/>
    <x v="8"/>
    <x v="2"/>
    <x v="732"/>
    <x v="0"/>
    <x v="687"/>
    <x v="788"/>
    <x v="745"/>
    <x v="789"/>
    <x v="796"/>
    <x v="0"/>
    <x v="1"/>
    <x v="4"/>
    <x v="4"/>
  </r>
  <r>
    <x v="798"/>
    <x v="131"/>
    <x v="0"/>
    <x v="4"/>
    <x v="1"/>
    <x v="2"/>
    <x v="16"/>
    <x v="2"/>
    <x v="1"/>
    <x v="1"/>
    <x v="3"/>
    <x v="2"/>
    <x v="733"/>
    <x v="0"/>
    <x v="688"/>
    <x v="789"/>
    <x v="746"/>
    <x v="790"/>
    <x v="797"/>
    <x v="0"/>
    <x v="1"/>
    <x v="4"/>
    <x v="4"/>
  </r>
  <r>
    <x v="799"/>
    <x v="131"/>
    <x v="0"/>
    <x v="4"/>
    <x v="1"/>
    <x v="3"/>
    <x v="13"/>
    <x v="0"/>
    <x v="0"/>
    <x v="2"/>
    <x v="2"/>
    <x v="3"/>
    <x v="734"/>
    <x v="3"/>
    <x v="255"/>
    <x v="790"/>
    <x v="747"/>
    <x v="791"/>
    <x v="798"/>
    <x v="0"/>
    <x v="1"/>
    <x v="4"/>
    <x v="4"/>
  </r>
  <r>
    <x v="800"/>
    <x v="131"/>
    <x v="0"/>
    <x v="4"/>
    <x v="1"/>
    <x v="2"/>
    <x v="5"/>
    <x v="0"/>
    <x v="1"/>
    <x v="3"/>
    <x v="19"/>
    <x v="3"/>
    <x v="735"/>
    <x v="0"/>
    <x v="689"/>
    <x v="791"/>
    <x v="748"/>
    <x v="792"/>
    <x v="799"/>
    <x v="0"/>
    <x v="1"/>
    <x v="4"/>
    <x v="4"/>
  </r>
  <r>
    <x v="801"/>
    <x v="131"/>
    <x v="0"/>
    <x v="4"/>
    <x v="1"/>
    <x v="3"/>
    <x v="8"/>
    <x v="0"/>
    <x v="0"/>
    <x v="4"/>
    <x v="10"/>
    <x v="0"/>
    <x v="736"/>
    <x v="3"/>
    <x v="49"/>
    <x v="792"/>
    <x v="749"/>
    <x v="793"/>
    <x v="800"/>
    <x v="0"/>
    <x v="1"/>
    <x v="4"/>
    <x v="4"/>
  </r>
  <r>
    <x v="802"/>
    <x v="131"/>
    <x v="0"/>
    <x v="4"/>
    <x v="1"/>
    <x v="0"/>
    <x v="15"/>
    <x v="2"/>
    <x v="0"/>
    <x v="0"/>
    <x v="4"/>
    <x v="1"/>
    <x v="737"/>
    <x v="0"/>
    <x v="690"/>
    <x v="793"/>
    <x v="750"/>
    <x v="794"/>
    <x v="801"/>
    <x v="0"/>
    <x v="1"/>
    <x v="4"/>
    <x v="4"/>
  </r>
  <r>
    <x v="803"/>
    <x v="131"/>
    <x v="0"/>
    <x v="4"/>
    <x v="1"/>
    <x v="3"/>
    <x v="7"/>
    <x v="0"/>
    <x v="0"/>
    <x v="4"/>
    <x v="16"/>
    <x v="0"/>
    <x v="713"/>
    <x v="0"/>
    <x v="691"/>
    <x v="794"/>
    <x v="751"/>
    <x v="795"/>
    <x v="802"/>
    <x v="0"/>
    <x v="1"/>
    <x v="4"/>
    <x v="4"/>
  </r>
  <r>
    <x v="804"/>
    <x v="132"/>
    <x v="0"/>
    <x v="4"/>
    <x v="1"/>
    <x v="1"/>
    <x v="12"/>
    <x v="2"/>
    <x v="2"/>
    <x v="4"/>
    <x v="16"/>
    <x v="3"/>
    <x v="738"/>
    <x v="3"/>
    <x v="692"/>
    <x v="795"/>
    <x v="752"/>
    <x v="796"/>
    <x v="803"/>
    <x v="0"/>
    <x v="1"/>
    <x v="4"/>
    <x v="4"/>
  </r>
  <r>
    <x v="805"/>
    <x v="132"/>
    <x v="0"/>
    <x v="4"/>
    <x v="1"/>
    <x v="2"/>
    <x v="2"/>
    <x v="1"/>
    <x v="2"/>
    <x v="1"/>
    <x v="3"/>
    <x v="8"/>
    <x v="739"/>
    <x v="3"/>
    <x v="62"/>
    <x v="796"/>
    <x v="753"/>
    <x v="797"/>
    <x v="804"/>
    <x v="0"/>
    <x v="1"/>
    <x v="4"/>
    <x v="4"/>
  </r>
  <r>
    <x v="806"/>
    <x v="132"/>
    <x v="0"/>
    <x v="4"/>
    <x v="1"/>
    <x v="3"/>
    <x v="8"/>
    <x v="0"/>
    <x v="0"/>
    <x v="3"/>
    <x v="19"/>
    <x v="3"/>
    <x v="740"/>
    <x v="0"/>
    <x v="220"/>
    <x v="797"/>
    <x v="754"/>
    <x v="798"/>
    <x v="805"/>
    <x v="0"/>
    <x v="1"/>
    <x v="4"/>
    <x v="4"/>
  </r>
  <r>
    <x v="807"/>
    <x v="132"/>
    <x v="0"/>
    <x v="4"/>
    <x v="1"/>
    <x v="1"/>
    <x v="11"/>
    <x v="0"/>
    <x v="0"/>
    <x v="0"/>
    <x v="8"/>
    <x v="3"/>
    <x v="741"/>
    <x v="0"/>
    <x v="693"/>
    <x v="798"/>
    <x v="755"/>
    <x v="799"/>
    <x v="806"/>
    <x v="0"/>
    <x v="1"/>
    <x v="4"/>
    <x v="4"/>
  </r>
  <r>
    <x v="808"/>
    <x v="132"/>
    <x v="0"/>
    <x v="4"/>
    <x v="1"/>
    <x v="2"/>
    <x v="16"/>
    <x v="2"/>
    <x v="0"/>
    <x v="4"/>
    <x v="14"/>
    <x v="6"/>
    <x v="352"/>
    <x v="3"/>
    <x v="379"/>
    <x v="799"/>
    <x v="756"/>
    <x v="800"/>
    <x v="807"/>
    <x v="0"/>
    <x v="1"/>
    <x v="4"/>
    <x v="4"/>
  </r>
  <r>
    <x v="809"/>
    <x v="132"/>
    <x v="0"/>
    <x v="4"/>
    <x v="1"/>
    <x v="1"/>
    <x v="12"/>
    <x v="0"/>
    <x v="1"/>
    <x v="1"/>
    <x v="1"/>
    <x v="0"/>
    <x v="742"/>
    <x v="2"/>
    <x v="694"/>
    <x v="800"/>
    <x v="757"/>
    <x v="801"/>
    <x v="808"/>
    <x v="0"/>
    <x v="1"/>
    <x v="4"/>
    <x v="4"/>
  </r>
  <r>
    <x v="810"/>
    <x v="132"/>
    <x v="0"/>
    <x v="4"/>
    <x v="1"/>
    <x v="3"/>
    <x v="4"/>
    <x v="0"/>
    <x v="0"/>
    <x v="1"/>
    <x v="3"/>
    <x v="3"/>
    <x v="743"/>
    <x v="0"/>
    <x v="695"/>
    <x v="801"/>
    <x v="758"/>
    <x v="802"/>
    <x v="809"/>
    <x v="0"/>
    <x v="1"/>
    <x v="4"/>
    <x v="4"/>
  </r>
  <r>
    <x v="811"/>
    <x v="133"/>
    <x v="0"/>
    <x v="4"/>
    <x v="1"/>
    <x v="1"/>
    <x v="6"/>
    <x v="1"/>
    <x v="2"/>
    <x v="4"/>
    <x v="16"/>
    <x v="2"/>
    <x v="318"/>
    <x v="3"/>
    <x v="50"/>
    <x v="802"/>
    <x v="759"/>
    <x v="803"/>
    <x v="810"/>
    <x v="0"/>
    <x v="1"/>
    <x v="4"/>
    <x v="4"/>
  </r>
  <r>
    <x v="812"/>
    <x v="133"/>
    <x v="0"/>
    <x v="4"/>
    <x v="1"/>
    <x v="0"/>
    <x v="0"/>
    <x v="0"/>
    <x v="0"/>
    <x v="3"/>
    <x v="19"/>
    <x v="3"/>
    <x v="744"/>
    <x v="0"/>
    <x v="696"/>
    <x v="803"/>
    <x v="760"/>
    <x v="804"/>
    <x v="811"/>
    <x v="0"/>
    <x v="1"/>
    <x v="4"/>
    <x v="4"/>
  </r>
  <r>
    <x v="813"/>
    <x v="133"/>
    <x v="0"/>
    <x v="4"/>
    <x v="1"/>
    <x v="2"/>
    <x v="10"/>
    <x v="0"/>
    <x v="0"/>
    <x v="3"/>
    <x v="7"/>
    <x v="3"/>
    <x v="745"/>
    <x v="2"/>
    <x v="697"/>
    <x v="804"/>
    <x v="761"/>
    <x v="805"/>
    <x v="812"/>
    <x v="0"/>
    <x v="1"/>
    <x v="4"/>
    <x v="4"/>
  </r>
  <r>
    <x v="814"/>
    <x v="133"/>
    <x v="0"/>
    <x v="4"/>
    <x v="1"/>
    <x v="0"/>
    <x v="0"/>
    <x v="1"/>
    <x v="0"/>
    <x v="0"/>
    <x v="6"/>
    <x v="4"/>
    <x v="746"/>
    <x v="1"/>
    <x v="698"/>
    <x v="805"/>
    <x v="762"/>
    <x v="806"/>
    <x v="813"/>
    <x v="0"/>
    <x v="1"/>
    <x v="4"/>
    <x v="4"/>
  </r>
  <r>
    <x v="815"/>
    <x v="133"/>
    <x v="0"/>
    <x v="4"/>
    <x v="1"/>
    <x v="1"/>
    <x v="14"/>
    <x v="2"/>
    <x v="2"/>
    <x v="2"/>
    <x v="15"/>
    <x v="1"/>
    <x v="747"/>
    <x v="0"/>
    <x v="699"/>
    <x v="806"/>
    <x v="763"/>
    <x v="807"/>
    <x v="814"/>
    <x v="0"/>
    <x v="1"/>
    <x v="4"/>
    <x v="4"/>
  </r>
  <r>
    <x v="816"/>
    <x v="133"/>
    <x v="0"/>
    <x v="4"/>
    <x v="1"/>
    <x v="1"/>
    <x v="12"/>
    <x v="0"/>
    <x v="1"/>
    <x v="0"/>
    <x v="4"/>
    <x v="3"/>
    <x v="748"/>
    <x v="2"/>
    <x v="700"/>
    <x v="807"/>
    <x v="764"/>
    <x v="808"/>
    <x v="815"/>
    <x v="0"/>
    <x v="1"/>
    <x v="4"/>
    <x v="4"/>
  </r>
  <r>
    <x v="817"/>
    <x v="133"/>
    <x v="0"/>
    <x v="4"/>
    <x v="1"/>
    <x v="2"/>
    <x v="10"/>
    <x v="0"/>
    <x v="0"/>
    <x v="0"/>
    <x v="8"/>
    <x v="0"/>
    <x v="749"/>
    <x v="0"/>
    <x v="701"/>
    <x v="808"/>
    <x v="765"/>
    <x v="809"/>
    <x v="816"/>
    <x v="0"/>
    <x v="1"/>
    <x v="4"/>
    <x v="4"/>
  </r>
  <r>
    <x v="818"/>
    <x v="133"/>
    <x v="0"/>
    <x v="4"/>
    <x v="1"/>
    <x v="1"/>
    <x v="14"/>
    <x v="2"/>
    <x v="2"/>
    <x v="4"/>
    <x v="12"/>
    <x v="2"/>
    <x v="750"/>
    <x v="2"/>
    <x v="702"/>
    <x v="809"/>
    <x v="766"/>
    <x v="810"/>
    <x v="817"/>
    <x v="0"/>
    <x v="1"/>
    <x v="4"/>
    <x v="4"/>
  </r>
  <r>
    <x v="819"/>
    <x v="134"/>
    <x v="0"/>
    <x v="4"/>
    <x v="1"/>
    <x v="0"/>
    <x v="9"/>
    <x v="0"/>
    <x v="2"/>
    <x v="2"/>
    <x v="18"/>
    <x v="3"/>
    <x v="751"/>
    <x v="0"/>
    <x v="703"/>
    <x v="636"/>
    <x v="767"/>
    <x v="811"/>
    <x v="818"/>
    <x v="0"/>
    <x v="1"/>
    <x v="4"/>
    <x v="4"/>
  </r>
  <r>
    <x v="820"/>
    <x v="134"/>
    <x v="0"/>
    <x v="4"/>
    <x v="1"/>
    <x v="0"/>
    <x v="15"/>
    <x v="2"/>
    <x v="1"/>
    <x v="3"/>
    <x v="7"/>
    <x v="2"/>
    <x v="752"/>
    <x v="0"/>
    <x v="704"/>
    <x v="810"/>
    <x v="768"/>
    <x v="812"/>
    <x v="819"/>
    <x v="0"/>
    <x v="1"/>
    <x v="4"/>
    <x v="4"/>
  </r>
  <r>
    <x v="821"/>
    <x v="134"/>
    <x v="0"/>
    <x v="4"/>
    <x v="1"/>
    <x v="0"/>
    <x v="9"/>
    <x v="1"/>
    <x v="2"/>
    <x v="3"/>
    <x v="13"/>
    <x v="8"/>
    <x v="753"/>
    <x v="2"/>
    <x v="705"/>
    <x v="811"/>
    <x v="769"/>
    <x v="813"/>
    <x v="820"/>
    <x v="0"/>
    <x v="1"/>
    <x v="4"/>
    <x v="4"/>
  </r>
  <r>
    <x v="822"/>
    <x v="134"/>
    <x v="0"/>
    <x v="4"/>
    <x v="1"/>
    <x v="2"/>
    <x v="10"/>
    <x v="1"/>
    <x v="2"/>
    <x v="2"/>
    <x v="2"/>
    <x v="8"/>
    <x v="496"/>
    <x v="3"/>
    <x v="610"/>
    <x v="812"/>
    <x v="770"/>
    <x v="814"/>
    <x v="821"/>
    <x v="0"/>
    <x v="1"/>
    <x v="4"/>
    <x v="4"/>
  </r>
  <r>
    <x v="823"/>
    <x v="134"/>
    <x v="0"/>
    <x v="4"/>
    <x v="1"/>
    <x v="1"/>
    <x v="14"/>
    <x v="1"/>
    <x v="2"/>
    <x v="2"/>
    <x v="2"/>
    <x v="8"/>
    <x v="754"/>
    <x v="1"/>
    <x v="706"/>
    <x v="813"/>
    <x v="287"/>
    <x v="815"/>
    <x v="822"/>
    <x v="0"/>
    <x v="1"/>
    <x v="4"/>
    <x v="4"/>
  </r>
  <r>
    <x v="824"/>
    <x v="134"/>
    <x v="0"/>
    <x v="4"/>
    <x v="1"/>
    <x v="3"/>
    <x v="13"/>
    <x v="2"/>
    <x v="2"/>
    <x v="4"/>
    <x v="14"/>
    <x v="1"/>
    <x v="755"/>
    <x v="0"/>
    <x v="707"/>
    <x v="814"/>
    <x v="771"/>
    <x v="816"/>
    <x v="823"/>
    <x v="0"/>
    <x v="1"/>
    <x v="4"/>
    <x v="4"/>
  </r>
  <r>
    <x v="825"/>
    <x v="134"/>
    <x v="0"/>
    <x v="4"/>
    <x v="1"/>
    <x v="2"/>
    <x v="10"/>
    <x v="0"/>
    <x v="2"/>
    <x v="1"/>
    <x v="17"/>
    <x v="2"/>
    <x v="756"/>
    <x v="2"/>
    <x v="708"/>
    <x v="815"/>
    <x v="772"/>
    <x v="817"/>
    <x v="824"/>
    <x v="0"/>
    <x v="1"/>
    <x v="4"/>
    <x v="4"/>
  </r>
  <r>
    <x v="826"/>
    <x v="134"/>
    <x v="0"/>
    <x v="4"/>
    <x v="1"/>
    <x v="2"/>
    <x v="5"/>
    <x v="2"/>
    <x v="0"/>
    <x v="0"/>
    <x v="0"/>
    <x v="0"/>
    <x v="757"/>
    <x v="0"/>
    <x v="709"/>
    <x v="816"/>
    <x v="773"/>
    <x v="818"/>
    <x v="825"/>
    <x v="0"/>
    <x v="1"/>
    <x v="4"/>
    <x v="4"/>
  </r>
  <r>
    <x v="827"/>
    <x v="134"/>
    <x v="0"/>
    <x v="4"/>
    <x v="1"/>
    <x v="1"/>
    <x v="11"/>
    <x v="0"/>
    <x v="1"/>
    <x v="0"/>
    <x v="4"/>
    <x v="3"/>
    <x v="758"/>
    <x v="3"/>
    <x v="710"/>
    <x v="817"/>
    <x v="774"/>
    <x v="819"/>
    <x v="826"/>
    <x v="0"/>
    <x v="1"/>
    <x v="4"/>
    <x v="4"/>
  </r>
  <r>
    <x v="828"/>
    <x v="135"/>
    <x v="0"/>
    <x v="4"/>
    <x v="1"/>
    <x v="3"/>
    <x v="13"/>
    <x v="1"/>
    <x v="2"/>
    <x v="3"/>
    <x v="13"/>
    <x v="6"/>
    <x v="612"/>
    <x v="2"/>
    <x v="711"/>
    <x v="818"/>
    <x v="775"/>
    <x v="820"/>
    <x v="827"/>
    <x v="0"/>
    <x v="1"/>
    <x v="4"/>
    <x v="4"/>
  </r>
  <r>
    <x v="829"/>
    <x v="135"/>
    <x v="0"/>
    <x v="4"/>
    <x v="1"/>
    <x v="2"/>
    <x v="10"/>
    <x v="0"/>
    <x v="1"/>
    <x v="2"/>
    <x v="18"/>
    <x v="3"/>
    <x v="759"/>
    <x v="3"/>
    <x v="273"/>
    <x v="819"/>
    <x v="776"/>
    <x v="821"/>
    <x v="828"/>
    <x v="0"/>
    <x v="1"/>
    <x v="4"/>
    <x v="4"/>
  </r>
  <r>
    <x v="830"/>
    <x v="135"/>
    <x v="0"/>
    <x v="4"/>
    <x v="1"/>
    <x v="0"/>
    <x v="15"/>
    <x v="2"/>
    <x v="1"/>
    <x v="3"/>
    <x v="19"/>
    <x v="0"/>
    <x v="760"/>
    <x v="0"/>
    <x v="162"/>
    <x v="820"/>
    <x v="777"/>
    <x v="822"/>
    <x v="829"/>
    <x v="0"/>
    <x v="1"/>
    <x v="4"/>
    <x v="4"/>
  </r>
  <r>
    <x v="831"/>
    <x v="135"/>
    <x v="0"/>
    <x v="4"/>
    <x v="1"/>
    <x v="1"/>
    <x v="12"/>
    <x v="2"/>
    <x v="2"/>
    <x v="2"/>
    <x v="15"/>
    <x v="0"/>
    <x v="761"/>
    <x v="0"/>
    <x v="712"/>
    <x v="821"/>
    <x v="778"/>
    <x v="823"/>
    <x v="830"/>
    <x v="0"/>
    <x v="1"/>
    <x v="4"/>
    <x v="4"/>
  </r>
  <r>
    <x v="832"/>
    <x v="135"/>
    <x v="0"/>
    <x v="4"/>
    <x v="1"/>
    <x v="1"/>
    <x v="6"/>
    <x v="0"/>
    <x v="0"/>
    <x v="2"/>
    <x v="9"/>
    <x v="0"/>
    <x v="762"/>
    <x v="0"/>
    <x v="713"/>
    <x v="822"/>
    <x v="779"/>
    <x v="824"/>
    <x v="831"/>
    <x v="0"/>
    <x v="1"/>
    <x v="4"/>
    <x v="4"/>
  </r>
  <r>
    <x v="833"/>
    <x v="135"/>
    <x v="0"/>
    <x v="4"/>
    <x v="1"/>
    <x v="3"/>
    <x v="7"/>
    <x v="0"/>
    <x v="1"/>
    <x v="2"/>
    <x v="2"/>
    <x v="3"/>
    <x v="763"/>
    <x v="0"/>
    <x v="714"/>
    <x v="823"/>
    <x v="780"/>
    <x v="825"/>
    <x v="832"/>
    <x v="0"/>
    <x v="1"/>
    <x v="4"/>
    <x v="4"/>
  </r>
  <r>
    <x v="834"/>
    <x v="135"/>
    <x v="0"/>
    <x v="4"/>
    <x v="1"/>
    <x v="3"/>
    <x v="8"/>
    <x v="0"/>
    <x v="1"/>
    <x v="1"/>
    <x v="11"/>
    <x v="6"/>
    <x v="764"/>
    <x v="3"/>
    <x v="715"/>
    <x v="824"/>
    <x v="781"/>
    <x v="826"/>
    <x v="833"/>
    <x v="0"/>
    <x v="1"/>
    <x v="4"/>
    <x v="4"/>
  </r>
  <r>
    <x v="835"/>
    <x v="135"/>
    <x v="0"/>
    <x v="4"/>
    <x v="1"/>
    <x v="1"/>
    <x v="12"/>
    <x v="2"/>
    <x v="1"/>
    <x v="2"/>
    <x v="2"/>
    <x v="3"/>
    <x v="89"/>
    <x v="3"/>
    <x v="716"/>
    <x v="825"/>
    <x v="782"/>
    <x v="827"/>
    <x v="834"/>
    <x v="0"/>
    <x v="1"/>
    <x v="4"/>
    <x v="4"/>
  </r>
  <r>
    <x v="836"/>
    <x v="135"/>
    <x v="0"/>
    <x v="4"/>
    <x v="1"/>
    <x v="1"/>
    <x v="11"/>
    <x v="1"/>
    <x v="2"/>
    <x v="4"/>
    <x v="12"/>
    <x v="1"/>
    <x v="765"/>
    <x v="1"/>
    <x v="717"/>
    <x v="826"/>
    <x v="783"/>
    <x v="828"/>
    <x v="835"/>
    <x v="0"/>
    <x v="1"/>
    <x v="4"/>
    <x v="4"/>
  </r>
  <r>
    <x v="837"/>
    <x v="135"/>
    <x v="0"/>
    <x v="4"/>
    <x v="1"/>
    <x v="3"/>
    <x v="8"/>
    <x v="0"/>
    <x v="1"/>
    <x v="4"/>
    <x v="14"/>
    <x v="1"/>
    <x v="766"/>
    <x v="3"/>
    <x v="718"/>
    <x v="827"/>
    <x v="784"/>
    <x v="829"/>
    <x v="836"/>
    <x v="0"/>
    <x v="1"/>
    <x v="4"/>
    <x v="4"/>
  </r>
  <r>
    <x v="838"/>
    <x v="135"/>
    <x v="0"/>
    <x v="4"/>
    <x v="1"/>
    <x v="1"/>
    <x v="6"/>
    <x v="0"/>
    <x v="1"/>
    <x v="1"/>
    <x v="3"/>
    <x v="1"/>
    <x v="767"/>
    <x v="0"/>
    <x v="719"/>
    <x v="828"/>
    <x v="785"/>
    <x v="830"/>
    <x v="837"/>
    <x v="0"/>
    <x v="1"/>
    <x v="4"/>
    <x v="4"/>
  </r>
  <r>
    <x v="839"/>
    <x v="136"/>
    <x v="0"/>
    <x v="4"/>
    <x v="1"/>
    <x v="1"/>
    <x v="12"/>
    <x v="3"/>
    <x v="1"/>
    <x v="0"/>
    <x v="4"/>
    <x v="2"/>
    <x v="458"/>
    <x v="0"/>
    <x v="720"/>
    <x v="829"/>
    <x v="786"/>
    <x v="831"/>
    <x v="838"/>
    <x v="0"/>
    <x v="1"/>
    <x v="4"/>
    <x v="4"/>
  </r>
  <r>
    <x v="840"/>
    <x v="136"/>
    <x v="0"/>
    <x v="4"/>
    <x v="1"/>
    <x v="3"/>
    <x v="7"/>
    <x v="0"/>
    <x v="0"/>
    <x v="2"/>
    <x v="9"/>
    <x v="3"/>
    <x v="768"/>
    <x v="0"/>
    <x v="507"/>
    <x v="830"/>
    <x v="787"/>
    <x v="832"/>
    <x v="839"/>
    <x v="0"/>
    <x v="1"/>
    <x v="4"/>
    <x v="4"/>
  </r>
  <r>
    <x v="841"/>
    <x v="136"/>
    <x v="0"/>
    <x v="4"/>
    <x v="1"/>
    <x v="2"/>
    <x v="2"/>
    <x v="3"/>
    <x v="1"/>
    <x v="1"/>
    <x v="17"/>
    <x v="6"/>
    <x v="454"/>
    <x v="2"/>
    <x v="721"/>
    <x v="831"/>
    <x v="788"/>
    <x v="833"/>
    <x v="840"/>
    <x v="0"/>
    <x v="1"/>
    <x v="4"/>
    <x v="4"/>
  </r>
  <r>
    <x v="842"/>
    <x v="136"/>
    <x v="0"/>
    <x v="4"/>
    <x v="1"/>
    <x v="3"/>
    <x v="7"/>
    <x v="0"/>
    <x v="1"/>
    <x v="1"/>
    <x v="1"/>
    <x v="3"/>
    <x v="769"/>
    <x v="0"/>
    <x v="722"/>
    <x v="832"/>
    <x v="789"/>
    <x v="738"/>
    <x v="841"/>
    <x v="0"/>
    <x v="1"/>
    <x v="4"/>
    <x v="4"/>
  </r>
  <r>
    <x v="843"/>
    <x v="136"/>
    <x v="0"/>
    <x v="4"/>
    <x v="1"/>
    <x v="2"/>
    <x v="10"/>
    <x v="2"/>
    <x v="1"/>
    <x v="0"/>
    <x v="0"/>
    <x v="3"/>
    <x v="770"/>
    <x v="0"/>
    <x v="723"/>
    <x v="833"/>
    <x v="790"/>
    <x v="834"/>
    <x v="842"/>
    <x v="0"/>
    <x v="1"/>
    <x v="4"/>
    <x v="4"/>
  </r>
  <r>
    <x v="844"/>
    <x v="136"/>
    <x v="0"/>
    <x v="4"/>
    <x v="1"/>
    <x v="3"/>
    <x v="8"/>
    <x v="0"/>
    <x v="0"/>
    <x v="2"/>
    <x v="9"/>
    <x v="3"/>
    <x v="62"/>
    <x v="0"/>
    <x v="507"/>
    <x v="834"/>
    <x v="787"/>
    <x v="835"/>
    <x v="843"/>
    <x v="0"/>
    <x v="1"/>
    <x v="4"/>
    <x v="4"/>
  </r>
  <r>
    <x v="845"/>
    <x v="136"/>
    <x v="0"/>
    <x v="4"/>
    <x v="1"/>
    <x v="2"/>
    <x v="10"/>
    <x v="2"/>
    <x v="2"/>
    <x v="1"/>
    <x v="17"/>
    <x v="3"/>
    <x v="771"/>
    <x v="0"/>
    <x v="724"/>
    <x v="835"/>
    <x v="791"/>
    <x v="836"/>
    <x v="844"/>
    <x v="0"/>
    <x v="1"/>
    <x v="4"/>
    <x v="4"/>
  </r>
  <r>
    <x v="846"/>
    <x v="136"/>
    <x v="0"/>
    <x v="4"/>
    <x v="1"/>
    <x v="3"/>
    <x v="8"/>
    <x v="0"/>
    <x v="1"/>
    <x v="4"/>
    <x v="16"/>
    <x v="0"/>
    <x v="28"/>
    <x v="0"/>
    <x v="380"/>
    <x v="836"/>
    <x v="792"/>
    <x v="837"/>
    <x v="845"/>
    <x v="0"/>
    <x v="1"/>
    <x v="4"/>
    <x v="4"/>
  </r>
  <r>
    <x v="847"/>
    <x v="136"/>
    <x v="0"/>
    <x v="4"/>
    <x v="1"/>
    <x v="3"/>
    <x v="8"/>
    <x v="0"/>
    <x v="1"/>
    <x v="1"/>
    <x v="3"/>
    <x v="0"/>
    <x v="772"/>
    <x v="0"/>
    <x v="725"/>
    <x v="837"/>
    <x v="793"/>
    <x v="838"/>
    <x v="846"/>
    <x v="0"/>
    <x v="1"/>
    <x v="4"/>
    <x v="4"/>
  </r>
  <r>
    <x v="848"/>
    <x v="136"/>
    <x v="0"/>
    <x v="4"/>
    <x v="1"/>
    <x v="3"/>
    <x v="13"/>
    <x v="2"/>
    <x v="0"/>
    <x v="4"/>
    <x v="16"/>
    <x v="0"/>
    <x v="773"/>
    <x v="0"/>
    <x v="726"/>
    <x v="838"/>
    <x v="794"/>
    <x v="839"/>
    <x v="847"/>
    <x v="0"/>
    <x v="1"/>
    <x v="4"/>
    <x v="4"/>
  </r>
  <r>
    <x v="849"/>
    <x v="137"/>
    <x v="0"/>
    <x v="4"/>
    <x v="1"/>
    <x v="3"/>
    <x v="8"/>
    <x v="0"/>
    <x v="1"/>
    <x v="1"/>
    <x v="11"/>
    <x v="3"/>
    <x v="774"/>
    <x v="2"/>
    <x v="727"/>
    <x v="839"/>
    <x v="795"/>
    <x v="840"/>
    <x v="848"/>
    <x v="0"/>
    <x v="1"/>
    <x v="4"/>
    <x v="4"/>
  </r>
  <r>
    <x v="850"/>
    <x v="137"/>
    <x v="0"/>
    <x v="4"/>
    <x v="1"/>
    <x v="1"/>
    <x v="6"/>
    <x v="0"/>
    <x v="0"/>
    <x v="3"/>
    <x v="13"/>
    <x v="3"/>
    <x v="290"/>
    <x v="1"/>
    <x v="728"/>
    <x v="840"/>
    <x v="796"/>
    <x v="841"/>
    <x v="849"/>
    <x v="0"/>
    <x v="1"/>
    <x v="4"/>
    <x v="4"/>
  </r>
  <r>
    <x v="851"/>
    <x v="137"/>
    <x v="0"/>
    <x v="4"/>
    <x v="1"/>
    <x v="0"/>
    <x v="0"/>
    <x v="1"/>
    <x v="2"/>
    <x v="1"/>
    <x v="1"/>
    <x v="9"/>
    <x v="775"/>
    <x v="1"/>
    <x v="729"/>
    <x v="841"/>
    <x v="797"/>
    <x v="842"/>
    <x v="850"/>
    <x v="0"/>
    <x v="1"/>
    <x v="4"/>
    <x v="4"/>
  </r>
  <r>
    <x v="852"/>
    <x v="137"/>
    <x v="0"/>
    <x v="4"/>
    <x v="1"/>
    <x v="3"/>
    <x v="8"/>
    <x v="3"/>
    <x v="1"/>
    <x v="2"/>
    <x v="2"/>
    <x v="3"/>
    <x v="2"/>
    <x v="0"/>
    <x v="4"/>
    <x v="842"/>
    <x v="798"/>
    <x v="825"/>
    <x v="851"/>
    <x v="0"/>
    <x v="1"/>
    <x v="4"/>
    <x v="4"/>
  </r>
  <r>
    <x v="853"/>
    <x v="138"/>
    <x v="0"/>
    <x v="4"/>
    <x v="1"/>
    <x v="1"/>
    <x v="1"/>
    <x v="1"/>
    <x v="2"/>
    <x v="2"/>
    <x v="15"/>
    <x v="2"/>
    <x v="776"/>
    <x v="2"/>
    <x v="730"/>
    <x v="843"/>
    <x v="799"/>
    <x v="843"/>
    <x v="852"/>
    <x v="0"/>
    <x v="1"/>
    <x v="4"/>
    <x v="4"/>
  </r>
  <r>
    <x v="854"/>
    <x v="138"/>
    <x v="0"/>
    <x v="4"/>
    <x v="1"/>
    <x v="3"/>
    <x v="13"/>
    <x v="2"/>
    <x v="0"/>
    <x v="3"/>
    <x v="7"/>
    <x v="0"/>
    <x v="777"/>
    <x v="2"/>
    <x v="731"/>
    <x v="844"/>
    <x v="800"/>
    <x v="844"/>
    <x v="853"/>
    <x v="0"/>
    <x v="1"/>
    <x v="4"/>
    <x v="4"/>
  </r>
  <r>
    <x v="855"/>
    <x v="138"/>
    <x v="0"/>
    <x v="4"/>
    <x v="1"/>
    <x v="2"/>
    <x v="16"/>
    <x v="2"/>
    <x v="1"/>
    <x v="2"/>
    <x v="2"/>
    <x v="1"/>
    <x v="778"/>
    <x v="0"/>
    <x v="610"/>
    <x v="845"/>
    <x v="801"/>
    <x v="763"/>
    <x v="854"/>
    <x v="0"/>
    <x v="1"/>
    <x v="4"/>
    <x v="4"/>
  </r>
  <r>
    <x v="856"/>
    <x v="138"/>
    <x v="0"/>
    <x v="4"/>
    <x v="1"/>
    <x v="0"/>
    <x v="15"/>
    <x v="0"/>
    <x v="2"/>
    <x v="1"/>
    <x v="11"/>
    <x v="3"/>
    <x v="779"/>
    <x v="0"/>
    <x v="732"/>
    <x v="846"/>
    <x v="802"/>
    <x v="845"/>
    <x v="855"/>
    <x v="0"/>
    <x v="1"/>
    <x v="4"/>
    <x v="4"/>
  </r>
  <r>
    <x v="857"/>
    <x v="138"/>
    <x v="0"/>
    <x v="4"/>
    <x v="1"/>
    <x v="0"/>
    <x v="0"/>
    <x v="0"/>
    <x v="2"/>
    <x v="0"/>
    <x v="0"/>
    <x v="0"/>
    <x v="780"/>
    <x v="0"/>
    <x v="709"/>
    <x v="847"/>
    <x v="773"/>
    <x v="846"/>
    <x v="856"/>
    <x v="0"/>
    <x v="1"/>
    <x v="4"/>
    <x v="4"/>
  </r>
  <r>
    <x v="858"/>
    <x v="138"/>
    <x v="0"/>
    <x v="4"/>
    <x v="1"/>
    <x v="2"/>
    <x v="5"/>
    <x v="3"/>
    <x v="1"/>
    <x v="1"/>
    <x v="3"/>
    <x v="3"/>
    <x v="781"/>
    <x v="0"/>
    <x v="733"/>
    <x v="848"/>
    <x v="803"/>
    <x v="847"/>
    <x v="857"/>
    <x v="0"/>
    <x v="1"/>
    <x v="4"/>
    <x v="4"/>
  </r>
  <r>
    <x v="859"/>
    <x v="138"/>
    <x v="0"/>
    <x v="4"/>
    <x v="1"/>
    <x v="2"/>
    <x v="16"/>
    <x v="2"/>
    <x v="1"/>
    <x v="3"/>
    <x v="7"/>
    <x v="3"/>
    <x v="782"/>
    <x v="0"/>
    <x v="734"/>
    <x v="849"/>
    <x v="804"/>
    <x v="848"/>
    <x v="858"/>
    <x v="0"/>
    <x v="1"/>
    <x v="4"/>
    <x v="4"/>
  </r>
  <r>
    <x v="860"/>
    <x v="139"/>
    <x v="0"/>
    <x v="4"/>
    <x v="1"/>
    <x v="3"/>
    <x v="8"/>
    <x v="2"/>
    <x v="2"/>
    <x v="2"/>
    <x v="18"/>
    <x v="3"/>
    <x v="783"/>
    <x v="0"/>
    <x v="735"/>
    <x v="850"/>
    <x v="805"/>
    <x v="849"/>
    <x v="859"/>
    <x v="0"/>
    <x v="1"/>
    <x v="4"/>
    <x v="4"/>
  </r>
  <r>
    <x v="861"/>
    <x v="139"/>
    <x v="0"/>
    <x v="4"/>
    <x v="1"/>
    <x v="0"/>
    <x v="0"/>
    <x v="0"/>
    <x v="1"/>
    <x v="3"/>
    <x v="19"/>
    <x v="0"/>
    <x v="784"/>
    <x v="0"/>
    <x v="660"/>
    <x v="851"/>
    <x v="806"/>
    <x v="850"/>
    <x v="860"/>
    <x v="0"/>
    <x v="1"/>
    <x v="4"/>
    <x v="4"/>
  </r>
  <r>
    <x v="862"/>
    <x v="139"/>
    <x v="0"/>
    <x v="4"/>
    <x v="1"/>
    <x v="0"/>
    <x v="9"/>
    <x v="0"/>
    <x v="1"/>
    <x v="1"/>
    <x v="3"/>
    <x v="0"/>
    <x v="785"/>
    <x v="0"/>
    <x v="733"/>
    <x v="852"/>
    <x v="807"/>
    <x v="851"/>
    <x v="861"/>
    <x v="0"/>
    <x v="1"/>
    <x v="4"/>
    <x v="4"/>
  </r>
  <r>
    <x v="863"/>
    <x v="139"/>
    <x v="0"/>
    <x v="4"/>
    <x v="1"/>
    <x v="2"/>
    <x v="5"/>
    <x v="2"/>
    <x v="0"/>
    <x v="1"/>
    <x v="17"/>
    <x v="3"/>
    <x v="786"/>
    <x v="0"/>
    <x v="736"/>
    <x v="853"/>
    <x v="808"/>
    <x v="852"/>
    <x v="862"/>
    <x v="0"/>
    <x v="1"/>
    <x v="4"/>
    <x v="4"/>
  </r>
  <r>
    <x v="864"/>
    <x v="139"/>
    <x v="0"/>
    <x v="4"/>
    <x v="1"/>
    <x v="3"/>
    <x v="8"/>
    <x v="2"/>
    <x v="2"/>
    <x v="3"/>
    <x v="7"/>
    <x v="0"/>
    <x v="787"/>
    <x v="2"/>
    <x v="737"/>
    <x v="854"/>
    <x v="809"/>
    <x v="853"/>
    <x v="863"/>
    <x v="0"/>
    <x v="1"/>
    <x v="4"/>
    <x v="4"/>
  </r>
  <r>
    <x v="865"/>
    <x v="139"/>
    <x v="0"/>
    <x v="4"/>
    <x v="1"/>
    <x v="3"/>
    <x v="4"/>
    <x v="0"/>
    <x v="2"/>
    <x v="2"/>
    <x v="2"/>
    <x v="2"/>
    <x v="158"/>
    <x v="2"/>
    <x v="264"/>
    <x v="855"/>
    <x v="810"/>
    <x v="854"/>
    <x v="864"/>
    <x v="0"/>
    <x v="1"/>
    <x v="4"/>
    <x v="4"/>
  </r>
  <r>
    <x v="866"/>
    <x v="139"/>
    <x v="0"/>
    <x v="4"/>
    <x v="1"/>
    <x v="1"/>
    <x v="11"/>
    <x v="0"/>
    <x v="0"/>
    <x v="1"/>
    <x v="11"/>
    <x v="0"/>
    <x v="788"/>
    <x v="2"/>
    <x v="738"/>
    <x v="856"/>
    <x v="811"/>
    <x v="855"/>
    <x v="865"/>
    <x v="0"/>
    <x v="1"/>
    <x v="4"/>
    <x v="4"/>
  </r>
  <r>
    <x v="867"/>
    <x v="139"/>
    <x v="0"/>
    <x v="4"/>
    <x v="1"/>
    <x v="0"/>
    <x v="15"/>
    <x v="2"/>
    <x v="1"/>
    <x v="0"/>
    <x v="4"/>
    <x v="0"/>
    <x v="789"/>
    <x v="2"/>
    <x v="395"/>
    <x v="857"/>
    <x v="412"/>
    <x v="856"/>
    <x v="866"/>
    <x v="0"/>
    <x v="1"/>
    <x v="4"/>
    <x v="4"/>
  </r>
  <r>
    <x v="868"/>
    <x v="139"/>
    <x v="0"/>
    <x v="4"/>
    <x v="1"/>
    <x v="0"/>
    <x v="9"/>
    <x v="0"/>
    <x v="1"/>
    <x v="4"/>
    <x v="12"/>
    <x v="0"/>
    <x v="790"/>
    <x v="2"/>
    <x v="739"/>
    <x v="858"/>
    <x v="812"/>
    <x v="857"/>
    <x v="867"/>
    <x v="0"/>
    <x v="1"/>
    <x v="4"/>
    <x v="4"/>
  </r>
  <r>
    <x v="869"/>
    <x v="140"/>
    <x v="0"/>
    <x v="4"/>
    <x v="1"/>
    <x v="3"/>
    <x v="13"/>
    <x v="0"/>
    <x v="2"/>
    <x v="2"/>
    <x v="15"/>
    <x v="3"/>
    <x v="791"/>
    <x v="2"/>
    <x v="740"/>
    <x v="859"/>
    <x v="813"/>
    <x v="858"/>
    <x v="868"/>
    <x v="0"/>
    <x v="1"/>
    <x v="4"/>
    <x v="4"/>
  </r>
  <r>
    <x v="870"/>
    <x v="140"/>
    <x v="0"/>
    <x v="4"/>
    <x v="1"/>
    <x v="3"/>
    <x v="7"/>
    <x v="0"/>
    <x v="2"/>
    <x v="0"/>
    <x v="8"/>
    <x v="2"/>
    <x v="792"/>
    <x v="2"/>
    <x v="741"/>
    <x v="860"/>
    <x v="814"/>
    <x v="859"/>
    <x v="869"/>
    <x v="0"/>
    <x v="1"/>
    <x v="4"/>
    <x v="4"/>
  </r>
  <r>
    <x v="871"/>
    <x v="140"/>
    <x v="0"/>
    <x v="4"/>
    <x v="1"/>
    <x v="3"/>
    <x v="8"/>
    <x v="0"/>
    <x v="1"/>
    <x v="4"/>
    <x v="14"/>
    <x v="2"/>
    <x v="793"/>
    <x v="0"/>
    <x v="92"/>
    <x v="861"/>
    <x v="815"/>
    <x v="860"/>
    <x v="870"/>
    <x v="0"/>
    <x v="1"/>
    <x v="4"/>
    <x v="4"/>
  </r>
  <r>
    <x v="872"/>
    <x v="140"/>
    <x v="0"/>
    <x v="4"/>
    <x v="1"/>
    <x v="2"/>
    <x v="2"/>
    <x v="3"/>
    <x v="0"/>
    <x v="3"/>
    <x v="19"/>
    <x v="2"/>
    <x v="794"/>
    <x v="0"/>
    <x v="742"/>
    <x v="862"/>
    <x v="816"/>
    <x v="861"/>
    <x v="871"/>
    <x v="0"/>
    <x v="1"/>
    <x v="4"/>
    <x v="4"/>
  </r>
  <r>
    <x v="873"/>
    <x v="140"/>
    <x v="0"/>
    <x v="4"/>
    <x v="1"/>
    <x v="2"/>
    <x v="5"/>
    <x v="3"/>
    <x v="0"/>
    <x v="2"/>
    <x v="9"/>
    <x v="2"/>
    <x v="281"/>
    <x v="0"/>
    <x v="743"/>
    <x v="863"/>
    <x v="817"/>
    <x v="862"/>
    <x v="872"/>
    <x v="0"/>
    <x v="1"/>
    <x v="4"/>
    <x v="4"/>
  </r>
  <r>
    <x v="874"/>
    <x v="140"/>
    <x v="0"/>
    <x v="4"/>
    <x v="1"/>
    <x v="1"/>
    <x v="12"/>
    <x v="0"/>
    <x v="2"/>
    <x v="4"/>
    <x v="14"/>
    <x v="3"/>
    <x v="795"/>
    <x v="2"/>
    <x v="284"/>
    <x v="864"/>
    <x v="818"/>
    <x v="863"/>
    <x v="873"/>
    <x v="0"/>
    <x v="1"/>
    <x v="4"/>
    <x v="4"/>
  </r>
  <r>
    <x v="875"/>
    <x v="140"/>
    <x v="0"/>
    <x v="4"/>
    <x v="1"/>
    <x v="2"/>
    <x v="3"/>
    <x v="0"/>
    <x v="1"/>
    <x v="4"/>
    <x v="10"/>
    <x v="8"/>
    <x v="796"/>
    <x v="2"/>
    <x v="58"/>
    <x v="865"/>
    <x v="819"/>
    <x v="864"/>
    <x v="874"/>
    <x v="0"/>
    <x v="1"/>
    <x v="4"/>
    <x v="4"/>
  </r>
  <r>
    <x v="876"/>
    <x v="141"/>
    <x v="0"/>
    <x v="4"/>
    <x v="1"/>
    <x v="3"/>
    <x v="13"/>
    <x v="0"/>
    <x v="2"/>
    <x v="2"/>
    <x v="2"/>
    <x v="0"/>
    <x v="797"/>
    <x v="2"/>
    <x v="423"/>
    <x v="866"/>
    <x v="597"/>
    <x v="865"/>
    <x v="875"/>
    <x v="0"/>
    <x v="1"/>
    <x v="4"/>
    <x v="4"/>
  </r>
  <r>
    <x v="877"/>
    <x v="141"/>
    <x v="0"/>
    <x v="4"/>
    <x v="1"/>
    <x v="1"/>
    <x v="6"/>
    <x v="0"/>
    <x v="1"/>
    <x v="1"/>
    <x v="11"/>
    <x v="2"/>
    <x v="798"/>
    <x v="0"/>
    <x v="744"/>
    <x v="867"/>
    <x v="820"/>
    <x v="866"/>
    <x v="876"/>
    <x v="0"/>
    <x v="1"/>
    <x v="4"/>
    <x v="4"/>
  </r>
  <r>
    <x v="878"/>
    <x v="141"/>
    <x v="0"/>
    <x v="4"/>
    <x v="1"/>
    <x v="0"/>
    <x v="9"/>
    <x v="1"/>
    <x v="0"/>
    <x v="0"/>
    <x v="4"/>
    <x v="2"/>
    <x v="799"/>
    <x v="4"/>
    <x v="745"/>
    <x v="868"/>
    <x v="821"/>
    <x v="867"/>
    <x v="877"/>
    <x v="0"/>
    <x v="1"/>
    <x v="4"/>
    <x v="4"/>
  </r>
  <r>
    <x v="879"/>
    <x v="141"/>
    <x v="0"/>
    <x v="4"/>
    <x v="1"/>
    <x v="3"/>
    <x v="13"/>
    <x v="2"/>
    <x v="1"/>
    <x v="1"/>
    <x v="1"/>
    <x v="0"/>
    <x v="800"/>
    <x v="0"/>
    <x v="746"/>
    <x v="869"/>
    <x v="822"/>
    <x v="868"/>
    <x v="878"/>
    <x v="0"/>
    <x v="1"/>
    <x v="4"/>
    <x v="4"/>
  </r>
  <r>
    <x v="880"/>
    <x v="141"/>
    <x v="0"/>
    <x v="4"/>
    <x v="1"/>
    <x v="2"/>
    <x v="2"/>
    <x v="0"/>
    <x v="2"/>
    <x v="2"/>
    <x v="15"/>
    <x v="3"/>
    <x v="801"/>
    <x v="0"/>
    <x v="747"/>
    <x v="870"/>
    <x v="823"/>
    <x v="869"/>
    <x v="879"/>
    <x v="0"/>
    <x v="1"/>
    <x v="4"/>
    <x v="4"/>
  </r>
  <r>
    <x v="881"/>
    <x v="141"/>
    <x v="0"/>
    <x v="4"/>
    <x v="1"/>
    <x v="3"/>
    <x v="8"/>
    <x v="0"/>
    <x v="1"/>
    <x v="1"/>
    <x v="1"/>
    <x v="6"/>
    <x v="802"/>
    <x v="2"/>
    <x v="748"/>
    <x v="871"/>
    <x v="824"/>
    <x v="870"/>
    <x v="880"/>
    <x v="0"/>
    <x v="1"/>
    <x v="4"/>
    <x v="4"/>
  </r>
  <r>
    <x v="882"/>
    <x v="141"/>
    <x v="0"/>
    <x v="4"/>
    <x v="1"/>
    <x v="3"/>
    <x v="13"/>
    <x v="0"/>
    <x v="2"/>
    <x v="1"/>
    <x v="11"/>
    <x v="1"/>
    <x v="803"/>
    <x v="2"/>
    <x v="749"/>
    <x v="872"/>
    <x v="825"/>
    <x v="871"/>
    <x v="881"/>
    <x v="0"/>
    <x v="1"/>
    <x v="4"/>
    <x v="4"/>
  </r>
  <r>
    <x v="883"/>
    <x v="142"/>
    <x v="0"/>
    <x v="4"/>
    <x v="1"/>
    <x v="1"/>
    <x v="1"/>
    <x v="0"/>
    <x v="1"/>
    <x v="2"/>
    <x v="2"/>
    <x v="3"/>
    <x v="804"/>
    <x v="2"/>
    <x v="68"/>
    <x v="873"/>
    <x v="68"/>
    <x v="872"/>
    <x v="882"/>
    <x v="0"/>
    <x v="1"/>
    <x v="4"/>
    <x v="4"/>
  </r>
  <r>
    <x v="884"/>
    <x v="142"/>
    <x v="0"/>
    <x v="4"/>
    <x v="1"/>
    <x v="2"/>
    <x v="16"/>
    <x v="0"/>
    <x v="1"/>
    <x v="0"/>
    <x v="6"/>
    <x v="0"/>
    <x v="805"/>
    <x v="0"/>
    <x v="750"/>
    <x v="874"/>
    <x v="826"/>
    <x v="873"/>
    <x v="883"/>
    <x v="0"/>
    <x v="1"/>
    <x v="4"/>
    <x v="4"/>
  </r>
  <r>
    <x v="885"/>
    <x v="142"/>
    <x v="0"/>
    <x v="4"/>
    <x v="1"/>
    <x v="3"/>
    <x v="8"/>
    <x v="0"/>
    <x v="0"/>
    <x v="2"/>
    <x v="15"/>
    <x v="3"/>
    <x v="806"/>
    <x v="2"/>
    <x v="751"/>
    <x v="875"/>
    <x v="827"/>
    <x v="874"/>
    <x v="884"/>
    <x v="0"/>
    <x v="1"/>
    <x v="4"/>
    <x v="4"/>
  </r>
  <r>
    <x v="886"/>
    <x v="142"/>
    <x v="0"/>
    <x v="4"/>
    <x v="1"/>
    <x v="2"/>
    <x v="2"/>
    <x v="2"/>
    <x v="1"/>
    <x v="4"/>
    <x v="14"/>
    <x v="0"/>
    <x v="410"/>
    <x v="0"/>
    <x v="752"/>
    <x v="876"/>
    <x v="828"/>
    <x v="875"/>
    <x v="885"/>
    <x v="0"/>
    <x v="1"/>
    <x v="4"/>
    <x v="4"/>
  </r>
  <r>
    <x v="887"/>
    <x v="142"/>
    <x v="0"/>
    <x v="4"/>
    <x v="1"/>
    <x v="0"/>
    <x v="0"/>
    <x v="0"/>
    <x v="0"/>
    <x v="0"/>
    <x v="8"/>
    <x v="3"/>
    <x v="807"/>
    <x v="0"/>
    <x v="753"/>
    <x v="877"/>
    <x v="829"/>
    <x v="876"/>
    <x v="886"/>
    <x v="0"/>
    <x v="1"/>
    <x v="4"/>
    <x v="4"/>
  </r>
  <r>
    <x v="888"/>
    <x v="142"/>
    <x v="0"/>
    <x v="4"/>
    <x v="1"/>
    <x v="2"/>
    <x v="16"/>
    <x v="2"/>
    <x v="0"/>
    <x v="2"/>
    <x v="15"/>
    <x v="3"/>
    <x v="808"/>
    <x v="0"/>
    <x v="754"/>
    <x v="878"/>
    <x v="830"/>
    <x v="877"/>
    <x v="887"/>
    <x v="0"/>
    <x v="1"/>
    <x v="4"/>
    <x v="4"/>
  </r>
  <r>
    <x v="889"/>
    <x v="142"/>
    <x v="0"/>
    <x v="4"/>
    <x v="1"/>
    <x v="0"/>
    <x v="9"/>
    <x v="3"/>
    <x v="0"/>
    <x v="1"/>
    <x v="11"/>
    <x v="3"/>
    <x v="809"/>
    <x v="0"/>
    <x v="62"/>
    <x v="879"/>
    <x v="831"/>
    <x v="878"/>
    <x v="888"/>
    <x v="0"/>
    <x v="1"/>
    <x v="4"/>
    <x v="4"/>
  </r>
  <r>
    <x v="890"/>
    <x v="143"/>
    <x v="0"/>
    <x v="4"/>
    <x v="1"/>
    <x v="3"/>
    <x v="7"/>
    <x v="0"/>
    <x v="1"/>
    <x v="3"/>
    <x v="19"/>
    <x v="3"/>
    <x v="810"/>
    <x v="1"/>
    <x v="755"/>
    <x v="880"/>
    <x v="832"/>
    <x v="879"/>
    <x v="889"/>
    <x v="0"/>
    <x v="1"/>
    <x v="4"/>
    <x v="4"/>
  </r>
  <r>
    <x v="891"/>
    <x v="143"/>
    <x v="0"/>
    <x v="4"/>
    <x v="1"/>
    <x v="3"/>
    <x v="4"/>
    <x v="1"/>
    <x v="0"/>
    <x v="0"/>
    <x v="0"/>
    <x v="4"/>
    <x v="811"/>
    <x v="1"/>
    <x v="756"/>
    <x v="881"/>
    <x v="833"/>
    <x v="880"/>
    <x v="890"/>
    <x v="0"/>
    <x v="1"/>
    <x v="4"/>
    <x v="4"/>
  </r>
  <r>
    <x v="892"/>
    <x v="143"/>
    <x v="0"/>
    <x v="4"/>
    <x v="1"/>
    <x v="3"/>
    <x v="7"/>
    <x v="0"/>
    <x v="1"/>
    <x v="0"/>
    <x v="4"/>
    <x v="0"/>
    <x v="812"/>
    <x v="2"/>
    <x v="757"/>
    <x v="882"/>
    <x v="834"/>
    <x v="881"/>
    <x v="891"/>
    <x v="0"/>
    <x v="1"/>
    <x v="4"/>
    <x v="4"/>
  </r>
  <r>
    <x v="893"/>
    <x v="143"/>
    <x v="0"/>
    <x v="4"/>
    <x v="1"/>
    <x v="0"/>
    <x v="15"/>
    <x v="3"/>
    <x v="2"/>
    <x v="0"/>
    <x v="0"/>
    <x v="0"/>
    <x v="813"/>
    <x v="2"/>
    <x v="95"/>
    <x v="883"/>
    <x v="835"/>
    <x v="882"/>
    <x v="892"/>
    <x v="0"/>
    <x v="1"/>
    <x v="4"/>
    <x v="4"/>
  </r>
  <r>
    <x v="894"/>
    <x v="143"/>
    <x v="0"/>
    <x v="4"/>
    <x v="1"/>
    <x v="0"/>
    <x v="15"/>
    <x v="3"/>
    <x v="1"/>
    <x v="4"/>
    <x v="14"/>
    <x v="2"/>
    <x v="97"/>
    <x v="1"/>
    <x v="716"/>
    <x v="884"/>
    <x v="836"/>
    <x v="883"/>
    <x v="893"/>
    <x v="0"/>
    <x v="1"/>
    <x v="4"/>
    <x v="4"/>
  </r>
  <r>
    <x v="895"/>
    <x v="143"/>
    <x v="0"/>
    <x v="4"/>
    <x v="1"/>
    <x v="1"/>
    <x v="12"/>
    <x v="0"/>
    <x v="1"/>
    <x v="3"/>
    <x v="7"/>
    <x v="6"/>
    <x v="814"/>
    <x v="3"/>
    <x v="758"/>
    <x v="885"/>
    <x v="837"/>
    <x v="884"/>
    <x v="894"/>
    <x v="0"/>
    <x v="1"/>
    <x v="4"/>
    <x v="4"/>
  </r>
  <r>
    <x v="896"/>
    <x v="143"/>
    <x v="0"/>
    <x v="4"/>
    <x v="1"/>
    <x v="3"/>
    <x v="13"/>
    <x v="0"/>
    <x v="0"/>
    <x v="3"/>
    <x v="19"/>
    <x v="0"/>
    <x v="815"/>
    <x v="2"/>
    <x v="759"/>
    <x v="886"/>
    <x v="838"/>
    <x v="885"/>
    <x v="895"/>
    <x v="0"/>
    <x v="1"/>
    <x v="4"/>
    <x v="4"/>
  </r>
  <r>
    <x v="897"/>
    <x v="143"/>
    <x v="0"/>
    <x v="4"/>
    <x v="1"/>
    <x v="3"/>
    <x v="7"/>
    <x v="0"/>
    <x v="1"/>
    <x v="4"/>
    <x v="10"/>
    <x v="0"/>
    <x v="413"/>
    <x v="0"/>
    <x v="400"/>
    <x v="887"/>
    <x v="419"/>
    <x v="886"/>
    <x v="896"/>
    <x v="0"/>
    <x v="1"/>
    <x v="4"/>
    <x v="4"/>
  </r>
  <r>
    <x v="898"/>
    <x v="143"/>
    <x v="0"/>
    <x v="4"/>
    <x v="1"/>
    <x v="3"/>
    <x v="8"/>
    <x v="3"/>
    <x v="1"/>
    <x v="1"/>
    <x v="3"/>
    <x v="0"/>
    <x v="60"/>
    <x v="0"/>
    <x v="390"/>
    <x v="888"/>
    <x v="839"/>
    <x v="887"/>
    <x v="897"/>
    <x v="0"/>
    <x v="1"/>
    <x v="4"/>
    <x v="4"/>
  </r>
  <r>
    <x v="899"/>
    <x v="143"/>
    <x v="0"/>
    <x v="4"/>
    <x v="1"/>
    <x v="0"/>
    <x v="15"/>
    <x v="0"/>
    <x v="2"/>
    <x v="0"/>
    <x v="4"/>
    <x v="0"/>
    <x v="816"/>
    <x v="2"/>
    <x v="760"/>
    <x v="889"/>
    <x v="840"/>
    <x v="888"/>
    <x v="898"/>
    <x v="0"/>
    <x v="1"/>
    <x v="4"/>
    <x v="4"/>
  </r>
  <r>
    <x v="900"/>
    <x v="143"/>
    <x v="0"/>
    <x v="4"/>
    <x v="1"/>
    <x v="0"/>
    <x v="0"/>
    <x v="1"/>
    <x v="2"/>
    <x v="3"/>
    <x v="13"/>
    <x v="8"/>
    <x v="817"/>
    <x v="4"/>
    <x v="761"/>
    <x v="890"/>
    <x v="841"/>
    <x v="889"/>
    <x v="899"/>
    <x v="0"/>
    <x v="1"/>
    <x v="4"/>
    <x v="4"/>
  </r>
  <r>
    <x v="901"/>
    <x v="143"/>
    <x v="0"/>
    <x v="4"/>
    <x v="1"/>
    <x v="2"/>
    <x v="16"/>
    <x v="3"/>
    <x v="0"/>
    <x v="3"/>
    <x v="13"/>
    <x v="0"/>
    <x v="818"/>
    <x v="0"/>
    <x v="762"/>
    <x v="891"/>
    <x v="842"/>
    <x v="890"/>
    <x v="900"/>
    <x v="0"/>
    <x v="1"/>
    <x v="4"/>
    <x v="4"/>
  </r>
  <r>
    <x v="902"/>
    <x v="144"/>
    <x v="0"/>
    <x v="4"/>
    <x v="1"/>
    <x v="3"/>
    <x v="7"/>
    <x v="0"/>
    <x v="1"/>
    <x v="1"/>
    <x v="1"/>
    <x v="0"/>
    <x v="819"/>
    <x v="0"/>
    <x v="763"/>
    <x v="892"/>
    <x v="843"/>
    <x v="891"/>
    <x v="901"/>
    <x v="0"/>
    <x v="1"/>
    <x v="4"/>
    <x v="4"/>
  </r>
  <r>
    <x v="903"/>
    <x v="144"/>
    <x v="0"/>
    <x v="4"/>
    <x v="1"/>
    <x v="2"/>
    <x v="2"/>
    <x v="2"/>
    <x v="2"/>
    <x v="1"/>
    <x v="11"/>
    <x v="8"/>
    <x v="820"/>
    <x v="0"/>
    <x v="764"/>
    <x v="893"/>
    <x v="844"/>
    <x v="892"/>
    <x v="902"/>
    <x v="0"/>
    <x v="1"/>
    <x v="4"/>
    <x v="4"/>
  </r>
  <r>
    <x v="904"/>
    <x v="144"/>
    <x v="0"/>
    <x v="4"/>
    <x v="1"/>
    <x v="2"/>
    <x v="3"/>
    <x v="0"/>
    <x v="1"/>
    <x v="3"/>
    <x v="19"/>
    <x v="3"/>
    <x v="821"/>
    <x v="0"/>
    <x v="765"/>
    <x v="894"/>
    <x v="845"/>
    <x v="893"/>
    <x v="903"/>
    <x v="0"/>
    <x v="1"/>
    <x v="4"/>
    <x v="4"/>
  </r>
  <r>
    <x v="905"/>
    <x v="144"/>
    <x v="0"/>
    <x v="4"/>
    <x v="1"/>
    <x v="1"/>
    <x v="12"/>
    <x v="3"/>
    <x v="0"/>
    <x v="4"/>
    <x v="14"/>
    <x v="0"/>
    <x v="822"/>
    <x v="0"/>
    <x v="595"/>
    <x v="895"/>
    <x v="846"/>
    <x v="434"/>
    <x v="904"/>
    <x v="0"/>
    <x v="1"/>
    <x v="4"/>
    <x v="4"/>
  </r>
  <r>
    <x v="906"/>
    <x v="144"/>
    <x v="0"/>
    <x v="4"/>
    <x v="1"/>
    <x v="0"/>
    <x v="15"/>
    <x v="2"/>
    <x v="0"/>
    <x v="4"/>
    <x v="10"/>
    <x v="3"/>
    <x v="823"/>
    <x v="2"/>
    <x v="766"/>
    <x v="896"/>
    <x v="847"/>
    <x v="894"/>
    <x v="905"/>
    <x v="0"/>
    <x v="1"/>
    <x v="4"/>
    <x v="4"/>
  </r>
  <r>
    <x v="907"/>
    <x v="144"/>
    <x v="0"/>
    <x v="4"/>
    <x v="1"/>
    <x v="2"/>
    <x v="5"/>
    <x v="0"/>
    <x v="0"/>
    <x v="1"/>
    <x v="17"/>
    <x v="3"/>
    <x v="824"/>
    <x v="3"/>
    <x v="767"/>
    <x v="897"/>
    <x v="848"/>
    <x v="895"/>
    <x v="906"/>
    <x v="0"/>
    <x v="1"/>
    <x v="4"/>
    <x v="4"/>
  </r>
  <r>
    <x v="908"/>
    <x v="144"/>
    <x v="0"/>
    <x v="4"/>
    <x v="1"/>
    <x v="3"/>
    <x v="4"/>
    <x v="0"/>
    <x v="2"/>
    <x v="3"/>
    <x v="19"/>
    <x v="0"/>
    <x v="825"/>
    <x v="0"/>
    <x v="768"/>
    <x v="898"/>
    <x v="849"/>
    <x v="896"/>
    <x v="907"/>
    <x v="0"/>
    <x v="1"/>
    <x v="4"/>
    <x v="4"/>
  </r>
  <r>
    <x v="909"/>
    <x v="145"/>
    <x v="0"/>
    <x v="4"/>
    <x v="1"/>
    <x v="0"/>
    <x v="15"/>
    <x v="0"/>
    <x v="2"/>
    <x v="0"/>
    <x v="6"/>
    <x v="0"/>
    <x v="826"/>
    <x v="1"/>
    <x v="769"/>
    <x v="899"/>
    <x v="850"/>
    <x v="897"/>
    <x v="908"/>
    <x v="0"/>
    <x v="1"/>
    <x v="4"/>
    <x v="4"/>
  </r>
  <r>
    <x v="910"/>
    <x v="145"/>
    <x v="0"/>
    <x v="4"/>
    <x v="1"/>
    <x v="3"/>
    <x v="8"/>
    <x v="1"/>
    <x v="2"/>
    <x v="2"/>
    <x v="15"/>
    <x v="4"/>
    <x v="827"/>
    <x v="2"/>
    <x v="770"/>
    <x v="900"/>
    <x v="851"/>
    <x v="898"/>
    <x v="909"/>
    <x v="0"/>
    <x v="1"/>
    <x v="4"/>
    <x v="4"/>
  </r>
  <r>
    <x v="911"/>
    <x v="145"/>
    <x v="0"/>
    <x v="4"/>
    <x v="1"/>
    <x v="2"/>
    <x v="16"/>
    <x v="0"/>
    <x v="1"/>
    <x v="1"/>
    <x v="3"/>
    <x v="1"/>
    <x v="828"/>
    <x v="0"/>
    <x v="771"/>
    <x v="901"/>
    <x v="852"/>
    <x v="899"/>
    <x v="910"/>
    <x v="0"/>
    <x v="1"/>
    <x v="4"/>
    <x v="4"/>
  </r>
  <r>
    <x v="912"/>
    <x v="145"/>
    <x v="0"/>
    <x v="4"/>
    <x v="1"/>
    <x v="3"/>
    <x v="8"/>
    <x v="0"/>
    <x v="0"/>
    <x v="4"/>
    <x v="14"/>
    <x v="3"/>
    <x v="763"/>
    <x v="2"/>
    <x v="772"/>
    <x v="902"/>
    <x v="853"/>
    <x v="900"/>
    <x v="911"/>
    <x v="0"/>
    <x v="1"/>
    <x v="4"/>
    <x v="4"/>
  </r>
  <r>
    <x v="913"/>
    <x v="146"/>
    <x v="0"/>
    <x v="4"/>
    <x v="1"/>
    <x v="3"/>
    <x v="4"/>
    <x v="0"/>
    <x v="0"/>
    <x v="2"/>
    <x v="9"/>
    <x v="3"/>
    <x v="829"/>
    <x v="2"/>
    <x v="773"/>
    <x v="903"/>
    <x v="854"/>
    <x v="901"/>
    <x v="912"/>
    <x v="0"/>
    <x v="1"/>
    <x v="4"/>
    <x v="4"/>
  </r>
  <r>
    <x v="914"/>
    <x v="146"/>
    <x v="0"/>
    <x v="4"/>
    <x v="1"/>
    <x v="3"/>
    <x v="13"/>
    <x v="3"/>
    <x v="0"/>
    <x v="1"/>
    <x v="1"/>
    <x v="0"/>
    <x v="830"/>
    <x v="0"/>
    <x v="774"/>
    <x v="904"/>
    <x v="855"/>
    <x v="902"/>
    <x v="913"/>
    <x v="0"/>
    <x v="1"/>
    <x v="4"/>
    <x v="4"/>
  </r>
  <r>
    <x v="915"/>
    <x v="146"/>
    <x v="0"/>
    <x v="4"/>
    <x v="1"/>
    <x v="3"/>
    <x v="13"/>
    <x v="0"/>
    <x v="0"/>
    <x v="4"/>
    <x v="10"/>
    <x v="2"/>
    <x v="130"/>
    <x v="0"/>
    <x v="775"/>
    <x v="905"/>
    <x v="856"/>
    <x v="903"/>
    <x v="914"/>
    <x v="0"/>
    <x v="1"/>
    <x v="4"/>
    <x v="4"/>
  </r>
  <r>
    <x v="916"/>
    <x v="146"/>
    <x v="0"/>
    <x v="4"/>
    <x v="1"/>
    <x v="0"/>
    <x v="0"/>
    <x v="2"/>
    <x v="1"/>
    <x v="0"/>
    <x v="0"/>
    <x v="3"/>
    <x v="831"/>
    <x v="0"/>
    <x v="776"/>
    <x v="906"/>
    <x v="857"/>
    <x v="904"/>
    <x v="915"/>
    <x v="0"/>
    <x v="1"/>
    <x v="4"/>
    <x v="4"/>
  </r>
  <r>
    <x v="917"/>
    <x v="147"/>
    <x v="0"/>
    <x v="4"/>
    <x v="1"/>
    <x v="3"/>
    <x v="13"/>
    <x v="2"/>
    <x v="1"/>
    <x v="1"/>
    <x v="1"/>
    <x v="0"/>
    <x v="832"/>
    <x v="0"/>
    <x v="777"/>
    <x v="907"/>
    <x v="858"/>
    <x v="905"/>
    <x v="916"/>
    <x v="0"/>
    <x v="1"/>
    <x v="4"/>
    <x v="4"/>
  </r>
  <r>
    <x v="918"/>
    <x v="147"/>
    <x v="0"/>
    <x v="4"/>
    <x v="1"/>
    <x v="2"/>
    <x v="16"/>
    <x v="0"/>
    <x v="0"/>
    <x v="0"/>
    <x v="4"/>
    <x v="0"/>
    <x v="833"/>
    <x v="0"/>
    <x v="778"/>
    <x v="908"/>
    <x v="859"/>
    <x v="906"/>
    <x v="917"/>
    <x v="0"/>
    <x v="1"/>
    <x v="4"/>
    <x v="4"/>
  </r>
  <r>
    <x v="919"/>
    <x v="147"/>
    <x v="0"/>
    <x v="4"/>
    <x v="1"/>
    <x v="3"/>
    <x v="13"/>
    <x v="1"/>
    <x v="2"/>
    <x v="0"/>
    <x v="0"/>
    <x v="4"/>
    <x v="834"/>
    <x v="3"/>
    <x v="779"/>
    <x v="909"/>
    <x v="860"/>
    <x v="907"/>
    <x v="918"/>
    <x v="0"/>
    <x v="1"/>
    <x v="4"/>
    <x v="4"/>
  </r>
  <r>
    <x v="920"/>
    <x v="147"/>
    <x v="0"/>
    <x v="4"/>
    <x v="1"/>
    <x v="1"/>
    <x v="12"/>
    <x v="0"/>
    <x v="0"/>
    <x v="4"/>
    <x v="10"/>
    <x v="3"/>
    <x v="467"/>
    <x v="0"/>
    <x v="780"/>
    <x v="492"/>
    <x v="861"/>
    <x v="908"/>
    <x v="919"/>
    <x v="0"/>
    <x v="1"/>
    <x v="4"/>
    <x v="4"/>
  </r>
  <r>
    <x v="921"/>
    <x v="147"/>
    <x v="0"/>
    <x v="4"/>
    <x v="1"/>
    <x v="3"/>
    <x v="13"/>
    <x v="0"/>
    <x v="0"/>
    <x v="3"/>
    <x v="13"/>
    <x v="3"/>
    <x v="835"/>
    <x v="1"/>
    <x v="781"/>
    <x v="910"/>
    <x v="862"/>
    <x v="909"/>
    <x v="920"/>
    <x v="0"/>
    <x v="1"/>
    <x v="4"/>
    <x v="4"/>
  </r>
  <r>
    <x v="922"/>
    <x v="147"/>
    <x v="0"/>
    <x v="4"/>
    <x v="1"/>
    <x v="2"/>
    <x v="3"/>
    <x v="0"/>
    <x v="2"/>
    <x v="2"/>
    <x v="9"/>
    <x v="3"/>
    <x v="836"/>
    <x v="0"/>
    <x v="782"/>
    <x v="911"/>
    <x v="863"/>
    <x v="910"/>
    <x v="921"/>
    <x v="0"/>
    <x v="1"/>
    <x v="4"/>
    <x v="4"/>
  </r>
  <r>
    <x v="923"/>
    <x v="147"/>
    <x v="0"/>
    <x v="4"/>
    <x v="1"/>
    <x v="3"/>
    <x v="8"/>
    <x v="0"/>
    <x v="0"/>
    <x v="1"/>
    <x v="11"/>
    <x v="2"/>
    <x v="837"/>
    <x v="0"/>
    <x v="783"/>
    <x v="912"/>
    <x v="864"/>
    <x v="911"/>
    <x v="922"/>
    <x v="0"/>
    <x v="1"/>
    <x v="4"/>
    <x v="4"/>
  </r>
  <r>
    <x v="924"/>
    <x v="147"/>
    <x v="0"/>
    <x v="4"/>
    <x v="1"/>
    <x v="3"/>
    <x v="13"/>
    <x v="3"/>
    <x v="1"/>
    <x v="4"/>
    <x v="12"/>
    <x v="3"/>
    <x v="838"/>
    <x v="0"/>
    <x v="784"/>
    <x v="913"/>
    <x v="865"/>
    <x v="912"/>
    <x v="923"/>
    <x v="0"/>
    <x v="1"/>
    <x v="4"/>
    <x v="4"/>
  </r>
  <r>
    <x v="925"/>
    <x v="147"/>
    <x v="0"/>
    <x v="4"/>
    <x v="1"/>
    <x v="2"/>
    <x v="2"/>
    <x v="3"/>
    <x v="1"/>
    <x v="0"/>
    <x v="4"/>
    <x v="3"/>
    <x v="277"/>
    <x v="0"/>
    <x v="785"/>
    <x v="914"/>
    <x v="866"/>
    <x v="913"/>
    <x v="924"/>
    <x v="0"/>
    <x v="1"/>
    <x v="4"/>
    <x v="4"/>
  </r>
  <r>
    <x v="926"/>
    <x v="148"/>
    <x v="0"/>
    <x v="4"/>
    <x v="1"/>
    <x v="2"/>
    <x v="5"/>
    <x v="0"/>
    <x v="0"/>
    <x v="1"/>
    <x v="17"/>
    <x v="0"/>
    <x v="839"/>
    <x v="3"/>
    <x v="786"/>
    <x v="915"/>
    <x v="867"/>
    <x v="914"/>
    <x v="925"/>
    <x v="0"/>
    <x v="1"/>
    <x v="4"/>
    <x v="4"/>
  </r>
  <r>
    <x v="927"/>
    <x v="148"/>
    <x v="0"/>
    <x v="4"/>
    <x v="1"/>
    <x v="1"/>
    <x v="11"/>
    <x v="3"/>
    <x v="1"/>
    <x v="0"/>
    <x v="6"/>
    <x v="3"/>
    <x v="255"/>
    <x v="2"/>
    <x v="492"/>
    <x v="916"/>
    <x v="868"/>
    <x v="915"/>
    <x v="926"/>
    <x v="0"/>
    <x v="1"/>
    <x v="4"/>
    <x v="4"/>
  </r>
  <r>
    <x v="928"/>
    <x v="148"/>
    <x v="0"/>
    <x v="4"/>
    <x v="1"/>
    <x v="0"/>
    <x v="15"/>
    <x v="3"/>
    <x v="0"/>
    <x v="4"/>
    <x v="14"/>
    <x v="0"/>
    <x v="795"/>
    <x v="0"/>
    <x v="787"/>
    <x v="917"/>
    <x v="869"/>
    <x v="916"/>
    <x v="927"/>
    <x v="0"/>
    <x v="1"/>
    <x v="4"/>
    <x v="4"/>
  </r>
  <r>
    <x v="929"/>
    <x v="148"/>
    <x v="0"/>
    <x v="4"/>
    <x v="1"/>
    <x v="1"/>
    <x v="11"/>
    <x v="0"/>
    <x v="0"/>
    <x v="3"/>
    <x v="7"/>
    <x v="3"/>
    <x v="840"/>
    <x v="0"/>
    <x v="788"/>
    <x v="918"/>
    <x v="870"/>
    <x v="917"/>
    <x v="928"/>
    <x v="0"/>
    <x v="1"/>
    <x v="4"/>
    <x v="4"/>
  </r>
  <r>
    <x v="930"/>
    <x v="148"/>
    <x v="0"/>
    <x v="4"/>
    <x v="1"/>
    <x v="1"/>
    <x v="6"/>
    <x v="2"/>
    <x v="2"/>
    <x v="4"/>
    <x v="14"/>
    <x v="2"/>
    <x v="841"/>
    <x v="0"/>
    <x v="4"/>
    <x v="919"/>
    <x v="4"/>
    <x v="918"/>
    <x v="929"/>
    <x v="0"/>
    <x v="1"/>
    <x v="4"/>
    <x v="4"/>
  </r>
  <r>
    <x v="931"/>
    <x v="148"/>
    <x v="0"/>
    <x v="4"/>
    <x v="1"/>
    <x v="3"/>
    <x v="13"/>
    <x v="0"/>
    <x v="1"/>
    <x v="0"/>
    <x v="0"/>
    <x v="0"/>
    <x v="842"/>
    <x v="2"/>
    <x v="789"/>
    <x v="920"/>
    <x v="871"/>
    <x v="919"/>
    <x v="930"/>
    <x v="0"/>
    <x v="1"/>
    <x v="4"/>
    <x v="4"/>
  </r>
  <r>
    <x v="932"/>
    <x v="148"/>
    <x v="0"/>
    <x v="4"/>
    <x v="1"/>
    <x v="2"/>
    <x v="5"/>
    <x v="0"/>
    <x v="1"/>
    <x v="0"/>
    <x v="6"/>
    <x v="3"/>
    <x v="843"/>
    <x v="0"/>
    <x v="790"/>
    <x v="921"/>
    <x v="872"/>
    <x v="920"/>
    <x v="931"/>
    <x v="0"/>
    <x v="1"/>
    <x v="4"/>
    <x v="4"/>
  </r>
  <r>
    <x v="933"/>
    <x v="148"/>
    <x v="0"/>
    <x v="4"/>
    <x v="1"/>
    <x v="2"/>
    <x v="10"/>
    <x v="2"/>
    <x v="0"/>
    <x v="3"/>
    <x v="7"/>
    <x v="3"/>
    <x v="844"/>
    <x v="2"/>
    <x v="791"/>
    <x v="922"/>
    <x v="873"/>
    <x v="921"/>
    <x v="932"/>
    <x v="0"/>
    <x v="1"/>
    <x v="4"/>
    <x v="4"/>
  </r>
  <r>
    <x v="934"/>
    <x v="148"/>
    <x v="0"/>
    <x v="4"/>
    <x v="1"/>
    <x v="1"/>
    <x v="6"/>
    <x v="3"/>
    <x v="0"/>
    <x v="1"/>
    <x v="11"/>
    <x v="3"/>
    <x v="845"/>
    <x v="2"/>
    <x v="792"/>
    <x v="923"/>
    <x v="874"/>
    <x v="922"/>
    <x v="933"/>
    <x v="0"/>
    <x v="1"/>
    <x v="4"/>
    <x v="4"/>
  </r>
  <r>
    <x v="935"/>
    <x v="149"/>
    <x v="0"/>
    <x v="4"/>
    <x v="1"/>
    <x v="2"/>
    <x v="10"/>
    <x v="3"/>
    <x v="0"/>
    <x v="3"/>
    <x v="19"/>
    <x v="3"/>
    <x v="846"/>
    <x v="0"/>
    <x v="793"/>
    <x v="924"/>
    <x v="875"/>
    <x v="923"/>
    <x v="934"/>
    <x v="0"/>
    <x v="1"/>
    <x v="4"/>
    <x v="4"/>
  </r>
  <r>
    <x v="936"/>
    <x v="149"/>
    <x v="0"/>
    <x v="4"/>
    <x v="1"/>
    <x v="2"/>
    <x v="10"/>
    <x v="0"/>
    <x v="2"/>
    <x v="0"/>
    <x v="6"/>
    <x v="3"/>
    <x v="746"/>
    <x v="0"/>
    <x v="794"/>
    <x v="925"/>
    <x v="876"/>
    <x v="924"/>
    <x v="935"/>
    <x v="0"/>
    <x v="1"/>
    <x v="4"/>
    <x v="4"/>
  </r>
  <r>
    <x v="937"/>
    <x v="149"/>
    <x v="0"/>
    <x v="4"/>
    <x v="1"/>
    <x v="1"/>
    <x v="12"/>
    <x v="1"/>
    <x v="2"/>
    <x v="2"/>
    <x v="15"/>
    <x v="6"/>
    <x v="847"/>
    <x v="1"/>
    <x v="795"/>
    <x v="926"/>
    <x v="877"/>
    <x v="925"/>
    <x v="936"/>
    <x v="0"/>
    <x v="1"/>
    <x v="4"/>
    <x v="4"/>
  </r>
  <r>
    <x v="938"/>
    <x v="149"/>
    <x v="0"/>
    <x v="4"/>
    <x v="1"/>
    <x v="3"/>
    <x v="13"/>
    <x v="0"/>
    <x v="0"/>
    <x v="2"/>
    <x v="2"/>
    <x v="0"/>
    <x v="848"/>
    <x v="2"/>
    <x v="796"/>
    <x v="927"/>
    <x v="878"/>
    <x v="926"/>
    <x v="937"/>
    <x v="0"/>
    <x v="1"/>
    <x v="4"/>
    <x v="4"/>
  </r>
  <r>
    <x v="939"/>
    <x v="149"/>
    <x v="0"/>
    <x v="4"/>
    <x v="1"/>
    <x v="1"/>
    <x v="1"/>
    <x v="0"/>
    <x v="2"/>
    <x v="3"/>
    <x v="19"/>
    <x v="8"/>
    <x v="849"/>
    <x v="0"/>
    <x v="797"/>
    <x v="928"/>
    <x v="879"/>
    <x v="927"/>
    <x v="830"/>
    <x v="0"/>
    <x v="1"/>
    <x v="4"/>
    <x v="4"/>
  </r>
  <r>
    <x v="940"/>
    <x v="149"/>
    <x v="0"/>
    <x v="4"/>
    <x v="1"/>
    <x v="2"/>
    <x v="16"/>
    <x v="3"/>
    <x v="0"/>
    <x v="2"/>
    <x v="2"/>
    <x v="0"/>
    <x v="778"/>
    <x v="2"/>
    <x v="798"/>
    <x v="929"/>
    <x v="880"/>
    <x v="928"/>
    <x v="938"/>
    <x v="0"/>
    <x v="1"/>
    <x v="4"/>
    <x v="4"/>
  </r>
  <r>
    <x v="941"/>
    <x v="149"/>
    <x v="0"/>
    <x v="4"/>
    <x v="1"/>
    <x v="0"/>
    <x v="0"/>
    <x v="0"/>
    <x v="1"/>
    <x v="3"/>
    <x v="7"/>
    <x v="2"/>
    <x v="850"/>
    <x v="2"/>
    <x v="799"/>
    <x v="930"/>
    <x v="881"/>
    <x v="929"/>
    <x v="939"/>
    <x v="0"/>
    <x v="1"/>
    <x v="4"/>
    <x v="4"/>
  </r>
  <r>
    <x v="942"/>
    <x v="149"/>
    <x v="0"/>
    <x v="4"/>
    <x v="1"/>
    <x v="0"/>
    <x v="9"/>
    <x v="0"/>
    <x v="0"/>
    <x v="3"/>
    <x v="13"/>
    <x v="2"/>
    <x v="851"/>
    <x v="0"/>
    <x v="800"/>
    <x v="931"/>
    <x v="882"/>
    <x v="930"/>
    <x v="940"/>
    <x v="0"/>
    <x v="1"/>
    <x v="4"/>
    <x v="4"/>
  </r>
  <r>
    <x v="943"/>
    <x v="149"/>
    <x v="0"/>
    <x v="4"/>
    <x v="1"/>
    <x v="1"/>
    <x v="6"/>
    <x v="0"/>
    <x v="2"/>
    <x v="2"/>
    <x v="9"/>
    <x v="3"/>
    <x v="331"/>
    <x v="2"/>
    <x v="801"/>
    <x v="932"/>
    <x v="883"/>
    <x v="931"/>
    <x v="941"/>
    <x v="0"/>
    <x v="1"/>
    <x v="4"/>
    <x v="4"/>
  </r>
  <r>
    <x v="944"/>
    <x v="149"/>
    <x v="0"/>
    <x v="4"/>
    <x v="1"/>
    <x v="2"/>
    <x v="2"/>
    <x v="3"/>
    <x v="0"/>
    <x v="1"/>
    <x v="11"/>
    <x v="3"/>
    <x v="852"/>
    <x v="0"/>
    <x v="802"/>
    <x v="933"/>
    <x v="884"/>
    <x v="845"/>
    <x v="942"/>
    <x v="0"/>
    <x v="1"/>
    <x v="4"/>
    <x v="4"/>
  </r>
  <r>
    <x v="945"/>
    <x v="149"/>
    <x v="0"/>
    <x v="4"/>
    <x v="1"/>
    <x v="3"/>
    <x v="13"/>
    <x v="0"/>
    <x v="2"/>
    <x v="3"/>
    <x v="7"/>
    <x v="3"/>
    <x v="853"/>
    <x v="0"/>
    <x v="803"/>
    <x v="934"/>
    <x v="885"/>
    <x v="932"/>
    <x v="943"/>
    <x v="0"/>
    <x v="1"/>
    <x v="4"/>
    <x v="4"/>
  </r>
  <r>
    <x v="946"/>
    <x v="149"/>
    <x v="0"/>
    <x v="4"/>
    <x v="1"/>
    <x v="2"/>
    <x v="10"/>
    <x v="0"/>
    <x v="0"/>
    <x v="4"/>
    <x v="14"/>
    <x v="3"/>
    <x v="226"/>
    <x v="0"/>
    <x v="239"/>
    <x v="235"/>
    <x v="247"/>
    <x v="933"/>
    <x v="944"/>
    <x v="0"/>
    <x v="1"/>
    <x v="4"/>
    <x v="4"/>
  </r>
  <r>
    <x v="947"/>
    <x v="149"/>
    <x v="0"/>
    <x v="4"/>
    <x v="1"/>
    <x v="0"/>
    <x v="0"/>
    <x v="0"/>
    <x v="0"/>
    <x v="2"/>
    <x v="9"/>
    <x v="3"/>
    <x v="854"/>
    <x v="0"/>
    <x v="804"/>
    <x v="935"/>
    <x v="886"/>
    <x v="934"/>
    <x v="945"/>
    <x v="0"/>
    <x v="1"/>
    <x v="4"/>
    <x v="4"/>
  </r>
  <r>
    <x v="948"/>
    <x v="149"/>
    <x v="0"/>
    <x v="4"/>
    <x v="1"/>
    <x v="3"/>
    <x v="8"/>
    <x v="0"/>
    <x v="1"/>
    <x v="4"/>
    <x v="12"/>
    <x v="3"/>
    <x v="855"/>
    <x v="0"/>
    <x v="805"/>
    <x v="936"/>
    <x v="887"/>
    <x v="707"/>
    <x v="946"/>
    <x v="0"/>
    <x v="1"/>
    <x v="4"/>
    <x v="4"/>
  </r>
  <r>
    <x v="949"/>
    <x v="150"/>
    <x v="0"/>
    <x v="4"/>
    <x v="1"/>
    <x v="3"/>
    <x v="8"/>
    <x v="0"/>
    <x v="0"/>
    <x v="2"/>
    <x v="15"/>
    <x v="3"/>
    <x v="856"/>
    <x v="0"/>
    <x v="585"/>
    <x v="937"/>
    <x v="618"/>
    <x v="935"/>
    <x v="947"/>
    <x v="0"/>
    <x v="1"/>
    <x v="4"/>
    <x v="4"/>
  </r>
  <r>
    <x v="950"/>
    <x v="150"/>
    <x v="0"/>
    <x v="4"/>
    <x v="1"/>
    <x v="3"/>
    <x v="8"/>
    <x v="3"/>
    <x v="1"/>
    <x v="0"/>
    <x v="8"/>
    <x v="3"/>
    <x v="857"/>
    <x v="0"/>
    <x v="806"/>
    <x v="938"/>
    <x v="888"/>
    <x v="936"/>
    <x v="948"/>
    <x v="0"/>
    <x v="1"/>
    <x v="4"/>
    <x v="4"/>
  </r>
  <r>
    <x v="951"/>
    <x v="150"/>
    <x v="0"/>
    <x v="4"/>
    <x v="1"/>
    <x v="3"/>
    <x v="13"/>
    <x v="3"/>
    <x v="1"/>
    <x v="1"/>
    <x v="11"/>
    <x v="0"/>
    <x v="858"/>
    <x v="0"/>
    <x v="300"/>
    <x v="939"/>
    <x v="889"/>
    <x v="937"/>
    <x v="949"/>
    <x v="0"/>
    <x v="1"/>
    <x v="4"/>
    <x v="4"/>
  </r>
  <r>
    <x v="952"/>
    <x v="150"/>
    <x v="0"/>
    <x v="4"/>
    <x v="1"/>
    <x v="2"/>
    <x v="3"/>
    <x v="0"/>
    <x v="1"/>
    <x v="3"/>
    <x v="19"/>
    <x v="0"/>
    <x v="859"/>
    <x v="2"/>
    <x v="807"/>
    <x v="940"/>
    <x v="890"/>
    <x v="938"/>
    <x v="950"/>
    <x v="0"/>
    <x v="1"/>
    <x v="4"/>
    <x v="4"/>
  </r>
  <r>
    <x v="953"/>
    <x v="150"/>
    <x v="0"/>
    <x v="4"/>
    <x v="1"/>
    <x v="2"/>
    <x v="2"/>
    <x v="2"/>
    <x v="0"/>
    <x v="1"/>
    <x v="11"/>
    <x v="3"/>
    <x v="860"/>
    <x v="0"/>
    <x v="808"/>
    <x v="941"/>
    <x v="891"/>
    <x v="939"/>
    <x v="951"/>
    <x v="0"/>
    <x v="1"/>
    <x v="4"/>
    <x v="4"/>
  </r>
  <r>
    <x v="954"/>
    <x v="150"/>
    <x v="0"/>
    <x v="4"/>
    <x v="1"/>
    <x v="2"/>
    <x v="16"/>
    <x v="0"/>
    <x v="0"/>
    <x v="2"/>
    <x v="18"/>
    <x v="3"/>
    <x v="861"/>
    <x v="2"/>
    <x v="809"/>
    <x v="942"/>
    <x v="892"/>
    <x v="940"/>
    <x v="952"/>
    <x v="0"/>
    <x v="1"/>
    <x v="4"/>
    <x v="4"/>
  </r>
  <r>
    <x v="955"/>
    <x v="150"/>
    <x v="0"/>
    <x v="4"/>
    <x v="1"/>
    <x v="1"/>
    <x v="12"/>
    <x v="0"/>
    <x v="0"/>
    <x v="1"/>
    <x v="3"/>
    <x v="3"/>
    <x v="592"/>
    <x v="2"/>
    <x v="810"/>
    <x v="943"/>
    <x v="893"/>
    <x v="941"/>
    <x v="953"/>
    <x v="0"/>
    <x v="1"/>
    <x v="4"/>
    <x v="4"/>
  </r>
  <r>
    <x v="956"/>
    <x v="150"/>
    <x v="0"/>
    <x v="4"/>
    <x v="1"/>
    <x v="2"/>
    <x v="2"/>
    <x v="0"/>
    <x v="0"/>
    <x v="4"/>
    <x v="12"/>
    <x v="6"/>
    <x v="862"/>
    <x v="0"/>
    <x v="811"/>
    <x v="944"/>
    <x v="894"/>
    <x v="942"/>
    <x v="954"/>
    <x v="0"/>
    <x v="1"/>
    <x v="4"/>
    <x v="4"/>
  </r>
  <r>
    <x v="957"/>
    <x v="150"/>
    <x v="0"/>
    <x v="4"/>
    <x v="1"/>
    <x v="3"/>
    <x v="8"/>
    <x v="0"/>
    <x v="1"/>
    <x v="2"/>
    <x v="18"/>
    <x v="0"/>
    <x v="863"/>
    <x v="0"/>
    <x v="812"/>
    <x v="945"/>
    <x v="895"/>
    <x v="943"/>
    <x v="955"/>
    <x v="0"/>
    <x v="1"/>
    <x v="4"/>
    <x v="4"/>
  </r>
  <r>
    <x v="958"/>
    <x v="150"/>
    <x v="0"/>
    <x v="4"/>
    <x v="1"/>
    <x v="2"/>
    <x v="16"/>
    <x v="0"/>
    <x v="1"/>
    <x v="1"/>
    <x v="3"/>
    <x v="3"/>
    <x v="864"/>
    <x v="0"/>
    <x v="148"/>
    <x v="946"/>
    <x v="149"/>
    <x v="944"/>
    <x v="956"/>
    <x v="0"/>
    <x v="1"/>
    <x v="4"/>
    <x v="4"/>
  </r>
  <r>
    <x v="959"/>
    <x v="150"/>
    <x v="0"/>
    <x v="4"/>
    <x v="1"/>
    <x v="1"/>
    <x v="11"/>
    <x v="0"/>
    <x v="1"/>
    <x v="0"/>
    <x v="0"/>
    <x v="3"/>
    <x v="865"/>
    <x v="0"/>
    <x v="813"/>
    <x v="947"/>
    <x v="896"/>
    <x v="945"/>
    <x v="957"/>
    <x v="0"/>
    <x v="1"/>
    <x v="4"/>
    <x v="4"/>
  </r>
  <r>
    <x v="960"/>
    <x v="150"/>
    <x v="0"/>
    <x v="4"/>
    <x v="1"/>
    <x v="3"/>
    <x v="8"/>
    <x v="2"/>
    <x v="1"/>
    <x v="3"/>
    <x v="19"/>
    <x v="3"/>
    <x v="500"/>
    <x v="0"/>
    <x v="814"/>
    <x v="948"/>
    <x v="897"/>
    <x v="946"/>
    <x v="958"/>
    <x v="0"/>
    <x v="1"/>
    <x v="4"/>
    <x v="4"/>
  </r>
  <r>
    <x v="961"/>
    <x v="150"/>
    <x v="0"/>
    <x v="4"/>
    <x v="1"/>
    <x v="1"/>
    <x v="14"/>
    <x v="0"/>
    <x v="1"/>
    <x v="0"/>
    <x v="0"/>
    <x v="1"/>
    <x v="866"/>
    <x v="0"/>
    <x v="815"/>
    <x v="949"/>
    <x v="898"/>
    <x v="947"/>
    <x v="959"/>
    <x v="0"/>
    <x v="1"/>
    <x v="4"/>
    <x v="4"/>
  </r>
  <r>
    <x v="962"/>
    <x v="150"/>
    <x v="0"/>
    <x v="4"/>
    <x v="1"/>
    <x v="0"/>
    <x v="15"/>
    <x v="0"/>
    <x v="1"/>
    <x v="3"/>
    <x v="13"/>
    <x v="3"/>
    <x v="867"/>
    <x v="3"/>
    <x v="816"/>
    <x v="950"/>
    <x v="899"/>
    <x v="948"/>
    <x v="960"/>
    <x v="0"/>
    <x v="1"/>
    <x v="4"/>
    <x v="4"/>
  </r>
  <r>
    <x v="963"/>
    <x v="150"/>
    <x v="0"/>
    <x v="4"/>
    <x v="1"/>
    <x v="1"/>
    <x v="1"/>
    <x v="3"/>
    <x v="1"/>
    <x v="2"/>
    <x v="9"/>
    <x v="0"/>
    <x v="868"/>
    <x v="2"/>
    <x v="329"/>
    <x v="951"/>
    <x v="900"/>
    <x v="949"/>
    <x v="961"/>
    <x v="0"/>
    <x v="1"/>
    <x v="4"/>
    <x v="4"/>
  </r>
  <r>
    <x v="964"/>
    <x v="151"/>
    <x v="0"/>
    <x v="5"/>
    <x v="1"/>
    <x v="3"/>
    <x v="13"/>
    <x v="0"/>
    <x v="0"/>
    <x v="3"/>
    <x v="7"/>
    <x v="3"/>
    <x v="869"/>
    <x v="0"/>
    <x v="817"/>
    <x v="952"/>
    <x v="901"/>
    <x v="950"/>
    <x v="962"/>
    <x v="0"/>
    <x v="1"/>
    <x v="5"/>
    <x v="5"/>
  </r>
  <r>
    <x v="965"/>
    <x v="151"/>
    <x v="0"/>
    <x v="5"/>
    <x v="1"/>
    <x v="3"/>
    <x v="4"/>
    <x v="0"/>
    <x v="1"/>
    <x v="0"/>
    <x v="6"/>
    <x v="3"/>
    <x v="870"/>
    <x v="2"/>
    <x v="818"/>
    <x v="953"/>
    <x v="902"/>
    <x v="951"/>
    <x v="963"/>
    <x v="0"/>
    <x v="1"/>
    <x v="5"/>
    <x v="5"/>
  </r>
  <r>
    <x v="966"/>
    <x v="151"/>
    <x v="0"/>
    <x v="5"/>
    <x v="1"/>
    <x v="1"/>
    <x v="11"/>
    <x v="0"/>
    <x v="0"/>
    <x v="4"/>
    <x v="10"/>
    <x v="3"/>
    <x v="871"/>
    <x v="2"/>
    <x v="146"/>
    <x v="954"/>
    <x v="147"/>
    <x v="952"/>
    <x v="964"/>
    <x v="0"/>
    <x v="1"/>
    <x v="5"/>
    <x v="5"/>
  </r>
  <r>
    <x v="967"/>
    <x v="151"/>
    <x v="0"/>
    <x v="5"/>
    <x v="1"/>
    <x v="1"/>
    <x v="11"/>
    <x v="2"/>
    <x v="1"/>
    <x v="4"/>
    <x v="10"/>
    <x v="0"/>
    <x v="872"/>
    <x v="0"/>
    <x v="819"/>
    <x v="955"/>
    <x v="903"/>
    <x v="953"/>
    <x v="965"/>
    <x v="0"/>
    <x v="1"/>
    <x v="5"/>
    <x v="5"/>
  </r>
  <r>
    <x v="968"/>
    <x v="151"/>
    <x v="0"/>
    <x v="5"/>
    <x v="1"/>
    <x v="3"/>
    <x v="4"/>
    <x v="0"/>
    <x v="0"/>
    <x v="1"/>
    <x v="3"/>
    <x v="3"/>
    <x v="873"/>
    <x v="0"/>
    <x v="820"/>
    <x v="956"/>
    <x v="904"/>
    <x v="954"/>
    <x v="966"/>
    <x v="0"/>
    <x v="1"/>
    <x v="5"/>
    <x v="5"/>
  </r>
  <r>
    <x v="969"/>
    <x v="151"/>
    <x v="0"/>
    <x v="5"/>
    <x v="1"/>
    <x v="0"/>
    <x v="15"/>
    <x v="0"/>
    <x v="1"/>
    <x v="1"/>
    <x v="11"/>
    <x v="0"/>
    <x v="874"/>
    <x v="0"/>
    <x v="821"/>
    <x v="957"/>
    <x v="905"/>
    <x v="955"/>
    <x v="967"/>
    <x v="0"/>
    <x v="1"/>
    <x v="5"/>
    <x v="5"/>
  </r>
  <r>
    <x v="970"/>
    <x v="151"/>
    <x v="0"/>
    <x v="5"/>
    <x v="1"/>
    <x v="3"/>
    <x v="8"/>
    <x v="0"/>
    <x v="1"/>
    <x v="0"/>
    <x v="8"/>
    <x v="2"/>
    <x v="875"/>
    <x v="3"/>
    <x v="822"/>
    <x v="958"/>
    <x v="906"/>
    <x v="956"/>
    <x v="968"/>
    <x v="0"/>
    <x v="1"/>
    <x v="5"/>
    <x v="5"/>
  </r>
  <r>
    <x v="971"/>
    <x v="151"/>
    <x v="0"/>
    <x v="5"/>
    <x v="1"/>
    <x v="3"/>
    <x v="13"/>
    <x v="2"/>
    <x v="2"/>
    <x v="2"/>
    <x v="9"/>
    <x v="0"/>
    <x v="223"/>
    <x v="3"/>
    <x v="823"/>
    <x v="959"/>
    <x v="907"/>
    <x v="957"/>
    <x v="969"/>
    <x v="0"/>
    <x v="1"/>
    <x v="5"/>
    <x v="5"/>
  </r>
  <r>
    <x v="972"/>
    <x v="151"/>
    <x v="0"/>
    <x v="5"/>
    <x v="1"/>
    <x v="2"/>
    <x v="3"/>
    <x v="1"/>
    <x v="2"/>
    <x v="1"/>
    <x v="11"/>
    <x v="6"/>
    <x v="876"/>
    <x v="1"/>
    <x v="824"/>
    <x v="960"/>
    <x v="908"/>
    <x v="958"/>
    <x v="970"/>
    <x v="0"/>
    <x v="1"/>
    <x v="5"/>
    <x v="5"/>
  </r>
  <r>
    <x v="973"/>
    <x v="151"/>
    <x v="0"/>
    <x v="5"/>
    <x v="1"/>
    <x v="2"/>
    <x v="16"/>
    <x v="2"/>
    <x v="0"/>
    <x v="4"/>
    <x v="12"/>
    <x v="3"/>
    <x v="877"/>
    <x v="0"/>
    <x v="825"/>
    <x v="961"/>
    <x v="909"/>
    <x v="959"/>
    <x v="971"/>
    <x v="0"/>
    <x v="1"/>
    <x v="5"/>
    <x v="5"/>
  </r>
  <r>
    <x v="974"/>
    <x v="151"/>
    <x v="0"/>
    <x v="5"/>
    <x v="1"/>
    <x v="2"/>
    <x v="5"/>
    <x v="2"/>
    <x v="0"/>
    <x v="1"/>
    <x v="11"/>
    <x v="3"/>
    <x v="878"/>
    <x v="2"/>
    <x v="826"/>
    <x v="962"/>
    <x v="910"/>
    <x v="960"/>
    <x v="972"/>
    <x v="0"/>
    <x v="1"/>
    <x v="5"/>
    <x v="5"/>
  </r>
  <r>
    <x v="975"/>
    <x v="151"/>
    <x v="0"/>
    <x v="5"/>
    <x v="1"/>
    <x v="3"/>
    <x v="13"/>
    <x v="0"/>
    <x v="1"/>
    <x v="0"/>
    <x v="0"/>
    <x v="2"/>
    <x v="879"/>
    <x v="0"/>
    <x v="827"/>
    <x v="963"/>
    <x v="911"/>
    <x v="961"/>
    <x v="973"/>
    <x v="0"/>
    <x v="1"/>
    <x v="5"/>
    <x v="5"/>
  </r>
  <r>
    <x v="976"/>
    <x v="151"/>
    <x v="0"/>
    <x v="5"/>
    <x v="1"/>
    <x v="3"/>
    <x v="4"/>
    <x v="2"/>
    <x v="1"/>
    <x v="4"/>
    <x v="14"/>
    <x v="0"/>
    <x v="880"/>
    <x v="0"/>
    <x v="36"/>
    <x v="964"/>
    <x v="36"/>
    <x v="962"/>
    <x v="974"/>
    <x v="0"/>
    <x v="1"/>
    <x v="5"/>
    <x v="5"/>
  </r>
  <r>
    <x v="977"/>
    <x v="152"/>
    <x v="0"/>
    <x v="5"/>
    <x v="1"/>
    <x v="1"/>
    <x v="11"/>
    <x v="0"/>
    <x v="0"/>
    <x v="2"/>
    <x v="15"/>
    <x v="0"/>
    <x v="881"/>
    <x v="2"/>
    <x v="828"/>
    <x v="965"/>
    <x v="912"/>
    <x v="963"/>
    <x v="975"/>
    <x v="0"/>
    <x v="1"/>
    <x v="5"/>
    <x v="5"/>
  </r>
  <r>
    <x v="978"/>
    <x v="152"/>
    <x v="0"/>
    <x v="5"/>
    <x v="1"/>
    <x v="0"/>
    <x v="15"/>
    <x v="0"/>
    <x v="0"/>
    <x v="1"/>
    <x v="11"/>
    <x v="3"/>
    <x v="882"/>
    <x v="2"/>
    <x v="829"/>
    <x v="966"/>
    <x v="913"/>
    <x v="964"/>
    <x v="976"/>
    <x v="0"/>
    <x v="1"/>
    <x v="5"/>
    <x v="5"/>
  </r>
  <r>
    <x v="979"/>
    <x v="152"/>
    <x v="0"/>
    <x v="5"/>
    <x v="1"/>
    <x v="1"/>
    <x v="14"/>
    <x v="0"/>
    <x v="1"/>
    <x v="0"/>
    <x v="0"/>
    <x v="0"/>
    <x v="883"/>
    <x v="0"/>
    <x v="830"/>
    <x v="967"/>
    <x v="914"/>
    <x v="574"/>
    <x v="977"/>
    <x v="0"/>
    <x v="1"/>
    <x v="5"/>
    <x v="5"/>
  </r>
  <r>
    <x v="980"/>
    <x v="152"/>
    <x v="0"/>
    <x v="5"/>
    <x v="1"/>
    <x v="3"/>
    <x v="13"/>
    <x v="2"/>
    <x v="2"/>
    <x v="4"/>
    <x v="10"/>
    <x v="3"/>
    <x v="689"/>
    <x v="0"/>
    <x v="831"/>
    <x v="968"/>
    <x v="915"/>
    <x v="965"/>
    <x v="978"/>
    <x v="0"/>
    <x v="1"/>
    <x v="5"/>
    <x v="5"/>
  </r>
  <r>
    <x v="981"/>
    <x v="152"/>
    <x v="0"/>
    <x v="5"/>
    <x v="1"/>
    <x v="1"/>
    <x v="6"/>
    <x v="0"/>
    <x v="1"/>
    <x v="2"/>
    <x v="9"/>
    <x v="2"/>
    <x v="151"/>
    <x v="1"/>
    <x v="832"/>
    <x v="969"/>
    <x v="916"/>
    <x v="966"/>
    <x v="979"/>
    <x v="0"/>
    <x v="1"/>
    <x v="5"/>
    <x v="5"/>
  </r>
  <r>
    <x v="982"/>
    <x v="152"/>
    <x v="0"/>
    <x v="5"/>
    <x v="1"/>
    <x v="3"/>
    <x v="4"/>
    <x v="1"/>
    <x v="2"/>
    <x v="1"/>
    <x v="3"/>
    <x v="8"/>
    <x v="884"/>
    <x v="1"/>
    <x v="833"/>
    <x v="970"/>
    <x v="917"/>
    <x v="967"/>
    <x v="980"/>
    <x v="0"/>
    <x v="1"/>
    <x v="5"/>
    <x v="5"/>
  </r>
  <r>
    <x v="983"/>
    <x v="153"/>
    <x v="0"/>
    <x v="5"/>
    <x v="1"/>
    <x v="2"/>
    <x v="3"/>
    <x v="0"/>
    <x v="2"/>
    <x v="3"/>
    <x v="7"/>
    <x v="3"/>
    <x v="885"/>
    <x v="3"/>
    <x v="734"/>
    <x v="971"/>
    <x v="804"/>
    <x v="968"/>
    <x v="981"/>
    <x v="0"/>
    <x v="1"/>
    <x v="5"/>
    <x v="5"/>
  </r>
  <r>
    <x v="984"/>
    <x v="153"/>
    <x v="0"/>
    <x v="5"/>
    <x v="1"/>
    <x v="2"/>
    <x v="10"/>
    <x v="3"/>
    <x v="1"/>
    <x v="2"/>
    <x v="15"/>
    <x v="2"/>
    <x v="185"/>
    <x v="0"/>
    <x v="834"/>
    <x v="972"/>
    <x v="918"/>
    <x v="969"/>
    <x v="982"/>
    <x v="0"/>
    <x v="1"/>
    <x v="5"/>
    <x v="5"/>
  </r>
  <r>
    <x v="985"/>
    <x v="153"/>
    <x v="0"/>
    <x v="5"/>
    <x v="1"/>
    <x v="2"/>
    <x v="5"/>
    <x v="0"/>
    <x v="1"/>
    <x v="4"/>
    <x v="14"/>
    <x v="0"/>
    <x v="287"/>
    <x v="2"/>
    <x v="835"/>
    <x v="334"/>
    <x v="919"/>
    <x v="970"/>
    <x v="983"/>
    <x v="0"/>
    <x v="1"/>
    <x v="5"/>
    <x v="5"/>
  </r>
  <r>
    <x v="986"/>
    <x v="153"/>
    <x v="0"/>
    <x v="5"/>
    <x v="1"/>
    <x v="0"/>
    <x v="9"/>
    <x v="0"/>
    <x v="1"/>
    <x v="2"/>
    <x v="9"/>
    <x v="3"/>
    <x v="886"/>
    <x v="0"/>
    <x v="480"/>
    <x v="973"/>
    <x v="505"/>
    <x v="971"/>
    <x v="984"/>
    <x v="0"/>
    <x v="1"/>
    <x v="5"/>
    <x v="5"/>
  </r>
  <r>
    <x v="987"/>
    <x v="153"/>
    <x v="0"/>
    <x v="5"/>
    <x v="1"/>
    <x v="1"/>
    <x v="1"/>
    <x v="0"/>
    <x v="0"/>
    <x v="0"/>
    <x v="4"/>
    <x v="0"/>
    <x v="887"/>
    <x v="0"/>
    <x v="836"/>
    <x v="974"/>
    <x v="920"/>
    <x v="972"/>
    <x v="985"/>
    <x v="0"/>
    <x v="1"/>
    <x v="5"/>
    <x v="5"/>
  </r>
  <r>
    <x v="988"/>
    <x v="153"/>
    <x v="0"/>
    <x v="5"/>
    <x v="1"/>
    <x v="3"/>
    <x v="8"/>
    <x v="3"/>
    <x v="2"/>
    <x v="1"/>
    <x v="17"/>
    <x v="0"/>
    <x v="888"/>
    <x v="2"/>
    <x v="837"/>
    <x v="975"/>
    <x v="921"/>
    <x v="973"/>
    <x v="986"/>
    <x v="0"/>
    <x v="1"/>
    <x v="5"/>
    <x v="5"/>
  </r>
  <r>
    <x v="989"/>
    <x v="153"/>
    <x v="0"/>
    <x v="5"/>
    <x v="1"/>
    <x v="3"/>
    <x v="13"/>
    <x v="0"/>
    <x v="0"/>
    <x v="1"/>
    <x v="3"/>
    <x v="2"/>
    <x v="889"/>
    <x v="0"/>
    <x v="633"/>
    <x v="976"/>
    <x v="922"/>
    <x v="974"/>
    <x v="987"/>
    <x v="0"/>
    <x v="1"/>
    <x v="5"/>
    <x v="5"/>
  </r>
  <r>
    <x v="990"/>
    <x v="153"/>
    <x v="0"/>
    <x v="5"/>
    <x v="1"/>
    <x v="3"/>
    <x v="13"/>
    <x v="0"/>
    <x v="1"/>
    <x v="0"/>
    <x v="6"/>
    <x v="3"/>
    <x v="843"/>
    <x v="0"/>
    <x v="838"/>
    <x v="921"/>
    <x v="923"/>
    <x v="975"/>
    <x v="988"/>
    <x v="0"/>
    <x v="1"/>
    <x v="5"/>
    <x v="5"/>
  </r>
  <r>
    <x v="991"/>
    <x v="154"/>
    <x v="0"/>
    <x v="5"/>
    <x v="1"/>
    <x v="1"/>
    <x v="14"/>
    <x v="3"/>
    <x v="0"/>
    <x v="0"/>
    <x v="0"/>
    <x v="0"/>
    <x v="233"/>
    <x v="0"/>
    <x v="839"/>
    <x v="977"/>
    <x v="924"/>
    <x v="976"/>
    <x v="989"/>
    <x v="0"/>
    <x v="1"/>
    <x v="5"/>
    <x v="5"/>
  </r>
  <r>
    <x v="992"/>
    <x v="154"/>
    <x v="0"/>
    <x v="5"/>
    <x v="1"/>
    <x v="0"/>
    <x v="0"/>
    <x v="3"/>
    <x v="0"/>
    <x v="0"/>
    <x v="4"/>
    <x v="0"/>
    <x v="789"/>
    <x v="0"/>
    <x v="627"/>
    <x v="978"/>
    <x v="673"/>
    <x v="977"/>
    <x v="990"/>
    <x v="0"/>
    <x v="1"/>
    <x v="5"/>
    <x v="5"/>
  </r>
  <r>
    <x v="993"/>
    <x v="154"/>
    <x v="0"/>
    <x v="5"/>
    <x v="1"/>
    <x v="3"/>
    <x v="8"/>
    <x v="0"/>
    <x v="0"/>
    <x v="1"/>
    <x v="17"/>
    <x v="3"/>
    <x v="32"/>
    <x v="0"/>
    <x v="840"/>
    <x v="32"/>
    <x v="925"/>
    <x v="978"/>
    <x v="991"/>
    <x v="0"/>
    <x v="1"/>
    <x v="5"/>
    <x v="5"/>
  </r>
  <r>
    <x v="994"/>
    <x v="154"/>
    <x v="0"/>
    <x v="5"/>
    <x v="1"/>
    <x v="1"/>
    <x v="1"/>
    <x v="0"/>
    <x v="1"/>
    <x v="1"/>
    <x v="1"/>
    <x v="3"/>
    <x v="890"/>
    <x v="0"/>
    <x v="841"/>
    <x v="979"/>
    <x v="926"/>
    <x v="979"/>
    <x v="992"/>
    <x v="0"/>
    <x v="1"/>
    <x v="5"/>
    <x v="5"/>
  </r>
  <r>
    <x v="995"/>
    <x v="154"/>
    <x v="0"/>
    <x v="5"/>
    <x v="1"/>
    <x v="3"/>
    <x v="8"/>
    <x v="1"/>
    <x v="0"/>
    <x v="2"/>
    <x v="9"/>
    <x v="5"/>
    <x v="891"/>
    <x v="1"/>
    <x v="154"/>
    <x v="980"/>
    <x v="927"/>
    <x v="980"/>
    <x v="993"/>
    <x v="0"/>
    <x v="1"/>
    <x v="5"/>
    <x v="5"/>
  </r>
  <r>
    <x v="996"/>
    <x v="154"/>
    <x v="0"/>
    <x v="5"/>
    <x v="1"/>
    <x v="1"/>
    <x v="14"/>
    <x v="0"/>
    <x v="0"/>
    <x v="2"/>
    <x v="9"/>
    <x v="3"/>
    <x v="892"/>
    <x v="2"/>
    <x v="398"/>
    <x v="981"/>
    <x v="417"/>
    <x v="981"/>
    <x v="994"/>
    <x v="0"/>
    <x v="1"/>
    <x v="5"/>
    <x v="5"/>
  </r>
  <r>
    <x v="997"/>
    <x v="154"/>
    <x v="0"/>
    <x v="5"/>
    <x v="1"/>
    <x v="2"/>
    <x v="5"/>
    <x v="0"/>
    <x v="0"/>
    <x v="4"/>
    <x v="14"/>
    <x v="3"/>
    <x v="893"/>
    <x v="0"/>
    <x v="842"/>
    <x v="982"/>
    <x v="928"/>
    <x v="982"/>
    <x v="995"/>
    <x v="0"/>
    <x v="1"/>
    <x v="5"/>
    <x v="5"/>
  </r>
  <r>
    <x v="998"/>
    <x v="154"/>
    <x v="0"/>
    <x v="5"/>
    <x v="1"/>
    <x v="1"/>
    <x v="12"/>
    <x v="3"/>
    <x v="0"/>
    <x v="4"/>
    <x v="12"/>
    <x v="3"/>
    <x v="894"/>
    <x v="0"/>
    <x v="843"/>
    <x v="983"/>
    <x v="929"/>
    <x v="983"/>
    <x v="996"/>
    <x v="0"/>
    <x v="1"/>
    <x v="5"/>
    <x v="5"/>
  </r>
  <r>
    <x v="999"/>
    <x v="154"/>
    <x v="0"/>
    <x v="5"/>
    <x v="1"/>
    <x v="3"/>
    <x v="8"/>
    <x v="0"/>
    <x v="1"/>
    <x v="4"/>
    <x v="12"/>
    <x v="2"/>
    <x v="895"/>
    <x v="0"/>
    <x v="844"/>
    <x v="984"/>
    <x v="930"/>
    <x v="984"/>
    <x v="997"/>
    <x v="0"/>
    <x v="1"/>
    <x v="5"/>
    <x v="5"/>
  </r>
  <r>
    <x v="1000"/>
    <x v="155"/>
    <x v="0"/>
    <x v="5"/>
    <x v="1"/>
    <x v="0"/>
    <x v="15"/>
    <x v="2"/>
    <x v="0"/>
    <x v="1"/>
    <x v="1"/>
    <x v="8"/>
    <x v="896"/>
    <x v="2"/>
    <x v="845"/>
    <x v="985"/>
    <x v="931"/>
    <x v="985"/>
    <x v="998"/>
    <x v="0"/>
    <x v="1"/>
    <x v="5"/>
    <x v="5"/>
  </r>
  <r>
    <x v="1001"/>
    <x v="155"/>
    <x v="0"/>
    <x v="5"/>
    <x v="1"/>
    <x v="2"/>
    <x v="5"/>
    <x v="0"/>
    <x v="2"/>
    <x v="3"/>
    <x v="19"/>
    <x v="3"/>
    <x v="897"/>
    <x v="0"/>
    <x v="846"/>
    <x v="986"/>
    <x v="932"/>
    <x v="986"/>
    <x v="999"/>
    <x v="0"/>
    <x v="1"/>
    <x v="5"/>
    <x v="5"/>
  </r>
  <r>
    <x v="1002"/>
    <x v="155"/>
    <x v="0"/>
    <x v="5"/>
    <x v="1"/>
    <x v="3"/>
    <x v="8"/>
    <x v="3"/>
    <x v="0"/>
    <x v="2"/>
    <x v="18"/>
    <x v="0"/>
    <x v="898"/>
    <x v="0"/>
    <x v="847"/>
    <x v="987"/>
    <x v="933"/>
    <x v="987"/>
    <x v="1000"/>
    <x v="0"/>
    <x v="1"/>
    <x v="5"/>
    <x v="5"/>
  </r>
  <r>
    <x v="1003"/>
    <x v="155"/>
    <x v="0"/>
    <x v="5"/>
    <x v="1"/>
    <x v="0"/>
    <x v="0"/>
    <x v="3"/>
    <x v="0"/>
    <x v="0"/>
    <x v="0"/>
    <x v="3"/>
    <x v="505"/>
    <x v="0"/>
    <x v="848"/>
    <x v="988"/>
    <x v="934"/>
    <x v="988"/>
    <x v="1001"/>
    <x v="0"/>
    <x v="1"/>
    <x v="5"/>
    <x v="5"/>
  </r>
  <r>
    <x v="1004"/>
    <x v="155"/>
    <x v="0"/>
    <x v="5"/>
    <x v="1"/>
    <x v="0"/>
    <x v="15"/>
    <x v="0"/>
    <x v="1"/>
    <x v="0"/>
    <x v="4"/>
    <x v="3"/>
    <x v="899"/>
    <x v="0"/>
    <x v="849"/>
    <x v="989"/>
    <x v="935"/>
    <x v="989"/>
    <x v="1002"/>
    <x v="0"/>
    <x v="1"/>
    <x v="5"/>
    <x v="5"/>
  </r>
  <r>
    <x v="1005"/>
    <x v="155"/>
    <x v="0"/>
    <x v="5"/>
    <x v="1"/>
    <x v="2"/>
    <x v="10"/>
    <x v="2"/>
    <x v="1"/>
    <x v="3"/>
    <x v="7"/>
    <x v="0"/>
    <x v="900"/>
    <x v="0"/>
    <x v="850"/>
    <x v="990"/>
    <x v="936"/>
    <x v="990"/>
    <x v="1003"/>
    <x v="0"/>
    <x v="1"/>
    <x v="5"/>
    <x v="5"/>
  </r>
  <r>
    <x v="1006"/>
    <x v="156"/>
    <x v="0"/>
    <x v="5"/>
    <x v="1"/>
    <x v="0"/>
    <x v="0"/>
    <x v="2"/>
    <x v="1"/>
    <x v="4"/>
    <x v="10"/>
    <x v="3"/>
    <x v="901"/>
    <x v="0"/>
    <x v="180"/>
    <x v="991"/>
    <x v="937"/>
    <x v="991"/>
    <x v="1004"/>
    <x v="0"/>
    <x v="1"/>
    <x v="5"/>
    <x v="5"/>
  </r>
  <r>
    <x v="1007"/>
    <x v="156"/>
    <x v="0"/>
    <x v="5"/>
    <x v="1"/>
    <x v="1"/>
    <x v="1"/>
    <x v="2"/>
    <x v="0"/>
    <x v="1"/>
    <x v="17"/>
    <x v="3"/>
    <x v="208"/>
    <x v="0"/>
    <x v="851"/>
    <x v="992"/>
    <x v="938"/>
    <x v="992"/>
    <x v="1005"/>
    <x v="0"/>
    <x v="1"/>
    <x v="5"/>
    <x v="5"/>
  </r>
  <r>
    <x v="1008"/>
    <x v="156"/>
    <x v="0"/>
    <x v="5"/>
    <x v="1"/>
    <x v="3"/>
    <x v="7"/>
    <x v="1"/>
    <x v="0"/>
    <x v="4"/>
    <x v="10"/>
    <x v="4"/>
    <x v="902"/>
    <x v="4"/>
    <x v="852"/>
    <x v="993"/>
    <x v="939"/>
    <x v="993"/>
    <x v="1006"/>
    <x v="0"/>
    <x v="1"/>
    <x v="5"/>
    <x v="5"/>
  </r>
  <r>
    <x v="1009"/>
    <x v="156"/>
    <x v="0"/>
    <x v="5"/>
    <x v="1"/>
    <x v="2"/>
    <x v="5"/>
    <x v="0"/>
    <x v="1"/>
    <x v="2"/>
    <x v="15"/>
    <x v="3"/>
    <x v="903"/>
    <x v="0"/>
    <x v="853"/>
    <x v="994"/>
    <x v="940"/>
    <x v="994"/>
    <x v="1007"/>
    <x v="0"/>
    <x v="1"/>
    <x v="5"/>
    <x v="5"/>
  </r>
  <r>
    <x v="1010"/>
    <x v="156"/>
    <x v="0"/>
    <x v="5"/>
    <x v="1"/>
    <x v="2"/>
    <x v="10"/>
    <x v="1"/>
    <x v="0"/>
    <x v="3"/>
    <x v="5"/>
    <x v="5"/>
    <x v="904"/>
    <x v="3"/>
    <x v="854"/>
    <x v="995"/>
    <x v="941"/>
    <x v="995"/>
    <x v="1008"/>
    <x v="0"/>
    <x v="1"/>
    <x v="5"/>
    <x v="5"/>
  </r>
  <r>
    <x v="1011"/>
    <x v="156"/>
    <x v="0"/>
    <x v="5"/>
    <x v="1"/>
    <x v="2"/>
    <x v="3"/>
    <x v="2"/>
    <x v="0"/>
    <x v="4"/>
    <x v="10"/>
    <x v="0"/>
    <x v="905"/>
    <x v="0"/>
    <x v="855"/>
    <x v="609"/>
    <x v="942"/>
    <x v="996"/>
    <x v="1009"/>
    <x v="0"/>
    <x v="1"/>
    <x v="5"/>
    <x v="5"/>
  </r>
  <r>
    <x v="1012"/>
    <x v="156"/>
    <x v="0"/>
    <x v="5"/>
    <x v="1"/>
    <x v="1"/>
    <x v="12"/>
    <x v="2"/>
    <x v="0"/>
    <x v="0"/>
    <x v="8"/>
    <x v="3"/>
    <x v="906"/>
    <x v="0"/>
    <x v="677"/>
    <x v="996"/>
    <x v="943"/>
    <x v="997"/>
    <x v="1010"/>
    <x v="0"/>
    <x v="1"/>
    <x v="5"/>
    <x v="5"/>
  </r>
  <r>
    <x v="1013"/>
    <x v="156"/>
    <x v="0"/>
    <x v="5"/>
    <x v="1"/>
    <x v="2"/>
    <x v="2"/>
    <x v="1"/>
    <x v="2"/>
    <x v="3"/>
    <x v="5"/>
    <x v="1"/>
    <x v="907"/>
    <x v="2"/>
    <x v="856"/>
    <x v="997"/>
    <x v="944"/>
    <x v="998"/>
    <x v="1011"/>
    <x v="0"/>
    <x v="1"/>
    <x v="5"/>
    <x v="5"/>
  </r>
  <r>
    <x v="1014"/>
    <x v="156"/>
    <x v="0"/>
    <x v="5"/>
    <x v="1"/>
    <x v="0"/>
    <x v="9"/>
    <x v="2"/>
    <x v="2"/>
    <x v="0"/>
    <x v="0"/>
    <x v="0"/>
    <x v="908"/>
    <x v="0"/>
    <x v="857"/>
    <x v="998"/>
    <x v="945"/>
    <x v="999"/>
    <x v="1012"/>
    <x v="0"/>
    <x v="1"/>
    <x v="5"/>
    <x v="5"/>
  </r>
  <r>
    <x v="1015"/>
    <x v="156"/>
    <x v="0"/>
    <x v="5"/>
    <x v="1"/>
    <x v="3"/>
    <x v="7"/>
    <x v="2"/>
    <x v="2"/>
    <x v="0"/>
    <x v="0"/>
    <x v="3"/>
    <x v="297"/>
    <x v="1"/>
    <x v="827"/>
    <x v="999"/>
    <x v="946"/>
    <x v="1000"/>
    <x v="1013"/>
    <x v="0"/>
    <x v="1"/>
    <x v="5"/>
    <x v="5"/>
  </r>
  <r>
    <x v="1016"/>
    <x v="156"/>
    <x v="0"/>
    <x v="5"/>
    <x v="1"/>
    <x v="1"/>
    <x v="1"/>
    <x v="0"/>
    <x v="0"/>
    <x v="0"/>
    <x v="6"/>
    <x v="3"/>
    <x v="422"/>
    <x v="2"/>
    <x v="858"/>
    <x v="1000"/>
    <x v="947"/>
    <x v="1001"/>
    <x v="1014"/>
    <x v="0"/>
    <x v="1"/>
    <x v="5"/>
    <x v="5"/>
  </r>
  <r>
    <x v="1017"/>
    <x v="157"/>
    <x v="0"/>
    <x v="5"/>
    <x v="1"/>
    <x v="1"/>
    <x v="6"/>
    <x v="2"/>
    <x v="0"/>
    <x v="2"/>
    <x v="2"/>
    <x v="1"/>
    <x v="415"/>
    <x v="2"/>
    <x v="859"/>
    <x v="1001"/>
    <x v="948"/>
    <x v="1002"/>
    <x v="1015"/>
    <x v="0"/>
    <x v="1"/>
    <x v="5"/>
    <x v="5"/>
  </r>
  <r>
    <x v="1018"/>
    <x v="157"/>
    <x v="0"/>
    <x v="5"/>
    <x v="1"/>
    <x v="0"/>
    <x v="15"/>
    <x v="1"/>
    <x v="1"/>
    <x v="3"/>
    <x v="5"/>
    <x v="9"/>
    <x v="909"/>
    <x v="2"/>
    <x v="860"/>
    <x v="1002"/>
    <x v="949"/>
    <x v="1003"/>
    <x v="1016"/>
    <x v="0"/>
    <x v="1"/>
    <x v="5"/>
    <x v="5"/>
  </r>
  <r>
    <x v="1019"/>
    <x v="157"/>
    <x v="0"/>
    <x v="5"/>
    <x v="1"/>
    <x v="0"/>
    <x v="9"/>
    <x v="3"/>
    <x v="0"/>
    <x v="0"/>
    <x v="6"/>
    <x v="0"/>
    <x v="910"/>
    <x v="0"/>
    <x v="861"/>
    <x v="1003"/>
    <x v="950"/>
    <x v="1004"/>
    <x v="1017"/>
    <x v="0"/>
    <x v="1"/>
    <x v="5"/>
    <x v="5"/>
  </r>
  <r>
    <x v="1020"/>
    <x v="157"/>
    <x v="0"/>
    <x v="5"/>
    <x v="1"/>
    <x v="1"/>
    <x v="12"/>
    <x v="0"/>
    <x v="0"/>
    <x v="1"/>
    <x v="1"/>
    <x v="0"/>
    <x v="911"/>
    <x v="0"/>
    <x v="862"/>
    <x v="1004"/>
    <x v="951"/>
    <x v="1005"/>
    <x v="1018"/>
    <x v="0"/>
    <x v="1"/>
    <x v="5"/>
    <x v="5"/>
  </r>
  <r>
    <x v="1021"/>
    <x v="157"/>
    <x v="0"/>
    <x v="5"/>
    <x v="1"/>
    <x v="1"/>
    <x v="6"/>
    <x v="0"/>
    <x v="1"/>
    <x v="3"/>
    <x v="13"/>
    <x v="3"/>
    <x v="912"/>
    <x v="3"/>
    <x v="231"/>
    <x v="1005"/>
    <x v="240"/>
    <x v="1006"/>
    <x v="1019"/>
    <x v="0"/>
    <x v="1"/>
    <x v="5"/>
    <x v="5"/>
  </r>
  <r>
    <x v="1022"/>
    <x v="157"/>
    <x v="0"/>
    <x v="5"/>
    <x v="1"/>
    <x v="0"/>
    <x v="0"/>
    <x v="2"/>
    <x v="1"/>
    <x v="3"/>
    <x v="7"/>
    <x v="3"/>
    <x v="913"/>
    <x v="0"/>
    <x v="863"/>
    <x v="1006"/>
    <x v="952"/>
    <x v="1007"/>
    <x v="1020"/>
    <x v="0"/>
    <x v="1"/>
    <x v="5"/>
    <x v="5"/>
  </r>
  <r>
    <x v="1023"/>
    <x v="157"/>
    <x v="0"/>
    <x v="5"/>
    <x v="1"/>
    <x v="3"/>
    <x v="4"/>
    <x v="1"/>
    <x v="2"/>
    <x v="1"/>
    <x v="1"/>
    <x v="6"/>
    <x v="914"/>
    <x v="1"/>
    <x v="864"/>
    <x v="1007"/>
    <x v="953"/>
    <x v="1008"/>
    <x v="1021"/>
    <x v="0"/>
    <x v="1"/>
    <x v="5"/>
    <x v="5"/>
  </r>
  <r>
    <x v="1024"/>
    <x v="158"/>
    <x v="0"/>
    <x v="5"/>
    <x v="1"/>
    <x v="2"/>
    <x v="10"/>
    <x v="2"/>
    <x v="1"/>
    <x v="1"/>
    <x v="3"/>
    <x v="2"/>
    <x v="597"/>
    <x v="0"/>
    <x v="356"/>
    <x v="1008"/>
    <x v="954"/>
    <x v="1009"/>
    <x v="1022"/>
    <x v="0"/>
    <x v="1"/>
    <x v="5"/>
    <x v="5"/>
  </r>
  <r>
    <x v="1025"/>
    <x v="158"/>
    <x v="0"/>
    <x v="5"/>
    <x v="1"/>
    <x v="1"/>
    <x v="14"/>
    <x v="0"/>
    <x v="0"/>
    <x v="3"/>
    <x v="7"/>
    <x v="3"/>
    <x v="915"/>
    <x v="0"/>
    <x v="865"/>
    <x v="1009"/>
    <x v="955"/>
    <x v="1010"/>
    <x v="1023"/>
    <x v="0"/>
    <x v="1"/>
    <x v="5"/>
    <x v="5"/>
  </r>
  <r>
    <x v="1026"/>
    <x v="158"/>
    <x v="0"/>
    <x v="5"/>
    <x v="1"/>
    <x v="3"/>
    <x v="7"/>
    <x v="0"/>
    <x v="1"/>
    <x v="0"/>
    <x v="6"/>
    <x v="0"/>
    <x v="345"/>
    <x v="0"/>
    <x v="866"/>
    <x v="1010"/>
    <x v="956"/>
    <x v="1011"/>
    <x v="1024"/>
    <x v="0"/>
    <x v="1"/>
    <x v="5"/>
    <x v="5"/>
  </r>
  <r>
    <x v="1027"/>
    <x v="158"/>
    <x v="0"/>
    <x v="5"/>
    <x v="1"/>
    <x v="3"/>
    <x v="8"/>
    <x v="0"/>
    <x v="1"/>
    <x v="4"/>
    <x v="12"/>
    <x v="3"/>
    <x v="916"/>
    <x v="0"/>
    <x v="867"/>
    <x v="1011"/>
    <x v="957"/>
    <x v="1012"/>
    <x v="1025"/>
    <x v="0"/>
    <x v="1"/>
    <x v="5"/>
    <x v="5"/>
  </r>
  <r>
    <x v="1028"/>
    <x v="158"/>
    <x v="0"/>
    <x v="5"/>
    <x v="1"/>
    <x v="1"/>
    <x v="12"/>
    <x v="0"/>
    <x v="2"/>
    <x v="1"/>
    <x v="3"/>
    <x v="0"/>
    <x v="917"/>
    <x v="0"/>
    <x v="868"/>
    <x v="1012"/>
    <x v="958"/>
    <x v="1013"/>
    <x v="1026"/>
    <x v="0"/>
    <x v="1"/>
    <x v="5"/>
    <x v="5"/>
  </r>
  <r>
    <x v="1029"/>
    <x v="158"/>
    <x v="0"/>
    <x v="5"/>
    <x v="1"/>
    <x v="2"/>
    <x v="10"/>
    <x v="2"/>
    <x v="1"/>
    <x v="1"/>
    <x v="11"/>
    <x v="3"/>
    <x v="918"/>
    <x v="0"/>
    <x v="869"/>
    <x v="1013"/>
    <x v="959"/>
    <x v="1014"/>
    <x v="1027"/>
    <x v="0"/>
    <x v="1"/>
    <x v="5"/>
    <x v="5"/>
  </r>
  <r>
    <x v="1030"/>
    <x v="158"/>
    <x v="0"/>
    <x v="5"/>
    <x v="1"/>
    <x v="3"/>
    <x v="7"/>
    <x v="2"/>
    <x v="1"/>
    <x v="2"/>
    <x v="15"/>
    <x v="8"/>
    <x v="919"/>
    <x v="0"/>
    <x v="870"/>
    <x v="1014"/>
    <x v="960"/>
    <x v="1015"/>
    <x v="1028"/>
    <x v="0"/>
    <x v="1"/>
    <x v="5"/>
    <x v="5"/>
  </r>
  <r>
    <x v="1031"/>
    <x v="158"/>
    <x v="0"/>
    <x v="5"/>
    <x v="1"/>
    <x v="0"/>
    <x v="0"/>
    <x v="0"/>
    <x v="1"/>
    <x v="4"/>
    <x v="14"/>
    <x v="3"/>
    <x v="920"/>
    <x v="0"/>
    <x v="346"/>
    <x v="1015"/>
    <x v="961"/>
    <x v="1016"/>
    <x v="1029"/>
    <x v="0"/>
    <x v="1"/>
    <x v="5"/>
    <x v="5"/>
  </r>
  <r>
    <x v="1032"/>
    <x v="158"/>
    <x v="0"/>
    <x v="5"/>
    <x v="1"/>
    <x v="3"/>
    <x v="13"/>
    <x v="0"/>
    <x v="1"/>
    <x v="1"/>
    <x v="1"/>
    <x v="2"/>
    <x v="921"/>
    <x v="0"/>
    <x v="871"/>
    <x v="1016"/>
    <x v="962"/>
    <x v="1017"/>
    <x v="1030"/>
    <x v="0"/>
    <x v="1"/>
    <x v="5"/>
    <x v="5"/>
  </r>
  <r>
    <x v="1033"/>
    <x v="158"/>
    <x v="0"/>
    <x v="5"/>
    <x v="1"/>
    <x v="1"/>
    <x v="12"/>
    <x v="0"/>
    <x v="1"/>
    <x v="2"/>
    <x v="18"/>
    <x v="2"/>
    <x v="545"/>
    <x v="2"/>
    <x v="872"/>
    <x v="1017"/>
    <x v="963"/>
    <x v="1018"/>
    <x v="1031"/>
    <x v="0"/>
    <x v="1"/>
    <x v="5"/>
    <x v="5"/>
  </r>
  <r>
    <x v="1034"/>
    <x v="159"/>
    <x v="0"/>
    <x v="5"/>
    <x v="1"/>
    <x v="3"/>
    <x v="8"/>
    <x v="3"/>
    <x v="1"/>
    <x v="2"/>
    <x v="2"/>
    <x v="0"/>
    <x v="922"/>
    <x v="3"/>
    <x v="521"/>
    <x v="1018"/>
    <x v="549"/>
    <x v="1019"/>
    <x v="1032"/>
    <x v="0"/>
    <x v="1"/>
    <x v="5"/>
    <x v="5"/>
  </r>
  <r>
    <x v="1035"/>
    <x v="159"/>
    <x v="0"/>
    <x v="5"/>
    <x v="1"/>
    <x v="1"/>
    <x v="11"/>
    <x v="3"/>
    <x v="1"/>
    <x v="4"/>
    <x v="14"/>
    <x v="3"/>
    <x v="660"/>
    <x v="0"/>
    <x v="842"/>
    <x v="1019"/>
    <x v="928"/>
    <x v="1020"/>
    <x v="1033"/>
    <x v="0"/>
    <x v="1"/>
    <x v="5"/>
    <x v="5"/>
  </r>
  <r>
    <x v="1036"/>
    <x v="159"/>
    <x v="0"/>
    <x v="5"/>
    <x v="1"/>
    <x v="3"/>
    <x v="8"/>
    <x v="0"/>
    <x v="1"/>
    <x v="1"/>
    <x v="11"/>
    <x v="2"/>
    <x v="923"/>
    <x v="1"/>
    <x v="873"/>
    <x v="1020"/>
    <x v="964"/>
    <x v="1021"/>
    <x v="1034"/>
    <x v="0"/>
    <x v="1"/>
    <x v="5"/>
    <x v="5"/>
  </r>
  <r>
    <x v="1037"/>
    <x v="159"/>
    <x v="0"/>
    <x v="5"/>
    <x v="1"/>
    <x v="1"/>
    <x v="12"/>
    <x v="2"/>
    <x v="1"/>
    <x v="0"/>
    <x v="0"/>
    <x v="3"/>
    <x v="867"/>
    <x v="3"/>
    <x v="874"/>
    <x v="950"/>
    <x v="965"/>
    <x v="1022"/>
    <x v="1035"/>
    <x v="0"/>
    <x v="1"/>
    <x v="5"/>
    <x v="5"/>
  </r>
  <r>
    <x v="1038"/>
    <x v="159"/>
    <x v="0"/>
    <x v="5"/>
    <x v="1"/>
    <x v="3"/>
    <x v="13"/>
    <x v="0"/>
    <x v="0"/>
    <x v="1"/>
    <x v="1"/>
    <x v="1"/>
    <x v="582"/>
    <x v="3"/>
    <x v="169"/>
    <x v="1021"/>
    <x v="966"/>
    <x v="1023"/>
    <x v="1036"/>
    <x v="0"/>
    <x v="1"/>
    <x v="5"/>
    <x v="5"/>
  </r>
  <r>
    <x v="1039"/>
    <x v="159"/>
    <x v="0"/>
    <x v="5"/>
    <x v="1"/>
    <x v="1"/>
    <x v="14"/>
    <x v="0"/>
    <x v="1"/>
    <x v="1"/>
    <x v="11"/>
    <x v="1"/>
    <x v="924"/>
    <x v="0"/>
    <x v="875"/>
    <x v="1022"/>
    <x v="967"/>
    <x v="1024"/>
    <x v="1037"/>
    <x v="0"/>
    <x v="1"/>
    <x v="5"/>
    <x v="5"/>
  </r>
  <r>
    <x v="1040"/>
    <x v="159"/>
    <x v="0"/>
    <x v="5"/>
    <x v="1"/>
    <x v="3"/>
    <x v="8"/>
    <x v="0"/>
    <x v="1"/>
    <x v="0"/>
    <x v="8"/>
    <x v="1"/>
    <x v="925"/>
    <x v="0"/>
    <x v="876"/>
    <x v="1023"/>
    <x v="968"/>
    <x v="1025"/>
    <x v="1038"/>
    <x v="0"/>
    <x v="1"/>
    <x v="5"/>
    <x v="5"/>
  </r>
  <r>
    <x v="1041"/>
    <x v="159"/>
    <x v="0"/>
    <x v="5"/>
    <x v="1"/>
    <x v="2"/>
    <x v="3"/>
    <x v="0"/>
    <x v="2"/>
    <x v="2"/>
    <x v="15"/>
    <x v="0"/>
    <x v="791"/>
    <x v="0"/>
    <x v="181"/>
    <x v="1024"/>
    <x v="969"/>
    <x v="1026"/>
    <x v="1039"/>
    <x v="0"/>
    <x v="1"/>
    <x v="5"/>
    <x v="5"/>
  </r>
  <r>
    <x v="1042"/>
    <x v="159"/>
    <x v="0"/>
    <x v="5"/>
    <x v="1"/>
    <x v="2"/>
    <x v="2"/>
    <x v="0"/>
    <x v="1"/>
    <x v="4"/>
    <x v="16"/>
    <x v="0"/>
    <x v="362"/>
    <x v="0"/>
    <x v="877"/>
    <x v="1025"/>
    <x v="790"/>
    <x v="1027"/>
    <x v="1040"/>
    <x v="0"/>
    <x v="1"/>
    <x v="5"/>
    <x v="5"/>
  </r>
  <r>
    <x v="1043"/>
    <x v="160"/>
    <x v="0"/>
    <x v="5"/>
    <x v="1"/>
    <x v="1"/>
    <x v="12"/>
    <x v="0"/>
    <x v="0"/>
    <x v="4"/>
    <x v="14"/>
    <x v="2"/>
    <x v="600"/>
    <x v="3"/>
    <x v="878"/>
    <x v="1026"/>
    <x v="970"/>
    <x v="1028"/>
    <x v="1041"/>
    <x v="0"/>
    <x v="1"/>
    <x v="5"/>
    <x v="5"/>
  </r>
  <r>
    <x v="1044"/>
    <x v="160"/>
    <x v="0"/>
    <x v="5"/>
    <x v="1"/>
    <x v="2"/>
    <x v="10"/>
    <x v="2"/>
    <x v="0"/>
    <x v="1"/>
    <x v="3"/>
    <x v="3"/>
    <x v="926"/>
    <x v="2"/>
    <x v="879"/>
    <x v="1027"/>
    <x v="971"/>
    <x v="1029"/>
    <x v="1042"/>
    <x v="0"/>
    <x v="1"/>
    <x v="5"/>
    <x v="5"/>
  </r>
  <r>
    <x v="1045"/>
    <x v="160"/>
    <x v="0"/>
    <x v="5"/>
    <x v="1"/>
    <x v="2"/>
    <x v="16"/>
    <x v="0"/>
    <x v="2"/>
    <x v="2"/>
    <x v="2"/>
    <x v="3"/>
    <x v="927"/>
    <x v="3"/>
    <x v="610"/>
    <x v="1028"/>
    <x v="972"/>
    <x v="1030"/>
    <x v="1043"/>
    <x v="0"/>
    <x v="1"/>
    <x v="5"/>
    <x v="5"/>
  </r>
  <r>
    <x v="1046"/>
    <x v="160"/>
    <x v="0"/>
    <x v="5"/>
    <x v="1"/>
    <x v="3"/>
    <x v="13"/>
    <x v="2"/>
    <x v="2"/>
    <x v="4"/>
    <x v="16"/>
    <x v="3"/>
    <x v="928"/>
    <x v="0"/>
    <x v="720"/>
    <x v="1029"/>
    <x v="973"/>
    <x v="1031"/>
    <x v="1044"/>
    <x v="0"/>
    <x v="1"/>
    <x v="5"/>
    <x v="5"/>
  </r>
  <r>
    <x v="1047"/>
    <x v="160"/>
    <x v="0"/>
    <x v="5"/>
    <x v="1"/>
    <x v="1"/>
    <x v="14"/>
    <x v="2"/>
    <x v="0"/>
    <x v="3"/>
    <x v="7"/>
    <x v="0"/>
    <x v="929"/>
    <x v="1"/>
    <x v="880"/>
    <x v="1030"/>
    <x v="974"/>
    <x v="1032"/>
    <x v="1045"/>
    <x v="0"/>
    <x v="1"/>
    <x v="5"/>
    <x v="5"/>
  </r>
  <r>
    <x v="1048"/>
    <x v="160"/>
    <x v="0"/>
    <x v="5"/>
    <x v="1"/>
    <x v="1"/>
    <x v="6"/>
    <x v="2"/>
    <x v="1"/>
    <x v="0"/>
    <x v="0"/>
    <x v="2"/>
    <x v="930"/>
    <x v="0"/>
    <x v="45"/>
    <x v="1031"/>
    <x v="975"/>
    <x v="1033"/>
    <x v="1046"/>
    <x v="0"/>
    <x v="1"/>
    <x v="5"/>
    <x v="5"/>
  </r>
  <r>
    <x v="1049"/>
    <x v="160"/>
    <x v="0"/>
    <x v="5"/>
    <x v="1"/>
    <x v="2"/>
    <x v="2"/>
    <x v="0"/>
    <x v="1"/>
    <x v="4"/>
    <x v="10"/>
    <x v="0"/>
    <x v="422"/>
    <x v="0"/>
    <x v="881"/>
    <x v="1032"/>
    <x v="976"/>
    <x v="1034"/>
    <x v="1047"/>
    <x v="0"/>
    <x v="1"/>
    <x v="5"/>
    <x v="5"/>
  </r>
  <r>
    <x v="1050"/>
    <x v="160"/>
    <x v="0"/>
    <x v="5"/>
    <x v="1"/>
    <x v="1"/>
    <x v="6"/>
    <x v="2"/>
    <x v="1"/>
    <x v="3"/>
    <x v="13"/>
    <x v="3"/>
    <x v="931"/>
    <x v="2"/>
    <x v="882"/>
    <x v="1033"/>
    <x v="977"/>
    <x v="1035"/>
    <x v="1048"/>
    <x v="0"/>
    <x v="1"/>
    <x v="5"/>
    <x v="5"/>
  </r>
  <r>
    <x v="1051"/>
    <x v="160"/>
    <x v="0"/>
    <x v="5"/>
    <x v="1"/>
    <x v="2"/>
    <x v="10"/>
    <x v="3"/>
    <x v="2"/>
    <x v="4"/>
    <x v="14"/>
    <x v="3"/>
    <x v="66"/>
    <x v="3"/>
    <x v="752"/>
    <x v="1034"/>
    <x v="978"/>
    <x v="1036"/>
    <x v="1049"/>
    <x v="0"/>
    <x v="1"/>
    <x v="5"/>
    <x v="5"/>
  </r>
  <r>
    <x v="1052"/>
    <x v="160"/>
    <x v="0"/>
    <x v="5"/>
    <x v="1"/>
    <x v="0"/>
    <x v="0"/>
    <x v="3"/>
    <x v="1"/>
    <x v="2"/>
    <x v="18"/>
    <x v="0"/>
    <x v="932"/>
    <x v="0"/>
    <x v="883"/>
    <x v="1035"/>
    <x v="979"/>
    <x v="1037"/>
    <x v="1050"/>
    <x v="0"/>
    <x v="1"/>
    <x v="5"/>
    <x v="5"/>
  </r>
  <r>
    <x v="1053"/>
    <x v="160"/>
    <x v="0"/>
    <x v="5"/>
    <x v="1"/>
    <x v="2"/>
    <x v="2"/>
    <x v="1"/>
    <x v="2"/>
    <x v="2"/>
    <x v="9"/>
    <x v="1"/>
    <x v="933"/>
    <x v="3"/>
    <x v="884"/>
    <x v="1036"/>
    <x v="980"/>
    <x v="1038"/>
    <x v="1051"/>
    <x v="0"/>
    <x v="1"/>
    <x v="5"/>
    <x v="5"/>
  </r>
  <r>
    <x v="1054"/>
    <x v="160"/>
    <x v="0"/>
    <x v="5"/>
    <x v="1"/>
    <x v="3"/>
    <x v="8"/>
    <x v="0"/>
    <x v="0"/>
    <x v="1"/>
    <x v="1"/>
    <x v="3"/>
    <x v="934"/>
    <x v="0"/>
    <x v="885"/>
    <x v="1037"/>
    <x v="981"/>
    <x v="1039"/>
    <x v="1052"/>
    <x v="0"/>
    <x v="1"/>
    <x v="5"/>
    <x v="5"/>
  </r>
  <r>
    <x v="1055"/>
    <x v="160"/>
    <x v="0"/>
    <x v="5"/>
    <x v="1"/>
    <x v="2"/>
    <x v="10"/>
    <x v="3"/>
    <x v="0"/>
    <x v="2"/>
    <x v="9"/>
    <x v="3"/>
    <x v="935"/>
    <x v="0"/>
    <x v="886"/>
    <x v="1038"/>
    <x v="982"/>
    <x v="1040"/>
    <x v="1053"/>
    <x v="0"/>
    <x v="1"/>
    <x v="5"/>
    <x v="5"/>
  </r>
  <r>
    <x v="1056"/>
    <x v="160"/>
    <x v="0"/>
    <x v="5"/>
    <x v="1"/>
    <x v="3"/>
    <x v="4"/>
    <x v="0"/>
    <x v="1"/>
    <x v="1"/>
    <x v="3"/>
    <x v="2"/>
    <x v="936"/>
    <x v="3"/>
    <x v="887"/>
    <x v="1039"/>
    <x v="983"/>
    <x v="1041"/>
    <x v="1054"/>
    <x v="0"/>
    <x v="1"/>
    <x v="5"/>
    <x v="5"/>
  </r>
  <r>
    <x v="1057"/>
    <x v="161"/>
    <x v="0"/>
    <x v="5"/>
    <x v="1"/>
    <x v="3"/>
    <x v="8"/>
    <x v="3"/>
    <x v="2"/>
    <x v="0"/>
    <x v="6"/>
    <x v="1"/>
    <x v="937"/>
    <x v="3"/>
    <x v="403"/>
    <x v="1040"/>
    <x v="984"/>
    <x v="1042"/>
    <x v="1055"/>
    <x v="0"/>
    <x v="1"/>
    <x v="5"/>
    <x v="5"/>
  </r>
  <r>
    <x v="1058"/>
    <x v="161"/>
    <x v="0"/>
    <x v="5"/>
    <x v="1"/>
    <x v="0"/>
    <x v="0"/>
    <x v="2"/>
    <x v="1"/>
    <x v="0"/>
    <x v="4"/>
    <x v="0"/>
    <x v="938"/>
    <x v="3"/>
    <x v="888"/>
    <x v="1041"/>
    <x v="985"/>
    <x v="1043"/>
    <x v="1056"/>
    <x v="0"/>
    <x v="1"/>
    <x v="5"/>
    <x v="5"/>
  </r>
  <r>
    <x v="1059"/>
    <x v="161"/>
    <x v="0"/>
    <x v="5"/>
    <x v="1"/>
    <x v="3"/>
    <x v="8"/>
    <x v="0"/>
    <x v="2"/>
    <x v="3"/>
    <x v="19"/>
    <x v="0"/>
    <x v="939"/>
    <x v="2"/>
    <x v="889"/>
    <x v="1042"/>
    <x v="986"/>
    <x v="1044"/>
    <x v="1057"/>
    <x v="0"/>
    <x v="1"/>
    <x v="5"/>
    <x v="5"/>
  </r>
  <r>
    <x v="1060"/>
    <x v="161"/>
    <x v="0"/>
    <x v="5"/>
    <x v="1"/>
    <x v="3"/>
    <x v="13"/>
    <x v="2"/>
    <x v="1"/>
    <x v="1"/>
    <x v="11"/>
    <x v="3"/>
    <x v="940"/>
    <x v="0"/>
    <x v="890"/>
    <x v="1043"/>
    <x v="987"/>
    <x v="1045"/>
    <x v="1058"/>
    <x v="0"/>
    <x v="1"/>
    <x v="5"/>
    <x v="5"/>
  </r>
  <r>
    <x v="1061"/>
    <x v="161"/>
    <x v="0"/>
    <x v="5"/>
    <x v="1"/>
    <x v="0"/>
    <x v="0"/>
    <x v="0"/>
    <x v="1"/>
    <x v="0"/>
    <x v="0"/>
    <x v="3"/>
    <x v="941"/>
    <x v="2"/>
    <x v="891"/>
    <x v="1044"/>
    <x v="988"/>
    <x v="1046"/>
    <x v="1059"/>
    <x v="0"/>
    <x v="1"/>
    <x v="5"/>
    <x v="5"/>
  </r>
  <r>
    <x v="1062"/>
    <x v="161"/>
    <x v="0"/>
    <x v="5"/>
    <x v="1"/>
    <x v="1"/>
    <x v="12"/>
    <x v="3"/>
    <x v="0"/>
    <x v="1"/>
    <x v="1"/>
    <x v="3"/>
    <x v="942"/>
    <x v="1"/>
    <x v="892"/>
    <x v="1045"/>
    <x v="989"/>
    <x v="1047"/>
    <x v="1060"/>
    <x v="0"/>
    <x v="1"/>
    <x v="5"/>
    <x v="5"/>
  </r>
  <r>
    <x v="1063"/>
    <x v="161"/>
    <x v="0"/>
    <x v="5"/>
    <x v="1"/>
    <x v="1"/>
    <x v="6"/>
    <x v="0"/>
    <x v="0"/>
    <x v="0"/>
    <x v="4"/>
    <x v="3"/>
    <x v="928"/>
    <x v="0"/>
    <x v="893"/>
    <x v="1029"/>
    <x v="990"/>
    <x v="1048"/>
    <x v="1061"/>
    <x v="0"/>
    <x v="1"/>
    <x v="5"/>
    <x v="5"/>
  </r>
  <r>
    <x v="1064"/>
    <x v="161"/>
    <x v="0"/>
    <x v="5"/>
    <x v="1"/>
    <x v="1"/>
    <x v="6"/>
    <x v="3"/>
    <x v="0"/>
    <x v="1"/>
    <x v="3"/>
    <x v="3"/>
    <x v="943"/>
    <x v="0"/>
    <x v="894"/>
    <x v="1046"/>
    <x v="991"/>
    <x v="1049"/>
    <x v="1062"/>
    <x v="0"/>
    <x v="1"/>
    <x v="5"/>
    <x v="5"/>
  </r>
  <r>
    <x v="1065"/>
    <x v="161"/>
    <x v="0"/>
    <x v="5"/>
    <x v="1"/>
    <x v="1"/>
    <x v="12"/>
    <x v="2"/>
    <x v="1"/>
    <x v="3"/>
    <x v="7"/>
    <x v="0"/>
    <x v="944"/>
    <x v="0"/>
    <x v="895"/>
    <x v="1047"/>
    <x v="992"/>
    <x v="1050"/>
    <x v="1063"/>
    <x v="0"/>
    <x v="1"/>
    <x v="5"/>
    <x v="5"/>
  </r>
  <r>
    <x v="1066"/>
    <x v="161"/>
    <x v="0"/>
    <x v="5"/>
    <x v="1"/>
    <x v="2"/>
    <x v="2"/>
    <x v="0"/>
    <x v="0"/>
    <x v="0"/>
    <x v="6"/>
    <x v="6"/>
    <x v="945"/>
    <x v="2"/>
    <x v="896"/>
    <x v="1048"/>
    <x v="993"/>
    <x v="1051"/>
    <x v="1064"/>
    <x v="0"/>
    <x v="1"/>
    <x v="5"/>
    <x v="5"/>
  </r>
  <r>
    <x v="1067"/>
    <x v="161"/>
    <x v="0"/>
    <x v="5"/>
    <x v="1"/>
    <x v="1"/>
    <x v="12"/>
    <x v="2"/>
    <x v="2"/>
    <x v="1"/>
    <x v="3"/>
    <x v="0"/>
    <x v="946"/>
    <x v="0"/>
    <x v="897"/>
    <x v="1049"/>
    <x v="994"/>
    <x v="1052"/>
    <x v="1065"/>
    <x v="0"/>
    <x v="1"/>
    <x v="5"/>
    <x v="5"/>
  </r>
  <r>
    <x v="1068"/>
    <x v="161"/>
    <x v="0"/>
    <x v="5"/>
    <x v="1"/>
    <x v="1"/>
    <x v="12"/>
    <x v="2"/>
    <x v="0"/>
    <x v="0"/>
    <x v="0"/>
    <x v="3"/>
    <x v="947"/>
    <x v="3"/>
    <x v="898"/>
    <x v="1050"/>
    <x v="995"/>
    <x v="1053"/>
    <x v="1066"/>
    <x v="0"/>
    <x v="1"/>
    <x v="5"/>
    <x v="5"/>
  </r>
  <r>
    <x v="1069"/>
    <x v="162"/>
    <x v="0"/>
    <x v="5"/>
    <x v="1"/>
    <x v="1"/>
    <x v="1"/>
    <x v="3"/>
    <x v="0"/>
    <x v="2"/>
    <x v="18"/>
    <x v="3"/>
    <x v="948"/>
    <x v="0"/>
    <x v="39"/>
    <x v="1051"/>
    <x v="996"/>
    <x v="1054"/>
    <x v="1067"/>
    <x v="0"/>
    <x v="1"/>
    <x v="5"/>
    <x v="5"/>
  </r>
  <r>
    <x v="1070"/>
    <x v="162"/>
    <x v="0"/>
    <x v="5"/>
    <x v="1"/>
    <x v="0"/>
    <x v="0"/>
    <x v="2"/>
    <x v="2"/>
    <x v="2"/>
    <x v="9"/>
    <x v="3"/>
    <x v="949"/>
    <x v="0"/>
    <x v="899"/>
    <x v="1052"/>
    <x v="997"/>
    <x v="1055"/>
    <x v="1068"/>
    <x v="0"/>
    <x v="1"/>
    <x v="5"/>
    <x v="5"/>
  </r>
  <r>
    <x v="1071"/>
    <x v="162"/>
    <x v="0"/>
    <x v="5"/>
    <x v="1"/>
    <x v="3"/>
    <x v="13"/>
    <x v="2"/>
    <x v="2"/>
    <x v="4"/>
    <x v="14"/>
    <x v="3"/>
    <x v="950"/>
    <x v="2"/>
    <x v="354"/>
    <x v="1053"/>
    <x v="998"/>
    <x v="1056"/>
    <x v="1069"/>
    <x v="0"/>
    <x v="1"/>
    <x v="5"/>
    <x v="5"/>
  </r>
  <r>
    <x v="1072"/>
    <x v="162"/>
    <x v="0"/>
    <x v="5"/>
    <x v="1"/>
    <x v="3"/>
    <x v="8"/>
    <x v="3"/>
    <x v="2"/>
    <x v="1"/>
    <x v="3"/>
    <x v="6"/>
    <x v="951"/>
    <x v="0"/>
    <x v="900"/>
    <x v="1054"/>
    <x v="999"/>
    <x v="1057"/>
    <x v="1070"/>
    <x v="0"/>
    <x v="1"/>
    <x v="5"/>
    <x v="5"/>
  </r>
  <r>
    <x v="1073"/>
    <x v="162"/>
    <x v="0"/>
    <x v="5"/>
    <x v="1"/>
    <x v="1"/>
    <x v="12"/>
    <x v="2"/>
    <x v="1"/>
    <x v="4"/>
    <x v="14"/>
    <x v="2"/>
    <x v="763"/>
    <x v="0"/>
    <x v="92"/>
    <x v="1055"/>
    <x v="815"/>
    <x v="1058"/>
    <x v="1071"/>
    <x v="0"/>
    <x v="1"/>
    <x v="5"/>
    <x v="5"/>
  </r>
  <r>
    <x v="1074"/>
    <x v="162"/>
    <x v="0"/>
    <x v="5"/>
    <x v="1"/>
    <x v="1"/>
    <x v="6"/>
    <x v="0"/>
    <x v="2"/>
    <x v="2"/>
    <x v="2"/>
    <x v="3"/>
    <x v="415"/>
    <x v="3"/>
    <x v="612"/>
    <x v="1056"/>
    <x v="1000"/>
    <x v="1059"/>
    <x v="1072"/>
    <x v="0"/>
    <x v="1"/>
    <x v="5"/>
    <x v="5"/>
  </r>
  <r>
    <x v="1075"/>
    <x v="162"/>
    <x v="0"/>
    <x v="5"/>
    <x v="1"/>
    <x v="2"/>
    <x v="16"/>
    <x v="0"/>
    <x v="1"/>
    <x v="3"/>
    <x v="19"/>
    <x v="0"/>
    <x v="952"/>
    <x v="0"/>
    <x v="901"/>
    <x v="1057"/>
    <x v="1001"/>
    <x v="1060"/>
    <x v="1073"/>
    <x v="0"/>
    <x v="1"/>
    <x v="5"/>
    <x v="5"/>
  </r>
  <r>
    <x v="1076"/>
    <x v="162"/>
    <x v="0"/>
    <x v="5"/>
    <x v="1"/>
    <x v="2"/>
    <x v="16"/>
    <x v="0"/>
    <x v="0"/>
    <x v="2"/>
    <x v="9"/>
    <x v="3"/>
    <x v="953"/>
    <x v="0"/>
    <x v="902"/>
    <x v="1058"/>
    <x v="1002"/>
    <x v="1061"/>
    <x v="1074"/>
    <x v="0"/>
    <x v="1"/>
    <x v="5"/>
    <x v="5"/>
  </r>
  <r>
    <x v="1077"/>
    <x v="162"/>
    <x v="0"/>
    <x v="5"/>
    <x v="1"/>
    <x v="2"/>
    <x v="3"/>
    <x v="3"/>
    <x v="2"/>
    <x v="1"/>
    <x v="11"/>
    <x v="0"/>
    <x v="954"/>
    <x v="2"/>
    <x v="509"/>
    <x v="1059"/>
    <x v="1003"/>
    <x v="1062"/>
    <x v="1075"/>
    <x v="0"/>
    <x v="1"/>
    <x v="5"/>
    <x v="5"/>
  </r>
  <r>
    <x v="1078"/>
    <x v="162"/>
    <x v="0"/>
    <x v="5"/>
    <x v="1"/>
    <x v="1"/>
    <x v="12"/>
    <x v="0"/>
    <x v="0"/>
    <x v="2"/>
    <x v="9"/>
    <x v="3"/>
    <x v="955"/>
    <x v="2"/>
    <x v="903"/>
    <x v="1060"/>
    <x v="1004"/>
    <x v="1063"/>
    <x v="1076"/>
    <x v="0"/>
    <x v="1"/>
    <x v="5"/>
    <x v="5"/>
  </r>
  <r>
    <x v="1079"/>
    <x v="162"/>
    <x v="0"/>
    <x v="5"/>
    <x v="1"/>
    <x v="3"/>
    <x v="8"/>
    <x v="0"/>
    <x v="0"/>
    <x v="3"/>
    <x v="7"/>
    <x v="3"/>
    <x v="956"/>
    <x v="2"/>
    <x v="904"/>
    <x v="1061"/>
    <x v="1005"/>
    <x v="1064"/>
    <x v="1077"/>
    <x v="0"/>
    <x v="1"/>
    <x v="5"/>
    <x v="5"/>
  </r>
  <r>
    <x v="1080"/>
    <x v="162"/>
    <x v="0"/>
    <x v="5"/>
    <x v="1"/>
    <x v="2"/>
    <x v="3"/>
    <x v="0"/>
    <x v="1"/>
    <x v="2"/>
    <x v="18"/>
    <x v="6"/>
    <x v="957"/>
    <x v="0"/>
    <x v="905"/>
    <x v="1062"/>
    <x v="1006"/>
    <x v="1065"/>
    <x v="1078"/>
    <x v="0"/>
    <x v="1"/>
    <x v="5"/>
    <x v="5"/>
  </r>
  <r>
    <x v="1081"/>
    <x v="162"/>
    <x v="0"/>
    <x v="5"/>
    <x v="1"/>
    <x v="1"/>
    <x v="6"/>
    <x v="2"/>
    <x v="1"/>
    <x v="2"/>
    <x v="2"/>
    <x v="3"/>
    <x v="618"/>
    <x v="0"/>
    <x v="264"/>
    <x v="663"/>
    <x v="273"/>
    <x v="147"/>
    <x v="1079"/>
    <x v="0"/>
    <x v="1"/>
    <x v="5"/>
    <x v="5"/>
  </r>
  <r>
    <x v="1082"/>
    <x v="162"/>
    <x v="0"/>
    <x v="5"/>
    <x v="1"/>
    <x v="2"/>
    <x v="5"/>
    <x v="2"/>
    <x v="0"/>
    <x v="2"/>
    <x v="2"/>
    <x v="0"/>
    <x v="958"/>
    <x v="2"/>
    <x v="84"/>
    <x v="1063"/>
    <x v="1007"/>
    <x v="1066"/>
    <x v="1080"/>
    <x v="0"/>
    <x v="1"/>
    <x v="5"/>
    <x v="5"/>
  </r>
  <r>
    <x v="1083"/>
    <x v="163"/>
    <x v="0"/>
    <x v="5"/>
    <x v="1"/>
    <x v="2"/>
    <x v="5"/>
    <x v="2"/>
    <x v="1"/>
    <x v="2"/>
    <x v="9"/>
    <x v="2"/>
    <x v="543"/>
    <x v="3"/>
    <x v="906"/>
    <x v="1064"/>
    <x v="1008"/>
    <x v="1067"/>
    <x v="1081"/>
    <x v="0"/>
    <x v="1"/>
    <x v="5"/>
    <x v="5"/>
  </r>
  <r>
    <x v="1084"/>
    <x v="163"/>
    <x v="0"/>
    <x v="5"/>
    <x v="1"/>
    <x v="3"/>
    <x v="13"/>
    <x v="2"/>
    <x v="2"/>
    <x v="1"/>
    <x v="11"/>
    <x v="3"/>
    <x v="959"/>
    <x v="0"/>
    <x v="907"/>
    <x v="1065"/>
    <x v="1009"/>
    <x v="1068"/>
    <x v="1082"/>
    <x v="0"/>
    <x v="1"/>
    <x v="5"/>
    <x v="5"/>
  </r>
  <r>
    <x v="1085"/>
    <x v="163"/>
    <x v="0"/>
    <x v="5"/>
    <x v="1"/>
    <x v="1"/>
    <x v="6"/>
    <x v="0"/>
    <x v="1"/>
    <x v="0"/>
    <x v="4"/>
    <x v="3"/>
    <x v="960"/>
    <x v="2"/>
    <x v="607"/>
    <x v="1066"/>
    <x v="1010"/>
    <x v="1069"/>
    <x v="1083"/>
    <x v="0"/>
    <x v="1"/>
    <x v="5"/>
    <x v="5"/>
  </r>
  <r>
    <x v="1086"/>
    <x v="163"/>
    <x v="0"/>
    <x v="5"/>
    <x v="1"/>
    <x v="3"/>
    <x v="8"/>
    <x v="2"/>
    <x v="1"/>
    <x v="1"/>
    <x v="11"/>
    <x v="3"/>
    <x v="961"/>
    <x v="2"/>
    <x v="908"/>
    <x v="1067"/>
    <x v="1011"/>
    <x v="1070"/>
    <x v="1084"/>
    <x v="0"/>
    <x v="1"/>
    <x v="5"/>
    <x v="5"/>
  </r>
  <r>
    <x v="1087"/>
    <x v="163"/>
    <x v="0"/>
    <x v="5"/>
    <x v="1"/>
    <x v="3"/>
    <x v="8"/>
    <x v="0"/>
    <x v="0"/>
    <x v="4"/>
    <x v="12"/>
    <x v="3"/>
    <x v="962"/>
    <x v="1"/>
    <x v="909"/>
    <x v="1068"/>
    <x v="1012"/>
    <x v="1071"/>
    <x v="1085"/>
    <x v="0"/>
    <x v="1"/>
    <x v="5"/>
    <x v="5"/>
  </r>
  <r>
    <x v="1088"/>
    <x v="163"/>
    <x v="0"/>
    <x v="5"/>
    <x v="1"/>
    <x v="1"/>
    <x v="14"/>
    <x v="0"/>
    <x v="0"/>
    <x v="1"/>
    <x v="1"/>
    <x v="3"/>
    <x v="963"/>
    <x v="1"/>
    <x v="910"/>
    <x v="1069"/>
    <x v="1013"/>
    <x v="1072"/>
    <x v="1086"/>
    <x v="0"/>
    <x v="1"/>
    <x v="5"/>
    <x v="5"/>
  </r>
  <r>
    <x v="1089"/>
    <x v="163"/>
    <x v="0"/>
    <x v="5"/>
    <x v="1"/>
    <x v="2"/>
    <x v="2"/>
    <x v="2"/>
    <x v="0"/>
    <x v="1"/>
    <x v="3"/>
    <x v="1"/>
    <x v="964"/>
    <x v="2"/>
    <x v="911"/>
    <x v="1070"/>
    <x v="1014"/>
    <x v="1073"/>
    <x v="1087"/>
    <x v="0"/>
    <x v="1"/>
    <x v="5"/>
    <x v="5"/>
  </r>
  <r>
    <x v="1090"/>
    <x v="163"/>
    <x v="0"/>
    <x v="5"/>
    <x v="1"/>
    <x v="3"/>
    <x v="7"/>
    <x v="3"/>
    <x v="0"/>
    <x v="3"/>
    <x v="7"/>
    <x v="1"/>
    <x v="965"/>
    <x v="0"/>
    <x v="912"/>
    <x v="1071"/>
    <x v="1015"/>
    <x v="1074"/>
    <x v="1088"/>
    <x v="0"/>
    <x v="1"/>
    <x v="5"/>
    <x v="5"/>
  </r>
  <r>
    <x v="1091"/>
    <x v="163"/>
    <x v="0"/>
    <x v="5"/>
    <x v="1"/>
    <x v="3"/>
    <x v="13"/>
    <x v="2"/>
    <x v="2"/>
    <x v="4"/>
    <x v="14"/>
    <x v="3"/>
    <x v="24"/>
    <x v="0"/>
    <x v="224"/>
    <x v="1072"/>
    <x v="233"/>
    <x v="1075"/>
    <x v="1089"/>
    <x v="0"/>
    <x v="1"/>
    <x v="5"/>
    <x v="5"/>
  </r>
  <r>
    <x v="1092"/>
    <x v="163"/>
    <x v="0"/>
    <x v="5"/>
    <x v="1"/>
    <x v="3"/>
    <x v="7"/>
    <x v="3"/>
    <x v="1"/>
    <x v="3"/>
    <x v="19"/>
    <x v="2"/>
    <x v="646"/>
    <x v="2"/>
    <x v="660"/>
    <x v="1073"/>
    <x v="1016"/>
    <x v="1076"/>
    <x v="1090"/>
    <x v="0"/>
    <x v="1"/>
    <x v="5"/>
    <x v="5"/>
  </r>
  <r>
    <x v="1093"/>
    <x v="164"/>
    <x v="0"/>
    <x v="5"/>
    <x v="1"/>
    <x v="0"/>
    <x v="9"/>
    <x v="1"/>
    <x v="2"/>
    <x v="1"/>
    <x v="17"/>
    <x v="4"/>
    <x v="966"/>
    <x v="3"/>
    <x v="580"/>
    <x v="1074"/>
    <x v="1017"/>
    <x v="1077"/>
    <x v="1091"/>
    <x v="0"/>
    <x v="1"/>
    <x v="5"/>
    <x v="5"/>
  </r>
  <r>
    <x v="1094"/>
    <x v="164"/>
    <x v="0"/>
    <x v="5"/>
    <x v="1"/>
    <x v="0"/>
    <x v="15"/>
    <x v="2"/>
    <x v="0"/>
    <x v="2"/>
    <x v="18"/>
    <x v="3"/>
    <x v="967"/>
    <x v="0"/>
    <x v="913"/>
    <x v="1075"/>
    <x v="1018"/>
    <x v="1078"/>
    <x v="1092"/>
    <x v="0"/>
    <x v="1"/>
    <x v="5"/>
    <x v="5"/>
  </r>
  <r>
    <x v="1095"/>
    <x v="164"/>
    <x v="0"/>
    <x v="5"/>
    <x v="1"/>
    <x v="0"/>
    <x v="15"/>
    <x v="2"/>
    <x v="2"/>
    <x v="1"/>
    <x v="17"/>
    <x v="2"/>
    <x v="968"/>
    <x v="0"/>
    <x v="914"/>
    <x v="1076"/>
    <x v="1019"/>
    <x v="675"/>
    <x v="1093"/>
    <x v="0"/>
    <x v="1"/>
    <x v="5"/>
    <x v="5"/>
  </r>
  <r>
    <x v="1096"/>
    <x v="164"/>
    <x v="0"/>
    <x v="5"/>
    <x v="1"/>
    <x v="3"/>
    <x v="8"/>
    <x v="3"/>
    <x v="0"/>
    <x v="1"/>
    <x v="1"/>
    <x v="3"/>
    <x v="969"/>
    <x v="0"/>
    <x v="915"/>
    <x v="1077"/>
    <x v="1020"/>
    <x v="1079"/>
    <x v="1094"/>
    <x v="0"/>
    <x v="1"/>
    <x v="5"/>
    <x v="5"/>
  </r>
  <r>
    <x v="1097"/>
    <x v="164"/>
    <x v="0"/>
    <x v="5"/>
    <x v="1"/>
    <x v="3"/>
    <x v="13"/>
    <x v="3"/>
    <x v="1"/>
    <x v="3"/>
    <x v="5"/>
    <x v="0"/>
    <x v="970"/>
    <x v="0"/>
    <x v="916"/>
    <x v="1078"/>
    <x v="1021"/>
    <x v="1080"/>
    <x v="1095"/>
    <x v="0"/>
    <x v="1"/>
    <x v="5"/>
    <x v="5"/>
  </r>
  <r>
    <x v="1098"/>
    <x v="164"/>
    <x v="0"/>
    <x v="5"/>
    <x v="1"/>
    <x v="1"/>
    <x v="1"/>
    <x v="0"/>
    <x v="2"/>
    <x v="0"/>
    <x v="4"/>
    <x v="8"/>
    <x v="116"/>
    <x v="2"/>
    <x v="178"/>
    <x v="1079"/>
    <x v="1022"/>
    <x v="1081"/>
    <x v="1096"/>
    <x v="0"/>
    <x v="1"/>
    <x v="5"/>
    <x v="5"/>
  </r>
  <r>
    <x v="1099"/>
    <x v="164"/>
    <x v="0"/>
    <x v="5"/>
    <x v="1"/>
    <x v="0"/>
    <x v="0"/>
    <x v="2"/>
    <x v="0"/>
    <x v="2"/>
    <x v="2"/>
    <x v="6"/>
    <x v="2"/>
    <x v="1"/>
    <x v="917"/>
    <x v="1080"/>
    <x v="1023"/>
    <x v="1082"/>
    <x v="1097"/>
    <x v="0"/>
    <x v="1"/>
    <x v="5"/>
    <x v="5"/>
  </r>
  <r>
    <x v="1100"/>
    <x v="164"/>
    <x v="0"/>
    <x v="5"/>
    <x v="1"/>
    <x v="0"/>
    <x v="15"/>
    <x v="0"/>
    <x v="1"/>
    <x v="3"/>
    <x v="5"/>
    <x v="1"/>
    <x v="971"/>
    <x v="1"/>
    <x v="918"/>
    <x v="1081"/>
    <x v="1024"/>
    <x v="1083"/>
    <x v="1098"/>
    <x v="0"/>
    <x v="1"/>
    <x v="5"/>
    <x v="5"/>
  </r>
  <r>
    <x v="1101"/>
    <x v="164"/>
    <x v="0"/>
    <x v="5"/>
    <x v="1"/>
    <x v="0"/>
    <x v="0"/>
    <x v="0"/>
    <x v="0"/>
    <x v="1"/>
    <x v="17"/>
    <x v="3"/>
    <x v="972"/>
    <x v="0"/>
    <x v="919"/>
    <x v="1082"/>
    <x v="1025"/>
    <x v="945"/>
    <x v="1099"/>
    <x v="0"/>
    <x v="1"/>
    <x v="5"/>
    <x v="5"/>
  </r>
  <r>
    <x v="1102"/>
    <x v="164"/>
    <x v="0"/>
    <x v="5"/>
    <x v="1"/>
    <x v="1"/>
    <x v="12"/>
    <x v="0"/>
    <x v="1"/>
    <x v="2"/>
    <x v="18"/>
    <x v="3"/>
    <x v="973"/>
    <x v="2"/>
    <x v="920"/>
    <x v="1083"/>
    <x v="1026"/>
    <x v="1084"/>
    <x v="1100"/>
    <x v="0"/>
    <x v="1"/>
    <x v="5"/>
    <x v="5"/>
  </r>
  <r>
    <x v="1103"/>
    <x v="165"/>
    <x v="0"/>
    <x v="5"/>
    <x v="1"/>
    <x v="1"/>
    <x v="14"/>
    <x v="0"/>
    <x v="0"/>
    <x v="4"/>
    <x v="12"/>
    <x v="3"/>
    <x v="974"/>
    <x v="2"/>
    <x v="921"/>
    <x v="1084"/>
    <x v="1027"/>
    <x v="1085"/>
    <x v="1101"/>
    <x v="0"/>
    <x v="1"/>
    <x v="5"/>
    <x v="5"/>
  </r>
  <r>
    <x v="1104"/>
    <x v="165"/>
    <x v="0"/>
    <x v="5"/>
    <x v="1"/>
    <x v="1"/>
    <x v="1"/>
    <x v="0"/>
    <x v="1"/>
    <x v="2"/>
    <x v="2"/>
    <x v="0"/>
    <x v="975"/>
    <x v="2"/>
    <x v="66"/>
    <x v="1085"/>
    <x v="66"/>
    <x v="1086"/>
    <x v="1102"/>
    <x v="0"/>
    <x v="1"/>
    <x v="5"/>
    <x v="5"/>
  </r>
  <r>
    <x v="1105"/>
    <x v="165"/>
    <x v="0"/>
    <x v="5"/>
    <x v="1"/>
    <x v="0"/>
    <x v="0"/>
    <x v="1"/>
    <x v="2"/>
    <x v="4"/>
    <x v="10"/>
    <x v="1"/>
    <x v="283"/>
    <x v="2"/>
    <x v="922"/>
    <x v="1086"/>
    <x v="1028"/>
    <x v="1087"/>
    <x v="1103"/>
    <x v="0"/>
    <x v="1"/>
    <x v="5"/>
    <x v="5"/>
  </r>
  <r>
    <x v="1106"/>
    <x v="166"/>
    <x v="0"/>
    <x v="5"/>
    <x v="1"/>
    <x v="1"/>
    <x v="6"/>
    <x v="0"/>
    <x v="0"/>
    <x v="1"/>
    <x v="3"/>
    <x v="6"/>
    <x v="976"/>
    <x v="3"/>
    <x v="715"/>
    <x v="1087"/>
    <x v="781"/>
    <x v="1088"/>
    <x v="1104"/>
    <x v="0"/>
    <x v="1"/>
    <x v="5"/>
    <x v="5"/>
  </r>
  <r>
    <x v="1107"/>
    <x v="166"/>
    <x v="0"/>
    <x v="5"/>
    <x v="1"/>
    <x v="3"/>
    <x v="7"/>
    <x v="0"/>
    <x v="0"/>
    <x v="2"/>
    <x v="9"/>
    <x v="3"/>
    <x v="977"/>
    <x v="2"/>
    <x v="923"/>
    <x v="1088"/>
    <x v="1029"/>
    <x v="1089"/>
    <x v="1105"/>
    <x v="0"/>
    <x v="1"/>
    <x v="5"/>
    <x v="5"/>
  </r>
  <r>
    <x v="1108"/>
    <x v="166"/>
    <x v="0"/>
    <x v="5"/>
    <x v="1"/>
    <x v="3"/>
    <x v="8"/>
    <x v="0"/>
    <x v="0"/>
    <x v="2"/>
    <x v="18"/>
    <x v="2"/>
    <x v="978"/>
    <x v="1"/>
    <x v="924"/>
    <x v="1089"/>
    <x v="1030"/>
    <x v="1090"/>
    <x v="1106"/>
    <x v="0"/>
    <x v="1"/>
    <x v="5"/>
    <x v="5"/>
  </r>
  <r>
    <x v="1109"/>
    <x v="166"/>
    <x v="0"/>
    <x v="5"/>
    <x v="1"/>
    <x v="0"/>
    <x v="15"/>
    <x v="1"/>
    <x v="2"/>
    <x v="2"/>
    <x v="15"/>
    <x v="6"/>
    <x v="979"/>
    <x v="1"/>
    <x v="925"/>
    <x v="1090"/>
    <x v="1031"/>
    <x v="1091"/>
    <x v="1107"/>
    <x v="0"/>
    <x v="1"/>
    <x v="5"/>
    <x v="5"/>
  </r>
  <r>
    <x v="1110"/>
    <x v="166"/>
    <x v="0"/>
    <x v="5"/>
    <x v="1"/>
    <x v="3"/>
    <x v="13"/>
    <x v="0"/>
    <x v="0"/>
    <x v="2"/>
    <x v="18"/>
    <x v="6"/>
    <x v="980"/>
    <x v="0"/>
    <x v="926"/>
    <x v="1091"/>
    <x v="1032"/>
    <x v="1092"/>
    <x v="1108"/>
    <x v="0"/>
    <x v="1"/>
    <x v="5"/>
    <x v="5"/>
  </r>
  <r>
    <x v="1111"/>
    <x v="166"/>
    <x v="0"/>
    <x v="5"/>
    <x v="1"/>
    <x v="1"/>
    <x v="12"/>
    <x v="2"/>
    <x v="1"/>
    <x v="0"/>
    <x v="6"/>
    <x v="2"/>
    <x v="981"/>
    <x v="0"/>
    <x v="401"/>
    <x v="1092"/>
    <x v="755"/>
    <x v="1093"/>
    <x v="1109"/>
    <x v="0"/>
    <x v="1"/>
    <x v="5"/>
    <x v="5"/>
  </r>
  <r>
    <x v="1112"/>
    <x v="166"/>
    <x v="0"/>
    <x v="5"/>
    <x v="1"/>
    <x v="1"/>
    <x v="11"/>
    <x v="0"/>
    <x v="2"/>
    <x v="0"/>
    <x v="0"/>
    <x v="3"/>
    <x v="982"/>
    <x v="0"/>
    <x v="927"/>
    <x v="1093"/>
    <x v="1033"/>
    <x v="1094"/>
    <x v="1110"/>
    <x v="0"/>
    <x v="1"/>
    <x v="5"/>
    <x v="5"/>
  </r>
  <r>
    <x v="1113"/>
    <x v="166"/>
    <x v="0"/>
    <x v="5"/>
    <x v="1"/>
    <x v="2"/>
    <x v="10"/>
    <x v="1"/>
    <x v="2"/>
    <x v="1"/>
    <x v="11"/>
    <x v="1"/>
    <x v="983"/>
    <x v="3"/>
    <x v="928"/>
    <x v="1094"/>
    <x v="1034"/>
    <x v="1095"/>
    <x v="1111"/>
    <x v="0"/>
    <x v="1"/>
    <x v="5"/>
    <x v="5"/>
  </r>
  <r>
    <x v="1114"/>
    <x v="167"/>
    <x v="0"/>
    <x v="5"/>
    <x v="1"/>
    <x v="1"/>
    <x v="12"/>
    <x v="3"/>
    <x v="0"/>
    <x v="3"/>
    <x v="7"/>
    <x v="3"/>
    <x v="984"/>
    <x v="0"/>
    <x v="929"/>
    <x v="1095"/>
    <x v="1035"/>
    <x v="1096"/>
    <x v="1112"/>
    <x v="0"/>
    <x v="1"/>
    <x v="5"/>
    <x v="5"/>
  </r>
  <r>
    <x v="1115"/>
    <x v="167"/>
    <x v="0"/>
    <x v="5"/>
    <x v="1"/>
    <x v="3"/>
    <x v="7"/>
    <x v="1"/>
    <x v="2"/>
    <x v="3"/>
    <x v="5"/>
    <x v="9"/>
    <x v="985"/>
    <x v="1"/>
    <x v="930"/>
    <x v="1096"/>
    <x v="1036"/>
    <x v="1097"/>
    <x v="1113"/>
    <x v="0"/>
    <x v="1"/>
    <x v="5"/>
    <x v="5"/>
  </r>
  <r>
    <x v="1116"/>
    <x v="167"/>
    <x v="0"/>
    <x v="5"/>
    <x v="1"/>
    <x v="0"/>
    <x v="0"/>
    <x v="0"/>
    <x v="2"/>
    <x v="3"/>
    <x v="13"/>
    <x v="3"/>
    <x v="986"/>
    <x v="2"/>
    <x v="533"/>
    <x v="1097"/>
    <x v="563"/>
    <x v="1098"/>
    <x v="1114"/>
    <x v="0"/>
    <x v="1"/>
    <x v="5"/>
    <x v="5"/>
  </r>
  <r>
    <x v="1117"/>
    <x v="167"/>
    <x v="0"/>
    <x v="5"/>
    <x v="1"/>
    <x v="3"/>
    <x v="13"/>
    <x v="0"/>
    <x v="0"/>
    <x v="0"/>
    <x v="4"/>
    <x v="3"/>
    <x v="987"/>
    <x v="0"/>
    <x v="931"/>
    <x v="1098"/>
    <x v="1037"/>
    <x v="1031"/>
    <x v="1115"/>
    <x v="0"/>
    <x v="1"/>
    <x v="5"/>
    <x v="5"/>
  </r>
  <r>
    <x v="1118"/>
    <x v="167"/>
    <x v="0"/>
    <x v="5"/>
    <x v="1"/>
    <x v="1"/>
    <x v="6"/>
    <x v="0"/>
    <x v="1"/>
    <x v="1"/>
    <x v="1"/>
    <x v="0"/>
    <x v="988"/>
    <x v="0"/>
    <x v="932"/>
    <x v="1099"/>
    <x v="1038"/>
    <x v="1099"/>
    <x v="1116"/>
    <x v="0"/>
    <x v="1"/>
    <x v="5"/>
    <x v="5"/>
  </r>
  <r>
    <x v="1119"/>
    <x v="167"/>
    <x v="0"/>
    <x v="5"/>
    <x v="1"/>
    <x v="3"/>
    <x v="7"/>
    <x v="0"/>
    <x v="2"/>
    <x v="2"/>
    <x v="2"/>
    <x v="0"/>
    <x v="989"/>
    <x v="2"/>
    <x v="101"/>
    <x v="1100"/>
    <x v="101"/>
    <x v="1100"/>
    <x v="1117"/>
    <x v="0"/>
    <x v="1"/>
    <x v="5"/>
    <x v="5"/>
  </r>
  <r>
    <x v="1120"/>
    <x v="168"/>
    <x v="0"/>
    <x v="5"/>
    <x v="1"/>
    <x v="1"/>
    <x v="11"/>
    <x v="3"/>
    <x v="1"/>
    <x v="2"/>
    <x v="9"/>
    <x v="3"/>
    <x v="990"/>
    <x v="3"/>
    <x v="933"/>
    <x v="492"/>
    <x v="1039"/>
    <x v="1101"/>
    <x v="1118"/>
    <x v="0"/>
    <x v="1"/>
    <x v="5"/>
    <x v="5"/>
  </r>
  <r>
    <x v="1121"/>
    <x v="168"/>
    <x v="0"/>
    <x v="5"/>
    <x v="1"/>
    <x v="2"/>
    <x v="5"/>
    <x v="3"/>
    <x v="0"/>
    <x v="2"/>
    <x v="18"/>
    <x v="2"/>
    <x v="991"/>
    <x v="3"/>
    <x v="199"/>
    <x v="1101"/>
    <x v="207"/>
    <x v="1102"/>
    <x v="1119"/>
    <x v="0"/>
    <x v="1"/>
    <x v="5"/>
    <x v="5"/>
  </r>
  <r>
    <x v="1122"/>
    <x v="168"/>
    <x v="0"/>
    <x v="5"/>
    <x v="1"/>
    <x v="1"/>
    <x v="14"/>
    <x v="1"/>
    <x v="2"/>
    <x v="1"/>
    <x v="17"/>
    <x v="6"/>
    <x v="992"/>
    <x v="4"/>
    <x v="934"/>
    <x v="1102"/>
    <x v="1040"/>
    <x v="1103"/>
    <x v="1120"/>
    <x v="0"/>
    <x v="1"/>
    <x v="5"/>
    <x v="5"/>
  </r>
  <r>
    <x v="1123"/>
    <x v="168"/>
    <x v="0"/>
    <x v="5"/>
    <x v="1"/>
    <x v="2"/>
    <x v="3"/>
    <x v="0"/>
    <x v="1"/>
    <x v="4"/>
    <x v="14"/>
    <x v="0"/>
    <x v="291"/>
    <x v="1"/>
    <x v="379"/>
    <x v="1103"/>
    <x v="1041"/>
    <x v="1104"/>
    <x v="1121"/>
    <x v="0"/>
    <x v="1"/>
    <x v="5"/>
    <x v="5"/>
  </r>
  <r>
    <x v="1124"/>
    <x v="168"/>
    <x v="0"/>
    <x v="5"/>
    <x v="1"/>
    <x v="3"/>
    <x v="13"/>
    <x v="0"/>
    <x v="0"/>
    <x v="2"/>
    <x v="15"/>
    <x v="0"/>
    <x v="993"/>
    <x v="0"/>
    <x v="935"/>
    <x v="1104"/>
    <x v="962"/>
    <x v="631"/>
    <x v="1122"/>
    <x v="0"/>
    <x v="1"/>
    <x v="5"/>
    <x v="5"/>
  </r>
  <r>
    <x v="1125"/>
    <x v="168"/>
    <x v="0"/>
    <x v="5"/>
    <x v="1"/>
    <x v="0"/>
    <x v="15"/>
    <x v="3"/>
    <x v="0"/>
    <x v="0"/>
    <x v="4"/>
    <x v="3"/>
    <x v="994"/>
    <x v="2"/>
    <x v="421"/>
    <x v="1105"/>
    <x v="444"/>
    <x v="1105"/>
    <x v="1123"/>
    <x v="0"/>
    <x v="1"/>
    <x v="5"/>
    <x v="5"/>
  </r>
  <r>
    <x v="1126"/>
    <x v="168"/>
    <x v="0"/>
    <x v="5"/>
    <x v="1"/>
    <x v="1"/>
    <x v="12"/>
    <x v="0"/>
    <x v="2"/>
    <x v="1"/>
    <x v="1"/>
    <x v="3"/>
    <x v="995"/>
    <x v="0"/>
    <x v="936"/>
    <x v="1106"/>
    <x v="1042"/>
    <x v="1106"/>
    <x v="1124"/>
    <x v="0"/>
    <x v="1"/>
    <x v="5"/>
    <x v="5"/>
  </r>
  <r>
    <x v="1127"/>
    <x v="168"/>
    <x v="0"/>
    <x v="5"/>
    <x v="1"/>
    <x v="3"/>
    <x v="4"/>
    <x v="2"/>
    <x v="0"/>
    <x v="4"/>
    <x v="10"/>
    <x v="2"/>
    <x v="996"/>
    <x v="0"/>
    <x v="937"/>
    <x v="1107"/>
    <x v="1043"/>
    <x v="1107"/>
    <x v="1125"/>
    <x v="0"/>
    <x v="1"/>
    <x v="5"/>
    <x v="5"/>
  </r>
  <r>
    <x v="1128"/>
    <x v="168"/>
    <x v="0"/>
    <x v="5"/>
    <x v="1"/>
    <x v="1"/>
    <x v="12"/>
    <x v="3"/>
    <x v="1"/>
    <x v="4"/>
    <x v="10"/>
    <x v="3"/>
    <x v="997"/>
    <x v="2"/>
    <x v="938"/>
    <x v="1108"/>
    <x v="1044"/>
    <x v="1108"/>
    <x v="1126"/>
    <x v="0"/>
    <x v="1"/>
    <x v="5"/>
    <x v="5"/>
  </r>
  <r>
    <x v="1129"/>
    <x v="168"/>
    <x v="0"/>
    <x v="5"/>
    <x v="1"/>
    <x v="3"/>
    <x v="7"/>
    <x v="0"/>
    <x v="0"/>
    <x v="2"/>
    <x v="9"/>
    <x v="2"/>
    <x v="998"/>
    <x v="3"/>
    <x v="586"/>
    <x v="1109"/>
    <x v="1045"/>
    <x v="1109"/>
    <x v="1127"/>
    <x v="0"/>
    <x v="1"/>
    <x v="5"/>
    <x v="5"/>
  </r>
  <r>
    <x v="1130"/>
    <x v="169"/>
    <x v="0"/>
    <x v="5"/>
    <x v="1"/>
    <x v="3"/>
    <x v="13"/>
    <x v="1"/>
    <x v="2"/>
    <x v="1"/>
    <x v="1"/>
    <x v="1"/>
    <x v="999"/>
    <x v="4"/>
    <x v="939"/>
    <x v="1110"/>
    <x v="1046"/>
    <x v="1110"/>
    <x v="1128"/>
    <x v="0"/>
    <x v="1"/>
    <x v="5"/>
    <x v="5"/>
  </r>
  <r>
    <x v="1131"/>
    <x v="169"/>
    <x v="0"/>
    <x v="5"/>
    <x v="1"/>
    <x v="3"/>
    <x v="13"/>
    <x v="0"/>
    <x v="1"/>
    <x v="4"/>
    <x v="14"/>
    <x v="3"/>
    <x v="1000"/>
    <x v="3"/>
    <x v="288"/>
    <x v="1111"/>
    <x v="297"/>
    <x v="1111"/>
    <x v="1129"/>
    <x v="0"/>
    <x v="1"/>
    <x v="5"/>
    <x v="5"/>
  </r>
  <r>
    <x v="1132"/>
    <x v="169"/>
    <x v="0"/>
    <x v="5"/>
    <x v="1"/>
    <x v="3"/>
    <x v="13"/>
    <x v="1"/>
    <x v="0"/>
    <x v="1"/>
    <x v="17"/>
    <x v="2"/>
    <x v="1001"/>
    <x v="3"/>
    <x v="940"/>
    <x v="1112"/>
    <x v="1047"/>
    <x v="1112"/>
    <x v="1130"/>
    <x v="0"/>
    <x v="1"/>
    <x v="5"/>
    <x v="5"/>
  </r>
  <r>
    <x v="1133"/>
    <x v="169"/>
    <x v="0"/>
    <x v="5"/>
    <x v="1"/>
    <x v="3"/>
    <x v="4"/>
    <x v="0"/>
    <x v="1"/>
    <x v="1"/>
    <x v="11"/>
    <x v="1"/>
    <x v="1002"/>
    <x v="0"/>
    <x v="941"/>
    <x v="1113"/>
    <x v="1048"/>
    <x v="1113"/>
    <x v="1131"/>
    <x v="0"/>
    <x v="1"/>
    <x v="5"/>
    <x v="5"/>
  </r>
  <r>
    <x v="1134"/>
    <x v="169"/>
    <x v="0"/>
    <x v="5"/>
    <x v="1"/>
    <x v="3"/>
    <x v="8"/>
    <x v="3"/>
    <x v="0"/>
    <x v="3"/>
    <x v="19"/>
    <x v="0"/>
    <x v="1003"/>
    <x v="0"/>
    <x v="269"/>
    <x v="1114"/>
    <x v="1049"/>
    <x v="1114"/>
    <x v="1132"/>
    <x v="0"/>
    <x v="1"/>
    <x v="5"/>
    <x v="5"/>
  </r>
  <r>
    <x v="1135"/>
    <x v="169"/>
    <x v="0"/>
    <x v="5"/>
    <x v="1"/>
    <x v="0"/>
    <x v="0"/>
    <x v="1"/>
    <x v="0"/>
    <x v="0"/>
    <x v="0"/>
    <x v="2"/>
    <x v="1004"/>
    <x v="1"/>
    <x v="942"/>
    <x v="1115"/>
    <x v="1050"/>
    <x v="1115"/>
    <x v="1133"/>
    <x v="0"/>
    <x v="1"/>
    <x v="5"/>
    <x v="5"/>
  </r>
  <r>
    <x v="1136"/>
    <x v="169"/>
    <x v="0"/>
    <x v="5"/>
    <x v="1"/>
    <x v="3"/>
    <x v="13"/>
    <x v="1"/>
    <x v="0"/>
    <x v="4"/>
    <x v="14"/>
    <x v="4"/>
    <x v="1005"/>
    <x v="2"/>
    <x v="92"/>
    <x v="1116"/>
    <x v="1051"/>
    <x v="1116"/>
    <x v="1134"/>
    <x v="0"/>
    <x v="1"/>
    <x v="5"/>
    <x v="5"/>
  </r>
  <r>
    <x v="1137"/>
    <x v="169"/>
    <x v="0"/>
    <x v="5"/>
    <x v="1"/>
    <x v="0"/>
    <x v="15"/>
    <x v="0"/>
    <x v="1"/>
    <x v="1"/>
    <x v="3"/>
    <x v="0"/>
    <x v="1006"/>
    <x v="0"/>
    <x v="943"/>
    <x v="1117"/>
    <x v="1052"/>
    <x v="1117"/>
    <x v="1135"/>
    <x v="0"/>
    <x v="1"/>
    <x v="5"/>
    <x v="5"/>
  </r>
  <r>
    <x v="1138"/>
    <x v="169"/>
    <x v="0"/>
    <x v="5"/>
    <x v="1"/>
    <x v="1"/>
    <x v="1"/>
    <x v="3"/>
    <x v="1"/>
    <x v="3"/>
    <x v="19"/>
    <x v="1"/>
    <x v="1007"/>
    <x v="0"/>
    <x v="944"/>
    <x v="1118"/>
    <x v="1053"/>
    <x v="1118"/>
    <x v="1136"/>
    <x v="0"/>
    <x v="1"/>
    <x v="5"/>
    <x v="5"/>
  </r>
  <r>
    <x v="1139"/>
    <x v="169"/>
    <x v="0"/>
    <x v="5"/>
    <x v="1"/>
    <x v="1"/>
    <x v="11"/>
    <x v="0"/>
    <x v="2"/>
    <x v="2"/>
    <x v="15"/>
    <x v="3"/>
    <x v="1008"/>
    <x v="2"/>
    <x v="945"/>
    <x v="1119"/>
    <x v="1054"/>
    <x v="1119"/>
    <x v="1137"/>
    <x v="0"/>
    <x v="1"/>
    <x v="5"/>
    <x v="5"/>
  </r>
  <r>
    <x v="1140"/>
    <x v="169"/>
    <x v="0"/>
    <x v="5"/>
    <x v="1"/>
    <x v="1"/>
    <x v="6"/>
    <x v="2"/>
    <x v="0"/>
    <x v="1"/>
    <x v="1"/>
    <x v="3"/>
    <x v="455"/>
    <x v="2"/>
    <x v="746"/>
    <x v="1120"/>
    <x v="1055"/>
    <x v="1120"/>
    <x v="1138"/>
    <x v="0"/>
    <x v="1"/>
    <x v="5"/>
    <x v="5"/>
  </r>
  <r>
    <x v="1141"/>
    <x v="169"/>
    <x v="0"/>
    <x v="5"/>
    <x v="1"/>
    <x v="1"/>
    <x v="1"/>
    <x v="3"/>
    <x v="0"/>
    <x v="1"/>
    <x v="11"/>
    <x v="3"/>
    <x v="1009"/>
    <x v="2"/>
    <x v="946"/>
    <x v="1121"/>
    <x v="224"/>
    <x v="1121"/>
    <x v="1139"/>
    <x v="0"/>
    <x v="1"/>
    <x v="5"/>
    <x v="5"/>
  </r>
  <r>
    <x v="1142"/>
    <x v="169"/>
    <x v="0"/>
    <x v="5"/>
    <x v="1"/>
    <x v="1"/>
    <x v="6"/>
    <x v="0"/>
    <x v="0"/>
    <x v="4"/>
    <x v="14"/>
    <x v="3"/>
    <x v="158"/>
    <x v="0"/>
    <x v="36"/>
    <x v="1122"/>
    <x v="1056"/>
    <x v="1122"/>
    <x v="1140"/>
    <x v="0"/>
    <x v="1"/>
    <x v="5"/>
    <x v="5"/>
  </r>
  <r>
    <x v="1143"/>
    <x v="169"/>
    <x v="0"/>
    <x v="5"/>
    <x v="1"/>
    <x v="0"/>
    <x v="15"/>
    <x v="0"/>
    <x v="0"/>
    <x v="3"/>
    <x v="7"/>
    <x v="0"/>
    <x v="1010"/>
    <x v="0"/>
    <x v="947"/>
    <x v="1123"/>
    <x v="1057"/>
    <x v="1123"/>
    <x v="1141"/>
    <x v="0"/>
    <x v="1"/>
    <x v="5"/>
    <x v="5"/>
  </r>
  <r>
    <x v="1144"/>
    <x v="169"/>
    <x v="0"/>
    <x v="5"/>
    <x v="1"/>
    <x v="0"/>
    <x v="0"/>
    <x v="3"/>
    <x v="0"/>
    <x v="4"/>
    <x v="14"/>
    <x v="0"/>
    <x v="1011"/>
    <x v="2"/>
    <x v="2"/>
    <x v="1124"/>
    <x v="2"/>
    <x v="1124"/>
    <x v="1142"/>
    <x v="0"/>
    <x v="1"/>
    <x v="5"/>
    <x v="5"/>
  </r>
  <r>
    <x v="1145"/>
    <x v="170"/>
    <x v="0"/>
    <x v="5"/>
    <x v="1"/>
    <x v="3"/>
    <x v="4"/>
    <x v="0"/>
    <x v="1"/>
    <x v="3"/>
    <x v="13"/>
    <x v="0"/>
    <x v="1012"/>
    <x v="3"/>
    <x v="948"/>
    <x v="1125"/>
    <x v="1058"/>
    <x v="1125"/>
    <x v="1143"/>
    <x v="0"/>
    <x v="1"/>
    <x v="5"/>
    <x v="5"/>
  </r>
  <r>
    <x v="1146"/>
    <x v="170"/>
    <x v="0"/>
    <x v="5"/>
    <x v="1"/>
    <x v="0"/>
    <x v="9"/>
    <x v="3"/>
    <x v="0"/>
    <x v="1"/>
    <x v="11"/>
    <x v="3"/>
    <x v="1013"/>
    <x v="2"/>
    <x v="949"/>
    <x v="1126"/>
    <x v="1059"/>
    <x v="1126"/>
    <x v="1144"/>
    <x v="0"/>
    <x v="1"/>
    <x v="5"/>
    <x v="5"/>
  </r>
  <r>
    <x v="1147"/>
    <x v="170"/>
    <x v="0"/>
    <x v="5"/>
    <x v="1"/>
    <x v="0"/>
    <x v="9"/>
    <x v="0"/>
    <x v="2"/>
    <x v="1"/>
    <x v="1"/>
    <x v="6"/>
    <x v="1014"/>
    <x v="0"/>
    <x v="950"/>
    <x v="1127"/>
    <x v="1060"/>
    <x v="1127"/>
    <x v="1145"/>
    <x v="0"/>
    <x v="1"/>
    <x v="5"/>
    <x v="5"/>
  </r>
  <r>
    <x v="1148"/>
    <x v="170"/>
    <x v="0"/>
    <x v="5"/>
    <x v="1"/>
    <x v="0"/>
    <x v="0"/>
    <x v="3"/>
    <x v="2"/>
    <x v="1"/>
    <x v="11"/>
    <x v="3"/>
    <x v="1015"/>
    <x v="3"/>
    <x v="951"/>
    <x v="1128"/>
    <x v="1061"/>
    <x v="1128"/>
    <x v="1146"/>
    <x v="0"/>
    <x v="1"/>
    <x v="5"/>
    <x v="5"/>
  </r>
  <r>
    <x v="1149"/>
    <x v="170"/>
    <x v="0"/>
    <x v="5"/>
    <x v="1"/>
    <x v="1"/>
    <x v="14"/>
    <x v="2"/>
    <x v="0"/>
    <x v="4"/>
    <x v="16"/>
    <x v="3"/>
    <x v="1016"/>
    <x v="2"/>
    <x v="230"/>
    <x v="1129"/>
    <x v="1062"/>
    <x v="1129"/>
    <x v="1147"/>
    <x v="0"/>
    <x v="1"/>
    <x v="5"/>
    <x v="5"/>
  </r>
  <r>
    <x v="1150"/>
    <x v="170"/>
    <x v="0"/>
    <x v="5"/>
    <x v="1"/>
    <x v="2"/>
    <x v="2"/>
    <x v="2"/>
    <x v="0"/>
    <x v="1"/>
    <x v="3"/>
    <x v="3"/>
    <x v="1017"/>
    <x v="3"/>
    <x v="911"/>
    <x v="1130"/>
    <x v="1063"/>
    <x v="1130"/>
    <x v="1148"/>
    <x v="0"/>
    <x v="1"/>
    <x v="5"/>
    <x v="5"/>
  </r>
  <r>
    <x v="1151"/>
    <x v="170"/>
    <x v="0"/>
    <x v="5"/>
    <x v="1"/>
    <x v="3"/>
    <x v="8"/>
    <x v="0"/>
    <x v="1"/>
    <x v="3"/>
    <x v="7"/>
    <x v="2"/>
    <x v="507"/>
    <x v="2"/>
    <x v="952"/>
    <x v="1131"/>
    <x v="1064"/>
    <x v="1131"/>
    <x v="1149"/>
    <x v="0"/>
    <x v="1"/>
    <x v="5"/>
    <x v="5"/>
  </r>
  <r>
    <x v="1152"/>
    <x v="170"/>
    <x v="0"/>
    <x v="5"/>
    <x v="1"/>
    <x v="3"/>
    <x v="13"/>
    <x v="1"/>
    <x v="2"/>
    <x v="0"/>
    <x v="6"/>
    <x v="8"/>
    <x v="1018"/>
    <x v="1"/>
    <x v="953"/>
    <x v="1132"/>
    <x v="1065"/>
    <x v="1132"/>
    <x v="1150"/>
    <x v="0"/>
    <x v="1"/>
    <x v="5"/>
    <x v="5"/>
  </r>
  <r>
    <x v="1153"/>
    <x v="170"/>
    <x v="0"/>
    <x v="5"/>
    <x v="1"/>
    <x v="1"/>
    <x v="11"/>
    <x v="0"/>
    <x v="2"/>
    <x v="0"/>
    <x v="0"/>
    <x v="0"/>
    <x v="1019"/>
    <x v="0"/>
    <x v="489"/>
    <x v="1133"/>
    <x v="1066"/>
    <x v="1133"/>
    <x v="1151"/>
    <x v="0"/>
    <x v="1"/>
    <x v="5"/>
    <x v="5"/>
  </r>
  <r>
    <x v="1154"/>
    <x v="170"/>
    <x v="0"/>
    <x v="5"/>
    <x v="1"/>
    <x v="1"/>
    <x v="6"/>
    <x v="1"/>
    <x v="2"/>
    <x v="2"/>
    <x v="18"/>
    <x v="4"/>
    <x v="1020"/>
    <x v="4"/>
    <x v="954"/>
    <x v="1134"/>
    <x v="1067"/>
    <x v="1134"/>
    <x v="1152"/>
    <x v="0"/>
    <x v="1"/>
    <x v="5"/>
    <x v="5"/>
  </r>
  <r>
    <x v="1155"/>
    <x v="171"/>
    <x v="0"/>
    <x v="5"/>
    <x v="1"/>
    <x v="2"/>
    <x v="5"/>
    <x v="3"/>
    <x v="0"/>
    <x v="2"/>
    <x v="2"/>
    <x v="3"/>
    <x v="1021"/>
    <x v="3"/>
    <x v="638"/>
    <x v="1135"/>
    <x v="1068"/>
    <x v="1135"/>
    <x v="1153"/>
    <x v="0"/>
    <x v="1"/>
    <x v="5"/>
    <x v="5"/>
  </r>
  <r>
    <x v="1156"/>
    <x v="171"/>
    <x v="0"/>
    <x v="5"/>
    <x v="1"/>
    <x v="1"/>
    <x v="6"/>
    <x v="1"/>
    <x v="2"/>
    <x v="2"/>
    <x v="15"/>
    <x v="8"/>
    <x v="1022"/>
    <x v="1"/>
    <x v="955"/>
    <x v="1136"/>
    <x v="1069"/>
    <x v="1136"/>
    <x v="1154"/>
    <x v="0"/>
    <x v="1"/>
    <x v="5"/>
    <x v="5"/>
  </r>
  <r>
    <x v="1157"/>
    <x v="171"/>
    <x v="0"/>
    <x v="5"/>
    <x v="1"/>
    <x v="2"/>
    <x v="2"/>
    <x v="0"/>
    <x v="1"/>
    <x v="0"/>
    <x v="4"/>
    <x v="1"/>
    <x v="1023"/>
    <x v="0"/>
    <x v="452"/>
    <x v="1137"/>
    <x v="1070"/>
    <x v="1137"/>
    <x v="1155"/>
    <x v="0"/>
    <x v="1"/>
    <x v="5"/>
    <x v="5"/>
  </r>
  <r>
    <x v="1158"/>
    <x v="171"/>
    <x v="0"/>
    <x v="5"/>
    <x v="1"/>
    <x v="3"/>
    <x v="8"/>
    <x v="0"/>
    <x v="1"/>
    <x v="0"/>
    <x v="8"/>
    <x v="2"/>
    <x v="1024"/>
    <x v="0"/>
    <x v="956"/>
    <x v="1138"/>
    <x v="1071"/>
    <x v="1138"/>
    <x v="1156"/>
    <x v="0"/>
    <x v="1"/>
    <x v="5"/>
    <x v="5"/>
  </r>
  <r>
    <x v="1159"/>
    <x v="171"/>
    <x v="0"/>
    <x v="5"/>
    <x v="1"/>
    <x v="2"/>
    <x v="16"/>
    <x v="3"/>
    <x v="0"/>
    <x v="2"/>
    <x v="15"/>
    <x v="3"/>
    <x v="1025"/>
    <x v="0"/>
    <x v="730"/>
    <x v="1139"/>
    <x v="1072"/>
    <x v="1139"/>
    <x v="1157"/>
    <x v="0"/>
    <x v="1"/>
    <x v="5"/>
    <x v="5"/>
  </r>
  <r>
    <x v="1160"/>
    <x v="172"/>
    <x v="0"/>
    <x v="5"/>
    <x v="1"/>
    <x v="2"/>
    <x v="3"/>
    <x v="0"/>
    <x v="1"/>
    <x v="3"/>
    <x v="13"/>
    <x v="0"/>
    <x v="1026"/>
    <x v="0"/>
    <x v="171"/>
    <x v="1140"/>
    <x v="1073"/>
    <x v="890"/>
    <x v="1158"/>
    <x v="0"/>
    <x v="1"/>
    <x v="5"/>
    <x v="5"/>
  </r>
  <r>
    <x v="1161"/>
    <x v="172"/>
    <x v="0"/>
    <x v="5"/>
    <x v="1"/>
    <x v="1"/>
    <x v="1"/>
    <x v="2"/>
    <x v="1"/>
    <x v="4"/>
    <x v="14"/>
    <x v="3"/>
    <x v="341"/>
    <x v="2"/>
    <x v="638"/>
    <x v="1141"/>
    <x v="1068"/>
    <x v="1140"/>
    <x v="1159"/>
    <x v="0"/>
    <x v="1"/>
    <x v="5"/>
    <x v="5"/>
  </r>
  <r>
    <x v="1162"/>
    <x v="172"/>
    <x v="0"/>
    <x v="5"/>
    <x v="1"/>
    <x v="0"/>
    <x v="0"/>
    <x v="3"/>
    <x v="0"/>
    <x v="4"/>
    <x v="10"/>
    <x v="2"/>
    <x v="218"/>
    <x v="0"/>
    <x v="49"/>
    <x v="1142"/>
    <x v="1074"/>
    <x v="1141"/>
    <x v="1160"/>
    <x v="0"/>
    <x v="1"/>
    <x v="5"/>
    <x v="5"/>
  </r>
  <r>
    <x v="1163"/>
    <x v="172"/>
    <x v="0"/>
    <x v="5"/>
    <x v="1"/>
    <x v="3"/>
    <x v="8"/>
    <x v="0"/>
    <x v="2"/>
    <x v="2"/>
    <x v="2"/>
    <x v="3"/>
    <x v="1027"/>
    <x v="0"/>
    <x v="337"/>
    <x v="1143"/>
    <x v="350"/>
    <x v="1142"/>
    <x v="1161"/>
    <x v="0"/>
    <x v="1"/>
    <x v="5"/>
    <x v="5"/>
  </r>
  <r>
    <x v="1164"/>
    <x v="172"/>
    <x v="0"/>
    <x v="5"/>
    <x v="1"/>
    <x v="0"/>
    <x v="0"/>
    <x v="3"/>
    <x v="0"/>
    <x v="4"/>
    <x v="16"/>
    <x v="0"/>
    <x v="1028"/>
    <x v="2"/>
    <x v="957"/>
    <x v="1144"/>
    <x v="1075"/>
    <x v="1143"/>
    <x v="1162"/>
    <x v="0"/>
    <x v="1"/>
    <x v="5"/>
    <x v="5"/>
  </r>
  <r>
    <x v="1165"/>
    <x v="172"/>
    <x v="0"/>
    <x v="5"/>
    <x v="1"/>
    <x v="2"/>
    <x v="10"/>
    <x v="3"/>
    <x v="0"/>
    <x v="0"/>
    <x v="8"/>
    <x v="2"/>
    <x v="1029"/>
    <x v="0"/>
    <x v="958"/>
    <x v="1145"/>
    <x v="1076"/>
    <x v="1144"/>
    <x v="1163"/>
    <x v="0"/>
    <x v="1"/>
    <x v="5"/>
    <x v="5"/>
  </r>
  <r>
    <x v="1166"/>
    <x v="172"/>
    <x v="0"/>
    <x v="5"/>
    <x v="1"/>
    <x v="3"/>
    <x v="8"/>
    <x v="2"/>
    <x v="1"/>
    <x v="2"/>
    <x v="9"/>
    <x v="3"/>
    <x v="1030"/>
    <x v="3"/>
    <x v="340"/>
    <x v="1146"/>
    <x v="1077"/>
    <x v="1145"/>
    <x v="1164"/>
    <x v="0"/>
    <x v="1"/>
    <x v="5"/>
    <x v="5"/>
  </r>
  <r>
    <x v="1167"/>
    <x v="172"/>
    <x v="0"/>
    <x v="5"/>
    <x v="1"/>
    <x v="1"/>
    <x v="14"/>
    <x v="0"/>
    <x v="1"/>
    <x v="0"/>
    <x v="6"/>
    <x v="0"/>
    <x v="1031"/>
    <x v="3"/>
    <x v="959"/>
    <x v="1147"/>
    <x v="1078"/>
    <x v="1146"/>
    <x v="1165"/>
    <x v="0"/>
    <x v="1"/>
    <x v="5"/>
    <x v="5"/>
  </r>
  <r>
    <x v="1168"/>
    <x v="172"/>
    <x v="0"/>
    <x v="5"/>
    <x v="1"/>
    <x v="3"/>
    <x v="8"/>
    <x v="2"/>
    <x v="0"/>
    <x v="1"/>
    <x v="1"/>
    <x v="3"/>
    <x v="155"/>
    <x v="0"/>
    <x v="960"/>
    <x v="159"/>
    <x v="1079"/>
    <x v="1147"/>
    <x v="1166"/>
    <x v="0"/>
    <x v="1"/>
    <x v="5"/>
    <x v="5"/>
  </r>
  <r>
    <x v="1169"/>
    <x v="172"/>
    <x v="0"/>
    <x v="5"/>
    <x v="1"/>
    <x v="3"/>
    <x v="4"/>
    <x v="2"/>
    <x v="1"/>
    <x v="4"/>
    <x v="16"/>
    <x v="0"/>
    <x v="1032"/>
    <x v="0"/>
    <x v="690"/>
    <x v="1148"/>
    <x v="1080"/>
    <x v="1148"/>
    <x v="1167"/>
    <x v="0"/>
    <x v="1"/>
    <x v="5"/>
    <x v="5"/>
  </r>
  <r>
    <x v="1170"/>
    <x v="172"/>
    <x v="0"/>
    <x v="5"/>
    <x v="1"/>
    <x v="2"/>
    <x v="2"/>
    <x v="2"/>
    <x v="1"/>
    <x v="2"/>
    <x v="18"/>
    <x v="3"/>
    <x v="1033"/>
    <x v="3"/>
    <x v="961"/>
    <x v="1149"/>
    <x v="1081"/>
    <x v="1149"/>
    <x v="1168"/>
    <x v="0"/>
    <x v="1"/>
    <x v="5"/>
    <x v="5"/>
  </r>
  <r>
    <x v="1171"/>
    <x v="172"/>
    <x v="0"/>
    <x v="5"/>
    <x v="1"/>
    <x v="2"/>
    <x v="5"/>
    <x v="3"/>
    <x v="0"/>
    <x v="1"/>
    <x v="3"/>
    <x v="3"/>
    <x v="1034"/>
    <x v="0"/>
    <x v="821"/>
    <x v="1150"/>
    <x v="1082"/>
    <x v="1150"/>
    <x v="1169"/>
    <x v="0"/>
    <x v="1"/>
    <x v="5"/>
    <x v="5"/>
  </r>
  <r>
    <x v="1172"/>
    <x v="172"/>
    <x v="0"/>
    <x v="5"/>
    <x v="1"/>
    <x v="1"/>
    <x v="11"/>
    <x v="0"/>
    <x v="1"/>
    <x v="4"/>
    <x v="12"/>
    <x v="1"/>
    <x v="1035"/>
    <x v="2"/>
    <x v="962"/>
    <x v="1151"/>
    <x v="1083"/>
    <x v="1151"/>
    <x v="1170"/>
    <x v="0"/>
    <x v="1"/>
    <x v="5"/>
    <x v="5"/>
  </r>
  <r>
    <x v="1173"/>
    <x v="173"/>
    <x v="0"/>
    <x v="5"/>
    <x v="1"/>
    <x v="3"/>
    <x v="13"/>
    <x v="0"/>
    <x v="0"/>
    <x v="2"/>
    <x v="2"/>
    <x v="3"/>
    <x v="778"/>
    <x v="0"/>
    <x v="296"/>
    <x v="1152"/>
    <x v="646"/>
    <x v="1152"/>
    <x v="1171"/>
    <x v="0"/>
    <x v="1"/>
    <x v="5"/>
    <x v="5"/>
  </r>
  <r>
    <x v="1174"/>
    <x v="173"/>
    <x v="0"/>
    <x v="5"/>
    <x v="1"/>
    <x v="0"/>
    <x v="15"/>
    <x v="0"/>
    <x v="2"/>
    <x v="1"/>
    <x v="1"/>
    <x v="3"/>
    <x v="1036"/>
    <x v="2"/>
    <x v="963"/>
    <x v="1153"/>
    <x v="1084"/>
    <x v="1153"/>
    <x v="1172"/>
    <x v="0"/>
    <x v="1"/>
    <x v="5"/>
    <x v="5"/>
  </r>
  <r>
    <x v="1175"/>
    <x v="173"/>
    <x v="0"/>
    <x v="5"/>
    <x v="1"/>
    <x v="3"/>
    <x v="13"/>
    <x v="3"/>
    <x v="0"/>
    <x v="3"/>
    <x v="5"/>
    <x v="3"/>
    <x v="1037"/>
    <x v="0"/>
    <x v="964"/>
    <x v="1154"/>
    <x v="1085"/>
    <x v="1154"/>
    <x v="1173"/>
    <x v="0"/>
    <x v="1"/>
    <x v="5"/>
    <x v="5"/>
  </r>
  <r>
    <x v="1176"/>
    <x v="173"/>
    <x v="0"/>
    <x v="5"/>
    <x v="1"/>
    <x v="3"/>
    <x v="8"/>
    <x v="0"/>
    <x v="1"/>
    <x v="2"/>
    <x v="2"/>
    <x v="3"/>
    <x v="1038"/>
    <x v="2"/>
    <x v="86"/>
    <x v="1155"/>
    <x v="86"/>
    <x v="1155"/>
    <x v="1174"/>
    <x v="0"/>
    <x v="1"/>
    <x v="5"/>
    <x v="5"/>
  </r>
  <r>
    <x v="1177"/>
    <x v="173"/>
    <x v="0"/>
    <x v="5"/>
    <x v="1"/>
    <x v="3"/>
    <x v="13"/>
    <x v="0"/>
    <x v="0"/>
    <x v="0"/>
    <x v="4"/>
    <x v="8"/>
    <x v="773"/>
    <x v="3"/>
    <x v="965"/>
    <x v="1156"/>
    <x v="1086"/>
    <x v="1156"/>
    <x v="1175"/>
    <x v="0"/>
    <x v="1"/>
    <x v="5"/>
    <x v="5"/>
  </r>
  <r>
    <x v="1178"/>
    <x v="173"/>
    <x v="0"/>
    <x v="5"/>
    <x v="1"/>
    <x v="0"/>
    <x v="0"/>
    <x v="2"/>
    <x v="0"/>
    <x v="1"/>
    <x v="11"/>
    <x v="3"/>
    <x v="1039"/>
    <x v="0"/>
    <x v="966"/>
    <x v="1157"/>
    <x v="1087"/>
    <x v="1157"/>
    <x v="1176"/>
    <x v="0"/>
    <x v="1"/>
    <x v="5"/>
    <x v="5"/>
  </r>
  <r>
    <x v="1179"/>
    <x v="173"/>
    <x v="0"/>
    <x v="5"/>
    <x v="1"/>
    <x v="3"/>
    <x v="13"/>
    <x v="0"/>
    <x v="1"/>
    <x v="0"/>
    <x v="6"/>
    <x v="2"/>
    <x v="1040"/>
    <x v="2"/>
    <x v="790"/>
    <x v="1158"/>
    <x v="1088"/>
    <x v="1158"/>
    <x v="1177"/>
    <x v="0"/>
    <x v="1"/>
    <x v="5"/>
    <x v="5"/>
  </r>
  <r>
    <x v="1180"/>
    <x v="173"/>
    <x v="0"/>
    <x v="5"/>
    <x v="1"/>
    <x v="1"/>
    <x v="12"/>
    <x v="0"/>
    <x v="0"/>
    <x v="3"/>
    <x v="19"/>
    <x v="0"/>
    <x v="1041"/>
    <x v="2"/>
    <x v="967"/>
    <x v="1159"/>
    <x v="1089"/>
    <x v="1159"/>
    <x v="1178"/>
    <x v="0"/>
    <x v="1"/>
    <x v="5"/>
    <x v="5"/>
  </r>
  <r>
    <x v="1181"/>
    <x v="173"/>
    <x v="0"/>
    <x v="5"/>
    <x v="1"/>
    <x v="3"/>
    <x v="13"/>
    <x v="3"/>
    <x v="1"/>
    <x v="3"/>
    <x v="7"/>
    <x v="3"/>
    <x v="1042"/>
    <x v="3"/>
    <x v="968"/>
    <x v="1160"/>
    <x v="1090"/>
    <x v="1160"/>
    <x v="1179"/>
    <x v="0"/>
    <x v="1"/>
    <x v="5"/>
    <x v="5"/>
  </r>
  <r>
    <x v="1182"/>
    <x v="173"/>
    <x v="0"/>
    <x v="5"/>
    <x v="1"/>
    <x v="2"/>
    <x v="10"/>
    <x v="0"/>
    <x v="0"/>
    <x v="2"/>
    <x v="2"/>
    <x v="3"/>
    <x v="1043"/>
    <x v="1"/>
    <x v="969"/>
    <x v="1161"/>
    <x v="1091"/>
    <x v="1161"/>
    <x v="1180"/>
    <x v="0"/>
    <x v="1"/>
    <x v="5"/>
    <x v="5"/>
  </r>
  <r>
    <x v="1183"/>
    <x v="174"/>
    <x v="0"/>
    <x v="5"/>
    <x v="1"/>
    <x v="3"/>
    <x v="7"/>
    <x v="2"/>
    <x v="1"/>
    <x v="2"/>
    <x v="18"/>
    <x v="3"/>
    <x v="1044"/>
    <x v="2"/>
    <x v="970"/>
    <x v="1162"/>
    <x v="1092"/>
    <x v="1162"/>
    <x v="1181"/>
    <x v="0"/>
    <x v="1"/>
    <x v="5"/>
    <x v="5"/>
  </r>
  <r>
    <x v="1184"/>
    <x v="174"/>
    <x v="0"/>
    <x v="5"/>
    <x v="1"/>
    <x v="1"/>
    <x v="12"/>
    <x v="2"/>
    <x v="2"/>
    <x v="1"/>
    <x v="17"/>
    <x v="0"/>
    <x v="249"/>
    <x v="0"/>
    <x v="721"/>
    <x v="1163"/>
    <x v="1093"/>
    <x v="1163"/>
    <x v="1182"/>
    <x v="0"/>
    <x v="1"/>
    <x v="5"/>
    <x v="5"/>
  </r>
  <r>
    <x v="1185"/>
    <x v="174"/>
    <x v="0"/>
    <x v="5"/>
    <x v="1"/>
    <x v="1"/>
    <x v="11"/>
    <x v="2"/>
    <x v="1"/>
    <x v="0"/>
    <x v="0"/>
    <x v="2"/>
    <x v="1045"/>
    <x v="0"/>
    <x v="971"/>
    <x v="1164"/>
    <x v="1094"/>
    <x v="1164"/>
    <x v="1183"/>
    <x v="0"/>
    <x v="1"/>
    <x v="5"/>
    <x v="5"/>
  </r>
  <r>
    <x v="1186"/>
    <x v="174"/>
    <x v="0"/>
    <x v="5"/>
    <x v="1"/>
    <x v="2"/>
    <x v="10"/>
    <x v="3"/>
    <x v="1"/>
    <x v="4"/>
    <x v="10"/>
    <x v="0"/>
    <x v="910"/>
    <x v="0"/>
    <x v="616"/>
    <x v="1003"/>
    <x v="1095"/>
    <x v="1165"/>
    <x v="1184"/>
    <x v="0"/>
    <x v="1"/>
    <x v="5"/>
    <x v="5"/>
  </r>
  <r>
    <x v="1187"/>
    <x v="174"/>
    <x v="0"/>
    <x v="5"/>
    <x v="1"/>
    <x v="3"/>
    <x v="8"/>
    <x v="1"/>
    <x v="2"/>
    <x v="3"/>
    <x v="7"/>
    <x v="8"/>
    <x v="1046"/>
    <x v="1"/>
    <x v="972"/>
    <x v="1165"/>
    <x v="1096"/>
    <x v="1166"/>
    <x v="1185"/>
    <x v="0"/>
    <x v="1"/>
    <x v="5"/>
    <x v="5"/>
  </r>
  <r>
    <x v="1188"/>
    <x v="174"/>
    <x v="0"/>
    <x v="5"/>
    <x v="1"/>
    <x v="0"/>
    <x v="15"/>
    <x v="1"/>
    <x v="2"/>
    <x v="3"/>
    <x v="7"/>
    <x v="8"/>
    <x v="1047"/>
    <x v="1"/>
    <x v="77"/>
    <x v="1166"/>
    <x v="1097"/>
    <x v="1167"/>
    <x v="1186"/>
    <x v="0"/>
    <x v="1"/>
    <x v="5"/>
    <x v="5"/>
  </r>
  <r>
    <x v="1189"/>
    <x v="174"/>
    <x v="0"/>
    <x v="5"/>
    <x v="1"/>
    <x v="2"/>
    <x v="3"/>
    <x v="0"/>
    <x v="1"/>
    <x v="0"/>
    <x v="0"/>
    <x v="3"/>
    <x v="1048"/>
    <x v="2"/>
    <x v="973"/>
    <x v="1167"/>
    <x v="1098"/>
    <x v="1168"/>
    <x v="1187"/>
    <x v="0"/>
    <x v="1"/>
    <x v="5"/>
    <x v="5"/>
  </r>
  <r>
    <x v="1190"/>
    <x v="174"/>
    <x v="0"/>
    <x v="5"/>
    <x v="1"/>
    <x v="3"/>
    <x v="8"/>
    <x v="0"/>
    <x v="2"/>
    <x v="0"/>
    <x v="6"/>
    <x v="3"/>
    <x v="937"/>
    <x v="0"/>
    <x v="974"/>
    <x v="1168"/>
    <x v="1099"/>
    <x v="1169"/>
    <x v="1188"/>
    <x v="0"/>
    <x v="1"/>
    <x v="5"/>
    <x v="5"/>
  </r>
  <r>
    <x v="1191"/>
    <x v="174"/>
    <x v="0"/>
    <x v="5"/>
    <x v="1"/>
    <x v="0"/>
    <x v="0"/>
    <x v="0"/>
    <x v="2"/>
    <x v="3"/>
    <x v="13"/>
    <x v="3"/>
    <x v="1049"/>
    <x v="1"/>
    <x v="975"/>
    <x v="1169"/>
    <x v="1100"/>
    <x v="1170"/>
    <x v="1189"/>
    <x v="0"/>
    <x v="1"/>
    <x v="5"/>
    <x v="5"/>
  </r>
  <r>
    <x v="1192"/>
    <x v="175"/>
    <x v="0"/>
    <x v="5"/>
    <x v="1"/>
    <x v="1"/>
    <x v="6"/>
    <x v="2"/>
    <x v="2"/>
    <x v="2"/>
    <x v="9"/>
    <x v="2"/>
    <x v="1050"/>
    <x v="0"/>
    <x v="823"/>
    <x v="1170"/>
    <x v="1101"/>
    <x v="1171"/>
    <x v="1190"/>
    <x v="0"/>
    <x v="1"/>
    <x v="5"/>
    <x v="5"/>
  </r>
  <r>
    <x v="1193"/>
    <x v="175"/>
    <x v="0"/>
    <x v="5"/>
    <x v="1"/>
    <x v="3"/>
    <x v="7"/>
    <x v="0"/>
    <x v="1"/>
    <x v="0"/>
    <x v="6"/>
    <x v="3"/>
    <x v="1051"/>
    <x v="0"/>
    <x v="976"/>
    <x v="1171"/>
    <x v="1102"/>
    <x v="1172"/>
    <x v="1191"/>
    <x v="0"/>
    <x v="1"/>
    <x v="5"/>
    <x v="5"/>
  </r>
  <r>
    <x v="1194"/>
    <x v="175"/>
    <x v="0"/>
    <x v="5"/>
    <x v="1"/>
    <x v="3"/>
    <x v="8"/>
    <x v="0"/>
    <x v="1"/>
    <x v="2"/>
    <x v="15"/>
    <x v="1"/>
    <x v="1052"/>
    <x v="2"/>
    <x v="504"/>
    <x v="1172"/>
    <x v="1103"/>
    <x v="1173"/>
    <x v="1192"/>
    <x v="0"/>
    <x v="1"/>
    <x v="5"/>
    <x v="5"/>
  </r>
  <r>
    <x v="1195"/>
    <x v="175"/>
    <x v="0"/>
    <x v="5"/>
    <x v="1"/>
    <x v="1"/>
    <x v="12"/>
    <x v="0"/>
    <x v="1"/>
    <x v="2"/>
    <x v="9"/>
    <x v="0"/>
    <x v="1053"/>
    <x v="2"/>
    <x v="44"/>
    <x v="1173"/>
    <x v="44"/>
    <x v="1174"/>
    <x v="1193"/>
    <x v="0"/>
    <x v="1"/>
    <x v="5"/>
    <x v="5"/>
  </r>
  <r>
    <x v="1196"/>
    <x v="175"/>
    <x v="0"/>
    <x v="5"/>
    <x v="1"/>
    <x v="1"/>
    <x v="12"/>
    <x v="0"/>
    <x v="0"/>
    <x v="4"/>
    <x v="10"/>
    <x v="0"/>
    <x v="1054"/>
    <x v="3"/>
    <x v="977"/>
    <x v="1174"/>
    <x v="1104"/>
    <x v="1175"/>
    <x v="1194"/>
    <x v="0"/>
    <x v="1"/>
    <x v="5"/>
    <x v="5"/>
  </r>
  <r>
    <x v="1197"/>
    <x v="175"/>
    <x v="0"/>
    <x v="5"/>
    <x v="1"/>
    <x v="2"/>
    <x v="2"/>
    <x v="0"/>
    <x v="0"/>
    <x v="1"/>
    <x v="3"/>
    <x v="3"/>
    <x v="1055"/>
    <x v="1"/>
    <x v="978"/>
    <x v="1175"/>
    <x v="1105"/>
    <x v="1176"/>
    <x v="1195"/>
    <x v="0"/>
    <x v="1"/>
    <x v="5"/>
    <x v="5"/>
  </r>
  <r>
    <x v="1198"/>
    <x v="175"/>
    <x v="0"/>
    <x v="5"/>
    <x v="1"/>
    <x v="1"/>
    <x v="6"/>
    <x v="2"/>
    <x v="2"/>
    <x v="0"/>
    <x v="4"/>
    <x v="6"/>
    <x v="812"/>
    <x v="0"/>
    <x v="374"/>
    <x v="1176"/>
    <x v="1106"/>
    <x v="1177"/>
    <x v="1196"/>
    <x v="0"/>
    <x v="1"/>
    <x v="5"/>
    <x v="5"/>
  </r>
  <r>
    <x v="1199"/>
    <x v="175"/>
    <x v="0"/>
    <x v="5"/>
    <x v="1"/>
    <x v="2"/>
    <x v="10"/>
    <x v="3"/>
    <x v="0"/>
    <x v="2"/>
    <x v="9"/>
    <x v="2"/>
    <x v="405"/>
    <x v="0"/>
    <x v="979"/>
    <x v="1177"/>
    <x v="1107"/>
    <x v="1178"/>
    <x v="1197"/>
    <x v="0"/>
    <x v="1"/>
    <x v="5"/>
    <x v="5"/>
  </r>
  <r>
    <x v="1200"/>
    <x v="175"/>
    <x v="0"/>
    <x v="5"/>
    <x v="1"/>
    <x v="2"/>
    <x v="16"/>
    <x v="0"/>
    <x v="1"/>
    <x v="0"/>
    <x v="4"/>
    <x v="3"/>
    <x v="1056"/>
    <x v="3"/>
    <x v="980"/>
    <x v="1178"/>
    <x v="1108"/>
    <x v="1179"/>
    <x v="1198"/>
    <x v="0"/>
    <x v="1"/>
    <x v="5"/>
    <x v="5"/>
  </r>
  <r>
    <x v="1201"/>
    <x v="175"/>
    <x v="0"/>
    <x v="5"/>
    <x v="1"/>
    <x v="2"/>
    <x v="5"/>
    <x v="3"/>
    <x v="0"/>
    <x v="4"/>
    <x v="16"/>
    <x v="3"/>
    <x v="1057"/>
    <x v="0"/>
    <x v="981"/>
    <x v="1179"/>
    <x v="1109"/>
    <x v="572"/>
    <x v="1199"/>
    <x v="0"/>
    <x v="1"/>
    <x v="5"/>
    <x v="5"/>
  </r>
  <r>
    <x v="1202"/>
    <x v="176"/>
    <x v="0"/>
    <x v="5"/>
    <x v="1"/>
    <x v="2"/>
    <x v="10"/>
    <x v="0"/>
    <x v="2"/>
    <x v="2"/>
    <x v="9"/>
    <x v="3"/>
    <x v="1058"/>
    <x v="3"/>
    <x v="59"/>
    <x v="1180"/>
    <x v="1110"/>
    <x v="1180"/>
    <x v="1200"/>
    <x v="0"/>
    <x v="1"/>
    <x v="5"/>
    <x v="5"/>
  </r>
  <r>
    <x v="1203"/>
    <x v="176"/>
    <x v="0"/>
    <x v="5"/>
    <x v="1"/>
    <x v="2"/>
    <x v="10"/>
    <x v="3"/>
    <x v="0"/>
    <x v="2"/>
    <x v="15"/>
    <x v="0"/>
    <x v="1059"/>
    <x v="3"/>
    <x v="982"/>
    <x v="1181"/>
    <x v="1111"/>
    <x v="1181"/>
    <x v="1201"/>
    <x v="0"/>
    <x v="1"/>
    <x v="5"/>
    <x v="5"/>
  </r>
  <r>
    <x v="1204"/>
    <x v="176"/>
    <x v="0"/>
    <x v="5"/>
    <x v="1"/>
    <x v="1"/>
    <x v="14"/>
    <x v="0"/>
    <x v="0"/>
    <x v="1"/>
    <x v="11"/>
    <x v="2"/>
    <x v="1060"/>
    <x v="2"/>
    <x v="983"/>
    <x v="1182"/>
    <x v="1112"/>
    <x v="1182"/>
    <x v="1202"/>
    <x v="0"/>
    <x v="1"/>
    <x v="5"/>
    <x v="5"/>
  </r>
  <r>
    <x v="1205"/>
    <x v="176"/>
    <x v="0"/>
    <x v="5"/>
    <x v="1"/>
    <x v="2"/>
    <x v="10"/>
    <x v="0"/>
    <x v="1"/>
    <x v="4"/>
    <x v="14"/>
    <x v="1"/>
    <x v="1061"/>
    <x v="0"/>
    <x v="984"/>
    <x v="1183"/>
    <x v="1113"/>
    <x v="1183"/>
    <x v="1203"/>
    <x v="0"/>
    <x v="1"/>
    <x v="5"/>
    <x v="5"/>
  </r>
  <r>
    <x v="1206"/>
    <x v="176"/>
    <x v="0"/>
    <x v="5"/>
    <x v="1"/>
    <x v="1"/>
    <x v="14"/>
    <x v="0"/>
    <x v="0"/>
    <x v="0"/>
    <x v="8"/>
    <x v="0"/>
    <x v="1062"/>
    <x v="0"/>
    <x v="985"/>
    <x v="1184"/>
    <x v="1114"/>
    <x v="1184"/>
    <x v="1204"/>
    <x v="0"/>
    <x v="1"/>
    <x v="5"/>
    <x v="5"/>
  </r>
  <r>
    <x v="1207"/>
    <x v="176"/>
    <x v="0"/>
    <x v="5"/>
    <x v="1"/>
    <x v="0"/>
    <x v="0"/>
    <x v="1"/>
    <x v="2"/>
    <x v="0"/>
    <x v="0"/>
    <x v="4"/>
    <x v="947"/>
    <x v="1"/>
    <x v="986"/>
    <x v="1185"/>
    <x v="1115"/>
    <x v="1185"/>
    <x v="1205"/>
    <x v="0"/>
    <x v="1"/>
    <x v="5"/>
    <x v="5"/>
  </r>
  <r>
    <x v="1208"/>
    <x v="176"/>
    <x v="0"/>
    <x v="5"/>
    <x v="1"/>
    <x v="2"/>
    <x v="10"/>
    <x v="0"/>
    <x v="0"/>
    <x v="3"/>
    <x v="19"/>
    <x v="3"/>
    <x v="1063"/>
    <x v="0"/>
    <x v="987"/>
    <x v="1186"/>
    <x v="1116"/>
    <x v="1186"/>
    <x v="1206"/>
    <x v="0"/>
    <x v="1"/>
    <x v="5"/>
    <x v="5"/>
  </r>
  <r>
    <x v="1209"/>
    <x v="177"/>
    <x v="0"/>
    <x v="5"/>
    <x v="1"/>
    <x v="0"/>
    <x v="0"/>
    <x v="3"/>
    <x v="1"/>
    <x v="2"/>
    <x v="9"/>
    <x v="1"/>
    <x v="762"/>
    <x v="2"/>
    <x v="407"/>
    <x v="1187"/>
    <x v="1117"/>
    <x v="1187"/>
    <x v="1207"/>
    <x v="0"/>
    <x v="1"/>
    <x v="5"/>
    <x v="5"/>
  </r>
  <r>
    <x v="1210"/>
    <x v="177"/>
    <x v="0"/>
    <x v="5"/>
    <x v="1"/>
    <x v="0"/>
    <x v="0"/>
    <x v="3"/>
    <x v="2"/>
    <x v="3"/>
    <x v="7"/>
    <x v="0"/>
    <x v="1064"/>
    <x v="3"/>
    <x v="988"/>
    <x v="1188"/>
    <x v="1118"/>
    <x v="1188"/>
    <x v="1208"/>
    <x v="0"/>
    <x v="1"/>
    <x v="5"/>
    <x v="5"/>
  </r>
  <r>
    <x v="1211"/>
    <x v="177"/>
    <x v="0"/>
    <x v="5"/>
    <x v="1"/>
    <x v="0"/>
    <x v="9"/>
    <x v="0"/>
    <x v="2"/>
    <x v="0"/>
    <x v="0"/>
    <x v="1"/>
    <x v="770"/>
    <x v="2"/>
    <x v="989"/>
    <x v="1189"/>
    <x v="1119"/>
    <x v="1189"/>
    <x v="1209"/>
    <x v="0"/>
    <x v="1"/>
    <x v="5"/>
    <x v="5"/>
  </r>
  <r>
    <x v="1212"/>
    <x v="177"/>
    <x v="0"/>
    <x v="5"/>
    <x v="1"/>
    <x v="0"/>
    <x v="9"/>
    <x v="1"/>
    <x v="2"/>
    <x v="2"/>
    <x v="18"/>
    <x v="1"/>
    <x v="1065"/>
    <x v="2"/>
    <x v="990"/>
    <x v="1190"/>
    <x v="1120"/>
    <x v="1190"/>
    <x v="1210"/>
    <x v="0"/>
    <x v="1"/>
    <x v="5"/>
    <x v="5"/>
  </r>
  <r>
    <x v="1213"/>
    <x v="177"/>
    <x v="0"/>
    <x v="5"/>
    <x v="1"/>
    <x v="1"/>
    <x v="12"/>
    <x v="2"/>
    <x v="1"/>
    <x v="0"/>
    <x v="6"/>
    <x v="3"/>
    <x v="1066"/>
    <x v="0"/>
    <x v="991"/>
    <x v="1191"/>
    <x v="1121"/>
    <x v="1191"/>
    <x v="1211"/>
    <x v="0"/>
    <x v="1"/>
    <x v="5"/>
    <x v="5"/>
  </r>
  <r>
    <x v="1214"/>
    <x v="177"/>
    <x v="0"/>
    <x v="5"/>
    <x v="1"/>
    <x v="0"/>
    <x v="0"/>
    <x v="0"/>
    <x v="2"/>
    <x v="2"/>
    <x v="9"/>
    <x v="3"/>
    <x v="1067"/>
    <x v="3"/>
    <x v="248"/>
    <x v="1192"/>
    <x v="1122"/>
    <x v="1192"/>
    <x v="1212"/>
    <x v="0"/>
    <x v="1"/>
    <x v="5"/>
    <x v="5"/>
  </r>
  <r>
    <x v="1215"/>
    <x v="177"/>
    <x v="0"/>
    <x v="5"/>
    <x v="1"/>
    <x v="2"/>
    <x v="10"/>
    <x v="0"/>
    <x v="1"/>
    <x v="4"/>
    <x v="16"/>
    <x v="3"/>
    <x v="1068"/>
    <x v="1"/>
    <x v="992"/>
    <x v="1193"/>
    <x v="1123"/>
    <x v="1193"/>
    <x v="1213"/>
    <x v="0"/>
    <x v="1"/>
    <x v="5"/>
    <x v="5"/>
  </r>
  <r>
    <x v="1216"/>
    <x v="177"/>
    <x v="0"/>
    <x v="5"/>
    <x v="1"/>
    <x v="2"/>
    <x v="3"/>
    <x v="0"/>
    <x v="2"/>
    <x v="3"/>
    <x v="5"/>
    <x v="0"/>
    <x v="1069"/>
    <x v="2"/>
    <x v="993"/>
    <x v="1194"/>
    <x v="1124"/>
    <x v="1194"/>
    <x v="1214"/>
    <x v="0"/>
    <x v="1"/>
    <x v="5"/>
    <x v="5"/>
  </r>
  <r>
    <x v="1217"/>
    <x v="177"/>
    <x v="0"/>
    <x v="5"/>
    <x v="1"/>
    <x v="0"/>
    <x v="15"/>
    <x v="2"/>
    <x v="1"/>
    <x v="3"/>
    <x v="19"/>
    <x v="3"/>
    <x v="1070"/>
    <x v="0"/>
    <x v="994"/>
    <x v="1195"/>
    <x v="1125"/>
    <x v="1195"/>
    <x v="1215"/>
    <x v="0"/>
    <x v="1"/>
    <x v="5"/>
    <x v="5"/>
  </r>
  <r>
    <x v="1218"/>
    <x v="178"/>
    <x v="0"/>
    <x v="5"/>
    <x v="1"/>
    <x v="3"/>
    <x v="7"/>
    <x v="3"/>
    <x v="0"/>
    <x v="4"/>
    <x v="14"/>
    <x v="3"/>
    <x v="1071"/>
    <x v="0"/>
    <x v="995"/>
    <x v="1196"/>
    <x v="1126"/>
    <x v="1196"/>
    <x v="1216"/>
    <x v="0"/>
    <x v="1"/>
    <x v="5"/>
    <x v="5"/>
  </r>
  <r>
    <x v="1219"/>
    <x v="178"/>
    <x v="0"/>
    <x v="5"/>
    <x v="1"/>
    <x v="0"/>
    <x v="0"/>
    <x v="0"/>
    <x v="0"/>
    <x v="2"/>
    <x v="18"/>
    <x v="3"/>
    <x v="1072"/>
    <x v="2"/>
    <x v="996"/>
    <x v="1197"/>
    <x v="1127"/>
    <x v="1197"/>
    <x v="1217"/>
    <x v="0"/>
    <x v="1"/>
    <x v="5"/>
    <x v="5"/>
  </r>
  <r>
    <x v="1220"/>
    <x v="178"/>
    <x v="0"/>
    <x v="5"/>
    <x v="1"/>
    <x v="1"/>
    <x v="11"/>
    <x v="0"/>
    <x v="0"/>
    <x v="1"/>
    <x v="11"/>
    <x v="3"/>
    <x v="1073"/>
    <x v="0"/>
    <x v="997"/>
    <x v="1198"/>
    <x v="1128"/>
    <x v="1198"/>
    <x v="1218"/>
    <x v="0"/>
    <x v="1"/>
    <x v="5"/>
    <x v="5"/>
  </r>
  <r>
    <x v="1221"/>
    <x v="178"/>
    <x v="0"/>
    <x v="5"/>
    <x v="1"/>
    <x v="0"/>
    <x v="0"/>
    <x v="2"/>
    <x v="2"/>
    <x v="3"/>
    <x v="19"/>
    <x v="0"/>
    <x v="1074"/>
    <x v="2"/>
    <x v="998"/>
    <x v="1199"/>
    <x v="1129"/>
    <x v="1199"/>
    <x v="1219"/>
    <x v="0"/>
    <x v="1"/>
    <x v="5"/>
    <x v="5"/>
  </r>
  <r>
    <x v="1222"/>
    <x v="178"/>
    <x v="0"/>
    <x v="5"/>
    <x v="1"/>
    <x v="3"/>
    <x v="7"/>
    <x v="3"/>
    <x v="0"/>
    <x v="3"/>
    <x v="13"/>
    <x v="0"/>
    <x v="1075"/>
    <x v="0"/>
    <x v="999"/>
    <x v="1200"/>
    <x v="1130"/>
    <x v="1200"/>
    <x v="1220"/>
    <x v="0"/>
    <x v="1"/>
    <x v="5"/>
    <x v="5"/>
  </r>
  <r>
    <x v="1223"/>
    <x v="178"/>
    <x v="0"/>
    <x v="5"/>
    <x v="1"/>
    <x v="3"/>
    <x v="8"/>
    <x v="3"/>
    <x v="1"/>
    <x v="1"/>
    <x v="17"/>
    <x v="3"/>
    <x v="1076"/>
    <x v="0"/>
    <x v="1000"/>
    <x v="1201"/>
    <x v="418"/>
    <x v="1201"/>
    <x v="1221"/>
    <x v="0"/>
    <x v="1"/>
    <x v="5"/>
    <x v="5"/>
  </r>
  <r>
    <x v="1224"/>
    <x v="178"/>
    <x v="0"/>
    <x v="5"/>
    <x v="1"/>
    <x v="3"/>
    <x v="13"/>
    <x v="1"/>
    <x v="2"/>
    <x v="3"/>
    <x v="13"/>
    <x v="6"/>
    <x v="1077"/>
    <x v="2"/>
    <x v="1001"/>
    <x v="1202"/>
    <x v="1131"/>
    <x v="1202"/>
    <x v="1222"/>
    <x v="0"/>
    <x v="1"/>
    <x v="5"/>
    <x v="5"/>
  </r>
  <r>
    <x v="1225"/>
    <x v="178"/>
    <x v="0"/>
    <x v="5"/>
    <x v="1"/>
    <x v="1"/>
    <x v="14"/>
    <x v="0"/>
    <x v="1"/>
    <x v="0"/>
    <x v="6"/>
    <x v="3"/>
    <x v="1078"/>
    <x v="0"/>
    <x v="1002"/>
    <x v="1203"/>
    <x v="1132"/>
    <x v="1145"/>
    <x v="1223"/>
    <x v="0"/>
    <x v="1"/>
    <x v="5"/>
    <x v="5"/>
  </r>
  <r>
    <x v="1226"/>
    <x v="178"/>
    <x v="0"/>
    <x v="5"/>
    <x v="1"/>
    <x v="2"/>
    <x v="16"/>
    <x v="2"/>
    <x v="1"/>
    <x v="4"/>
    <x v="10"/>
    <x v="3"/>
    <x v="1031"/>
    <x v="0"/>
    <x v="1003"/>
    <x v="1204"/>
    <x v="1133"/>
    <x v="1203"/>
    <x v="1224"/>
    <x v="0"/>
    <x v="1"/>
    <x v="5"/>
    <x v="5"/>
  </r>
  <r>
    <x v="1227"/>
    <x v="179"/>
    <x v="0"/>
    <x v="5"/>
    <x v="1"/>
    <x v="3"/>
    <x v="8"/>
    <x v="1"/>
    <x v="2"/>
    <x v="0"/>
    <x v="8"/>
    <x v="2"/>
    <x v="1079"/>
    <x v="2"/>
    <x v="1004"/>
    <x v="1205"/>
    <x v="1134"/>
    <x v="1204"/>
    <x v="1225"/>
    <x v="0"/>
    <x v="1"/>
    <x v="5"/>
    <x v="5"/>
  </r>
  <r>
    <x v="1228"/>
    <x v="179"/>
    <x v="0"/>
    <x v="5"/>
    <x v="1"/>
    <x v="1"/>
    <x v="12"/>
    <x v="1"/>
    <x v="2"/>
    <x v="0"/>
    <x v="6"/>
    <x v="2"/>
    <x v="604"/>
    <x v="1"/>
    <x v="1005"/>
    <x v="1206"/>
    <x v="1135"/>
    <x v="1205"/>
    <x v="1226"/>
    <x v="0"/>
    <x v="1"/>
    <x v="5"/>
    <x v="5"/>
  </r>
  <r>
    <x v="1229"/>
    <x v="179"/>
    <x v="0"/>
    <x v="5"/>
    <x v="1"/>
    <x v="0"/>
    <x v="0"/>
    <x v="0"/>
    <x v="0"/>
    <x v="4"/>
    <x v="10"/>
    <x v="3"/>
    <x v="1080"/>
    <x v="2"/>
    <x v="937"/>
    <x v="1207"/>
    <x v="1136"/>
    <x v="1206"/>
    <x v="1227"/>
    <x v="0"/>
    <x v="1"/>
    <x v="5"/>
    <x v="5"/>
  </r>
  <r>
    <x v="1230"/>
    <x v="179"/>
    <x v="0"/>
    <x v="5"/>
    <x v="1"/>
    <x v="1"/>
    <x v="11"/>
    <x v="2"/>
    <x v="0"/>
    <x v="1"/>
    <x v="1"/>
    <x v="3"/>
    <x v="1081"/>
    <x v="2"/>
    <x v="1006"/>
    <x v="1208"/>
    <x v="274"/>
    <x v="1207"/>
    <x v="1228"/>
    <x v="0"/>
    <x v="1"/>
    <x v="5"/>
    <x v="5"/>
  </r>
  <r>
    <x v="1231"/>
    <x v="179"/>
    <x v="0"/>
    <x v="5"/>
    <x v="1"/>
    <x v="0"/>
    <x v="0"/>
    <x v="1"/>
    <x v="2"/>
    <x v="2"/>
    <x v="18"/>
    <x v="6"/>
    <x v="1082"/>
    <x v="1"/>
    <x v="1007"/>
    <x v="1209"/>
    <x v="1137"/>
    <x v="1208"/>
    <x v="1229"/>
    <x v="0"/>
    <x v="1"/>
    <x v="5"/>
    <x v="5"/>
  </r>
  <r>
    <x v="1232"/>
    <x v="179"/>
    <x v="0"/>
    <x v="5"/>
    <x v="1"/>
    <x v="1"/>
    <x v="11"/>
    <x v="0"/>
    <x v="2"/>
    <x v="0"/>
    <x v="4"/>
    <x v="0"/>
    <x v="1083"/>
    <x v="0"/>
    <x v="1008"/>
    <x v="1210"/>
    <x v="1138"/>
    <x v="1209"/>
    <x v="1230"/>
    <x v="0"/>
    <x v="1"/>
    <x v="5"/>
    <x v="5"/>
  </r>
  <r>
    <x v="1233"/>
    <x v="179"/>
    <x v="0"/>
    <x v="5"/>
    <x v="1"/>
    <x v="1"/>
    <x v="12"/>
    <x v="0"/>
    <x v="2"/>
    <x v="4"/>
    <x v="16"/>
    <x v="3"/>
    <x v="628"/>
    <x v="0"/>
    <x v="1009"/>
    <x v="1211"/>
    <x v="1139"/>
    <x v="1210"/>
    <x v="1231"/>
    <x v="0"/>
    <x v="1"/>
    <x v="5"/>
    <x v="5"/>
  </r>
  <r>
    <x v="1234"/>
    <x v="179"/>
    <x v="0"/>
    <x v="5"/>
    <x v="1"/>
    <x v="3"/>
    <x v="8"/>
    <x v="1"/>
    <x v="0"/>
    <x v="2"/>
    <x v="15"/>
    <x v="9"/>
    <x v="1084"/>
    <x v="2"/>
    <x v="1010"/>
    <x v="1212"/>
    <x v="1140"/>
    <x v="1211"/>
    <x v="1232"/>
    <x v="0"/>
    <x v="1"/>
    <x v="5"/>
    <x v="5"/>
  </r>
  <r>
    <x v="1235"/>
    <x v="179"/>
    <x v="0"/>
    <x v="5"/>
    <x v="1"/>
    <x v="2"/>
    <x v="5"/>
    <x v="0"/>
    <x v="1"/>
    <x v="3"/>
    <x v="7"/>
    <x v="1"/>
    <x v="1085"/>
    <x v="0"/>
    <x v="1011"/>
    <x v="1213"/>
    <x v="1141"/>
    <x v="1212"/>
    <x v="1233"/>
    <x v="0"/>
    <x v="1"/>
    <x v="5"/>
    <x v="5"/>
  </r>
  <r>
    <x v="1236"/>
    <x v="180"/>
    <x v="0"/>
    <x v="5"/>
    <x v="1"/>
    <x v="2"/>
    <x v="2"/>
    <x v="2"/>
    <x v="1"/>
    <x v="1"/>
    <x v="1"/>
    <x v="3"/>
    <x v="1086"/>
    <x v="0"/>
    <x v="1012"/>
    <x v="1214"/>
    <x v="1142"/>
    <x v="1213"/>
    <x v="1234"/>
    <x v="0"/>
    <x v="1"/>
    <x v="5"/>
    <x v="5"/>
  </r>
  <r>
    <x v="1237"/>
    <x v="180"/>
    <x v="0"/>
    <x v="5"/>
    <x v="1"/>
    <x v="3"/>
    <x v="8"/>
    <x v="0"/>
    <x v="0"/>
    <x v="4"/>
    <x v="10"/>
    <x v="0"/>
    <x v="902"/>
    <x v="0"/>
    <x v="1013"/>
    <x v="1215"/>
    <x v="1143"/>
    <x v="1214"/>
    <x v="1235"/>
    <x v="0"/>
    <x v="1"/>
    <x v="5"/>
    <x v="5"/>
  </r>
  <r>
    <x v="1238"/>
    <x v="180"/>
    <x v="0"/>
    <x v="5"/>
    <x v="1"/>
    <x v="1"/>
    <x v="6"/>
    <x v="2"/>
    <x v="1"/>
    <x v="1"/>
    <x v="11"/>
    <x v="3"/>
    <x v="1087"/>
    <x v="0"/>
    <x v="1014"/>
    <x v="1216"/>
    <x v="1144"/>
    <x v="1215"/>
    <x v="1236"/>
    <x v="0"/>
    <x v="1"/>
    <x v="5"/>
    <x v="5"/>
  </r>
  <r>
    <x v="1239"/>
    <x v="181"/>
    <x v="0"/>
    <x v="6"/>
    <x v="2"/>
    <x v="2"/>
    <x v="3"/>
    <x v="0"/>
    <x v="0"/>
    <x v="3"/>
    <x v="19"/>
    <x v="0"/>
    <x v="1088"/>
    <x v="3"/>
    <x v="683"/>
    <x v="1217"/>
    <x v="1145"/>
    <x v="1216"/>
    <x v="1237"/>
    <x v="0"/>
    <x v="2"/>
    <x v="6"/>
    <x v="6"/>
  </r>
  <r>
    <x v="1240"/>
    <x v="181"/>
    <x v="0"/>
    <x v="6"/>
    <x v="2"/>
    <x v="0"/>
    <x v="15"/>
    <x v="3"/>
    <x v="1"/>
    <x v="4"/>
    <x v="14"/>
    <x v="2"/>
    <x v="1089"/>
    <x v="3"/>
    <x v="1015"/>
    <x v="1218"/>
    <x v="1146"/>
    <x v="1217"/>
    <x v="1238"/>
    <x v="0"/>
    <x v="2"/>
    <x v="6"/>
    <x v="6"/>
  </r>
  <r>
    <x v="1241"/>
    <x v="181"/>
    <x v="0"/>
    <x v="6"/>
    <x v="2"/>
    <x v="3"/>
    <x v="7"/>
    <x v="1"/>
    <x v="2"/>
    <x v="2"/>
    <x v="18"/>
    <x v="9"/>
    <x v="1090"/>
    <x v="3"/>
    <x v="1016"/>
    <x v="1219"/>
    <x v="1147"/>
    <x v="1218"/>
    <x v="1239"/>
    <x v="0"/>
    <x v="2"/>
    <x v="6"/>
    <x v="6"/>
  </r>
  <r>
    <x v="1242"/>
    <x v="181"/>
    <x v="0"/>
    <x v="6"/>
    <x v="2"/>
    <x v="3"/>
    <x v="7"/>
    <x v="0"/>
    <x v="2"/>
    <x v="3"/>
    <x v="19"/>
    <x v="2"/>
    <x v="1091"/>
    <x v="2"/>
    <x v="1017"/>
    <x v="1220"/>
    <x v="1148"/>
    <x v="1219"/>
    <x v="1240"/>
    <x v="0"/>
    <x v="2"/>
    <x v="6"/>
    <x v="6"/>
  </r>
  <r>
    <x v="1243"/>
    <x v="181"/>
    <x v="0"/>
    <x v="6"/>
    <x v="2"/>
    <x v="3"/>
    <x v="8"/>
    <x v="0"/>
    <x v="0"/>
    <x v="0"/>
    <x v="0"/>
    <x v="1"/>
    <x v="1092"/>
    <x v="3"/>
    <x v="1018"/>
    <x v="1221"/>
    <x v="1149"/>
    <x v="1220"/>
    <x v="1241"/>
    <x v="0"/>
    <x v="2"/>
    <x v="6"/>
    <x v="6"/>
  </r>
  <r>
    <x v="1244"/>
    <x v="181"/>
    <x v="0"/>
    <x v="6"/>
    <x v="2"/>
    <x v="3"/>
    <x v="8"/>
    <x v="2"/>
    <x v="1"/>
    <x v="0"/>
    <x v="8"/>
    <x v="0"/>
    <x v="1093"/>
    <x v="0"/>
    <x v="1019"/>
    <x v="1222"/>
    <x v="1150"/>
    <x v="1221"/>
    <x v="1242"/>
    <x v="0"/>
    <x v="2"/>
    <x v="6"/>
    <x v="6"/>
  </r>
  <r>
    <x v="1245"/>
    <x v="181"/>
    <x v="0"/>
    <x v="6"/>
    <x v="2"/>
    <x v="3"/>
    <x v="13"/>
    <x v="0"/>
    <x v="1"/>
    <x v="0"/>
    <x v="8"/>
    <x v="3"/>
    <x v="1094"/>
    <x v="0"/>
    <x v="1020"/>
    <x v="1223"/>
    <x v="1151"/>
    <x v="1222"/>
    <x v="1243"/>
    <x v="0"/>
    <x v="2"/>
    <x v="6"/>
    <x v="6"/>
  </r>
  <r>
    <x v="1246"/>
    <x v="182"/>
    <x v="0"/>
    <x v="6"/>
    <x v="2"/>
    <x v="2"/>
    <x v="2"/>
    <x v="0"/>
    <x v="0"/>
    <x v="2"/>
    <x v="18"/>
    <x v="3"/>
    <x v="1095"/>
    <x v="0"/>
    <x v="445"/>
    <x v="1224"/>
    <x v="1152"/>
    <x v="1223"/>
    <x v="1244"/>
    <x v="0"/>
    <x v="2"/>
    <x v="6"/>
    <x v="6"/>
  </r>
  <r>
    <x v="1247"/>
    <x v="182"/>
    <x v="0"/>
    <x v="6"/>
    <x v="2"/>
    <x v="3"/>
    <x v="8"/>
    <x v="0"/>
    <x v="1"/>
    <x v="0"/>
    <x v="0"/>
    <x v="0"/>
    <x v="1096"/>
    <x v="0"/>
    <x v="1021"/>
    <x v="1225"/>
    <x v="1153"/>
    <x v="1224"/>
    <x v="1245"/>
    <x v="0"/>
    <x v="2"/>
    <x v="6"/>
    <x v="6"/>
  </r>
  <r>
    <x v="1248"/>
    <x v="182"/>
    <x v="0"/>
    <x v="6"/>
    <x v="2"/>
    <x v="2"/>
    <x v="16"/>
    <x v="0"/>
    <x v="1"/>
    <x v="2"/>
    <x v="15"/>
    <x v="0"/>
    <x v="1097"/>
    <x v="0"/>
    <x v="1022"/>
    <x v="1226"/>
    <x v="1154"/>
    <x v="1225"/>
    <x v="1246"/>
    <x v="0"/>
    <x v="2"/>
    <x v="6"/>
    <x v="6"/>
  </r>
  <r>
    <x v="1249"/>
    <x v="182"/>
    <x v="0"/>
    <x v="6"/>
    <x v="2"/>
    <x v="2"/>
    <x v="2"/>
    <x v="3"/>
    <x v="0"/>
    <x v="1"/>
    <x v="11"/>
    <x v="0"/>
    <x v="483"/>
    <x v="0"/>
    <x v="1023"/>
    <x v="1227"/>
    <x v="1155"/>
    <x v="1226"/>
    <x v="1247"/>
    <x v="0"/>
    <x v="2"/>
    <x v="6"/>
    <x v="6"/>
  </r>
  <r>
    <x v="1250"/>
    <x v="182"/>
    <x v="0"/>
    <x v="6"/>
    <x v="2"/>
    <x v="3"/>
    <x v="7"/>
    <x v="0"/>
    <x v="1"/>
    <x v="1"/>
    <x v="17"/>
    <x v="0"/>
    <x v="972"/>
    <x v="3"/>
    <x v="140"/>
    <x v="1228"/>
    <x v="1156"/>
    <x v="1227"/>
    <x v="1248"/>
    <x v="0"/>
    <x v="2"/>
    <x v="6"/>
    <x v="6"/>
  </r>
  <r>
    <x v="1251"/>
    <x v="182"/>
    <x v="0"/>
    <x v="6"/>
    <x v="2"/>
    <x v="2"/>
    <x v="3"/>
    <x v="3"/>
    <x v="0"/>
    <x v="0"/>
    <x v="0"/>
    <x v="3"/>
    <x v="1098"/>
    <x v="3"/>
    <x v="1024"/>
    <x v="1229"/>
    <x v="331"/>
    <x v="1228"/>
    <x v="1249"/>
    <x v="0"/>
    <x v="2"/>
    <x v="6"/>
    <x v="6"/>
  </r>
  <r>
    <x v="1252"/>
    <x v="182"/>
    <x v="0"/>
    <x v="6"/>
    <x v="2"/>
    <x v="1"/>
    <x v="6"/>
    <x v="3"/>
    <x v="1"/>
    <x v="1"/>
    <x v="3"/>
    <x v="3"/>
    <x v="1099"/>
    <x v="2"/>
    <x v="1025"/>
    <x v="1230"/>
    <x v="1157"/>
    <x v="1229"/>
    <x v="1250"/>
    <x v="0"/>
    <x v="2"/>
    <x v="6"/>
    <x v="6"/>
  </r>
  <r>
    <x v="1253"/>
    <x v="182"/>
    <x v="0"/>
    <x v="6"/>
    <x v="2"/>
    <x v="3"/>
    <x v="7"/>
    <x v="0"/>
    <x v="1"/>
    <x v="1"/>
    <x v="1"/>
    <x v="2"/>
    <x v="1100"/>
    <x v="2"/>
    <x v="1026"/>
    <x v="1231"/>
    <x v="1158"/>
    <x v="1230"/>
    <x v="1251"/>
    <x v="0"/>
    <x v="2"/>
    <x v="6"/>
    <x v="6"/>
  </r>
  <r>
    <x v="1254"/>
    <x v="182"/>
    <x v="0"/>
    <x v="6"/>
    <x v="2"/>
    <x v="1"/>
    <x v="11"/>
    <x v="2"/>
    <x v="1"/>
    <x v="2"/>
    <x v="9"/>
    <x v="3"/>
    <x v="1101"/>
    <x v="2"/>
    <x v="1027"/>
    <x v="1232"/>
    <x v="1159"/>
    <x v="1231"/>
    <x v="1252"/>
    <x v="0"/>
    <x v="2"/>
    <x v="6"/>
    <x v="6"/>
  </r>
  <r>
    <x v="1255"/>
    <x v="183"/>
    <x v="0"/>
    <x v="6"/>
    <x v="2"/>
    <x v="3"/>
    <x v="4"/>
    <x v="2"/>
    <x v="1"/>
    <x v="4"/>
    <x v="14"/>
    <x v="3"/>
    <x v="1027"/>
    <x v="0"/>
    <x v="1028"/>
    <x v="1143"/>
    <x v="1160"/>
    <x v="507"/>
    <x v="1253"/>
    <x v="0"/>
    <x v="2"/>
    <x v="6"/>
    <x v="6"/>
  </r>
  <r>
    <x v="1256"/>
    <x v="183"/>
    <x v="0"/>
    <x v="6"/>
    <x v="2"/>
    <x v="3"/>
    <x v="13"/>
    <x v="0"/>
    <x v="2"/>
    <x v="2"/>
    <x v="18"/>
    <x v="3"/>
    <x v="1102"/>
    <x v="3"/>
    <x v="1029"/>
    <x v="1233"/>
    <x v="1161"/>
    <x v="1232"/>
    <x v="1254"/>
    <x v="0"/>
    <x v="2"/>
    <x v="6"/>
    <x v="6"/>
  </r>
  <r>
    <x v="1257"/>
    <x v="183"/>
    <x v="0"/>
    <x v="6"/>
    <x v="2"/>
    <x v="2"/>
    <x v="2"/>
    <x v="1"/>
    <x v="2"/>
    <x v="4"/>
    <x v="10"/>
    <x v="6"/>
    <x v="1103"/>
    <x v="1"/>
    <x v="1030"/>
    <x v="1234"/>
    <x v="1162"/>
    <x v="1233"/>
    <x v="1255"/>
    <x v="0"/>
    <x v="2"/>
    <x v="6"/>
    <x v="6"/>
  </r>
  <r>
    <x v="1258"/>
    <x v="183"/>
    <x v="0"/>
    <x v="6"/>
    <x v="2"/>
    <x v="2"/>
    <x v="16"/>
    <x v="1"/>
    <x v="2"/>
    <x v="1"/>
    <x v="3"/>
    <x v="5"/>
    <x v="1104"/>
    <x v="3"/>
    <x v="1031"/>
    <x v="1235"/>
    <x v="1163"/>
    <x v="1234"/>
    <x v="1256"/>
    <x v="0"/>
    <x v="2"/>
    <x v="6"/>
    <x v="6"/>
  </r>
  <r>
    <x v="1259"/>
    <x v="183"/>
    <x v="0"/>
    <x v="6"/>
    <x v="2"/>
    <x v="1"/>
    <x v="12"/>
    <x v="0"/>
    <x v="1"/>
    <x v="1"/>
    <x v="17"/>
    <x v="0"/>
    <x v="1105"/>
    <x v="0"/>
    <x v="1032"/>
    <x v="1236"/>
    <x v="1164"/>
    <x v="1235"/>
    <x v="1257"/>
    <x v="0"/>
    <x v="2"/>
    <x v="6"/>
    <x v="6"/>
  </r>
  <r>
    <x v="1260"/>
    <x v="183"/>
    <x v="0"/>
    <x v="6"/>
    <x v="2"/>
    <x v="1"/>
    <x v="14"/>
    <x v="0"/>
    <x v="1"/>
    <x v="1"/>
    <x v="11"/>
    <x v="0"/>
    <x v="1106"/>
    <x v="0"/>
    <x v="187"/>
    <x v="1237"/>
    <x v="193"/>
    <x v="1236"/>
    <x v="1258"/>
    <x v="0"/>
    <x v="2"/>
    <x v="6"/>
    <x v="6"/>
  </r>
  <r>
    <x v="1261"/>
    <x v="184"/>
    <x v="0"/>
    <x v="6"/>
    <x v="2"/>
    <x v="0"/>
    <x v="15"/>
    <x v="0"/>
    <x v="1"/>
    <x v="0"/>
    <x v="0"/>
    <x v="0"/>
    <x v="1107"/>
    <x v="0"/>
    <x v="1033"/>
    <x v="1238"/>
    <x v="1165"/>
    <x v="1237"/>
    <x v="1259"/>
    <x v="0"/>
    <x v="2"/>
    <x v="6"/>
    <x v="6"/>
  </r>
  <r>
    <x v="1262"/>
    <x v="184"/>
    <x v="0"/>
    <x v="6"/>
    <x v="2"/>
    <x v="2"/>
    <x v="10"/>
    <x v="2"/>
    <x v="1"/>
    <x v="0"/>
    <x v="8"/>
    <x v="3"/>
    <x v="1108"/>
    <x v="0"/>
    <x v="114"/>
    <x v="1239"/>
    <x v="1166"/>
    <x v="1238"/>
    <x v="1260"/>
    <x v="0"/>
    <x v="2"/>
    <x v="6"/>
    <x v="6"/>
  </r>
  <r>
    <x v="1263"/>
    <x v="184"/>
    <x v="0"/>
    <x v="6"/>
    <x v="2"/>
    <x v="2"/>
    <x v="3"/>
    <x v="1"/>
    <x v="0"/>
    <x v="1"/>
    <x v="17"/>
    <x v="1"/>
    <x v="1109"/>
    <x v="3"/>
    <x v="1034"/>
    <x v="1240"/>
    <x v="1167"/>
    <x v="1239"/>
    <x v="1261"/>
    <x v="0"/>
    <x v="2"/>
    <x v="6"/>
    <x v="6"/>
  </r>
  <r>
    <x v="1264"/>
    <x v="184"/>
    <x v="0"/>
    <x v="6"/>
    <x v="2"/>
    <x v="1"/>
    <x v="12"/>
    <x v="0"/>
    <x v="2"/>
    <x v="4"/>
    <x v="10"/>
    <x v="3"/>
    <x v="689"/>
    <x v="2"/>
    <x v="1035"/>
    <x v="1241"/>
    <x v="1168"/>
    <x v="1240"/>
    <x v="1262"/>
    <x v="0"/>
    <x v="2"/>
    <x v="6"/>
    <x v="6"/>
  </r>
  <r>
    <x v="1265"/>
    <x v="184"/>
    <x v="0"/>
    <x v="6"/>
    <x v="2"/>
    <x v="3"/>
    <x v="8"/>
    <x v="0"/>
    <x v="1"/>
    <x v="1"/>
    <x v="3"/>
    <x v="0"/>
    <x v="1110"/>
    <x v="0"/>
    <x v="1036"/>
    <x v="1242"/>
    <x v="1169"/>
    <x v="1241"/>
    <x v="1263"/>
    <x v="0"/>
    <x v="2"/>
    <x v="6"/>
    <x v="6"/>
  </r>
  <r>
    <x v="1266"/>
    <x v="184"/>
    <x v="0"/>
    <x v="6"/>
    <x v="2"/>
    <x v="3"/>
    <x v="13"/>
    <x v="0"/>
    <x v="0"/>
    <x v="2"/>
    <x v="18"/>
    <x v="3"/>
    <x v="1111"/>
    <x v="0"/>
    <x v="1037"/>
    <x v="1243"/>
    <x v="1170"/>
    <x v="1242"/>
    <x v="1264"/>
    <x v="0"/>
    <x v="2"/>
    <x v="6"/>
    <x v="6"/>
  </r>
  <r>
    <x v="1267"/>
    <x v="184"/>
    <x v="0"/>
    <x v="6"/>
    <x v="2"/>
    <x v="1"/>
    <x v="1"/>
    <x v="0"/>
    <x v="0"/>
    <x v="4"/>
    <x v="10"/>
    <x v="3"/>
    <x v="432"/>
    <x v="3"/>
    <x v="298"/>
    <x v="454"/>
    <x v="1171"/>
    <x v="1243"/>
    <x v="1265"/>
    <x v="0"/>
    <x v="2"/>
    <x v="6"/>
    <x v="6"/>
  </r>
  <r>
    <x v="1268"/>
    <x v="184"/>
    <x v="0"/>
    <x v="6"/>
    <x v="2"/>
    <x v="0"/>
    <x v="15"/>
    <x v="2"/>
    <x v="0"/>
    <x v="3"/>
    <x v="7"/>
    <x v="3"/>
    <x v="1112"/>
    <x v="0"/>
    <x v="1038"/>
    <x v="1244"/>
    <x v="1172"/>
    <x v="1244"/>
    <x v="1266"/>
    <x v="0"/>
    <x v="2"/>
    <x v="6"/>
    <x v="6"/>
  </r>
  <r>
    <x v="1269"/>
    <x v="184"/>
    <x v="0"/>
    <x v="6"/>
    <x v="2"/>
    <x v="1"/>
    <x v="6"/>
    <x v="0"/>
    <x v="0"/>
    <x v="2"/>
    <x v="18"/>
    <x v="3"/>
    <x v="1113"/>
    <x v="3"/>
    <x v="1039"/>
    <x v="1245"/>
    <x v="1173"/>
    <x v="1245"/>
    <x v="1267"/>
    <x v="0"/>
    <x v="2"/>
    <x v="6"/>
    <x v="6"/>
  </r>
  <r>
    <x v="1270"/>
    <x v="184"/>
    <x v="0"/>
    <x v="6"/>
    <x v="2"/>
    <x v="1"/>
    <x v="14"/>
    <x v="0"/>
    <x v="0"/>
    <x v="1"/>
    <x v="3"/>
    <x v="1"/>
    <x v="1114"/>
    <x v="0"/>
    <x v="1040"/>
    <x v="1246"/>
    <x v="1174"/>
    <x v="1246"/>
    <x v="1268"/>
    <x v="0"/>
    <x v="2"/>
    <x v="6"/>
    <x v="6"/>
  </r>
  <r>
    <x v="1271"/>
    <x v="185"/>
    <x v="0"/>
    <x v="6"/>
    <x v="2"/>
    <x v="3"/>
    <x v="13"/>
    <x v="3"/>
    <x v="2"/>
    <x v="0"/>
    <x v="6"/>
    <x v="3"/>
    <x v="945"/>
    <x v="0"/>
    <x v="333"/>
    <x v="1247"/>
    <x v="1175"/>
    <x v="1247"/>
    <x v="1269"/>
    <x v="0"/>
    <x v="2"/>
    <x v="6"/>
    <x v="6"/>
  </r>
  <r>
    <x v="1272"/>
    <x v="185"/>
    <x v="0"/>
    <x v="6"/>
    <x v="2"/>
    <x v="1"/>
    <x v="11"/>
    <x v="1"/>
    <x v="2"/>
    <x v="4"/>
    <x v="14"/>
    <x v="5"/>
    <x v="1115"/>
    <x v="1"/>
    <x v="1041"/>
    <x v="1248"/>
    <x v="1176"/>
    <x v="1248"/>
    <x v="1270"/>
    <x v="0"/>
    <x v="2"/>
    <x v="6"/>
    <x v="6"/>
  </r>
  <r>
    <x v="1273"/>
    <x v="185"/>
    <x v="0"/>
    <x v="6"/>
    <x v="2"/>
    <x v="1"/>
    <x v="14"/>
    <x v="2"/>
    <x v="1"/>
    <x v="3"/>
    <x v="5"/>
    <x v="2"/>
    <x v="1116"/>
    <x v="0"/>
    <x v="1042"/>
    <x v="1249"/>
    <x v="1177"/>
    <x v="1249"/>
    <x v="1271"/>
    <x v="0"/>
    <x v="2"/>
    <x v="6"/>
    <x v="6"/>
  </r>
  <r>
    <x v="1274"/>
    <x v="185"/>
    <x v="0"/>
    <x v="6"/>
    <x v="2"/>
    <x v="3"/>
    <x v="8"/>
    <x v="0"/>
    <x v="0"/>
    <x v="0"/>
    <x v="8"/>
    <x v="1"/>
    <x v="1117"/>
    <x v="3"/>
    <x v="1043"/>
    <x v="1250"/>
    <x v="1178"/>
    <x v="1250"/>
    <x v="1272"/>
    <x v="0"/>
    <x v="2"/>
    <x v="6"/>
    <x v="6"/>
  </r>
  <r>
    <x v="1275"/>
    <x v="185"/>
    <x v="0"/>
    <x v="6"/>
    <x v="2"/>
    <x v="3"/>
    <x v="13"/>
    <x v="0"/>
    <x v="2"/>
    <x v="1"/>
    <x v="3"/>
    <x v="2"/>
    <x v="1118"/>
    <x v="0"/>
    <x v="928"/>
    <x v="1251"/>
    <x v="1179"/>
    <x v="1251"/>
    <x v="1273"/>
    <x v="0"/>
    <x v="2"/>
    <x v="6"/>
    <x v="6"/>
  </r>
  <r>
    <x v="1276"/>
    <x v="185"/>
    <x v="0"/>
    <x v="6"/>
    <x v="2"/>
    <x v="3"/>
    <x v="13"/>
    <x v="3"/>
    <x v="0"/>
    <x v="2"/>
    <x v="18"/>
    <x v="0"/>
    <x v="1119"/>
    <x v="0"/>
    <x v="1044"/>
    <x v="1252"/>
    <x v="1180"/>
    <x v="1252"/>
    <x v="1274"/>
    <x v="0"/>
    <x v="2"/>
    <x v="6"/>
    <x v="6"/>
  </r>
  <r>
    <x v="1277"/>
    <x v="185"/>
    <x v="0"/>
    <x v="6"/>
    <x v="2"/>
    <x v="3"/>
    <x v="8"/>
    <x v="2"/>
    <x v="1"/>
    <x v="1"/>
    <x v="17"/>
    <x v="0"/>
    <x v="1120"/>
    <x v="2"/>
    <x v="1045"/>
    <x v="1253"/>
    <x v="388"/>
    <x v="1253"/>
    <x v="1275"/>
    <x v="0"/>
    <x v="2"/>
    <x v="6"/>
    <x v="6"/>
  </r>
  <r>
    <x v="1278"/>
    <x v="185"/>
    <x v="0"/>
    <x v="6"/>
    <x v="2"/>
    <x v="0"/>
    <x v="9"/>
    <x v="2"/>
    <x v="0"/>
    <x v="4"/>
    <x v="16"/>
    <x v="2"/>
    <x v="200"/>
    <x v="2"/>
    <x v="268"/>
    <x v="1254"/>
    <x v="1181"/>
    <x v="1254"/>
    <x v="1276"/>
    <x v="0"/>
    <x v="2"/>
    <x v="6"/>
    <x v="6"/>
  </r>
  <r>
    <x v="1279"/>
    <x v="185"/>
    <x v="0"/>
    <x v="6"/>
    <x v="2"/>
    <x v="3"/>
    <x v="4"/>
    <x v="3"/>
    <x v="1"/>
    <x v="1"/>
    <x v="3"/>
    <x v="3"/>
    <x v="1121"/>
    <x v="2"/>
    <x v="217"/>
    <x v="1255"/>
    <x v="1182"/>
    <x v="1255"/>
    <x v="1277"/>
    <x v="0"/>
    <x v="2"/>
    <x v="6"/>
    <x v="6"/>
  </r>
  <r>
    <x v="1280"/>
    <x v="185"/>
    <x v="0"/>
    <x v="6"/>
    <x v="2"/>
    <x v="3"/>
    <x v="7"/>
    <x v="2"/>
    <x v="1"/>
    <x v="2"/>
    <x v="9"/>
    <x v="0"/>
    <x v="385"/>
    <x v="0"/>
    <x v="1046"/>
    <x v="1256"/>
    <x v="1183"/>
    <x v="1256"/>
    <x v="1278"/>
    <x v="0"/>
    <x v="2"/>
    <x v="6"/>
    <x v="6"/>
  </r>
  <r>
    <x v="1281"/>
    <x v="185"/>
    <x v="0"/>
    <x v="6"/>
    <x v="2"/>
    <x v="3"/>
    <x v="13"/>
    <x v="1"/>
    <x v="2"/>
    <x v="1"/>
    <x v="11"/>
    <x v="6"/>
    <x v="1122"/>
    <x v="3"/>
    <x v="1047"/>
    <x v="1257"/>
    <x v="1184"/>
    <x v="1257"/>
    <x v="1279"/>
    <x v="0"/>
    <x v="2"/>
    <x v="6"/>
    <x v="6"/>
  </r>
  <r>
    <x v="1282"/>
    <x v="185"/>
    <x v="0"/>
    <x v="6"/>
    <x v="2"/>
    <x v="3"/>
    <x v="13"/>
    <x v="0"/>
    <x v="1"/>
    <x v="0"/>
    <x v="0"/>
    <x v="2"/>
    <x v="1123"/>
    <x v="0"/>
    <x v="1048"/>
    <x v="1258"/>
    <x v="1185"/>
    <x v="1258"/>
    <x v="1280"/>
    <x v="0"/>
    <x v="2"/>
    <x v="6"/>
    <x v="6"/>
  </r>
  <r>
    <x v="1283"/>
    <x v="185"/>
    <x v="0"/>
    <x v="6"/>
    <x v="2"/>
    <x v="2"/>
    <x v="3"/>
    <x v="2"/>
    <x v="1"/>
    <x v="0"/>
    <x v="0"/>
    <x v="0"/>
    <x v="1124"/>
    <x v="0"/>
    <x v="1049"/>
    <x v="1259"/>
    <x v="1186"/>
    <x v="1259"/>
    <x v="1281"/>
    <x v="0"/>
    <x v="2"/>
    <x v="6"/>
    <x v="6"/>
  </r>
  <r>
    <x v="1284"/>
    <x v="186"/>
    <x v="0"/>
    <x v="6"/>
    <x v="2"/>
    <x v="2"/>
    <x v="5"/>
    <x v="0"/>
    <x v="1"/>
    <x v="4"/>
    <x v="10"/>
    <x v="0"/>
    <x v="1125"/>
    <x v="2"/>
    <x v="656"/>
    <x v="1260"/>
    <x v="1187"/>
    <x v="1260"/>
    <x v="1282"/>
    <x v="0"/>
    <x v="2"/>
    <x v="6"/>
    <x v="6"/>
  </r>
  <r>
    <x v="1285"/>
    <x v="186"/>
    <x v="0"/>
    <x v="6"/>
    <x v="2"/>
    <x v="2"/>
    <x v="2"/>
    <x v="0"/>
    <x v="1"/>
    <x v="4"/>
    <x v="12"/>
    <x v="0"/>
    <x v="1126"/>
    <x v="0"/>
    <x v="1050"/>
    <x v="1261"/>
    <x v="1188"/>
    <x v="1261"/>
    <x v="1283"/>
    <x v="0"/>
    <x v="2"/>
    <x v="6"/>
    <x v="6"/>
  </r>
  <r>
    <x v="1286"/>
    <x v="186"/>
    <x v="0"/>
    <x v="6"/>
    <x v="2"/>
    <x v="3"/>
    <x v="8"/>
    <x v="2"/>
    <x v="0"/>
    <x v="4"/>
    <x v="10"/>
    <x v="3"/>
    <x v="1127"/>
    <x v="0"/>
    <x v="1051"/>
    <x v="1262"/>
    <x v="1189"/>
    <x v="1262"/>
    <x v="1284"/>
    <x v="0"/>
    <x v="2"/>
    <x v="6"/>
    <x v="6"/>
  </r>
  <r>
    <x v="1287"/>
    <x v="186"/>
    <x v="0"/>
    <x v="6"/>
    <x v="2"/>
    <x v="1"/>
    <x v="12"/>
    <x v="0"/>
    <x v="1"/>
    <x v="0"/>
    <x v="0"/>
    <x v="6"/>
    <x v="1128"/>
    <x v="2"/>
    <x v="1052"/>
    <x v="1263"/>
    <x v="1190"/>
    <x v="1263"/>
    <x v="1285"/>
    <x v="0"/>
    <x v="2"/>
    <x v="6"/>
    <x v="6"/>
  </r>
  <r>
    <x v="1288"/>
    <x v="186"/>
    <x v="0"/>
    <x v="6"/>
    <x v="2"/>
    <x v="1"/>
    <x v="1"/>
    <x v="0"/>
    <x v="0"/>
    <x v="4"/>
    <x v="14"/>
    <x v="3"/>
    <x v="248"/>
    <x v="0"/>
    <x v="402"/>
    <x v="1264"/>
    <x v="422"/>
    <x v="1264"/>
    <x v="1286"/>
    <x v="0"/>
    <x v="2"/>
    <x v="6"/>
    <x v="6"/>
  </r>
  <r>
    <x v="1289"/>
    <x v="186"/>
    <x v="0"/>
    <x v="6"/>
    <x v="2"/>
    <x v="1"/>
    <x v="1"/>
    <x v="3"/>
    <x v="1"/>
    <x v="1"/>
    <x v="3"/>
    <x v="3"/>
    <x v="1129"/>
    <x v="0"/>
    <x v="1053"/>
    <x v="1265"/>
    <x v="1191"/>
    <x v="1265"/>
    <x v="1287"/>
    <x v="0"/>
    <x v="2"/>
    <x v="6"/>
    <x v="6"/>
  </r>
  <r>
    <x v="1290"/>
    <x v="186"/>
    <x v="0"/>
    <x v="6"/>
    <x v="2"/>
    <x v="2"/>
    <x v="5"/>
    <x v="0"/>
    <x v="2"/>
    <x v="2"/>
    <x v="15"/>
    <x v="3"/>
    <x v="1130"/>
    <x v="0"/>
    <x v="1054"/>
    <x v="1266"/>
    <x v="1192"/>
    <x v="1266"/>
    <x v="1288"/>
    <x v="0"/>
    <x v="2"/>
    <x v="6"/>
    <x v="6"/>
  </r>
  <r>
    <x v="1291"/>
    <x v="186"/>
    <x v="0"/>
    <x v="6"/>
    <x v="2"/>
    <x v="2"/>
    <x v="10"/>
    <x v="0"/>
    <x v="1"/>
    <x v="2"/>
    <x v="18"/>
    <x v="8"/>
    <x v="1131"/>
    <x v="0"/>
    <x v="1055"/>
    <x v="1267"/>
    <x v="1193"/>
    <x v="1267"/>
    <x v="1289"/>
    <x v="0"/>
    <x v="2"/>
    <x v="6"/>
    <x v="6"/>
  </r>
  <r>
    <x v="1292"/>
    <x v="186"/>
    <x v="0"/>
    <x v="6"/>
    <x v="2"/>
    <x v="1"/>
    <x v="12"/>
    <x v="0"/>
    <x v="0"/>
    <x v="0"/>
    <x v="8"/>
    <x v="0"/>
    <x v="1132"/>
    <x v="3"/>
    <x v="1056"/>
    <x v="1268"/>
    <x v="1194"/>
    <x v="1268"/>
    <x v="1290"/>
    <x v="0"/>
    <x v="2"/>
    <x v="6"/>
    <x v="6"/>
  </r>
  <r>
    <x v="1293"/>
    <x v="187"/>
    <x v="0"/>
    <x v="6"/>
    <x v="2"/>
    <x v="0"/>
    <x v="15"/>
    <x v="2"/>
    <x v="0"/>
    <x v="0"/>
    <x v="8"/>
    <x v="8"/>
    <x v="1133"/>
    <x v="0"/>
    <x v="1057"/>
    <x v="1269"/>
    <x v="1195"/>
    <x v="1269"/>
    <x v="1291"/>
    <x v="0"/>
    <x v="2"/>
    <x v="6"/>
    <x v="6"/>
  </r>
  <r>
    <x v="1294"/>
    <x v="187"/>
    <x v="0"/>
    <x v="6"/>
    <x v="2"/>
    <x v="0"/>
    <x v="9"/>
    <x v="0"/>
    <x v="0"/>
    <x v="3"/>
    <x v="7"/>
    <x v="3"/>
    <x v="1134"/>
    <x v="2"/>
    <x v="1058"/>
    <x v="1270"/>
    <x v="1196"/>
    <x v="1270"/>
    <x v="1292"/>
    <x v="0"/>
    <x v="2"/>
    <x v="6"/>
    <x v="6"/>
  </r>
  <r>
    <x v="1295"/>
    <x v="187"/>
    <x v="0"/>
    <x v="6"/>
    <x v="2"/>
    <x v="3"/>
    <x v="8"/>
    <x v="0"/>
    <x v="1"/>
    <x v="0"/>
    <x v="4"/>
    <x v="3"/>
    <x v="1135"/>
    <x v="1"/>
    <x v="1059"/>
    <x v="1271"/>
    <x v="1197"/>
    <x v="1271"/>
    <x v="1293"/>
    <x v="0"/>
    <x v="2"/>
    <x v="6"/>
    <x v="6"/>
  </r>
  <r>
    <x v="1296"/>
    <x v="187"/>
    <x v="0"/>
    <x v="6"/>
    <x v="2"/>
    <x v="0"/>
    <x v="15"/>
    <x v="2"/>
    <x v="1"/>
    <x v="4"/>
    <x v="12"/>
    <x v="0"/>
    <x v="1136"/>
    <x v="1"/>
    <x v="1060"/>
    <x v="1272"/>
    <x v="1198"/>
    <x v="1272"/>
    <x v="1294"/>
    <x v="0"/>
    <x v="2"/>
    <x v="6"/>
    <x v="6"/>
  </r>
  <r>
    <x v="1297"/>
    <x v="188"/>
    <x v="0"/>
    <x v="6"/>
    <x v="2"/>
    <x v="1"/>
    <x v="12"/>
    <x v="2"/>
    <x v="0"/>
    <x v="3"/>
    <x v="7"/>
    <x v="0"/>
    <x v="1137"/>
    <x v="2"/>
    <x v="1061"/>
    <x v="1273"/>
    <x v="1199"/>
    <x v="1273"/>
    <x v="1295"/>
    <x v="0"/>
    <x v="2"/>
    <x v="6"/>
    <x v="6"/>
  </r>
  <r>
    <x v="1298"/>
    <x v="188"/>
    <x v="0"/>
    <x v="6"/>
    <x v="2"/>
    <x v="0"/>
    <x v="0"/>
    <x v="0"/>
    <x v="2"/>
    <x v="4"/>
    <x v="10"/>
    <x v="0"/>
    <x v="1138"/>
    <x v="0"/>
    <x v="18"/>
    <x v="1274"/>
    <x v="1200"/>
    <x v="1274"/>
    <x v="1296"/>
    <x v="0"/>
    <x v="2"/>
    <x v="6"/>
    <x v="6"/>
  </r>
  <r>
    <x v="1299"/>
    <x v="188"/>
    <x v="0"/>
    <x v="6"/>
    <x v="2"/>
    <x v="0"/>
    <x v="9"/>
    <x v="2"/>
    <x v="1"/>
    <x v="3"/>
    <x v="19"/>
    <x v="0"/>
    <x v="1139"/>
    <x v="1"/>
    <x v="619"/>
    <x v="1275"/>
    <x v="1201"/>
    <x v="1275"/>
    <x v="1297"/>
    <x v="0"/>
    <x v="2"/>
    <x v="6"/>
    <x v="6"/>
  </r>
  <r>
    <x v="1300"/>
    <x v="188"/>
    <x v="0"/>
    <x v="6"/>
    <x v="2"/>
    <x v="0"/>
    <x v="15"/>
    <x v="0"/>
    <x v="2"/>
    <x v="2"/>
    <x v="18"/>
    <x v="3"/>
    <x v="1140"/>
    <x v="0"/>
    <x v="1062"/>
    <x v="1276"/>
    <x v="1202"/>
    <x v="1276"/>
    <x v="1298"/>
    <x v="0"/>
    <x v="2"/>
    <x v="6"/>
    <x v="6"/>
  </r>
  <r>
    <x v="1301"/>
    <x v="188"/>
    <x v="0"/>
    <x v="6"/>
    <x v="2"/>
    <x v="1"/>
    <x v="6"/>
    <x v="2"/>
    <x v="1"/>
    <x v="0"/>
    <x v="8"/>
    <x v="6"/>
    <x v="1141"/>
    <x v="0"/>
    <x v="1063"/>
    <x v="1277"/>
    <x v="1203"/>
    <x v="1277"/>
    <x v="1299"/>
    <x v="0"/>
    <x v="2"/>
    <x v="6"/>
    <x v="6"/>
  </r>
  <r>
    <x v="1302"/>
    <x v="189"/>
    <x v="0"/>
    <x v="6"/>
    <x v="2"/>
    <x v="2"/>
    <x v="16"/>
    <x v="1"/>
    <x v="2"/>
    <x v="0"/>
    <x v="4"/>
    <x v="9"/>
    <x v="1142"/>
    <x v="3"/>
    <x v="692"/>
    <x v="1278"/>
    <x v="1204"/>
    <x v="1278"/>
    <x v="1300"/>
    <x v="0"/>
    <x v="2"/>
    <x v="6"/>
    <x v="6"/>
  </r>
  <r>
    <x v="1303"/>
    <x v="189"/>
    <x v="0"/>
    <x v="6"/>
    <x v="2"/>
    <x v="3"/>
    <x v="7"/>
    <x v="2"/>
    <x v="0"/>
    <x v="1"/>
    <x v="1"/>
    <x v="2"/>
    <x v="1143"/>
    <x v="0"/>
    <x v="501"/>
    <x v="1279"/>
    <x v="1205"/>
    <x v="1279"/>
    <x v="1301"/>
    <x v="0"/>
    <x v="2"/>
    <x v="6"/>
    <x v="6"/>
  </r>
  <r>
    <x v="1304"/>
    <x v="189"/>
    <x v="0"/>
    <x v="6"/>
    <x v="2"/>
    <x v="1"/>
    <x v="14"/>
    <x v="2"/>
    <x v="0"/>
    <x v="2"/>
    <x v="9"/>
    <x v="3"/>
    <x v="1144"/>
    <x v="0"/>
    <x v="138"/>
    <x v="1280"/>
    <x v="1206"/>
    <x v="480"/>
    <x v="1302"/>
    <x v="0"/>
    <x v="2"/>
    <x v="6"/>
    <x v="6"/>
  </r>
  <r>
    <x v="1305"/>
    <x v="189"/>
    <x v="0"/>
    <x v="6"/>
    <x v="2"/>
    <x v="2"/>
    <x v="16"/>
    <x v="0"/>
    <x v="0"/>
    <x v="2"/>
    <x v="2"/>
    <x v="3"/>
    <x v="1145"/>
    <x v="3"/>
    <x v="917"/>
    <x v="1281"/>
    <x v="1207"/>
    <x v="1280"/>
    <x v="1303"/>
    <x v="0"/>
    <x v="2"/>
    <x v="6"/>
    <x v="6"/>
  </r>
  <r>
    <x v="1306"/>
    <x v="189"/>
    <x v="0"/>
    <x v="6"/>
    <x v="2"/>
    <x v="0"/>
    <x v="15"/>
    <x v="0"/>
    <x v="0"/>
    <x v="2"/>
    <x v="15"/>
    <x v="3"/>
    <x v="1146"/>
    <x v="0"/>
    <x v="1064"/>
    <x v="1282"/>
    <x v="1208"/>
    <x v="1281"/>
    <x v="1304"/>
    <x v="0"/>
    <x v="2"/>
    <x v="6"/>
    <x v="6"/>
  </r>
  <r>
    <x v="1307"/>
    <x v="189"/>
    <x v="0"/>
    <x v="6"/>
    <x v="2"/>
    <x v="1"/>
    <x v="1"/>
    <x v="0"/>
    <x v="1"/>
    <x v="1"/>
    <x v="1"/>
    <x v="2"/>
    <x v="1147"/>
    <x v="0"/>
    <x v="1065"/>
    <x v="1283"/>
    <x v="1209"/>
    <x v="1282"/>
    <x v="1305"/>
    <x v="0"/>
    <x v="2"/>
    <x v="6"/>
    <x v="6"/>
  </r>
  <r>
    <x v="1308"/>
    <x v="189"/>
    <x v="0"/>
    <x v="6"/>
    <x v="2"/>
    <x v="2"/>
    <x v="5"/>
    <x v="0"/>
    <x v="1"/>
    <x v="3"/>
    <x v="7"/>
    <x v="0"/>
    <x v="1148"/>
    <x v="0"/>
    <x v="1066"/>
    <x v="1284"/>
    <x v="1210"/>
    <x v="1283"/>
    <x v="1306"/>
    <x v="0"/>
    <x v="2"/>
    <x v="6"/>
    <x v="6"/>
  </r>
  <r>
    <x v="1309"/>
    <x v="189"/>
    <x v="0"/>
    <x v="6"/>
    <x v="2"/>
    <x v="3"/>
    <x v="8"/>
    <x v="0"/>
    <x v="0"/>
    <x v="0"/>
    <x v="6"/>
    <x v="3"/>
    <x v="1149"/>
    <x v="0"/>
    <x v="1067"/>
    <x v="1285"/>
    <x v="1211"/>
    <x v="825"/>
    <x v="1307"/>
    <x v="0"/>
    <x v="2"/>
    <x v="6"/>
    <x v="6"/>
  </r>
  <r>
    <x v="1310"/>
    <x v="189"/>
    <x v="0"/>
    <x v="6"/>
    <x v="2"/>
    <x v="2"/>
    <x v="2"/>
    <x v="0"/>
    <x v="0"/>
    <x v="1"/>
    <x v="11"/>
    <x v="2"/>
    <x v="1150"/>
    <x v="0"/>
    <x v="1068"/>
    <x v="1286"/>
    <x v="1212"/>
    <x v="1284"/>
    <x v="1308"/>
    <x v="0"/>
    <x v="2"/>
    <x v="6"/>
    <x v="6"/>
  </r>
  <r>
    <x v="1311"/>
    <x v="189"/>
    <x v="0"/>
    <x v="6"/>
    <x v="2"/>
    <x v="3"/>
    <x v="13"/>
    <x v="0"/>
    <x v="0"/>
    <x v="1"/>
    <x v="17"/>
    <x v="0"/>
    <x v="1151"/>
    <x v="0"/>
    <x v="721"/>
    <x v="1287"/>
    <x v="1093"/>
    <x v="1285"/>
    <x v="1309"/>
    <x v="0"/>
    <x v="2"/>
    <x v="6"/>
    <x v="6"/>
  </r>
  <r>
    <x v="1312"/>
    <x v="190"/>
    <x v="0"/>
    <x v="6"/>
    <x v="2"/>
    <x v="0"/>
    <x v="0"/>
    <x v="2"/>
    <x v="1"/>
    <x v="0"/>
    <x v="4"/>
    <x v="3"/>
    <x v="812"/>
    <x v="0"/>
    <x v="322"/>
    <x v="1288"/>
    <x v="332"/>
    <x v="1210"/>
    <x v="1310"/>
    <x v="0"/>
    <x v="2"/>
    <x v="6"/>
    <x v="6"/>
  </r>
  <r>
    <x v="1313"/>
    <x v="190"/>
    <x v="0"/>
    <x v="6"/>
    <x v="2"/>
    <x v="0"/>
    <x v="15"/>
    <x v="0"/>
    <x v="0"/>
    <x v="1"/>
    <x v="3"/>
    <x v="0"/>
    <x v="1152"/>
    <x v="2"/>
    <x v="1069"/>
    <x v="1289"/>
    <x v="1213"/>
    <x v="1286"/>
    <x v="1311"/>
    <x v="0"/>
    <x v="2"/>
    <x v="6"/>
    <x v="6"/>
  </r>
  <r>
    <x v="1314"/>
    <x v="190"/>
    <x v="0"/>
    <x v="6"/>
    <x v="2"/>
    <x v="1"/>
    <x v="12"/>
    <x v="3"/>
    <x v="0"/>
    <x v="1"/>
    <x v="11"/>
    <x v="3"/>
    <x v="1153"/>
    <x v="3"/>
    <x v="771"/>
    <x v="1290"/>
    <x v="1214"/>
    <x v="1287"/>
    <x v="1312"/>
    <x v="0"/>
    <x v="2"/>
    <x v="6"/>
    <x v="6"/>
  </r>
  <r>
    <x v="1315"/>
    <x v="190"/>
    <x v="0"/>
    <x v="6"/>
    <x v="2"/>
    <x v="1"/>
    <x v="12"/>
    <x v="0"/>
    <x v="1"/>
    <x v="4"/>
    <x v="16"/>
    <x v="0"/>
    <x v="474"/>
    <x v="0"/>
    <x v="242"/>
    <x v="1291"/>
    <x v="1215"/>
    <x v="1288"/>
    <x v="1313"/>
    <x v="0"/>
    <x v="2"/>
    <x v="6"/>
    <x v="6"/>
  </r>
  <r>
    <x v="1316"/>
    <x v="190"/>
    <x v="0"/>
    <x v="6"/>
    <x v="2"/>
    <x v="2"/>
    <x v="5"/>
    <x v="3"/>
    <x v="1"/>
    <x v="3"/>
    <x v="13"/>
    <x v="3"/>
    <x v="1154"/>
    <x v="3"/>
    <x v="1070"/>
    <x v="1292"/>
    <x v="1216"/>
    <x v="1289"/>
    <x v="1314"/>
    <x v="0"/>
    <x v="2"/>
    <x v="6"/>
    <x v="6"/>
  </r>
  <r>
    <x v="1317"/>
    <x v="190"/>
    <x v="0"/>
    <x v="6"/>
    <x v="2"/>
    <x v="1"/>
    <x v="6"/>
    <x v="0"/>
    <x v="1"/>
    <x v="1"/>
    <x v="3"/>
    <x v="3"/>
    <x v="1155"/>
    <x v="3"/>
    <x v="1071"/>
    <x v="1293"/>
    <x v="1217"/>
    <x v="1290"/>
    <x v="1315"/>
    <x v="0"/>
    <x v="2"/>
    <x v="6"/>
    <x v="6"/>
  </r>
  <r>
    <x v="1318"/>
    <x v="190"/>
    <x v="0"/>
    <x v="6"/>
    <x v="2"/>
    <x v="1"/>
    <x v="12"/>
    <x v="0"/>
    <x v="0"/>
    <x v="3"/>
    <x v="13"/>
    <x v="1"/>
    <x v="947"/>
    <x v="0"/>
    <x v="1072"/>
    <x v="1294"/>
    <x v="294"/>
    <x v="1291"/>
    <x v="1316"/>
    <x v="0"/>
    <x v="2"/>
    <x v="6"/>
    <x v="6"/>
  </r>
  <r>
    <x v="1319"/>
    <x v="190"/>
    <x v="0"/>
    <x v="6"/>
    <x v="2"/>
    <x v="3"/>
    <x v="8"/>
    <x v="0"/>
    <x v="1"/>
    <x v="3"/>
    <x v="19"/>
    <x v="3"/>
    <x v="1156"/>
    <x v="1"/>
    <x v="1073"/>
    <x v="1295"/>
    <x v="1218"/>
    <x v="1292"/>
    <x v="1317"/>
    <x v="0"/>
    <x v="2"/>
    <x v="6"/>
    <x v="6"/>
  </r>
  <r>
    <x v="1320"/>
    <x v="190"/>
    <x v="0"/>
    <x v="6"/>
    <x v="2"/>
    <x v="2"/>
    <x v="16"/>
    <x v="2"/>
    <x v="0"/>
    <x v="1"/>
    <x v="3"/>
    <x v="2"/>
    <x v="1157"/>
    <x v="0"/>
    <x v="1074"/>
    <x v="1296"/>
    <x v="1219"/>
    <x v="1293"/>
    <x v="1318"/>
    <x v="0"/>
    <x v="2"/>
    <x v="6"/>
    <x v="6"/>
  </r>
  <r>
    <x v="1321"/>
    <x v="190"/>
    <x v="0"/>
    <x v="6"/>
    <x v="2"/>
    <x v="3"/>
    <x v="13"/>
    <x v="0"/>
    <x v="2"/>
    <x v="1"/>
    <x v="11"/>
    <x v="0"/>
    <x v="1158"/>
    <x v="0"/>
    <x v="1075"/>
    <x v="1297"/>
    <x v="1220"/>
    <x v="1294"/>
    <x v="1319"/>
    <x v="0"/>
    <x v="2"/>
    <x v="6"/>
    <x v="6"/>
  </r>
  <r>
    <x v="1322"/>
    <x v="190"/>
    <x v="0"/>
    <x v="6"/>
    <x v="2"/>
    <x v="1"/>
    <x v="1"/>
    <x v="0"/>
    <x v="2"/>
    <x v="0"/>
    <x v="8"/>
    <x v="3"/>
    <x v="1159"/>
    <x v="0"/>
    <x v="1076"/>
    <x v="1298"/>
    <x v="1221"/>
    <x v="1295"/>
    <x v="1320"/>
    <x v="0"/>
    <x v="2"/>
    <x v="6"/>
    <x v="6"/>
  </r>
  <r>
    <x v="1323"/>
    <x v="190"/>
    <x v="0"/>
    <x v="6"/>
    <x v="2"/>
    <x v="2"/>
    <x v="3"/>
    <x v="0"/>
    <x v="0"/>
    <x v="2"/>
    <x v="18"/>
    <x v="1"/>
    <x v="1160"/>
    <x v="0"/>
    <x v="1077"/>
    <x v="1299"/>
    <x v="1222"/>
    <x v="1296"/>
    <x v="1321"/>
    <x v="0"/>
    <x v="2"/>
    <x v="6"/>
    <x v="6"/>
  </r>
  <r>
    <x v="1324"/>
    <x v="191"/>
    <x v="0"/>
    <x v="6"/>
    <x v="2"/>
    <x v="1"/>
    <x v="12"/>
    <x v="2"/>
    <x v="1"/>
    <x v="0"/>
    <x v="0"/>
    <x v="0"/>
    <x v="1161"/>
    <x v="0"/>
    <x v="1078"/>
    <x v="1300"/>
    <x v="1223"/>
    <x v="1297"/>
    <x v="1322"/>
    <x v="0"/>
    <x v="2"/>
    <x v="6"/>
    <x v="6"/>
  </r>
  <r>
    <x v="1325"/>
    <x v="191"/>
    <x v="0"/>
    <x v="6"/>
    <x v="2"/>
    <x v="0"/>
    <x v="15"/>
    <x v="0"/>
    <x v="1"/>
    <x v="1"/>
    <x v="17"/>
    <x v="0"/>
    <x v="585"/>
    <x v="2"/>
    <x v="1079"/>
    <x v="1301"/>
    <x v="1224"/>
    <x v="1298"/>
    <x v="1323"/>
    <x v="0"/>
    <x v="2"/>
    <x v="6"/>
    <x v="6"/>
  </r>
  <r>
    <x v="1326"/>
    <x v="191"/>
    <x v="0"/>
    <x v="6"/>
    <x v="2"/>
    <x v="0"/>
    <x v="15"/>
    <x v="0"/>
    <x v="1"/>
    <x v="2"/>
    <x v="18"/>
    <x v="2"/>
    <x v="1162"/>
    <x v="0"/>
    <x v="1080"/>
    <x v="1302"/>
    <x v="1225"/>
    <x v="1299"/>
    <x v="1324"/>
    <x v="0"/>
    <x v="2"/>
    <x v="6"/>
    <x v="6"/>
  </r>
  <r>
    <x v="1327"/>
    <x v="191"/>
    <x v="0"/>
    <x v="6"/>
    <x v="2"/>
    <x v="0"/>
    <x v="15"/>
    <x v="0"/>
    <x v="0"/>
    <x v="3"/>
    <x v="13"/>
    <x v="2"/>
    <x v="1163"/>
    <x v="3"/>
    <x v="1081"/>
    <x v="1303"/>
    <x v="1226"/>
    <x v="1300"/>
    <x v="1325"/>
    <x v="0"/>
    <x v="2"/>
    <x v="6"/>
    <x v="6"/>
  </r>
  <r>
    <x v="1328"/>
    <x v="191"/>
    <x v="0"/>
    <x v="6"/>
    <x v="2"/>
    <x v="2"/>
    <x v="2"/>
    <x v="2"/>
    <x v="1"/>
    <x v="0"/>
    <x v="8"/>
    <x v="0"/>
    <x v="1164"/>
    <x v="0"/>
    <x v="701"/>
    <x v="1304"/>
    <x v="765"/>
    <x v="1301"/>
    <x v="1326"/>
    <x v="0"/>
    <x v="2"/>
    <x v="6"/>
    <x v="6"/>
  </r>
  <r>
    <x v="1329"/>
    <x v="191"/>
    <x v="0"/>
    <x v="6"/>
    <x v="2"/>
    <x v="0"/>
    <x v="15"/>
    <x v="0"/>
    <x v="1"/>
    <x v="0"/>
    <x v="4"/>
    <x v="3"/>
    <x v="1057"/>
    <x v="2"/>
    <x v="130"/>
    <x v="1305"/>
    <x v="651"/>
    <x v="1302"/>
    <x v="1327"/>
    <x v="0"/>
    <x v="2"/>
    <x v="6"/>
    <x v="6"/>
  </r>
  <r>
    <x v="1330"/>
    <x v="191"/>
    <x v="0"/>
    <x v="6"/>
    <x v="2"/>
    <x v="1"/>
    <x v="11"/>
    <x v="1"/>
    <x v="2"/>
    <x v="1"/>
    <x v="3"/>
    <x v="8"/>
    <x v="1165"/>
    <x v="1"/>
    <x v="1082"/>
    <x v="1306"/>
    <x v="1227"/>
    <x v="1303"/>
    <x v="1328"/>
    <x v="0"/>
    <x v="2"/>
    <x v="6"/>
    <x v="6"/>
  </r>
  <r>
    <x v="1331"/>
    <x v="191"/>
    <x v="0"/>
    <x v="6"/>
    <x v="2"/>
    <x v="1"/>
    <x v="6"/>
    <x v="0"/>
    <x v="1"/>
    <x v="3"/>
    <x v="7"/>
    <x v="3"/>
    <x v="1166"/>
    <x v="2"/>
    <x v="1083"/>
    <x v="1307"/>
    <x v="1228"/>
    <x v="1304"/>
    <x v="1329"/>
    <x v="0"/>
    <x v="2"/>
    <x v="6"/>
    <x v="6"/>
  </r>
  <r>
    <x v="1332"/>
    <x v="191"/>
    <x v="0"/>
    <x v="6"/>
    <x v="2"/>
    <x v="3"/>
    <x v="4"/>
    <x v="2"/>
    <x v="0"/>
    <x v="0"/>
    <x v="8"/>
    <x v="6"/>
    <x v="554"/>
    <x v="0"/>
    <x v="1084"/>
    <x v="1308"/>
    <x v="1229"/>
    <x v="1305"/>
    <x v="1330"/>
    <x v="0"/>
    <x v="2"/>
    <x v="6"/>
    <x v="6"/>
  </r>
  <r>
    <x v="1333"/>
    <x v="191"/>
    <x v="0"/>
    <x v="6"/>
    <x v="2"/>
    <x v="3"/>
    <x v="7"/>
    <x v="0"/>
    <x v="0"/>
    <x v="3"/>
    <x v="13"/>
    <x v="2"/>
    <x v="1167"/>
    <x v="0"/>
    <x v="655"/>
    <x v="1309"/>
    <x v="1230"/>
    <x v="1306"/>
    <x v="1331"/>
    <x v="0"/>
    <x v="2"/>
    <x v="6"/>
    <x v="6"/>
  </r>
  <r>
    <x v="1334"/>
    <x v="191"/>
    <x v="0"/>
    <x v="6"/>
    <x v="2"/>
    <x v="2"/>
    <x v="10"/>
    <x v="0"/>
    <x v="2"/>
    <x v="1"/>
    <x v="1"/>
    <x v="3"/>
    <x v="1168"/>
    <x v="0"/>
    <x v="763"/>
    <x v="1310"/>
    <x v="1231"/>
    <x v="679"/>
    <x v="1332"/>
    <x v="0"/>
    <x v="2"/>
    <x v="6"/>
    <x v="6"/>
  </r>
  <r>
    <x v="1335"/>
    <x v="191"/>
    <x v="0"/>
    <x v="6"/>
    <x v="2"/>
    <x v="1"/>
    <x v="11"/>
    <x v="0"/>
    <x v="0"/>
    <x v="0"/>
    <x v="6"/>
    <x v="3"/>
    <x v="1169"/>
    <x v="0"/>
    <x v="357"/>
    <x v="1311"/>
    <x v="1232"/>
    <x v="1307"/>
    <x v="1333"/>
    <x v="0"/>
    <x v="2"/>
    <x v="6"/>
    <x v="6"/>
  </r>
  <r>
    <x v="1336"/>
    <x v="192"/>
    <x v="0"/>
    <x v="6"/>
    <x v="2"/>
    <x v="2"/>
    <x v="2"/>
    <x v="0"/>
    <x v="0"/>
    <x v="4"/>
    <x v="10"/>
    <x v="0"/>
    <x v="1040"/>
    <x v="2"/>
    <x v="1085"/>
    <x v="1312"/>
    <x v="1233"/>
    <x v="1308"/>
    <x v="1334"/>
    <x v="0"/>
    <x v="2"/>
    <x v="6"/>
    <x v="6"/>
  </r>
  <r>
    <x v="1337"/>
    <x v="192"/>
    <x v="0"/>
    <x v="6"/>
    <x v="2"/>
    <x v="1"/>
    <x v="12"/>
    <x v="1"/>
    <x v="2"/>
    <x v="3"/>
    <x v="13"/>
    <x v="6"/>
    <x v="1170"/>
    <x v="2"/>
    <x v="1086"/>
    <x v="1313"/>
    <x v="1234"/>
    <x v="1309"/>
    <x v="1335"/>
    <x v="0"/>
    <x v="2"/>
    <x v="6"/>
    <x v="6"/>
  </r>
  <r>
    <x v="1338"/>
    <x v="192"/>
    <x v="0"/>
    <x v="6"/>
    <x v="2"/>
    <x v="1"/>
    <x v="14"/>
    <x v="0"/>
    <x v="2"/>
    <x v="4"/>
    <x v="14"/>
    <x v="2"/>
    <x v="1171"/>
    <x v="0"/>
    <x v="612"/>
    <x v="1314"/>
    <x v="1235"/>
    <x v="1310"/>
    <x v="1336"/>
    <x v="0"/>
    <x v="2"/>
    <x v="6"/>
    <x v="6"/>
  </r>
  <r>
    <x v="1339"/>
    <x v="192"/>
    <x v="0"/>
    <x v="6"/>
    <x v="2"/>
    <x v="3"/>
    <x v="8"/>
    <x v="2"/>
    <x v="1"/>
    <x v="4"/>
    <x v="10"/>
    <x v="0"/>
    <x v="1172"/>
    <x v="0"/>
    <x v="1087"/>
    <x v="1315"/>
    <x v="1236"/>
    <x v="1311"/>
    <x v="1337"/>
    <x v="0"/>
    <x v="2"/>
    <x v="6"/>
    <x v="6"/>
  </r>
  <r>
    <x v="1340"/>
    <x v="192"/>
    <x v="0"/>
    <x v="6"/>
    <x v="2"/>
    <x v="0"/>
    <x v="0"/>
    <x v="0"/>
    <x v="1"/>
    <x v="4"/>
    <x v="12"/>
    <x v="3"/>
    <x v="1173"/>
    <x v="3"/>
    <x v="805"/>
    <x v="1316"/>
    <x v="887"/>
    <x v="1312"/>
    <x v="1338"/>
    <x v="0"/>
    <x v="2"/>
    <x v="6"/>
    <x v="6"/>
  </r>
  <r>
    <x v="1341"/>
    <x v="192"/>
    <x v="0"/>
    <x v="6"/>
    <x v="2"/>
    <x v="1"/>
    <x v="12"/>
    <x v="3"/>
    <x v="2"/>
    <x v="1"/>
    <x v="11"/>
    <x v="3"/>
    <x v="1174"/>
    <x v="1"/>
    <x v="1088"/>
    <x v="1317"/>
    <x v="1237"/>
    <x v="1313"/>
    <x v="1339"/>
    <x v="0"/>
    <x v="2"/>
    <x v="6"/>
    <x v="6"/>
  </r>
  <r>
    <x v="1342"/>
    <x v="192"/>
    <x v="0"/>
    <x v="6"/>
    <x v="2"/>
    <x v="3"/>
    <x v="7"/>
    <x v="3"/>
    <x v="1"/>
    <x v="2"/>
    <x v="15"/>
    <x v="2"/>
    <x v="1175"/>
    <x v="3"/>
    <x v="1089"/>
    <x v="1318"/>
    <x v="1238"/>
    <x v="1314"/>
    <x v="1340"/>
    <x v="0"/>
    <x v="2"/>
    <x v="6"/>
    <x v="6"/>
  </r>
  <r>
    <x v="1343"/>
    <x v="192"/>
    <x v="0"/>
    <x v="6"/>
    <x v="2"/>
    <x v="0"/>
    <x v="0"/>
    <x v="0"/>
    <x v="0"/>
    <x v="1"/>
    <x v="1"/>
    <x v="3"/>
    <x v="1176"/>
    <x v="2"/>
    <x v="1090"/>
    <x v="1319"/>
    <x v="1239"/>
    <x v="1315"/>
    <x v="1341"/>
    <x v="0"/>
    <x v="2"/>
    <x v="6"/>
    <x v="6"/>
  </r>
  <r>
    <x v="1344"/>
    <x v="192"/>
    <x v="0"/>
    <x v="6"/>
    <x v="2"/>
    <x v="0"/>
    <x v="0"/>
    <x v="0"/>
    <x v="0"/>
    <x v="2"/>
    <x v="2"/>
    <x v="3"/>
    <x v="64"/>
    <x v="0"/>
    <x v="1091"/>
    <x v="1320"/>
    <x v="1240"/>
    <x v="1316"/>
    <x v="1342"/>
    <x v="0"/>
    <x v="2"/>
    <x v="6"/>
    <x v="6"/>
  </r>
  <r>
    <x v="1345"/>
    <x v="192"/>
    <x v="0"/>
    <x v="6"/>
    <x v="2"/>
    <x v="0"/>
    <x v="0"/>
    <x v="2"/>
    <x v="1"/>
    <x v="2"/>
    <x v="9"/>
    <x v="3"/>
    <x v="151"/>
    <x v="0"/>
    <x v="1092"/>
    <x v="1321"/>
    <x v="1241"/>
    <x v="1317"/>
    <x v="1343"/>
    <x v="0"/>
    <x v="2"/>
    <x v="6"/>
    <x v="6"/>
  </r>
  <r>
    <x v="1346"/>
    <x v="192"/>
    <x v="0"/>
    <x v="6"/>
    <x v="2"/>
    <x v="3"/>
    <x v="8"/>
    <x v="3"/>
    <x v="1"/>
    <x v="4"/>
    <x v="10"/>
    <x v="3"/>
    <x v="698"/>
    <x v="3"/>
    <x v="653"/>
    <x v="1322"/>
    <x v="708"/>
    <x v="1318"/>
    <x v="1344"/>
    <x v="0"/>
    <x v="2"/>
    <x v="6"/>
    <x v="6"/>
  </r>
  <r>
    <x v="1347"/>
    <x v="192"/>
    <x v="0"/>
    <x v="6"/>
    <x v="2"/>
    <x v="2"/>
    <x v="16"/>
    <x v="2"/>
    <x v="0"/>
    <x v="4"/>
    <x v="12"/>
    <x v="0"/>
    <x v="1177"/>
    <x v="3"/>
    <x v="1093"/>
    <x v="1323"/>
    <x v="1242"/>
    <x v="1319"/>
    <x v="1345"/>
    <x v="0"/>
    <x v="2"/>
    <x v="6"/>
    <x v="6"/>
  </r>
  <r>
    <x v="1348"/>
    <x v="193"/>
    <x v="0"/>
    <x v="6"/>
    <x v="2"/>
    <x v="3"/>
    <x v="13"/>
    <x v="2"/>
    <x v="0"/>
    <x v="0"/>
    <x v="8"/>
    <x v="3"/>
    <x v="1178"/>
    <x v="0"/>
    <x v="1094"/>
    <x v="1324"/>
    <x v="1243"/>
    <x v="1320"/>
    <x v="1346"/>
    <x v="0"/>
    <x v="2"/>
    <x v="6"/>
    <x v="6"/>
  </r>
  <r>
    <x v="1349"/>
    <x v="193"/>
    <x v="0"/>
    <x v="6"/>
    <x v="2"/>
    <x v="2"/>
    <x v="2"/>
    <x v="2"/>
    <x v="0"/>
    <x v="1"/>
    <x v="3"/>
    <x v="0"/>
    <x v="609"/>
    <x v="2"/>
    <x v="1095"/>
    <x v="1325"/>
    <x v="1244"/>
    <x v="1321"/>
    <x v="1347"/>
    <x v="0"/>
    <x v="2"/>
    <x v="6"/>
    <x v="6"/>
  </r>
  <r>
    <x v="1350"/>
    <x v="193"/>
    <x v="0"/>
    <x v="6"/>
    <x v="2"/>
    <x v="3"/>
    <x v="8"/>
    <x v="3"/>
    <x v="1"/>
    <x v="3"/>
    <x v="7"/>
    <x v="0"/>
    <x v="1179"/>
    <x v="3"/>
    <x v="1096"/>
    <x v="1326"/>
    <x v="1245"/>
    <x v="1322"/>
    <x v="1348"/>
    <x v="0"/>
    <x v="2"/>
    <x v="6"/>
    <x v="6"/>
  </r>
  <r>
    <x v="1351"/>
    <x v="193"/>
    <x v="0"/>
    <x v="6"/>
    <x v="2"/>
    <x v="2"/>
    <x v="16"/>
    <x v="0"/>
    <x v="0"/>
    <x v="1"/>
    <x v="3"/>
    <x v="0"/>
    <x v="1180"/>
    <x v="3"/>
    <x v="1097"/>
    <x v="1327"/>
    <x v="1246"/>
    <x v="1323"/>
    <x v="1349"/>
    <x v="0"/>
    <x v="2"/>
    <x v="6"/>
    <x v="6"/>
  </r>
  <r>
    <x v="1352"/>
    <x v="193"/>
    <x v="0"/>
    <x v="6"/>
    <x v="2"/>
    <x v="1"/>
    <x v="14"/>
    <x v="2"/>
    <x v="1"/>
    <x v="2"/>
    <x v="15"/>
    <x v="3"/>
    <x v="272"/>
    <x v="0"/>
    <x v="1098"/>
    <x v="1328"/>
    <x v="1247"/>
    <x v="1324"/>
    <x v="1350"/>
    <x v="0"/>
    <x v="2"/>
    <x v="6"/>
    <x v="6"/>
  </r>
  <r>
    <x v="1353"/>
    <x v="193"/>
    <x v="0"/>
    <x v="6"/>
    <x v="2"/>
    <x v="1"/>
    <x v="11"/>
    <x v="1"/>
    <x v="2"/>
    <x v="3"/>
    <x v="13"/>
    <x v="8"/>
    <x v="908"/>
    <x v="1"/>
    <x v="1099"/>
    <x v="1329"/>
    <x v="1248"/>
    <x v="1325"/>
    <x v="1351"/>
    <x v="0"/>
    <x v="2"/>
    <x v="6"/>
    <x v="6"/>
  </r>
  <r>
    <x v="1354"/>
    <x v="193"/>
    <x v="0"/>
    <x v="6"/>
    <x v="2"/>
    <x v="1"/>
    <x v="6"/>
    <x v="0"/>
    <x v="1"/>
    <x v="2"/>
    <x v="2"/>
    <x v="3"/>
    <x v="1021"/>
    <x v="2"/>
    <x v="1100"/>
    <x v="1330"/>
    <x v="1249"/>
    <x v="1326"/>
    <x v="1352"/>
    <x v="0"/>
    <x v="2"/>
    <x v="6"/>
    <x v="6"/>
  </r>
  <r>
    <x v="1355"/>
    <x v="193"/>
    <x v="0"/>
    <x v="6"/>
    <x v="2"/>
    <x v="0"/>
    <x v="0"/>
    <x v="2"/>
    <x v="1"/>
    <x v="1"/>
    <x v="11"/>
    <x v="2"/>
    <x v="1181"/>
    <x v="2"/>
    <x v="1101"/>
    <x v="1331"/>
    <x v="1250"/>
    <x v="1327"/>
    <x v="1353"/>
    <x v="0"/>
    <x v="2"/>
    <x v="6"/>
    <x v="6"/>
  </r>
  <r>
    <x v="1356"/>
    <x v="193"/>
    <x v="0"/>
    <x v="6"/>
    <x v="2"/>
    <x v="0"/>
    <x v="15"/>
    <x v="1"/>
    <x v="0"/>
    <x v="4"/>
    <x v="10"/>
    <x v="8"/>
    <x v="508"/>
    <x v="1"/>
    <x v="575"/>
    <x v="1332"/>
    <x v="1251"/>
    <x v="1328"/>
    <x v="1354"/>
    <x v="0"/>
    <x v="2"/>
    <x v="6"/>
    <x v="6"/>
  </r>
  <r>
    <x v="1357"/>
    <x v="194"/>
    <x v="0"/>
    <x v="6"/>
    <x v="2"/>
    <x v="3"/>
    <x v="13"/>
    <x v="0"/>
    <x v="0"/>
    <x v="0"/>
    <x v="8"/>
    <x v="0"/>
    <x v="1182"/>
    <x v="3"/>
    <x v="1102"/>
    <x v="1333"/>
    <x v="1252"/>
    <x v="1329"/>
    <x v="1355"/>
    <x v="0"/>
    <x v="2"/>
    <x v="6"/>
    <x v="6"/>
  </r>
  <r>
    <x v="1358"/>
    <x v="194"/>
    <x v="0"/>
    <x v="6"/>
    <x v="2"/>
    <x v="0"/>
    <x v="9"/>
    <x v="2"/>
    <x v="0"/>
    <x v="3"/>
    <x v="13"/>
    <x v="3"/>
    <x v="1183"/>
    <x v="2"/>
    <x v="1103"/>
    <x v="1334"/>
    <x v="1253"/>
    <x v="1330"/>
    <x v="1356"/>
    <x v="0"/>
    <x v="2"/>
    <x v="6"/>
    <x v="6"/>
  </r>
  <r>
    <x v="1359"/>
    <x v="194"/>
    <x v="0"/>
    <x v="6"/>
    <x v="2"/>
    <x v="2"/>
    <x v="2"/>
    <x v="2"/>
    <x v="1"/>
    <x v="3"/>
    <x v="13"/>
    <x v="3"/>
    <x v="1184"/>
    <x v="0"/>
    <x v="999"/>
    <x v="1335"/>
    <x v="1254"/>
    <x v="1331"/>
    <x v="1357"/>
    <x v="0"/>
    <x v="2"/>
    <x v="6"/>
    <x v="6"/>
  </r>
  <r>
    <x v="1360"/>
    <x v="194"/>
    <x v="0"/>
    <x v="6"/>
    <x v="2"/>
    <x v="2"/>
    <x v="5"/>
    <x v="1"/>
    <x v="0"/>
    <x v="2"/>
    <x v="2"/>
    <x v="4"/>
    <x v="97"/>
    <x v="1"/>
    <x v="1104"/>
    <x v="1336"/>
    <x v="1255"/>
    <x v="1332"/>
    <x v="1358"/>
    <x v="0"/>
    <x v="2"/>
    <x v="6"/>
    <x v="6"/>
  </r>
  <r>
    <x v="1361"/>
    <x v="194"/>
    <x v="0"/>
    <x v="6"/>
    <x v="2"/>
    <x v="0"/>
    <x v="15"/>
    <x v="0"/>
    <x v="1"/>
    <x v="0"/>
    <x v="0"/>
    <x v="2"/>
    <x v="1185"/>
    <x v="0"/>
    <x v="106"/>
    <x v="1337"/>
    <x v="1256"/>
    <x v="1333"/>
    <x v="1359"/>
    <x v="0"/>
    <x v="2"/>
    <x v="6"/>
    <x v="6"/>
  </r>
  <r>
    <x v="1362"/>
    <x v="194"/>
    <x v="0"/>
    <x v="6"/>
    <x v="2"/>
    <x v="2"/>
    <x v="10"/>
    <x v="3"/>
    <x v="1"/>
    <x v="2"/>
    <x v="2"/>
    <x v="3"/>
    <x v="989"/>
    <x v="0"/>
    <x v="402"/>
    <x v="1338"/>
    <x v="422"/>
    <x v="1334"/>
    <x v="1360"/>
    <x v="0"/>
    <x v="2"/>
    <x v="6"/>
    <x v="6"/>
  </r>
  <r>
    <x v="1363"/>
    <x v="194"/>
    <x v="0"/>
    <x v="6"/>
    <x v="2"/>
    <x v="2"/>
    <x v="16"/>
    <x v="1"/>
    <x v="0"/>
    <x v="3"/>
    <x v="7"/>
    <x v="8"/>
    <x v="1186"/>
    <x v="3"/>
    <x v="535"/>
    <x v="1339"/>
    <x v="1257"/>
    <x v="1335"/>
    <x v="1361"/>
    <x v="0"/>
    <x v="2"/>
    <x v="6"/>
    <x v="6"/>
  </r>
  <r>
    <x v="1364"/>
    <x v="194"/>
    <x v="0"/>
    <x v="6"/>
    <x v="2"/>
    <x v="0"/>
    <x v="9"/>
    <x v="0"/>
    <x v="1"/>
    <x v="4"/>
    <x v="16"/>
    <x v="3"/>
    <x v="1187"/>
    <x v="0"/>
    <x v="552"/>
    <x v="1340"/>
    <x v="1258"/>
    <x v="1336"/>
    <x v="1362"/>
    <x v="0"/>
    <x v="2"/>
    <x v="6"/>
    <x v="6"/>
  </r>
  <r>
    <x v="1365"/>
    <x v="195"/>
    <x v="0"/>
    <x v="6"/>
    <x v="2"/>
    <x v="3"/>
    <x v="8"/>
    <x v="0"/>
    <x v="0"/>
    <x v="4"/>
    <x v="12"/>
    <x v="0"/>
    <x v="1188"/>
    <x v="0"/>
    <x v="1105"/>
    <x v="1341"/>
    <x v="1259"/>
    <x v="1337"/>
    <x v="1363"/>
    <x v="0"/>
    <x v="2"/>
    <x v="6"/>
    <x v="6"/>
  </r>
  <r>
    <x v="1366"/>
    <x v="195"/>
    <x v="0"/>
    <x v="6"/>
    <x v="2"/>
    <x v="0"/>
    <x v="9"/>
    <x v="0"/>
    <x v="1"/>
    <x v="4"/>
    <x v="16"/>
    <x v="0"/>
    <x v="1189"/>
    <x v="0"/>
    <x v="692"/>
    <x v="1342"/>
    <x v="1260"/>
    <x v="1338"/>
    <x v="1364"/>
    <x v="0"/>
    <x v="2"/>
    <x v="6"/>
    <x v="6"/>
  </r>
  <r>
    <x v="1367"/>
    <x v="195"/>
    <x v="0"/>
    <x v="6"/>
    <x v="2"/>
    <x v="0"/>
    <x v="0"/>
    <x v="2"/>
    <x v="1"/>
    <x v="4"/>
    <x v="10"/>
    <x v="0"/>
    <x v="1190"/>
    <x v="0"/>
    <x v="353"/>
    <x v="1343"/>
    <x v="366"/>
    <x v="1339"/>
    <x v="1365"/>
    <x v="0"/>
    <x v="2"/>
    <x v="6"/>
    <x v="6"/>
  </r>
  <r>
    <x v="1368"/>
    <x v="195"/>
    <x v="0"/>
    <x v="6"/>
    <x v="2"/>
    <x v="1"/>
    <x v="12"/>
    <x v="3"/>
    <x v="0"/>
    <x v="1"/>
    <x v="1"/>
    <x v="3"/>
    <x v="1191"/>
    <x v="1"/>
    <x v="1106"/>
    <x v="1344"/>
    <x v="1261"/>
    <x v="1340"/>
    <x v="1366"/>
    <x v="0"/>
    <x v="2"/>
    <x v="6"/>
    <x v="6"/>
  </r>
  <r>
    <x v="1369"/>
    <x v="195"/>
    <x v="0"/>
    <x v="6"/>
    <x v="2"/>
    <x v="3"/>
    <x v="13"/>
    <x v="1"/>
    <x v="2"/>
    <x v="0"/>
    <x v="0"/>
    <x v="2"/>
    <x v="1192"/>
    <x v="3"/>
    <x v="1107"/>
    <x v="1345"/>
    <x v="1262"/>
    <x v="1341"/>
    <x v="1367"/>
    <x v="0"/>
    <x v="2"/>
    <x v="6"/>
    <x v="6"/>
  </r>
  <r>
    <x v="1370"/>
    <x v="195"/>
    <x v="0"/>
    <x v="6"/>
    <x v="2"/>
    <x v="2"/>
    <x v="2"/>
    <x v="2"/>
    <x v="2"/>
    <x v="1"/>
    <x v="1"/>
    <x v="3"/>
    <x v="1193"/>
    <x v="0"/>
    <x v="748"/>
    <x v="43"/>
    <x v="1263"/>
    <x v="743"/>
    <x v="1368"/>
    <x v="0"/>
    <x v="2"/>
    <x v="6"/>
    <x v="6"/>
  </r>
  <r>
    <x v="1371"/>
    <x v="195"/>
    <x v="0"/>
    <x v="6"/>
    <x v="2"/>
    <x v="1"/>
    <x v="14"/>
    <x v="2"/>
    <x v="1"/>
    <x v="2"/>
    <x v="9"/>
    <x v="3"/>
    <x v="1194"/>
    <x v="0"/>
    <x v="1108"/>
    <x v="1346"/>
    <x v="1264"/>
    <x v="1342"/>
    <x v="1369"/>
    <x v="0"/>
    <x v="2"/>
    <x v="6"/>
    <x v="6"/>
  </r>
  <r>
    <x v="1372"/>
    <x v="196"/>
    <x v="0"/>
    <x v="6"/>
    <x v="2"/>
    <x v="1"/>
    <x v="12"/>
    <x v="0"/>
    <x v="0"/>
    <x v="0"/>
    <x v="4"/>
    <x v="0"/>
    <x v="1142"/>
    <x v="0"/>
    <x v="760"/>
    <x v="1347"/>
    <x v="840"/>
    <x v="1343"/>
    <x v="1370"/>
    <x v="0"/>
    <x v="2"/>
    <x v="6"/>
    <x v="6"/>
  </r>
  <r>
    <x v="1373"/>
    <x v="196"/>
    <x v="0"/>
    <x v="6"/>
    <x v="2"/>
    <x v="3"/>
    <x v="8"/>
    <x v="3"/>
    <x v="1"/>
    <x v="1"/>
    <x v="17"/>
    <x v="2"/>
    <x v="1195"/>
    <x v="3"/>
    <x v="1109"/>
    <x v="1348"/>
    <x v="1265"/>
    <x v="1344"/>
    <x v="1371"/>
    <x v="0"/>
    <x v="2"/>
    <x v="6"/>
    <x v="6"/>
  </r>
  <r>
    <x v="1374"/>
    <x v="196"/>
    <x v="0"/>
    <x v="6"/>
    <x v="2"/>
    <x v="1"/>
    <x v="14"/>
    <x v="3"/>
    <x v="0"/>
    <x v="0"/>
    <x v="0"/>
    <x v="3"/>
    <x v="1196"/>
    <x v="0"/>
    <x v="1110"/>
    <x v="1349"/>
    <x v="1266"/>
    <x v="1345"/>
    <x v="1372"/>
    <x v="0"/>
    <x v="2"/>
    <x v="6"/>
    <x v="6"/>
  </r>
  <r>
    <x v="1375"/>
    <x v="196"/>
    <x v="0"/>
    <x v="6"/>
    <x v="2"/>
    <x v="3"/>
    <x v="4"/>
    <x v="0"/>
    <x v="0"/>
    <x v="4"/>
    <x v="10"/>
    <x v="3"/>
    <x v="1197"/>
    <x v="0"/>
    <x v="922"/>
    <x v="1350"/>
    <x v="1267"/>
    <x v="1346"/>
    <x v="1373"/>
    <x v="0"/>
    <x v="2"/>
    <x v="6"/>
    <x v="6"/>
  </r>
  <r>
    <x v="1376"/>
    <x v="196"/>
    <x v="0"/>
    <x v="6"/>
    <x v="2"/>
    <x v="1"/>
    <x v="6"/>
    <x v="3"/>
    <x v="0"/>
    <x v="3"/>
    <x v="19"/>
    <x v="0"/>
    <x v="1198"/>
    <x v="1"/>
    <x v="1111"/>
    <x v="1351"/>
    <x v="1268"/>
    <x v="1347"/>
    <x v="1374"/>
    <x v="0"/>
    <x v="2"/>
    <x v="6"/>
    <x v="6"/>
  </r>
  <r>
    <x v="1377"/>
    <x v="196"/>
    <x v="0"/>
    <x v="6"/>
    <x v="2"/>
    <x v="0"/>
    <x v="9"/>
    <x v="0"/>
    <x v="0"/>
    <x v="4"/>
    <x v="12"/>
    <x v="3"/>
    <x v="1199"/>
    <x v="3"/>
    <x v="1112"/>
    <x v="1352"/>
    <x v="1269"/>
    <x v="1348"/>
    <x v="1375"/>
    <x v="0"/>
    <x v="2"/>
    <x v="6"/>
    <x v="6"/>
  </r>
  <r>
    <x v="1378"/>
    <x v="196"/>
    <x v="0"/>
    <x v="6"/>
    <x v="2"/>
    <x v="2"/>
    <x v="5"/>
    <x v="2"/>
    <x v="1"/>
    <x v="1"/>
    <x v="1"/>
    <x v="6"/>
    <x v="1200"/>
    <x v="3"/>
    <x v="1113"/>
    <x v="1353"/>
    <x v="1270"/>
    <x v="1349"/>
    <x v="1376"/>
    <x v="0"/>
    <x v="2"/>
    <x v="6"/>
    <x v="6"/>
  </r>
  <r>
    <x v="1379"/>
    <x v="196"/>
    <x v="0"/>
    <x v="6"/>
    <x v="2"/>
    <x v="3"/>
    <x v="7"/>
    <x v="1"/>
    <x v="2"/>
    <x v="4"/>
    <x v="14"/>
    <x v="6"/>
    <x v="766"/>
    <x v="2"/>
    <x v="752"/>
    <x v="1354"/>
    <x v="1271"/>
    <x v="1350"/>
    <x v="1377"/>
    <x v="0"/>
    <x v="2"/>
    <x v="6"/>
    <x v="6"/>
  </r>
  <r>
    <x v="1380"/>
    <x v="196"/>
    <x v="0"/>
    <x v="6"/>
    <x v="2"/>
    <x v="2"/>
    <x v="2"/>
    <x v="0"/>
    <x v="2"/>
    <x v="0"/>
    <x v="4"/>
    <x v="0"/>
    <x v="1201"/>
    <x v="3"/>
    <x v="710"/>
    <x v="1355"/>
    <x v="989"/>
    <x v="1351"/>
    <x v="1378"/>
    <x v="0"/>
    <x v="2"/>
    <x v="6"/>
    <x v="6"/>
  </r>
  <r>
    <x v="1381"/>
    <x v="196"/>
    <x v="0"/>
    <x v="6"/>
    <x v="2"/>
    <x v="1"/>
    <x v="12"/>
    <x v="3"/>
    <x v="2"/>
    <x v="4"/>
    <x v="14"/>
    <x v="3"/>
    <x v="1202"/>
    <x v="0"/>
    <x v="842"/>
    <x v="1356"/>
    <x v="928"/>
    <x v="1352"/>
    <x v="1379"/>
    <x v="0"/>
    <x v="2"/>
    <x v="6"/>
    <x v="6"/>
  </r>
  <r>
    <x v="1382"/>
    <x v="196"/>
    <x v="0"/>
    <x v="6"/>
    <x v="2"/>
    <x v="3"/>
    <x v="13"/>
    <x v="0"/>
    <x v="1"/>
    <x v="3"/>
    <x v="7"/>
    <x v="3"/>
    <x v="1203"/>
    <x v="0"/>
    <x v="626"/>
    <x v="1357"/>
    <x v="1272"/>
    <x v="1353"/>
    <x v="1380"/>
    <x v="0"/>
    <x v="2"/>
    <x v="6"/>
    <x v="6"/>
  </r>
  <r>
    <x v="1383"/>
    <x v="196"/>
    <x v="0"/>
    <x v="6"/>
    <x v="2"/>
    <x v="0"/>
    <x v="15"/>
    <x v="0"/>
    <x v="1"/>
    <x v="0"/>
    <x v="6"/>
    <x v="0"/>
    <x v="1204"/>
    <x v="2"/>
    <x v="959"/>
    <x v="1358"/>
    <x v="1078"/>
    <x v="1354"/>
    <x v="1381"/>
    <x v="0"/>
    <x v="2"/>
    <x v="6"/>
    <x v="6"/>
  </r>
  <r>
    <x v="1384"/>
    <x v="196"/>
    <x v="0"/>
    <x v="6"/>
    <x v="2"/>
    <x v="2"/>
    <x v="3"/>
    <x v="2"/>
    <x v="0"/>
    <x v="3"/>
    <x v="5"/>
    <x v="3"/>
    <x v="1205"/>
    <x v="1"/>
    <x v="1114"/>
    <x v="1359"/>
    <x v="1273"/>
    <x v="1355"/>
    <x v="1382"/>
    <x v="0"/>
    <x v="2"/>
    <x v="6"/>
    <x v="6"/>
  </r>
  <r>
    <x v="1385"/>
    <x v="196"/>
    <x v="0"/>
    <x v="6"/>
    <x v="2"/>
    <x v="1"/>
    <x v="12"/>
    <x v="2"/>
    <x v="0"/>
    <x v="2"/>
    <x v="2"/>
    <x v="3"/>
    <x v="1206"/>
    <x v="0"/>
    <x v="255"/>
    <x v="1360"/>
    <x v="747"/>
    <x v="1356"/>
    <x v="1383"/>
    <x v="0"/>
    <x v="2"/>
    <x v="6"/>
    <x v="6"/>
  </r>
  <r>
    <x v="1386"/>
    <x v="197"/>
    <x v="0"/>
    <x v="6"/>
    <x v="2"/>
    <x v="0"/>
    <x v="9"/>
    <x v="0"/>
    <x v="2"/>
    <x v="2"/>
    <x v="9"/>
    <x v="3"/>
    <x v="762"/>
    <x v="0"/>
    <x v="327"/>
    <x v="1361"/>
    <x v="1274"/>
    <x v="1357"/>
    <x v="1384"/>
    <x v="0"/>
    <x v="2"/>
    <x v="6"/>
    <x v="6"/>
  </r>
  <r>
    <x v="1387"/>
    <x v="197"/>
    <x v="0"/>
    <x v="6"/>
    <x v="2"/>
    <x v="1"/>
    <x v="14"/>
    <x v="0"/>
    <x v="1"/>
    <x v="1"/>
    <x v="17"/>
    <x v="3"/>
    <x v="1207"/>
    <x v="2"/>
    <x v="580"/>
    <x v="1362"/>
    <x v="1275"/>
    <x v="1358"/>
    <x v="1385"/>
    <x v="0"/>
    <x v="2"/>
    <x v="6"/>
    <x v="6"/>
  </r>
  <r>
    <x v="1388"/>
    <x v="197"/>
    <x v="0"/>
    <x v="6"/>
    <x v="2"/>
    <x v="0"/>
    <x v="15"/>
    <x v="2"/>
    <x v="1"/>
    <x v="1"/>
    <x v="17"/>
    <x v="3"/>
    <x v="1208"/>
    <x v="2"/>
    <x v="1115"/>
    <x v="1363"/>
    <x v="1276"/>
    <x v="1359"/>
    <x v="1386"/>
    <x v="0"/>
    <x v="2"/>
    <x v="6"/>
    <x v="6"/>
  </r>
  <r>
    <x v="1389"/>
    <x v="197"/>
    <x v="0"/>
    <x v="6"/>
    <x v="2"/>
    <x v="2"/>
    <x v="5"/>
    <x v="2"/>
    <x v="1"/>
    <x v="2"/>
    <x v="2"/>
    <x v="1"/>
    <x v="958"/>
    <x v="3"/>
    <x v="1015"/>
    <x v="1364"/>
    <x v="1277"/>
    <x v="1360"/>
    <x v="1387"/>
    <x v="0"/>
    <x v="2"/>
    <x v="6"/>
    <x v="6"/>
  </r>
  <r>
    <x v="1390"/>
    <x v="197"/>
    <x v="0"/>
    <x v="6"/>
    <x v="2"/>
    <x v="3"/>
    <x v="8"/>
    <x v="0"/>
    <x v="0"/>
    <x v="0"/>
    <x v="4"/>
    <x v="3"/>
    <x v="1209"/>
    <x v="2"/>
    <x v="1116"/>
    <x v="1365"/>
    <x v="1278"/>
    <x v="1361"/>
    <x v="1388"/>
    <x v="0"/>
    <x v="2"/>
    <x v="6"/>
    <x v="6"/>
  </r>
  <r>
    <x v="1391"/>
    <x v="197"/>
    <x v="0"/>
    <x v="6"/>
    <x v="2"/>
    <x v="2"/>
    <x v="2"/>
    <x v="0"/>
    <x v="0"/>
    <x v="3"/>
    <x v="19"/>
    <x v="3"/>
    <x v="1210"/>
    <x v="1"/>
    <x v="1117"/>
    <x v="1366"/>
    <x v="1279"/>
    <x v="1362"/>
    <x v="1389"/>
    <x v="0"/>
    <x v="2"/>
    <x v="6"/>
    <x v="6"/>
  </r>
  <r>
    <x v="1392"/>
    <x v="197"/>
    <x v="0"/>
    <x v="6"/>
    <x v="2"/>
    <x v="2"/>
    <x v="10"/>
    <x v="0"/>
    <x v="0"/>
    <x v="1"/>
    <x v="17"/>
    <x v="2"/>
    <x v="1211"/>
    <x v="0"/>
    <x v="1118"/>
    <x v="1367"/>
    <x v="1280"/>
    <x v="1363"/>
    <x v="1390"/>
    <x v="0"/>
    <x v="2"/>
    <x v="6"/>
    <x v="6"/>
  </r>
  <r>
    <x v="1393"/>
    <x v="197"/>
    <x v="0"/>
    <x v="6"/>
    <x v="2"/>
    <x v="1"/>
    <x v="1"/>
    <x v="0"/>
    <x v="0"/>
    <x v="4"/>
    <x v="14"/>
    <x v="3"/>
    <x v="1212"/>
    <x v="0"/>
    <x v="1119"/>
    <x v="1368"/>
    <x v="1281"/>
    <x v="507"/>
    <x v="1391"/>
    <x v="0"/>
    <x v="2"/>
    <x v="6"/>
    <x v="6"/>
  </r>
  <r>
    <x v="1394"/>
    <x v="198"/>
    <x v="0"/>
    <x v="6"/>
    <x v="2"/>
    <x v="2"/>
    <x v="3"/>
    <x v="0"/>
    <x v="1"/>
    <x v="1"/>
    <x v="11"/>
    <x v="3"/>
    <x v="1213"/>
    <x v="2"/>
    <x v="1120"/>
    <x v="1369"/>
    <x v="1282"/>
    <x v="1364"/>
    <x v="1392"/>
    <x v="0"/>
    <x v="2"/>
    <x v="6"/>
    <x v="6"/>
  </r>
  <r>
    <x v="1395"/>
    <x v="198"/>
    <x v="0"/>
    <x v="6"/>
    <x v="2"/>
    <x v="1"/>
    <x v="14"/>
    <x v="2"/>
    <x v="2"/>
    <x v="3"/>
    <x v="13"/>
    <x v="0"/>
    <x v="557"/>
    <x v="2"/>
    <x v="1121"/>
    <x v="1370"/>
    <x v="607"/>
    <x v="1365"/>
    <x v="1393"/>
    <x v="0"/>
    <x v="2"/>
    <x v="6"/>
    <x v="6"/>
  </r>
  <r>
    <x v="1396"/>
    <x v="198"/>
    <x v="0"/>
    <x v="6"/>
    <x v="2"/>
    <x v="1"/>
    <x v="12"/>
    <x v="0"/>
    <x v="1"/>
    <x v="1"/>
    <x v="1"/>
    <x v="3"/>
    <x v="1214"/>
    <x v="0"/>
    <x v="1122"/>
    <x v="1371"/>
    <x v="1283"/>
    <x v="1366"/>
    <x v="1394"/>
    <x v="0"/>
    <x v="2"/>
    <x v="6"/>
    <x v="6"/>
  </r>
  <r>
    <x v="1397"/>
    <x v="198"/>
    <x v="0"/>
    <x v="6"/>
    <x v="2"/>
    <x v="2"/>
    <x v="2"/>
    <x v="0"/>
    <x v="0"/>
    <x v="0"/>
    <x v="6"/>
    <x v="0"/>
    <x v="407"/>
    <x v="0"/>
    <x v="1123"/>
    <x v="1372"/>
    <x v="1284"/>
    <x v="1367"/>
    <x v="1395"/>
    <x v="0"/>
    <x v="2"/>
    <x v="6"/>
    <x v="6"/>
  </r>
  <r>
    <x v="1398"/>
    <x v="198"/>
    <x v="0"/>
    <x v="6"/>
    <x v="2"/>
    <x v="0"/>
    <x v="0"/>
    <x v="0"/>
    <x v="0"/>
    <x v="2"/>
    <x v="15"/>
    <x v="0"/>
    <x v="1215"/>
    <x v="0"/>
    <x v="1124"/>
    <x v="1373"/>
    <x v="1285"/>
    <x v="1368"/>
    <x v="1396"/>
    <x v="0"/>
    <x v="2"/>
    <x v="6"/>
    <x v="6"/>
  </r>
  <r>
    <x v="1399"/>
    <x v="198"/>
    <x v="0"/>
    <x v="6"/>
    <x v="2"/>
    <x v="1"/>
    <x v="12"/>
    <x v="3"/>
    <x v="1"/>
    <x v="0"/>
    <x v="6"/>
    <x v="0"/>
    <x v="1216"/>
    <x v="2"/>
    <x v="1067"/>
    <x v="1374"/>
    <x v="1286"/>
    <x v="1369"/>
    <x v="1397"/>
    <x v="0"/>
    <x v="2"/>
    <x v="6"/>
    <x v="6"/>
  </r>
  <r>
    <x v="1400"/>
    <x v="198"/>
    <x v="0"/>
    <x v="6"/>
    <x v="2"/>
    <x v="3"/>
    <x v="13"/>
    <x v="3"/>
    <x v="0"/>
    <x v="1"/>
    <x v="1"/>
    <x v="3"/>
    <x v="1217"/>
    <x v="2"/>
    <x v="1125"/>
    <x v="1375"/>
    <x v="1287"/>
    <x v="1370"/>
    <x v="1398"/>
    <x v="0"/>
    <x v="2"/>
    <x v="6"/>
    <x v="6"/>
  </r>
  <r>
    <x v="1401"/>
    <x v="198"/>
    <x v="0"/>
    <x v="6"/>
    <x v="2"/>
    <x v="0"/>
    <x v="0"/>
    <x v="2"/>
    <x v="0"/>
    <x v="4"/>
    <x v="16"/>
    <x v="0"/>
    <x v="1218"/>
    <x v="0"/>
    <x v="119"/>
    <x v="1376"/>
    <x v="1288"/>
    <x v="1371"/>
    <x v="1399"/>
    <x v="0"/>
    <x v="2"/>
    <x v="6"/>
    <x v="6"/>
  </r>
  <r>
    <x v="1402"/>
    <x v="198"/>
    <x v="0"/>
    <x v="6"/>
    <x v="2"/>
    <x v="3"/>
    <x v="13"/>
    <x v="2"/>
    <x v="1"/>
    <x v="4"/>
    <x v="12"/>
    <x v="2"/>
    <x v="1219"/>
    <x v="2"/>
    <x v="955"/>
    <x v="1377"/>
    <x v="1289"/>
    <x v="1372"/>
    <x v="1400"/>
    <x v="0"/>
    <x v="2"/>
    <x v="6"/>
    <x v="6"/>
  </r>
  <r>
    <x v="1403"/>
    <x v="198"/>
    <x v="0"/>
    <x v="6"/>
    <x v="2"/>
    <x v="1"/>
    <x v="11"/>
    <x v="0"/>
    <x v="1"/>
    <x v="0"/>
    <x v="0"/>
    <x v="0"/>
    <x v="1220"/>
    <x v="0"/>
    <x v="1126"/>
    <x v="1378"/>
    <x v="1290"/>
    <x v="1373"/>
    <x v="1401"/>
    <x v="0"/>
    <x v="2"/>
    <x v="6"/>
    <x v="6"/>
  </r>
  <r>
    <x v="1404"/>
    <x v="198"/>
    <x v="0"/>
    <x v="6"/>
    <x v="2"/>
    <x v="1"/>
    <x v="12"/>
    <x v="0"/>
    <x v="0"/>
    <x v="1"/>
    <x v="11"/>
    <x v="2"/>
    <x v="1221"/>
    <x v="3"/>
    <x v="1127"/>
    <x v="1379"/>
    <x v="1291"/>
    <x v="1374"/>
    <x v="1402"/>
    <x v="0"/>
    <x v="2"/>
    <x v="6"/>
    <x v="6"/>
  </r>
  <r>
    <x v="1405"/>
    <x v="198"/>
    <x v="0"/>
    <x v="6"/>
    <x v="2"/>
    <x v="1"/>
    <x v="12"/>
    <x v="3"/>
    <x v="1"/>
    <x v="0"/>
    <x v="8"/>
    <x v="1"/>
    <x v="562"/>
    <x v="0"/>
    <x v="539"/>
    <x v="1380"/>
    <x v="1292"/>
    <x v="1375"/>
    <x v="1403"/>
    <x v="0"/>
    <x v="2"/>
    <x v="6"/>
    <x v="6"/>
  </r>
  <r>
    <x v="1406"/>
    <x v="198"/>
    <x v="0"/>
    <x v="6"/>
    <x v="2"/>
    <x v="2"/>
    <x v="10"/>
    <x v="2"/>
    <x v="0"/>
    <x v="4"/>
    <x v="14"/>
    <x v="0"/>
    <x v="1222"/>
    <x v="1"/>
    <x v="101"/>
    <x v="1381"/>
    <x v="101"/>
    <x v="1376"/>
    <x v="1404"/>
    <x v="0"/>
    <x v="2"/>
    <x v="6"/>
    <x v="6"/>
  </r>
  <r>
    <x v="1407"/>
    <x v="198"/>
    <x v="0"/>
    <x v="6"/>
    <x v="2"/>
    <x v="3"/>
    <x v="8"/>
    <x v="0"/>
    <x v="1"/>
    <x v="3"/>
    <x v="19"/>
    <x v="0"/>
    <x v="1223"/>
    <x v="0"/>
    <x v="683"/>
    <x v="1382"/>
    <x v="1145"/>
    <x v="1377"/>
    <x v="1405"/>
    <x v="0"/>
    <x v="2"/>
    <x v="6"/>
    <x v="6"/>
  </r>
  <r>
    <x v="1408"/>
    <x v="199"/>
    <x v="0"/>
    <x v="6"/>
    <x v="2"/>
    <x v="1"/>
    <x v="12"/>
    <x v="0"/>
    <x v="1"/>
    <x v="1"/>
    <x v="17"/>
    <x v="0"/>
    <x v="1224"/>
    <x v="0"/>
    <x v="1128"/>
    <x v="1383"/>
    <x v="1293"/>
    <x v="1378"/>
    <x v="1406"/>
    <x v="0"/>
    <x v="2"/>
    <x v="6"/>
    <x v="6"/>
  </r>
  <r>
    <x v="1409"/>
    <x v="199"/>
    <x v="0"/>
    <x v="6"/>
    <x v="2"/>
    <x v="1"/>
    <x v="12"/>
    <x v="0"/>
    <x v="1"/>
    <x v="1"/>
    <x v="3"/>
    <x v="1"/>
    <x v="1225"/>
    <x v="0"/>
    <x v="1129"/>
    <x v="1384"/>
    <x v="1294"/>
    <x v="1379"/>
    <x v="1407"/>
    <x v="0"/>
    <x v="2"/>
    <x v="6"/>
    <x v="6"/>
  </r>
  <r>
    <x v="1410"/>
    <x v="199"/>
    <x v="0"/>
    <x v="6"/>
    <x v="2"/>
    <x v="1"/>
    <x v="12"/>
    <x v="0"/>
    <x v="1"/>
    <x v="4"/>
    <x v="14"/>
    <x v="0"/>
    <x v="1226"/>
    <x v="0"/>
    <x v="1130"/>
    <x v="1385"/>
    <x v="1295"/>
    <x v="434"/>
    <x v="1408"/>
    <x v="0"/>
    <x v="2"/>
    <x v="6"/>
    <x v="6"/>
  </r>
  <r>
    <x v="1411"/>
    <x v="199"/>
    <x v="0"/>
    <x v="6"/>
    <x v="2"/>
    <x v="1"/>
    <x v="14"/>
    <x v="2"/>
    <x v="1"/>
    <x v="1"/>
    <x v="17"/>
    <x v="2"/>
    <x v="1227"/>
    <x v="3"/>
    <x v="1131"/>
    <x v="1386"/>
    <x v="1296"/>
    <x v="1380"/>
    <x v="1409"/>
    <x v="0"/>
    <x v="2"/>
    <x v="6"/>
    <x v="6"/>
  </r>
  <r>
    <x v="1412"/>
    <x v="199"/>
    <x v="0"/>
    <x v="6"/>
    <x v="2"/>
    <x v="1"/>
    <x v="14"/>
    <x v="2"/>
    <x v="0"/>
    <x v="2"/>
    <x v="2"/>
    <x v="3"/>
    <x v="1228"/>
    <x v="3"/>
    <x v="917"/>
    <x v="1387"/>
    <x v="1207"/>
    <x v="1381"/>
    <x v="1410"/>
    <x v="0"/>
    <x v="2"/>
    <x v="6"/>
    <x v="6"/>
  </r>
  <r>
    <x v="1413"/>
    <x v="199"/>
    <x v="0"/>
    <x v="6"/>
    <x v="2"/>
    <x v="1"/>
    <x v="14"/>
    <x v="0"/>
    <x v="1"/>
    <x v="3"/>
    <x v="19"/>
    <x v="6"/>
    <x v="1229"/>
    <x v="2"/>
    <x v="1132"/>
    <x v="1388"/>
    <x v="1297"/>
    <x v="1382"/>
    <x v="1411"/>
    <x v="0"/>
    <x v="2"/>
    <x v="6"/>
    <x v="6"/>
  </r>
  <r>
    <x v="1414"/>
    <x v="199"/>
    <x v="0"/>
    <x v="6"/>
    <x v="2"/>
    <x v="3"/>
    <x v="8"/>
    <x v="0"/>
    <x v="0"/>
    <x v="0"/>
    <x v="8"/>
    <x v="3"/>
    <x v="1230"/>
    <x v="2"/>
    <x v="1133"/>
    <x v="1389"/>
    <x v="1298"/>
    <x v="1383"/>
    <x v="1412"/>
    <x v="0"/>
    <x v="2"/>
    <x v="6"/>
    <x v="6"/>
  </r>
  <r>
    <x v="1415"/>
    <x v="199"/>
    <x v="0"/>
    <x v="6"/>
    <x v="2"/>
    <x v="2"/>
    <x v="16"/>
    <x v="0"/>
    <x v="1"/>
    <x v="4"/>
    <x v="16"/>
    <x v="0"/>
    <x v="1231"/>
    <x v="2"/>
    <x v="316"/>
    <x v="1390"/>
    <x v="326"/>
    <x v="1384"/>
    <x v="1413"/>
    <x v="0"/>
    <x v="2"/>
    <x v="6"/>
    <x v="6"/>
  </r>
  <r>
    <x v="1416"/>
    <x v="199"/>
    <x v="0"/>
    <x v="6"/>
    <x v="2"/>
    <x v="3"/>
    <x v="13"/>
    <x v="2"/>
    <x v="0"/>
    <x v="4"/>
    <x v="14"/>
    <x v="2"/>
    <x v="1232"/>
    <x v="0"/>
    <x v="224"/>
    <x v="1391"/>
    <x v="1299"/>
    <x v="1385"/>
    <x v="1414"/>
    <x v="0"/>
    <x v="2"/>
    <x v="6"/>
    <x v="6"/>
  </r>
  <r>
    <x v="1417"/>
    <x v="199"/>
    <x v="0"/>
    <x v="6"/>
    <x v="2"/>
    <x v="2"/>
    <x v="2"/>
    <x v="3"/>
    <x v="1"/>
    <x v="2"/>
    <x v="9"/>
    <x v="0"/>
    <x v="1233"/>
    <x v="3"/>
    <x v="1134"/>
    <x v="1392"/>
    <x v="1300"/>
    <x v="1386"/>
    <x v="1415"/>
    <x v="0"/>
    <x v="2"/>
    <x v="6"/>
    <x v="6"/>
  </r>
  <r>
    <x v="1418"/>
    <x v="199"/>
    <x v="0"/>
    <x v="6"/>
    <x v="2"/>
    <x v="0"/>
    <x v="0"/>
    <x v="2"/>
    <x v="0"/>
    <x v="3"/>
    <x v="7"/>
    <x v="3"/>
    <x v="1234"/>
    <x v="3"/>
    <x v="895"/>
    <x v="1393"/>
    <x v="1301"/>
    <x v="1387"/>
    <x v="1416"/>
    <x v="0"/>
    <x v="2"/>
    <x v="6"/>
    <x v="6"/>
  </r>
  <r>
    <x v="1419"/>
    <x v="199"/>
    <x v="0"/>
    <x v="6"/>
    <x v="2"/>
    <x v="0"/>
    <x v="9"/>
    <x v="2"/>
    <x v="2"/>
    <x v="1"/>
    <x v="17"/>
    <x v="3"/>
    <x v="968"/>
    <x v="3"/>
    <x v="561"/>
    <x v="1394"/>
    <x v="202"/>
    <x v="1388"/>
    <x v="1417"/>
    <x v="0"/>
    <x v="2"/>
    <x v="6"/>
    <x v="6"/>
  </r>
  <r>
    <x v="1420"/>
    <x v="199"/>
    <x v="0"/>
    <x v="6"/>
    <x v="2"/>
    <x v="1"/>
    <x v="12"/>
    <x v="3"/>
    <x v="1"/>
    <x v="4"/>
    <x v="16"/>
    <x v="2"/>
    <x v="1235"/>
    <x v="2"/>
    <x v="1135"/>
    <x v="1395"/>
    <x v="1302"/>
    <x v="1389"/>
    <x v="1418"/>
    <x v="0"/>
    <x v="2"/>
    <x v="6"/>
    <x v="6"/>
  </r>
  <r>
    <x v="1421"/>
    <x v="200"/>
    <x v="0"/>
    <x v="6"/>
    <x v="2"/>
    <x v="3"/>
    <x v="7"/>
    <x v="2"/>
    <x v="1"/>
    <x v="1"/>
    <x v="11"/>
    <x v="2"/>
    <x v="1236"/>
    <x v="0"/>
    <x v="1068"/>
    <x v="1396"/>
    <x v="1212"/>
    <x v="1390"/>
    <x v="1419"/>
    <x v="0"/>
    <x v="2"/>
    <x v="6"/>
    <x v="6"/>
  </r>
  <r>
    <x v="1422"/>
    <x v="200"/>
    <x v="0"/>
    <x v="6"/>
    <x v="2"/>
    <x v="2"/>
    <x v="2"/>
    <x v="3"/>
    <x v="0"/>
    <x v="3"/>
    <x v="19"/>
    <x v="2"/>
    <x v="1237"/>
    <x v="0"/>
    <x v="1136"/>
    <x v="1397"/>
    <x v="1303"/>
    <x v="1391"/>
    <x v="1420"/>
    <x v="0"/>
    <x v="2"/>
    <x v="6"/>
    <x v="6"/>
  </r>
  <r>
    <x v="1423"/>
    <x v="200"/>
    <x v="0"/>
    <x v="6"/>
    <x v="2"/>
    <x v="1"/>
    <x v="14"/>
    <x v="2"/>
    <x v="0"/>
    <x v="1"/>
    <x v="3"/>
    <x v="3"/>
    <x v="1238"/>
    <x v="0"/>
    <x v="1137"/>
    <x v="1398"/>
    <x v="1304"/>
    <x v="1392"/>
    <x v="1421"/>
    <x v="0"/>
    <x v="2"/>
    <x v="6"/>
    <x v="6"/>
  </r>
  <r>
    <x v="1424"/>
    <x v="200"/>
    <x v="0"/>
    <x v="6"/>
    <x v="2"/>
    <x v="2"/>
    <x v="2"/>
    <x v="2"/>
    <x v="0"/>
    <x v="0"/>
    <x v="6"/>
    <x v="0"/>
    <x v="604"/>
    <x v="3"/>
    <x v="184"/>
    <x v="1399"/>
    <x v="190"/>
    <x v="1393"/>
    <x v="1422"/>
    <x v="0"/>
    <x v="2"/>
    <x v="6"/>
    <x v="6"/>
  </r>
  <r>
    <x v="1425"/>
    <x v="200"/>
    <x v="0"/>
    <x v="6"/>
    <x v="2"/>
    <x v="1"/>
    <x v="6"/>
    <x v="0"/>
    <x v="1"/>
    <x v="2"/>
    <x v="18"/>
    <x v="0"/>
    <x v="1239"/>
    <x v="3"/>
    <x v="1138"/>
    <x v="1400"/>
    <x v="1305"/>
    <x v="1394"/>
    <x v="1423"/>
    <x v="0"/>
    <x v="2"/>
    <x v="6"/>
    <x v="6"/>
  </r>
  <r>
    <x v="1426"/>
    <x v="200"/>
    <x v="0"/>
    <x v="6"/>
    <x v="2"/>
    <x v="2"/>
    <x v="3"/>
    <x v="2"/>
    <x v="1"/>
    <x v="4"/>
    <x v="12"/>
    <x v="0"/>
    <x v="1240"/>
    <x v="0"/>
    <x v="1139"/>
    <x v="1401"/>
    <x v="390"/>
    <x v="1395"/>
    <x v="1424"/>
    <x v="0"/>
    <x v="2"/>
    <x v="6"/>
    <x v="6"/>
  </r>
  <r>
    <x v="1427"/>
    <x v="200"/>
    <x v="0"/>
    <x v="6"/>
    <x v="2"/>
    <x v="0"/>
    <x v="15"/>
    <x v="0"/>
    <x v="1"/>
    <x v="3"/>
    <x v="7"/>
    <x v="3"/>
    <x v="534"/>
    <x v="0"/>
    <x v="1140"/>
    <x v="1402"/>
    <x v="1306"/>
    <x v="1396"/>
    <x v="1425"/>
    <x v="0"/>
    <x v="2"/>
    <x v="6"/>
    <x v="6"/>
  </r>
  <r>
    <x v="1428"/>
    <x v="200"/>
    <x v="0"/>
    <x v="6"/>
    <x v="2"/>
    <x v="2"/>
    <x v="16"/>
    <x v="0"/>
    <x v="0"/>
    <x v="3"/>
    <x v="7"/>
    <x v="0"/>
    <x v="1241"/>
    <x v="2"/>
    <x v="1141"/>
    <x v="1403"/>
    <x v="1307"/>
    <x v="1397"/>
    <x v="1426"/>
    <x v="0"/>
    <x v="2"/>
    <x v="6"/>
    <x v="6"/>
  </r>
  <r>
    <x v="1429"/>
    <x v="200"/>
    <x v="0"/>
    <x v="6"/>
    <x v="2"/>
    <x v="1"/>
    <x v="14"/>
    <x v="2"/>
    <x v="1"/>
    <x v="3"/>
    <x v="7"/>
    <x v="2"/>
    <x v="1242"/>
    <x v="0"/>
    <x v="1142"/>
    <x v="1404"/>
    <x v="1308"/>
    <x v="1398"/>
    <x v="1427"/>
    <x v="0"/>
    <x v="2"/>
    <x v="6"/>
    <x v="6"/>
  </r>
  <r>
    <x v="1430"/>
    <x v="201"/>
    <x v="0"/>
    <x v="6"/>
    <x v="2"/>
    <x v="1"/>
    <x v="1"/>
    <x v="0"/>
    <x v="0"/>
    <x v="1"/>
    <x v="17"/>
    <x v="0"/>
    <x v="682"/>
    <x v="2"/>
    <x v="736"/>
    <x v="1405"/>
    <x v="1309"/>
    <x v="1399"/>
    <x v="1428"/>
    <x v="0"/>
    <x v="2"/>
    <x v="6"/>
    <x v="6"/>
  </r>
  <r>
    <x v="1431"/>
    <x v="201"/>
    <x v="0"/>
    <x v="6"/>
    <x v="2"/>
    <x v="2"/>
    <x v="2"/>
    <x v="0"/>
    <x v="0"/>
    <x v="3"/>
    <x v="5"/>
    <x v="0"/>
    <x v="1243"/>
    <x v="2"/>
    <x v="1143"/>
    <x v="1406"/>
    <x v="1310"/>
    <x v="1400"/>
    <x v="1429"/>
    <x v="0"/>
    <x v="2"/>
    <x v="6"/>
    <x v="6"/>
  </r>
  <r>
    <x v="1432"/>
    <x v="201"/>
    <x v="0"/>
    <x v="6"/>
    <x v="2"/>
    <x v="1"/>
    <x v="14"/>
    <x v="3"/>
    <x v="1"/>
    <x v="4"/>
    <x v="16"/>
    <x v="3"/>
    <x v="1244"/>
    <x v="2"/>
    <x v="1144"/>
    <x v="1407"/>
    <x v="1311"/>
    <x v="1401"/>
    <x v="1430"/>
    <x v="0"/>
    <x v="2"/>
    <x v="6"/>
    <x v="6"/>
  </r>
  <r>
    <x v="1433"/>
    <x v="201"/>
    <x v="0"/>
    <x v="6"/>
    <x v="2"/>
    <x v="3"/>
    <x v="4"/>
    <x v="2"/>
    <x v="1"/>
    <x v="2"/>
    <x v="9"/>
    <x v="0"/>
    <x v="1245"/>
    <x v="3"/>
    <x v="903"/>
    <x v="1408"/>
    <x v="1312"/>
    <x v="1402"/>
    <x v="1431"/>
    <x v="0"/>
    <x v="2"/>
    <x v="6"/>
    <x v="6"/>
  </r>
  <r>
    <x v="1434"/>
    <x v="201"/>
    <x v="0"/>
    <x v="6"/>
    <x v="2"/>
    <x v="1"/>
    <x v="6"/>
    <x v="3"/>
    <x v="1"/>
    <x v="1"/>
    <x v="1"/>
    <x v="3"/>
    <x v="1246"/>
    <x v="0"/>
    <x v="1145"/>
    <x v="1409"/>
    <x v="1313"/>
    <x v="22"/>
    <x v="1432"/>
    <x v="0"/>
    <x v="2"/>
    <x v="6"/>
    <x v="6"/>
  </r>
  <r>
    <x v="1435"/>
    <x v="201"/>
    <x v="0"/>
    <x v="6"/>
    <x v="2"/>
    <x v="3"/>
    <x v="8"/>
    <x v="3"/>
    <x v="0"/>
    <x v="0"/>
    <x v="6"/>
    <x v="2"/>
    <x v="95"/>
    <x v="0"/>
    <x v="1146"/>
    <x v="1410"/>
    <x v="1314"/>
    <x v="1403"/>
    <x v="1433"/>
    <x v="0"/>
    <x v="2"/>
    <x v="6"/>
    <x v="6"/>
  </r>
  <r>
    <x v="1436"/>
    <x v="201"/>
    <x v="0"/>
    <x v="6"/>
    <x v="2"/>
    <x v="1"/>
    <x v="14"/>
    <x v="0"/>
    <x v="0"/>
    <x v="4"/>
    <x v="14"/>
    <x v="0"/>
    <x v="1247"/>
    <x v="0"/>
    <x v="610"/>
    <x v="1411"/>
    <x v="1315"/>
    <x v="1404"/>
    <x v="1434"/>
    <x v="0"/>
    <x v="2"/>
    <x v="6"/>
    <x v="6"/>
  </r>
  <r>
    <x v="1437"/>
    <x v="201"/>
    <x v="0"/>
    <x v="6"/>
    <x v="2"/>
    <x v="2"/>
    <x v="2"/>
    <x v="3"/>
    <x v="0"/>
    <x v="1"/>
    <x v="3"/>
    <x v="3"/>
    <x v="1248"/>
    <x v="0"/>
    <x v="1147"/>
    <x v="1412"/>
    <x v="1316"/>
    <x v="1405"/>
    <x v="1435"/>
    <x v="0"/>
    <x v="2"/>
    <x v="6"/>
    <x v="6"/>
  </r>
  <r>
    <x v="1438"/>
    <x v="201"/>
    <x v="0"/>
    <x v="6"/>
    <x v="2"/>
    <x v="1"/>
    <x v="14"/>
    <x v="3"/>
    <x v="1"/>
    <x v="1"/>
    <x v="3"/>
    <x v="0"/>
    <x v="1249"/>
    <x v="0"/>
    <x v="278"/>
    <x v="1413"/>
    <x v="1317"/>
    <x v="1406"/>
    <x v="1436"/>
    <x v="0"/>
    <x v="2"/>
    <x v="6"/>
    <x v="6"/>
  </r>
  <r>
    <x v="1439"/>
    <x v="201"/>
    <x v="0"/>
    <x v="6"/>
    <x v="2"/>
    <x v="2"/>
    <x v="5"/>
    <x v="0"/>
    <x v="1"/>
    <x v="1"/>
    <x v="11"/>
    <x v="3"/>
    <x v="1250"/>
    <x v="0"/>
    <x v="1148"/>
    <x v="1414"/>
    <x v="1318"/>
    <x v="1407"/>
    <x v="1437"/>
    <x v="0"/>
    <x v="2"/>
    <x v="6"/>
    <x v="6"/>
  </r>
  <r>
    <x v="1440"/>
    <x v="201"/>
    <x v="0"/>
    <x v="6"/>
    <x v="2"/>
    <x v="3"/>
    <x v="13"/>
    <x v="3"/>
    <x v="1"/>
    <x v="1"/>
    <x v="17"/>
    <x v="2"/>
    <x v="1251"/>
    <x v="0"/>
    <x v="320"/>
    <x v="1415"/>
    <x v="1319"/>
    <x v="1408"/>
    <x v="1438"/>
    <x v="0"/>
    <x v="2"/>
    <x v="6"/>
    <x v="6"/>
  </r>
  <r>
    <x v="1441"/>
    <x v="202"/>
    <x v="0"/>
    <x v="6"/>
    <x v="2"/>
    <x v="3"/>
    <x v="13"/>
    <x v="2"/>
    <x v="2"/>
    <x v="4"/>
    <x v="10"/>
    <x v="3"/>
    <x v="1078"/>
    <x v="0"/>
    <x v="262"/>
    <x v="1203"/>
    <x v="1320"/>
    <x v="1409"/>
    <x v="1439"/>
    <x v="0"/>
    <x v="2"/>
    <x v="6"/>
    <x v="6"/>
  </r>
  <r>
    <x v="1442"/>
    <x v="202"/>
    <x v="0"/>
    <x v="6"/>
    <x v="2"/>
    <x v="0"/>
    <x v="0"/>
    <x v="0"/>
    <x v="1"/>
    <x v="1"/>
    <x v="11"/>
    <x v="2"/>
    <x v="1252"/>
    <x v="0"/>
    <x v="1149"/>
    <x v="1416"/>
    <x v="1321"/>
    <x v="1410"/>
    <x v="1440"/>
    <x v="0"/>
    <x v="2"/>
    <x v="6"/>
    <x v="6"/>
  </r>
  <r>
    <x v="1443"/>
    <x v="202"/>
    <x v="0"/>
    <x v="6"/>
    <x v="2"/>
    <x v="1"/>
    <x v="11"/>
    <x v="2"/>
    <x v="0"/>
    <x v="2"/>
    <x v="2"/>
    <x v="0"/>
    <x v="242"/>
    <x v="2"/>
    <x v="84"/>
    <x v="1417"/>
    <x v="1007"/>
    <x v="1411"/>
    <x v="1441"/>
    <x v="0"/>
    <x v="2"/>
    <x v="6"/>
    <x v="6"/>
  </r>
  <r>
    <x v="1444"/>
    <x v="202"/>
    <x v="0"/>
    <x v="6"/>
    <x v="2"/>
    <x v="3"/>
    <x v="4"/>
    <x v="0"/>
    <x v="0"/>
    <x v="1"/>
    <x v="1"/>
    <x v="6"/>
    <x v="512"/>
    <x v="0"/>
    <x v="694"/>
    <x v="1418"/>
    <x v="1322"/>
    <x v="1412"/>
    <x v="1442"/>
    <x v="0"/>
    <x v="2"/>
    <x v="6"/>
    <x v="6"/>
  </r>
  <r>
    <x v="1445"/>
    <x v="202"/>
    <x v="0"/>
    <x v="6"/>
    <x v="2"/>
    <x v="1"/>
    <x v="12"/>
    <x v="0"/>
    <x v="0"/>
    <x v="0"/>
    <x v="4"/>
    <x v="0"/>
    <x v="1253"/>
    <x v="0"/>
    <x v="1150"/>
    <x v="1419"/>
    <x v="1323"/>
    <x v="1413"/>
    <x v="1443"/>
    <x v="0"/>
    <x v="2"/>
    <x v="6"/>
    <x v="6"/>
  </r>
  <r>
    <x v="1446"/>
    <x v="202"/>
    <x v="0"/>
    <x v="6"/>
    <x v="2"/>
    <x v="0"/>
    <x v="0"/>
    <x v="0"/>
    <x v="1"/>
    <x v="0"/>
    <x v="6"/>
    <x v="3"/>
    <x v="1254"/>
    <x v="0"/>
    <x v="1151"/>
    <x v="1420"/>
    <x v="1324"/>
    <x v="924"/>
    <x v="1444"/>
    <x v="0"/>
    <x v="2"/>
    <x v="6"/>
    <x v="6"/>
  </r>
  <r>
    <x v="1447"/>
    <x v="202"/>
    <x v="0"/>
    <x v="6"/>
    <x v="2"/>
    <x v="3"/>
    <x v="8"/>
    <x v="0"/>
    <x v="1"/>
    <x v="3"/>
    <x v="13"/>
    <x v="0"/>
    <x v="1255"/>
    <x v="0"/>
    <x v="1152"/>
    <x v="1421"/>
    <x v="1325"/>
    <x v="1414"/>
    <x v="1445"/>
    <x v="0"/>
    <x v="2"/>
    <x v="6"/>
    <x v="6"/>
  </r>
  <r>
    <x v="1448"/>
    <x v="202"/>
    <x v="0"/>
    <x v="6"/>
    <x v="2"/>
    <x v="1"/>
    <x v="14"/>
    <x v="2"/>
    <x v="1"/>
    <x v="2"/>
    <x v="9"/>
    <x v="3"/>
    <x v="1256"/>
    <x v="0"/>
    <x v="1153"/>
    <x v="1422"/>
    <x v="1326"/>
    <x v="1415"/>
    <x v="1446"/>
    <x v="0"/>
    <x v="2"/>
    <x v="6"/>
    <x v="6"/>
  </r>
  <r>
    <x v="1449"/>
    <x v="202"/>
    <x v="0"/>
    <x v="6"/>
    <x v="2"/>
    <x v="1"/>
    <x v="12"/>
    <x v="0"/>
    <x v="0"/>
    <x v="0"/>
    <x v="0"/>
    <x v="3"/>
    <x v="1257"/>
    <x v="2"/>
    <x v="1154"/>
    <x v="1423"/>
    <x v="1327"/>
    <x v="1416"/>
    <x v="1447"/>
    <x v="0"/>
    <x v="2"/>
    <x v="6"/>
    <x v="6"/>
  </r>
  <r>
    <x v="1450"/>
    <x v="203"/>
    <x v="0"/>
    <x v="6"/>
    <x v="2"/>
    <x v="3"/>
    <x v="8"/>
    <x v="2"/>
    <x v="0"/>
    <x v="4"/>
    <x v="16"/>
    <x v="3"/>
    <x v="1258"/>
    <x v="0"/>
    <x v="174"/>
    <x v="1424"/>
    <x v="1328"/>
    <x v="1417"/>
    <x v="1448"/>
    <x v="0"/>
    <x v="2"/>
    <x v="6"/>
    <x v="6"/>
  </r>
  <r>
    <x v="1451"/>
    <x v="203"/>
    <x v="0"/>
    <x v="6"/>
    <x v="2"/>
    <x v="1"/>
    <x v="11"/>
    <x v="0"/>
    <x v="2"/>
    <x v="2"/>
    <x v="18"/>
    <x v="1"/>
    <x v="1259"/>
    <x v="1"/>
    <x v="1155"/>
    <x v="1425"/>
    <x v="1329"/>
    <x v="1418"/>
    <x v="1449"/>
    <x v="0"/>
    <x v="2"/>
    <x v="6"/>
    <x v="6"/>
  </r>
  <r>
    <x v="1452"/>
    <x v="203"/>
    <x v="0"/>
    <x v="6"/>
    <x v="2"/>
    <x v="0"/>
    <x v="0"/>
    <x v="0"/>
    <x v="1"/>
    <x v="0"/>
    <x v="6"/>
    <x v="3"/>
    <x v="1254"/>
    <x v="2"/>
    <x v="1156"/>
    <x v="1426"/>
    <x v="1330"/>
    <x v="1419"/>
    <x v="1450"/>
    <x v="0"/>
    <x v="2"/>
    <x v="6"/>
    <x v="6"/>
  </r>
  <r>
    <x v="1453"/>
    <x v="203"/>
    <x v="0"/>
    <x v="6"/>
    <x v="2"/>
    <x v="3"/>
    <x v="8"/>
    <x v="3"/>
    <x v="1"/>
    <x v="0"/>
    <x v="8"/>
    <x v="8"/>
    <x v="1260"/>
    <x v="2"/>
    <x v="1157"/>
    <x v="1427"/>
    <x v="1331"/>
    <x v="1420"/>
    <x v="1451"/>
    <x v="0"/>
    <x v="2"/>
    <x v="6"/>
    <x v="6"/>
  </r>
  <r>
    <x v="1454"/>
    <x v="203"/>
    <x v="0"/>
    <x v="6"/>
    <x v="2"/>
    <x v="1"/>
    <x v="12"/>
    <x v="3"/>
    <x v="0"/>
    <x v="1"/>
    <x v="1"/>
    <x v="3"/>
    <x v="1261"/>
    <x v="0"/>
    <x v="1158"/>
    <x v="1428"/>
    <x v="1332"/>
    <x v="1421"/>
    <x v="1452"/>
    <x v="0"/>
    <x v="2"/>
    <x v="6"/>
    <x v="6"/>
  </r>
  <r>
    <x v="1455"/>
    <x v="203"/>
    <x v="0"/>
    <x v="6"/>
    <x v="2"/>
    <x v="3"/>
    <x v="8"/>
    <x v="0"/>
    <x v="1"/>
    <x v="1"/>
    <x v="17"/>
    <x v="0"/>
    <x v="1262"/>
    <x v="0"/>
    <x v="1159"/>
    <x v="1429"/>
    <x v="1333"/>
    <x v="1422"/>
    <x v="1453"/>
    <x v="0"/>
    <x v="2"/>
    <x v="6"/>
    <x v="6"/>
  </r>
  <r>
    <x v="1456"/>
    <x v="203"/>
    <x v="0"/>
    <x v="6"/>
    <x v="2"/>
    <x v="2"/>
    <x v="10"/>
    <x v="0"/>
    <x v="1"/>
    <x v="2"/>
    <x v="9"/>
    <x v="0"/>
    <x v="1263"/>
    <x v="0"/>
    <x v="933"/>
    <x v="1430"/>
    <x v="1334"/>
    <x v="824"/>
    <x v="1454"/>
    <x v="0"/>
    <x v="2"/>
    <x v="6"/>
    <x v="6"/>
  </r>
  <r>
    <x v="1457"/>
    <x v="203"/>
    <x v="0"/>
    <x v="6"/>
    <x v="2"/>
    <x v="3"/>
    <x v="13"/>
    <x v="3"/>
    <x v="1"/>
    <x v="1"/>
    <x v="17"/>
    <x v="3"/>
    <x v="1264"/>
    <x v="0"/>
    <x v="206"/>
    <x v="1431"/>
    <x v="214"/>
    <x v="1423"/>
    <x v="1455"/>
    <x v="0"/>
    <x v="2"/>
    <x v="6"/>
    <x v="6"/>
  </r>
  <r>
    <x v="1458"/>
    <x v="203"/>
    <x v="0"/>
    <x v="6"/>
    <x v="2"/>
    <x v="0"/>
    <x v="15"/>
    <x v="2"/>
    <x v="2"/>
    <x v="0"/>
    <x v="6"/>
    <x v="2"/>
    <x v="1265"/>
    <x v="0"/>
    <x v="1160"/>
    <x v="1432"/>
    <x v="1335"/>
    <x v="1424"/>
    <x v="1456"/>
    <x v="0"/>
    <x v="2"/>
    <x v="6"/>
    <x v="6"/>
  </r>
  <r>
    <x v="1459"/>
    <x v="203"/>
    <x v="0"/>
    <x v="6"/>
    <x v="2"/>
    <x v="3"/>
    <x v="8"/>
    <x v="3"/>
    <x v="0"/>
    <x v="1"/>
    <x v="11"/>
    <x v="6"/>
    <x v="1266"/>
    <x v="0"/>
    <x v="1161"/>
    <x v="1433"/>
    <x v="1336"/>
    <x v="1425"/>
    <x v="1457"/>
    <x v="0"/>
    <x v="2"/>
    <x v="6"/>
    <x v="6"/>
  </r>
  <r>
    <x v="1460"/>
    <x v="203"/>
    <x v="0"/>
    <x v="6"/>
    <x v="2"/>
    <x v="1"/>
    <x v="6"/>
    <x v="3"/>
    <x v="0"/>
    <x v="2"/>
    <x v="18"/>
    <x v="3"/>
    <x v="1267"/>
    <x v="3"/>
    <x v="1162"/>
    <x v="1434"/>
    <x v="1337"/>
    <x v="1426"/>
    <x v="1458"/>
    <x v="0"/>
    <x v="2"/>
    <x v="6"/>
    <x v="6"/>
  </r>
  <r>
    <x v="1461"/>
    <x v="203"/>
    <x v="0"/>
    <x v="6"/>
    <x v="2"/>
    <x v="1"/>
    <x v="12"/>
    <x v="0"/>
    <x v="2"/>
    <x v="2"/>
    <x v="2"/>
    <x v="6"/>
    <x v="1268"/>
    <x v="3"/>
    <x v="2"/>
    <x v="1435"/>
    <x v="1338"/>
    <x v="1427"/>
    <x v="1459"/>
    <x v="0"/>
    <x v="2"/>
    <x v="6"/>
    <x v="6"/>
  </r>
  <r>
    <x v="1462"/>
    <x v="204"/>
    <x v="0"/>
    <x v="6"/>
    <x v="2"/>
    <x v="0"/>
    <x v="0"/>
    <x v="1"/>
    <x v="2"/>
    <x v="2"/>
    <x v="15"/>
    <x v="4"/>
    <x v="1269"/>
    <x v="3"/>
    <x v="1163"/>
    <x v="1436"/>
    <x v="1339"/>
    <x v="1428"/>
    <x v="1460"/>
    <x v="0"/>
    <x v="2"/>
    <x v="6"/>
    <x v="6"/>
  </r>
  <r>
    <x v="1463"/>
    <x v="204"/>
    <x v="0"/>
    <x v="6"/>
    <x v="2"/>
    <x v="1"/>
    <x v="14"/>
    <x v="3"/>
    <x v="0"/>
    <x v="0"/>
    <x v="6"/>
    <x v="0"/>
    <x v="1270"/>
    <x v="2"/>
    <x v="315"/>
    <x v="1437"/>
    <x v="1340"/>
    <x v="1429"/>
    <x v="1461"/>
    <x v="0"/>
    <x v="2"/>
    <x v="6"/>
    <x v="6"/>
  </r>
  <r>
    <x v="1464"/>
    <x v="204"/>
    <x v="0"/>
    <x v="6"/>
    <x v="2"/>
    <x v="0"/>
    <x v="0"/>
    <x v="0"/>
    <x v="1"/>
    <x v="0"/>
    <x v="4"/>
    <x v="1"/>
    <x v="789"/>
    <x v="0"/>
    <x v="1164"/>
    <x v="1438"/>
    <x v="1341"/>
    <x v="1430"/>
    <x v="1462"/>
    <x v="0"/>
    <x v="2"/>
    <x v="6"/>
    <x v="6"/>
  </r>
  <r>
    <x v="1465"/>
    <x v="204"/>
    <x v="0"/>
    <x v="6"/>
    <x v="2"/>
    <x v="3"/>
    <x v="8"/>
    <x v="0"/>
    <x v="0"/>
    <x v="1"/>
    <x v="11"/>
    <x v="3"/>
    <x v="1271"/>
    <x v="3"/>
    <x v="1165"/>
    <x v="1439"/>
    <x v="1342"/>
    <x v="1431"/>
    <x v="1463"/>
    <x v="0"/>
    <x v="2"/>
    <x v="6"/>
    <x v="6"/>
  </r>
  <r>
    <x v="1466"/>
    <x v="204"/>
    <x v="0"/>
    <x v="6"/>
    <x v="2"/>
    <x v="1"/>
    <x v="6"/>
    <x v="2"/>
    <x v="0"/>
    <x v="1"/>
    <x v="11"/>
    <x v="3"/>
    <x v="1272"/>
    <x v="3"/>
    <x v="1166"/>
    <x v="1440"/>
    <x v="1343"/>
    <x v="1432"/>
    <x v="1464"/>
    <x v="0"/>
    <x v="2"/>
    <x v="6"/>
    <x v="6"/>
  </r>
  <r>
    <x v="1467"/>
    <x v="205"/>
    <x v="0"/>
    <x v="6"/>
    <x v="2"/>
    <x v="1"/>
    <x v="11"/>
    <x v="0"/>
    <x v="0"/>
    <x v="1"/>
    <x v="11"/>
    <x v="3"/>
    <x v="27"/>
    <x v="0"/>
    <x v="1167"/>
    <x v="1441"/>
    <x v="1344"/>
    <x v="1433"/>
    <x v="1465"/>
    <x v="0"/>
    <x v="2"/>
    <x v="6"/>
    <x v="6"/>
  </r>
  <r>
    <x v="1468"/>
    <x v="205"/>
    <x v="0"/>
    <x v="6"/>
    <x v="2"/>
    <x v="2"/>
    <x v="3"/>
    <x v="3"/>
    <x v="1"/>
    <x v="0"/>
    <x v="0"/>
    <x v="3"/>
    <x v="753"/>
    <x v="2"/>
    <x v="1110"/>
    <x v="1442"/>
    <x v="1266"/>
    <x v="1434"/>
    <x v="1466"/>
    <x v="0"/>
    <x v="2"/>
    <x v="6"/>
    <x v="6"/>
  </r>
  <r>
    <x v="1469"/>
    <x v="205"/>
    <x v="0"/>
    <x v="6"/>
    <x v="2"/>
    <x v="1"/>
    <x v="11"/>
    <x v="0"/>
    <x v="1"/>
    <x v="1"/>
    <x v="3"/>
    <x v="3"/>
    <x v="1273"/>
    <x v="0"/>
    <x v="1168"/>
    <x v="1443"/>
    <x v="1345"/>
    <x v="1435"/>
    <x v="1467"/>
    <x v="0"/>
    <x v="2"/>
    <x v="6"/>
    <x v="6"/>
  </r>
  <r>
    <x v="1470"/>
    <x v="205"/>
    <x v="0"/>
    <x v="6"/>
    <x v="2"/>
    <x v="1"/>
    <x v="12"/>
    <x v="0"/>
    <x v="1"/>
    <x v="1"/>
    <x v="11"/>
    <x v="8"/>
    <x v="1274"/>
    <x v="1"/>
    <x v="1169"/>
    <x v="1444"/>
    <x v="1346"/>
    <x v="1436"/>
    <x v="1468"/>
    <x v="0"/>
    <x v="2"/>
    <x v="6"/>
    <x v="6"/>
  </r>
  <r>
    <x v="1471"/>
    <x v="205"/>
    <x v="0"/>
    <x v="6"/>
    <x v="2"/>
    <x v="2"/>
    <x v="10"/>
    <x v="0"/>
    <x v="1"/>
    <x v="4"/>
    <x v="10"/>
    <x v="0"/>
    <x v="1275"/>
    <x v="3"/>
    <x v="1170"/>
    <x v="1445"/>
    <x v="1347"/>
    <x v="1437"/>
    <x v="1469"/>
    <x v="0"/>
    <x v="2"/>
    <x v="6"/>
    <x v="6"/>
  </r>
  <r>
    <x v="1472"/>
    <x v="205"/>
    <x v="0"/>
    <x v="6"/>
    <x v="2"/>
    <x v="3"/>
    <x v="4"/>
    <x v="2"/>
    <x v="0"/>
    <x v="0"/>
    <x v="4"/>
    <x v="3"/>
    <x v="1276"/>
    <x v="0"/>
    <x v="222"/>
    <x v="1446"/>
    <x v="231"/>
    <x v="913"/>
    <x v="1470"/>
    <x v="0"/>
    <x v="2"/>
    <x v="6"/>
    <x v="6"/>
  </r>
  <r>
    <x v="1473"/>
    <x v="205"/>
    <x v="0"/>
    <x v="6"/>
    <x v="2"/>
    <x v="3"/>
    <x v="7"/>
    <x v="0"/>
    <x v="1"/>
    <x v="2"/>
    <x v="9"/>
    <x v="0"/>
    <x v="1277"/>
    <x v="2"/>
    <x v="340"/>
    <x v="1447"/>
    <x v="1348"/>
    <x v="1438"/>
    <x v="1471"/>
    <x v="0"/>
    <x v="2"/>
    <x v="6"/>
    <x v="6"/>
  </r>
  <r>
    <x v="1474"/>
    <x v="205"/>
    <x v="0"/>
    <x v="6"/>
    <x v="2"/>
    <x v="2"/>
    <x v="2"/>
    <x v="3"/>
    <x v="0"/>
    <x v="2"/>
    <x v="2"/>
    <x v="3"/>
    <x v="666"/>
    <x v="0"/>
    <x v="1104"/>
    <x v="1448"/>
    <x v="1349"/>
    <x v="1439"/>
    <x v="1472"/>
    <x v="0"/>
    <x v="2"/>
    <x v="6"/>
    <x v="6"/>
  </r>
  <r>
    <x v="1475"/>
    <x v="205"/>
    <x v="0"/>
    <x v="6"/>
    <x v="2"/>
    <x v="0"/>
    <x v="0"/>
    <x v="0"/>
    <x v="0"/>
    <x v="2"/>
    <x v="2"/>
    <x v="3"/>
    <x v="453"/>
    <x v="0"/>
    <x v="402"/>
    <x v="1449"/>
    <x v="422"/>
    <x v="1440"/>
    <x v="1473"/>
    <x v="0"/>
    <x v="2"/>
    <x v="6"/>
    <x v="6"/>
  </r>
  <r>
    <x v="1476"/>
    <x v="205"/>
    <x v="0"/>
    <x v="6"/>
    <x v="2"/>
    <x v="1"/>
    <x v="11"/>
    <x v="2"/>
    <x v="1"/>
    <x v="0"/>
    <x v="0"/>
    <x v="0"/>
    <x v="1278"/>
    <x v="2"/>
    <x v="1171"/>
    <x v="1450"/>
    <x v="1350"/>
    <x v="1441"/>
    <x v="1474"/>
    <x v="0"/>
    <x v="2"/>
    <x v="6"/>
    <x v="6"/>
  </r>
  <r>
    <x v="1477"/>
    <x v="205"/>
    <x v="0"/>
    <x v="6"/>
    <x v="2"/>
    <x v="0"/>
    <x v="0"/>
    <x v="3"/>
    <x v="0"/>
    <x v="2"/>
    <x v="9"/>
    <x v="0"/>
    <x v="1279"/>
    <x v="3"/>
    <x v="1172"/>
    <x v="1451"/>
    <x v="1351"/>
    <x v="1442"/>
    <x v="1475"/>
    <x v="0"/>
    <x v="2"/>
    <x v="6"/>
    <x v="6"/>
  </r>
  <r>
    <x v="1478"/>
    <x v="205"/>
    <x v="0"/>
    <x v="6"/>
    <x v="2"/>
    <x v="3"/>
    <x v="13"/>
    <x v="0"/>
    <x v="1"/>
    <x v="2"/>
    <x v="18"/>
    <x v="0"/>
    <x v="1280"/>
    <x v="3"/>
    <x v="1077"/>
    <x v="1452"/>
    <x v="1352"/>
    <x v="1443"/>
    <x v="1476"/>
    <x v="0"/>
    <x v="2"/>
    <x v="6"/>
    <x v="6"/>
  </r>
  <r>
    <x v="1479"/>
    <x v="206"/>
    <x v="0"/>
    <x v="6"/>
    <x v="2"/>
    <x v="0"/>
    <x v="9"/>
    <x v="0"/>
    <x v="1"/>
    <x v="0"/>
    <x v="6"/>
    <x v="3"/>
    <x v="564"/>
    <x v="2"/>
    <x v="1173"/>
    <x v="1453"/>
    <x v="1353"/>
    <x v="1444"/>
    <x v="1477"/>
    <x v="0"/>
    <x v="2"/>
    <x v="6"/>
    <x v="6"/>
  </r>
  <r>
    <x v="1480"/>
    <x v="206"/>
    <x v="0"/>
    <x v="6"/>
    <x v="2"/>
    <x v="1"/>
    <x v="12"/>
    <x v="2"/>
    <x v="1"/>
    <x v="1"/>
    <x v="3"/>
    <x v="3"/>
    <x v="1281"/>
    <x v="0"/>
    <x v="429"/>
    <x v="1454"/>
    <x v="842"/>
    <x v="1445"/>
    <x v="1478"/>
    <x v="0"/>
    <x v="2"/>
    <x v="6"/>
    <x v="6"/>
  </r>
  <r>
    <x v="1481"/>
    <x v="206"/>
    <x v="0"/>
    <x v="6"/>
    <x v="2"/>
    <x v="2"/>
    <x v="10"/>
    <x v="3"/>
    <x v="1"/>
    <x v="4"/>
    <x v="12"/>
    <x v="0"/>
    <x v="1282"/>
    <x v="2"/>
    <x v="853"/>
    <x v="1455"/>
    <x v="1354"/>
    <x v="1446"/>
    <x v="1479"/>
    <x v="0"/>
    <x v="2"/>
    <x v="6"/>
    <x v="6"/>
  </r>
  <r>
    <x v="1482"/>
    <x v="206"/>
    <x v="0"/>
    <x v="6"/>
    <x v="2"/>
    <x v="3"/>
    <x v="13"/>
    <x v="1"/>
    <x v="1"/>
    <x v="2"/>
    <x v="15"/>
    <x v="2"/>
    <x v="1283"/>
    <x v="1"/>
    <x v="1174"/>
    <x v="1456"/>
    <x v="1355"/>
    <x v="1447"/>
    <x v="1480"/>
    <x v="0"/>
    <x v="2"/>
    <x v="6"/>
    <x v="6"/>
  </r>
  <r>
    <x v="1483"/>
    <x v="206"/>
    <x v="0"/>
    <x v="6"/>
    <x v="2"/>
    <x v="3"/>
    <x v="7"/>
    <x v="2"/>
    <x v="1"/>
    <x v="4"/>
    <x v="14"/>
    <x v="3"/>
    <x v="1284"/>
    <x v="2"/>
    <x v="36"/>
    <x v="1457"/>
    <x v="1056"/>
    <x v="1448"/>
    <x v="1481"/>
    <x v="0"/>
    <x v="2"/>
    <x v="6"/>
    <x v="6"/>
  </r>
  <r>
    <x v="1484"/>
    <x v="206"/>
    <x v="0"/>
    <x v="6"/>
    <x v="2"/>
    <x v="3"/>
    <x v="7"/>
    <x v="0"/>
    <x v="2"/>
    <x v="2"/>
    <x v="15"/>
    <x v="2"/>
    <x v="1285"/>
    <x v="0"/>
    <x v="1175"/>
    <x v="1458"/>
    <x v="1356"/>
    <x v="1449"/>
    <x v="1482"/>
    <x v="0"/>
    <x v="2"/>
    <x v="6"/>
    <x v="6"/>
  </r>
  <r>
    <x v="1485"/>
    <x v="207"/>
    <x v="0"/>
    <x v="6"/>
    <x v="2"/>
    <x v="0"/>
    <x v="9"/>
    <x v="3"/>
    <x v="1"/>
    <x v="1"/>
    <x v="17"/>
    <x v="2"/>
    <x v="1286"/>
    <x v="0"/>
    <x v="1176"/>
    <x v="1459"/>
    <x v="1357"/>
    <x v="1450"/>
    <x v="1483"/>
    <x v="0"/>
    <x v="2"/>
    <x v="6"/>
    <x v="6"/>
  </r>
  <r>
    <x v="1486"/>
    <x v="207"/>
    <x v="0"/>
    <x v="6"/>
    <x v="2"/>
    <x v="3"/>
    <x v="7"/>
    <x v="3"/>
    <x v="0"/>
    <x v="4"/>
    <x v="10"/>
    <x v="3"/>
    <x v="1287"/>
    <x v="0"/>
    <x v="1177"/>
    <x v="1460"/>
    <x v="1358"/>
    <x v="1451"/>
    <x v="1484"/>
    <x v="0"/>
    <x v="2"/>
    <x v="6"/>
    <x v="6"/>
  </r>
  <r>
    <x v="1487"/>
    <x v="207"/>
    <x v="0"/>
    <x v="6"/>
    <x v="2"/>
    <x v="2"/>
    <x v="5"/>
    <x v="2"/>
    <x v="0"/>
    <x v="2"/>
    <x v="2"/>
    <x v="3"/>
    <x v="1288"/>
    <x v="0"/>
    <x v="752"/>
    <x v="1461"/>
    <x v="978"/>
    <x v="1452"/>
    <x v="1485"/>
    <x v="0"/>
    <x v="2"/>
    <x v="6"/>
    <x v="6"/>
  </r>
  <r>
    <x v="1488"/>
    <x v="207"/>
    <x v="0"/>
    <x v="6"/>
    <x v="2"/>
    <x v="1"/>
    <x v="11"/>
    <x v="0"/>
    <x v="1"/>
    <x v="4"/>
    <x v="10"/>
    <x v="0"/>
    <x v="1289"/>
    <x v="2"/>
    <x v="616"/>
    <x v="1462"/>
    <x v="1095"/>
    <x v="1453"/>
    <x v="1486"/>
    <x v="0"/>
    <x v="2"/>
    <x v="6"/>
    <x v="6"/>
  </r>
  <r>
    <x v="1489"/>
    <x v="207"/>
    <x v="0"/>
    <x v="6"/>
    <x v="2"/>
    <x v="3"/>
    <x v="7"/>
    <x v="0"/>
    <x v="0"/>
    <x v="4"/>
    <x v="14"/>
    <x v="2"/>
    <x v="848"/>
    <x v="2"/>
    <x v="1041"/>
    <x v="1463"/>
    <x v="1359"/>
    <x v="1454"/>
    <x v="1487"/>
    <x v="0"/>
    <x v="2"/>
    <x v="6"/>
    <x v="6"/>
  </r>
  <r>
    <x v="1490"/>
    <x v="207"/>
    <x v="0"/>
    <x v="6"/>
    <x v="2"/>
    <x v="0"/>
    <x v="9"/>
    <x v="0"/>
    <x v="1"/>
    <x v="3"/>
    <x v="19"/>
    <x v="1"/>
    <x v="1290"/>
    <x v="2"/>
    <x v="186"/>
    <x v="1464"/>
    <x v="1360"/>
    <x v="1455"/>
    <x v="1488"/>
    <x v="0"/>
    <x v="2"/>
    <x v="6"/>
    <x v="6"/>
  </r>
  <r>
    <x v="1491"/>
    <x v="207"/>
    <x v="0"/>
    <x v="6"/>
    <x v="2"/>
    <x v="3"/>
    <x v="13"/>
    <x v="1"/>
    <x v="0"/>
    <x v="4"/>
    <x v="12"/>
    <x v="6"/>
    <x v="1156"/>
    <x v="2"/>
    <x v="1178"/>
    <x v="1465"/>
    <x v="1361"/>
    <x v="1456"/>
    <x v="1489"/>
    <x v="0"/>
    <x v="2"/>
    <x v="6"/>
    <x v="6"/>
  </r>
  <r>
    <x v="1492"/>
    <x v="208"/>
    <x v="0"/>
    <x v="6"/>
    <x v="2"/>
    <x v="1"/>
    <x v="11"/>
    <x v="0"/>
    <x v="2"/>
    <x v="3"/>
    <x v="19"/>
    <x v="3"/>
    <x v="1291"/>
    <x v="0"/>
    <x v="994"/>
    <x v="1466"/>
    <x v="1125"/>
    <x v="1457"/>
    <x v="1490"/>
    <x v="0"/>
    <x v="2"/>
    <x v="6"/>
    <x v="6"/>
  </r>
  <r>
    <x v="1493"/>
    <x v="208"/>
    <x v="0"/>
    <x v="6"/>
    <x v="2"/>
    <x v="3"/>
    <x v="4"/>
    <x v="3"/>
    <x v="0"/>
    <x v="0"/>
    <x v="8"/>
    <x v="8"/>
    <x v="1292"/>
    <x v="0"/>
    <x v="1043"/>
    <x v="1467"/>
    <x v="1362"/>
    <x v="1458"/>
    <x v="1491"/>
    <x v="0"/>
    <x v="2"/>
    <x v="6"/>
    <x v="6"/>
  </r>
  <r>
    <x v="1494"/>
    <x v="208"/>
    <x v="0"/>
    <x v="6"/>
    <x v="2"/>
    <x v="2"/>
    <x v="2"/>
    <x v="0"/>
    <x v="0"/>
    <x v="3"/>
    <x v="7"/>
    <x v="1"/>
    <x v="1293"/>
    <x v="0"/>
    <x v="1179"/>
    <x v="1468"/>
    <x v="1363"/>
    <x v="1459"/>
    <x v="1492"/>
    <x v="0"/>
    <x v="2"/>
    <x v="6"/>
    <x v="6"/>
  </r>
  <r>
    <x v="1495"/>
    <x v="208"/>
    <x v="0"/>
    <x v="6"/>
    <x v="2"/>
    <x v="0"/>
    <x v="9"/>
    <x v="0"/>
    <x v="2"/>
    <x v="4"/>
    <x v="10"/>
    <x v="0"/>
    <x v="746"/>
    <x v="3"/>
    <x v="653"/>
    <x v="1469"/>
    <x v="1364"/>
    <x v="1460"/>
    <x v="1493"/>
    <x v="0"/>
    <x v="2"/>
    <x v="6"/>
    <x v="6"/>
  </r>
  <r>
    <x v="1496"/>
    <x v="208"/>
    <x v="0"/>
    <x v="6"/>
    <x v="2"/>
    <x v="1"/>
    <x v="11"/>
    <x v="3"/>
    <x v="2"/>
    <x v="3"/>
    <x v="13"/>
    <x v="3"/>
    <x v="1294"/>
    <x v="0"/>
    <x v="1180"/>
    <x v="1470"/>
    <x v="1365"/>
    <x v="1461"/>
    <x v="1494"/>
    <x v="0"/>
    <x v="2"/>
    <x v="6"/>
    <x v="6"/>
  </r>
  <r>
    <x v="1497"/>
    <x v="208"/>
    <x v="0"/>
    <x v="6"/>
    <x v="2"/>
    <x v="0"/>
    <x v="9"/>
    <x v="0"/>
    <x v="0"/>
    <x v="1"/>
    <x v="3"/>
    <x v="0"/>
    <x v="1295"/>
    <x v="0"/>
    <x v="1181"/>
    <x v="1471"/>
    <x v="1366"/>
    <x v="1462"/>
    <x v="1495"/>
    <x v="0"/>
    <x v="2"/>
    <x v="6"/>
    <x v="6"/>
  </r>
  <r>
    <x v="1498"/>
    <x v="208"/>
    <x v="0"/>
    <x v="6"/>
    <x v="2"/>
    <x v="1"/>
    <x v="14"/>
    <x v="0"/>
    <x v="0"/>
    <x v="1"/>
    <x v="3"/>
    <x v="0"/>
    <x v="1296"/>
    <x v="0"/>
    <x v="670"/>
    <x v="1472"/>
    <x v="1367"/>
    <x v="1463"/>
    <x v="1496"/>
    <x v="0"/>
    <x v="2"/>
    <x v="6"/>
    <x v="6"/>
  </r>
  <r>
    <x v="1499"/>
    <x v="208"/>
    <x v="0"/>
    <x v="6"/>
    <x v="2"/>
    <x v="2"/>
    <x v="10"/>
    <x v="2"/>
    <x v="2"/>
    <x v="1"/>
    <x v="1"/>
    <x v="2"/>
    <x v="1297"/>
    <x v="1"/>
    <x v="557"/>
    <x v="1473"/>
    <x v="1368"/>
    <x v="1464"/>
    <x v="1497"/>
    <x v="0"/>
    <x v="2"/>
    <x v="6"/>
    <x v="6"/>
  </r>
  <r>
    <x v="1500"/>
    <x v="208"/>
    <x v="0"/>
    <x v="6"/>
    <x v="2"/>
    <x v="0"/>
    <x v="0"/>
    <x v="2"/>
    <x v="1"/>
    <x v="3"/>
    <x v="19"/>
    <x v="3"/>
    <x v="1298"/>
    <x v="3"/>
    <x v="1182"/>
    <x v="1474"/>
    <x v="1369"/>
    <x v="1465"/>
    <x v="1498"/>
    <x v="0"/>
    <x v="2"/>
    <x v="6"/>
    <x v="6"/>
  </r>
  <r>
    <x v="1501"/>
    <x v="209"/>
    <x v="0"/>
    <x v="6"/>
    <x v="2"/>
    <x v="3"/>
    <x v="4"/>
    <x v="0"/>
    <x v="2"/>
    <x v="3"/>
    <x v="7"/>
    <x v="0"/>
    <x v="1299"/>
    <x v="0"/>
    <x v="110"/>
    <x v="1475"/>
    <x v="1370"/>
    <x v="1466"/>
    <x v="1499"/>
    <x v="0"/>
    <x v="2"/>
    <x v="6"/>
    <x v="6"/>
  </r>
  <r>
    <x v="1502"/>
    <x v="209"/>
    <x v="0"/>
    <x v="6"/>
    <x v="2"/>
    <x v="2"/>
    <x v="10"/>
    <x v="2"/>
    <x v="0"/>
    <x v="2"/>
    <x v="18"/>
    <x v="2"/>
    <x v="1300"/>
    <x v="0"/>
    <x v="1183"/>
    <x v="1476"/>
    <x v="1371"/>
    <x v="1467"/>
    <x v="1500"/>
    <x v="0"/>
    <x v="2"/>
    <x v="6"/>
    <x v="6"/>
  </r>
  <r>
    <x v="1503"/>
    <x v="209"/>
    <x v="0"/>
    <x v="6"/>
    <x v="2"/>
    <x v="1"/>
    <x v="14"/>
    <x v="3"/>
    <x v="1"/>
    <x v="0"/>
    <x v="4"/>
    <x v="2"/>
    <x v="1301"/>
    <x v="0"/>
    <x v="598"/>
    <x v="1477"/>
    <x v="1372"/>
    <x v="1468"/>
    <x v="1501"/>
    <x v="0"/>
    <x v="2"/>
    <x v="6"/>
    <x v="6"/>
  </r>
  <r>
    <x v="1504"/>
    <x v="209"/>
    <x v="0"/>
    <x v="6"/>
    <x v="2"/>
    <x v="1"/>
    <x v="11"/>
    <x v="3"/>
    <x v="1"/>
    <x v="4"/>
    <x v="16"/>
    <x v="0"/>
    <x v="1302"/>
    <x v="3"/>
    <x v="1184"/>
    <x v="1478"/>
    <x v="740"/>
    <x v="1469"/>
    <x v="1502"/>
    <x v="0"/>
    <x v="2"/>
    <x v="6"/>
    <x v="6"/>
  </r>
  <r>
    <x v="1505"/>
    <x v="209"/>
    <x v="0"/>
    <x v="6"/>
    <x v="2"/>
    <x v="3"/>
    <x v="4"/>
    <x v="1"/>
    <x v="2"/>
    <x v="2"/>
    <x v="2"/>
    <x v="1"/>
    <x v="354"/>
    <x v="1"/>
    <x v="1185"/>
    <x v="1479"/>
    <x v="1373"/>
    <x v="1470"/>
    <x v="1503"/>
    <x v="0"/>
    <x v="2"/>
    <x v="6"/>
    <x v="6"/>
  </r>
  <r>
    <x v="1506"/>
    <x v="209"/>
    <x v="0"/>
    <x v="6"/>
    <x v="2"/>
    <x v="0"/>
    <x v="0"/>
    <x v="0"/>
    <x v="0"/>
    <x v="3"/>
    <x v="7"/>
    <x v="3"/>
    <x v="1303"/>
    <x v="2"/>
    <x v="1186"/>
    <x v="1480"/>
    <x v="1374"/>
    <x v="1471"/>
    <x v="1504"/>
    <x v="0"/>
    <x v="2"/>
    <x v="6"/>
    <x v="6"/>
  </r>
  <r>
    <x v="1507"/>
    <x v="209"/>
    <x v="0"/>
    <x v="6"/>
    <x v="2"/>
    <x v="2"/>
    <x v="5"/>
    <x v="0"/>
    <x v="2"/>
    <x v="0"/>
    <x v="8"/>
    <x v="3"/>
    <x v="1304"/>
    <x v="0"/>
    <x v="1187"/>
    <x v="1481"/>
    <x v="1375"/>
    <x v="1472"/>
    <x v="1505"/>
    <x v="0"/>
    <x v="2"/>
    <x v="6"/>
    <x v="6"/>
  </r>
  <r>
    <x v="1508"/>
    <x v="209"/>
    <x v="0"/>
    <x v="6"/>
    <x v="2"/>
    <x v="0"/>
    <x v="0"/>
    <x v="0"/>
    <x v="1"/>
    <x v="3"/>
    <x v="19"/>
    <x v="2"/>
    <x v="511"/>
    <x v="0"/>
    <x v="386"/>
    <x v="1482"/>
    <x v="1376"/>
    <x v="1473"/>
    <x v="1506"/>
    <x v="0"/>
    <x v="2"/>
    <x v="6"/>
    <x v="6"/>
  </r>
  <r>
    <x v="1509"/>
    <x v="209"/>
    <x v="0"/>
    <x v="6"/>
    <x v="2"/>
    <x v="0"/>
    <x v="15"/>
    <x v="0"/>
    <x v="1"/>
    <x v="4"/>
    <x v="10"/>
    <x v="3"/>
    <x v="1103"/>
    <x v="3"/>
    <x v="1188"/>
    <x v="1483"/>
    <x v="1377"/>
    <x v="1474"/>
    <x v="1507"/>
    <x v="0"/>
    <x v="2"/>
    <x v="6"/>
    <x v="6"/>
  </r>
  <r>
    <x v="1510"/>
    <x v="209"/>
    <x v="0"/>
    <x v="6"/>
    <x v="2"/>
    <x v="0"/>
    <x v="15"/>
    <x v="2"/>
    <x v="1"/>
    <x v="3"/>
    <x v="13"/>
    <x v="0"/>
    <x v="1305"/>
    <x v="0"/>
    <x v="1189"/>
    <x v="1484"/>
    <x v="1378"/>
    <x v="1475"/>
    <x v="1508"/>
    <x v="0"/>
    <x v="2"/>
    <x v="6"/>
    <x v="6"/>
  </r>
  <r>
    <x v="1511"/>
    <x v="209"/>
    <x v="0"/>
    <x v="6"/>
    <x v="2"/>
    <x v="2"/>
    <x v="3"/>
    <x v="0"/>
    <x v="0"/>
    <x v="1"/>
    <x v="11"/>
    <x v="0"/>
    <x v="1306"/>
    <x v="0"/>
    <x v="1190"/>
    <x v="1485"/>
    <x v="1379"/>
    <x v="1476"/>
    <x v="1509"/>
    <x v="0"/>
    <x v="2"/>
    <x v="6"/>
    <x v="6"/>
  </r>
  <r>
    <x v="1512"/>
    <x v="209"/>
    <x v="0"/>
    <x v="6"/>
    <x v="2"/>
    <x v="3"/>
    <x v="8"/>
    <x v="0"/>
    <x v="1"/>
    <x v="1"/>
    <x v="17"/>
    <x v="1"/>
    <x v="1307"/>
    <x v="2"/>
    <x v="549"/>
    <x v="1486"/>
    <x v="1380"/>
    <x v="1477"/>
    <x v="1510"/>
    <x v="0"/>
    <x v="2"/>
    <x v="6"/>
    <x v="6"/>
  </r>
  <r>
    <x v="1513"/>
    <x v="209"/>
    <x v="0"/>
    <x v="6"/>
    <x v="2"/>
    <x v="1"/>
    <x v="11"/>
    <x v="0"/>
    <x v="2"/>
    <x v="1"/>
    <x v="11"/>
    <x v="3"/>
    <x v="1308"/>
    <x v="0"/>
    <x v="1166"/>
    <x v="1487"/>
    <x v="1343"/>
    <x v="1478"/>
    <x v="1511"/>
    <x v="0"/>
    <x v="2"/>
    <x v="6"/>
    <x v="6"/>
  </r>
  <r>
    <x v="1514"/>
    <x v="210"/>
    <x v="0"/>
    <x v="6"/>
    <x v="2"/>
    <x v="1"/>
    <x v="1"/>
    <x v="0"/>
    <x v="1"/>
    <x v="2"/>
    <x v="15"/>
    <x v="2"/>
    <x v="1309"/>
    <x v="3"/>
    <x v="1191"/>
    <x v="1488"/>
    <x v="1381"/>
    <x v="1479"/>
    <x v="1512"/>
    <x v="0"/>
    <x v="2"/>
    <x v="6"/>
    <x v="6"/>
  </r>
  <r>
    <x v="1515"/>
    <x v="210"/>
    <x v="0"/>
    <x v="6"/>
    <x v="2"/>
    <x v="3"/>
    <x v="13"/>
    <x v="0"/>
    <x v="0"/>
    <x v="0"/>
    <x v="0"/>
    <x v="2"/>
    <x v="1310"/>
    <x v="2"/>
    <x v="891"/>
    <x v="1489"/>
    <x v="1382"/>
    <x v="1480"/>
    <x v="1513"/>
    <x v="0"/>
    <x v="2"/>
    <x v="6"/>
    <x v="6"/>
  </r>
  <r>
    <x v="1516"/>
    <x v="210"/>
    <x v="0"/>
    <x v="6"/>
    <x v="2"/>
    <x v="0"/>
    <x v="0"/>
    <x v="3"/>
    <x v="2"/>
    <x v="2"/>
    <x v="15"/>
    <x v="0"/>
    <x v="216"/>
    <x v="0"/>
    <x v="1192"/>
    <x v="1490"/>
    <x v="1383"/>
    <x v="1481"/>
    <x v="1514"/>
    <x v="0"/>
    <x v="2"/>
    <x v="6"/>
    <x v="6"/>
  </r>
  <r>
    <x v="1517"/>
    <x v="210"/>
    <x v="0"/>
    <x v="6"/>
    <x v="2"/>
    <x v="0"/>
    <x v="9"/>
    <x v="1"/>
    <x v="2"/>
    <x v="2"/>
    <x v="15"/>
    <x v="7"/>
    <x v="1311"/>
    <x v="4"/>
    <x v="1193"/>
    <x v="1491"/>
    <x v="1384"/>
    <x v="1482"/>
    <x v="1515"/>
    <x v="0"/>
    <x v="2"/>
    <x v="6"/>
    <x v="6"/>
  </r>
  <r>
    <x v="1518"/>
    <x v="210"/>
    <x v="0"/>
    <x v="6"/>
    <x v="2"/>
    <x v="0"/>
    <x v="15"/>
    <x v="0"/>
    <x v="2"/>
    <x v="3"/>
    <x v="19"/>
    <x v="3"/>
    <x v="1035"/>
    <x v="0"/>
    <x v="1194"/>
    <x v="1492"/>
    <x v="1385"/>
    <x v="1483"/>
    <x v="1516"/>
    <x v="0"/>
    <x v="2"/>
    <x v="6"/>
    <x v="6"/>
  </r>
  <r>
    <x v="1519"/>
    <x v="210"/>
    <x v="0"/>
    <x v="6"/>
    <x v="2"/>
    <x v="1"/>
    <x v="11"/>
    <x v="0"/>
    <x v="0"/>
    <x v="3"/>
    <x v="5"/>
    <x v="0"/>
    <x v="1312"/>
    <x v="1"/>
    <x v="1195"/>
    <x v="1493"/>
    <x v="1386"/>
    <x v="1484"/>
    <x v="1517"/>
    <x v="0"/>
    <x v="2"/>
    <x v="6"/>
    <x v="6"/>
  </r>
  <r>
    <x v="1520"/>
    <x v="210"/>
    <x v="0"/>
    <x v="6"/>
    <x v="2"/>
    <x v="0"/>
    <x v="15"/>
    <x v="0"/>
    <x v="0"/>
    <x v="3"/>
    <x v="19"/>
    <x v="2"/>
    <x v="1313"/>
    <x v="0"/>
    <x v="1196"/>
    <x v="1494"/>
    <x v="1387"/>
    <x v="1485"/>
    <x v="1518"/>
    <x v="0"/>
    <x v="2"/>
    <x v="6"/>
    <x v="6"/>
  </r>
  <r>
    <x v="1521"/>
    <x v="210"/>
    <x v="0"/>
    <x v="6"/>
    <x v="2"/>
    <x v="3"/>
    <x v="8"/>
    <x v="0"/>
    <x v="0"/>
    <x v="0"/>
    <x v="8"/>
    <x v="3"/>
    <x v="349"/>
    <x v="2"/>
    <x v="80"/>
    <x v="1495"/>
    <x v="80"/>
    <x v="1486"/>
    <x v="1519"/>
    <x v="0"/>
    <x v="2"/>
    <x v="6"/>
    <x v="6"/>
  </r>
  <r>
    <x v="1522"/>
    <x v="210"/>
    <x v="0"/>
    <x v="6"/>
    <x v="2"/>
    <x v="3"/>
    <x v="7"/>
    <x v="0"/>
    <x v="0"/>
    <x v="2"/>
    <x v="2"/>
    <x v="0"/>
    <x v="755"/>
    <x v="0"/>
    <x v="1197"/>
    <x v="1496"/>
    <x v="1388"/>
    <x v="1487"/>
    <x v="1520"/>
    <x v="0"/>
    <x v="2"/>
    <x v="6"/>
    <x v="6"/>
  </r>
  <r>
    <x v="1523"/>
    <x v="211"/>
    <x v="0"/>
    <x v="6"/>
    <x v="2"/>
    <x v="3"/>
    <x v="7"/>
    <x v="0"/>
    <x v="2"/>
    <x v="0"/>
    <x v="8"/>
    <x v="6"/>
    <x v="1314"/>
    <x v="0"/>
    <x v="1198"/>
    <x v="1497"/>
    <x v="1389"/>
    <x v="1488"/>
    <x v="1521"/>
    <x v="0"/>
    <x v="2"/>
    <x v="6"/>
    <x v="6"/>
  </r>
  <r>
    <x v="1524"/>
    <x v="211"/>
    <x v="0"/>
    <x v="6"/>
    <x v="2"/>
    <x v="2"/>
    <x v="5"/>
    <x v="1"/>
    <x v="0"/>
    <x v="3"/>
    <x v="7"/>
    <x v="6"/>
    <x v="1315"/>
    <x v="2"/>
    <x v="1199"/>
    <x v="1498"/>
    <x v="1390"/>
    <x v="1489"/>
    <x v="1522"/>
    <x v="0"/>
    <x v="2"/>
    <x v="6"/>
    <x v="6"/>
  </r>
  <r>
    <x v="1525"/>
    <x v="211"/>
    <x v="0"/>
    <x v="6"/>
    <x v="2"/>
    <x v="0"/>
    <x v="0"/>
    <x v="3"/>
    <x v="0"/>
    <x v="4"/>
    <x v="14"/>
    <x v="0"/>
    <x v="1316"/>
    <x v="2"/>
    <x v="2"/>
    <x v="1499"/>
    <x v="2"/>
    <x v="1490"/>
    <x v="1523"/>
    <x v="0"/>
    <x v="2"/>
    <x v="6"/>
    <x v="6"/>
  </r>
  <r>
    <x v="1526"/>
    <x v="211"/>
    <x v="0"/>
    <x v="6"/>
    <x v="2"/>
    <x v="1"/>
    <x v="14"/>
    <x v="0"/>
    <x v="0"/>
    <x v="1"/>
    <x v="1"/>
    <x v="6"/>
    <x v="1317"/>
    <x v="0"/>
    <x v="1200"/>
    <x v="1500"/>
    <x v="1391"/>
    <x v="1491"/>
    <x v="1524"/>
    <x v="0"/>
    <x v="2"/>
    <x v="6"/>
    <x v="6"/>
  </r>
  <r>
    <x v="1527"/>
    <x v="212"/>
    <x v="0"/>
    <x v="7"/>
    <x v="2"/>
    <x v="3"/>
    <x v="13"/>
    <x v="0"/>
    <x v="0"/>
    <x v="3"/>
    <x v="19"/>
    <x v="1"/>
    <x v="1318"/>
    <x v="0"/>
    <x v="1201"/>
    <x v="1501"/>
    <x v="1392"/>
    <x v="1492"/>
    <x v="1525"/>
    <x v="0"/>
    <x v="2"/>
    <x v="7"/>
    <x v="7"/>
  </r>
  <r>
    <x v="1528"/>
    <x v="212"/>
    <x v="0"/>
    <x v="7"/>
    <x v="2"/>
    <x v="3"/>
    <x v="8"/>
    <x v="0"/>
    <x v="0"/>
    <x v="2"/>
    <x v="15"/>
    <x v="0"/>
    <x v="1319"/>
    <x v="2"/>
    <x v="1202"/>
    <x v="1502"/>
    <x v="1393"/>
    <x v="1493"/>
    <x v="1526"/>
    <x v="0"/>
    <x v="2"/>
    <x v="7"/>
    <x v="7"/>
  </r>
  <r>
    <x v="1529"/>
    <x v="212"/>
    <x v="0"/>
    <x v="7"/>
    <x v="2"/>
    <x v="2"/>
    <x v="2"/>
    <x v="2"/>
    <x v="1"/>
    <x v="0"/>
    <x v="4"/>
    <x v="3"/>
    <x v="1301"/>
    <x v="0"/>
    <x v="1203"/>
    <x v="1503"/>
    <x v="1394"/>
    <x v="1494"/>
    <x v="1527"/>
    <x v="0"/>
    <x v="2"/>
    <x v="7"/>
    <x v="7"/>
  </r>
  <r>
    <x v="1530"/>
    <x v="212"/>
    <x v="0"/>
    <x v="7"/>
    <x v="2"/>
    <x v="2"/>
    <x v="2"/>
    <x v="0"/>
    <x v="0"/>
    <x v="1"/>
    <x v="1"/>
    <x v="0"/>
    <x v="1320"/>
    <x v="0"/>
    <x v="1204"/>
    <x v="1504"/>
    <x v="1395"/>
    <x v="1495"/>
    <x v="1528"/>
    <x v="0"/>
    <x v="2"/>
    <x v="7"/>
    <x v="7"/>
  </r>
  <r>
    <x v="1531"/>
    <x v="212"/>
    <x v="0"/>
    <x v="7"/>
    <x v="2"/>
    <x v="0"/>
    <x v="0"/>
    <x v="3"/>
    <x v="0"/>
    <x v="2"/>
    <x v="2"/>
    <x v="2"/>
    <x v="660"/>
    <x v="2"/>
    <x v="1205"/>
    <x v="1505"/>
    <x v="1396"/>
    <x v="1496"/>
    <x v="1529"/>
    <x v="0"/>
    <x v="2"/>
    <x v="7"/>
    <x v="7"/>
  </r>
  <r>
    <x v="1532"/>
    <x v="212"/>
    <x v="0"/>
    <x v="7"/>
    <x v="2"/>
    <x v="3"/>
    <x v="13"/>
    <x v="0"/>
    <x v="1"/>
    <x v="1"/>
    <x v="1"/>
    <x v="3"/>
    <x v="1321"/>
    <x v="2"/>
    <x v="256"/>
    <x v="1506"/>
    <x v="1397"/>
    <x v="1497"/>
    <x v="1530"/>
    <x v="0"/>
    <x v="2"/>
    <x v="7"/>
    <x v="7"/>
  </r>
  <r>
    <x v="1533"/>
    <x v="212"/>
    <x v="0"/>
    <x v="7"/>
    <x v="2"/>
    <x v="0"/>
    <x v="9"/>
    <x v="0"/>
    <x v="0"/>
    <x v="4"/>
    <x v="16"/>
    <x v="3"/>
    <x v="436"/>
    <x v="0"/>
    <x v="1206"/>
    <x v="458"/>
    <x v="1398"/>
    <x v="1498"/>
    <x v="1531"/>
    <x v="0"/>
    <x v="2"/>
    <x v="7"/>
    <x v="7"/>
  </r>
  <r>
    <x v="1534"/>
    <x v="212"/>
    <x v="0"/>
    <x v="7"/>
    <x v="2"/>
    <x v="0"/>
    <x v="15"/>
    <x v="0"/>
    <x v="1"/>
    <x v="0"/>
    <x v="6"/>
    <x v="3"/>
    <x v="910"/>
    <x v="2"/>
    <x v="1207"/>
    <x v="1507"/>
    <x v="1399"/>
    <x v="1499"/>
    <x v="1532"/>
    <x v="0"/>
    <x v="2"/>
    <x v="7"/>
    <x v="7"/>
  </r>
  <r>
    <x v="1535"/>
    <x v="213"/>
    <x v="0"/>
    <x v="7"/>
    <x v="2"/>
    <x v="2"/>
    <x v="5"/>
    <x v="0"/>
    <x v="0"/>
    <x v="2"/>
    <x v="15"/>
    <x v="1"/>
    <x v="1322"/>
    <x v="0"/>
    <x v="1208"/>
    <x v="1508"/>
    <x v="1400"/>
    <x v="1500"/>
    <x v="1533"/>
    <x v="0"/>
    <x v="2"/>
    <x v="7"/>
    <x v="7"/>
  </r>
  <r>
    <x v="1536"/>
    <x v="213"/>
    <x v="0"/>
    <x v="7"/>
    <x v="2"/>
    <x v="3"/>
    <x v="4"/>
    <x v="0"/>
    <x v="0"/>
    <x v="3"/>
    <x v="7"/>
    <x v="0"/>
    <x v="1323"/>
    <x v="2"/>
    <x v="1209"/>
    <x v="1509"/>
    <x v="1401"/>
    <x v="1501"/>
    <x v="1534"/>
    <x v="0"/>
    <x v="2"/>
    <x v="7"/>
    <x v="7"/>
  </r>
  <r>
    <x v="1537"/>
    <x v="213"/>
    <x v="0"/>
    <x v="7"/>
    <x v="2"/>
    <x v="0"/>
    <x v="0"/>
    <x v="3"/>
    <x v="0"/>
    <x v="0"/>
    <x v="4"/>
    <x v="0"/>
    <x v="266"/>
    <x v="2"/>
    <x v="1210"/>
    <x v="1510"/>
    <x v="1402"/>
    <x v="1502"/>
    <x v="1535"/>
    <x v="0"/>
    <x v="2"/>
    <x v="7"/>
    <x v="7"/>
  </r>
  <r>
    <x v="1538"/>
    <x v="213"/>
    <x v="0"/>
    <x v="7"/>
    <x v="2"/>
    <x v="3"/>
    <x v="13"/>
    <x v="0"/>
    <x v="0"/>
    <x v="3"/>
    <x v="13"/>
    <x v="3"/>
    <x v="1324"/>
    <x v="2"/>
    <x v="1211"/>
    <x v="1511"/>
    <x v="1403"/>
    <x v="1503"/>
    <x v="1536"/>
    <x v="0"/>
    <x v="2"/>
    <x v="7"/>
    <x v="7"/>
  </r>
  <r>
    <x v="1539"/>
    <x v="213"/>
    <x v="0"/>
    <x v="7"/>
    <x v="2"/>
    <x v="2"/>
    <x v="16"/>
    <x v="0"/>
    <x v="1"/>
    <x v="2"/>
    <x v="2"/>
    <x v="3"/>
    <x v="1325"/>
    <x v="0"/>
    <x v="227"/>
    <x v="1512"/>
    <x v="236"/>
    <x v="1504"/>
    <x v="1537"/>
    <x v="0"/>
    <x v="2"/>
    <x v="7"/>
    <x v="7"/>
  </r>
  <r>
    <x v="1540"/>
    <x v="213"/>
    <x v="0"/>
    <x v="7"/>
    <x v="2"/>
    <x v="3"/>
    <x v="4"/>
    <x v="0"/>
    <x v="0"/>
    <x v="0"/>
    <x v="0"/>
    <x v="3"/>
    <x v="429"/>
    <x v="3"/>
    <x v="1212"/>
    <x v="1513"/>
    <x v="1404"/>
    <x v="1505"/>
    <x v="1538"/>
    <x v="0"/>
    <x v="2"/>
    <x v="7"/>
    <x v="7"/>
  </r>
  <r>
    <x v="1541"/>
    <x v="213"/>
    <x v="0"/>
    <x v="7"/>
    <x v="2"/>
    <x v="0"/>
    <x v="15"/>
    <x v="0"/>
    <x v="0"/>
    <x v="2"/>
    <x v="9"/>
    <x v="0"/>
    <x v="762"/>
    <x v="0"/>
    <x v="1213"/>
    <x v="822"/>
    <x v="1405"/>
    <x v="1506"/>
    <x v="1539"/>
    <x v="0"/>
    <x v="2"/>
    <x v="7"/>
    <x v="7"/>
  </r>
  <r>
    <x v="1542"/>
    <x v="213"/>
    <x v="0"/>
    <x v="7"/>
    <x v="2"/>
    <x v="3"/>
    <x v="8"/>
    <x v="2"/>
    <x v="0"/>
    <x v="0"/>
    <x v="4"/>
    <x v="0"/>
    <x v="1326"/>
    <x v="0"/>
    <x v="462"/>
    <x v="1514"/>
    <x v="1406"/>
    <x v="1507"/>
    <x v="1540"/>
    <x v="0"/>
    <x v="2"/>
    <x v="7"/>
    <x v="7"/>
  </r>
  <r>
    <x v="1543"/>
    <x v="213"/>
    <x v="0"/>
    <x v="7"/>
    <x v="2"/>
    <x v="3"/>
    <x v="8"/>
    <x v="0"/>
    <x v="0"/>
    <x v="0"/>
    <x v="0"/>
    <x v="0"/>
    <x v="1327"/>
    <x v="0"/>
    <x v="1214"/>
    <x v="1515"/>
    <x v="1407"/>
    <x v="1508"/>
    <x v="1541"/>
    <x v="0"/>
    <x v="2"/>
    <x v="7"/>
    <x v="7"/>
  </r>
  <r>
    <x v="1544"/>
    <x v="214"/>
    <x v="0"/>
    <x v="7"/>
    <x v="2"/>
    <x v="2"/>
    <x v="16"/>
    <x v="0"/>
    <x v="0"/>
    <x v="4"/>
    <x v="10"/>
    <x v="3"/>
    <x v="1328"/>
    <x v="0"/>
    <x v="1215"/>
    <x v="1516"/>
    <x v="1408"/>
    <x v="83"/>
    <x v="1542"/>
    <x v="0"/>
    <x v="2"/>
    <x v="7"/>
    <x v="7"/>
  </r>
  <r>
    <x v="1545"/>
    <x v="214"/>
    <x v="0"/>
    <x v="7"/>
    <x v="2"/>
    <x v="3"/>
    <x v="8"/>
    <x v="3"/>
    <x v="0"/>
    <x v="2"/>
    <x v="2"/>
    <x v="0"/>
    <x v="1005"/>
    <x v="3"/>
    <x v="317"/>
    <x v="1517"/>
    <x v="327"/>
    <x v="1509"/>
    <x v="1543"/>
    <x v="0"/>
    <x v="2"/>
    <x v="7"/>
    <x v="7"/>
  </r>
  <r>
    <x v="1546"/>
    <x v="214"/>
    <x v="0"/>
    <x v="7"/>
    <x v="2"/>
    <x v="1"/>
    <x v="12"/>
    <x v="0"/>
    <x v="0"/>
    <x v="2"/>
    <x v="15"/>
    <x v="2"/>
    <x v="1329"/>
    <x v="3"/>
    <x v="584"/>
    <x v="1518"/>
    <x v="1409"/>
    <x v="1510"/>
    <x v="1544"/>
    <x v="0"/>
    <x v="2"/>
    <x v="7"/>
    <x v="7"/>
  </r>
  <r>
    <x v="1547"/>
    <x v="214"/>
    <x v="0"/>
    <x v="7"/>
    <x v="2"/>
    <x v="2"/>
    <x v="3"/>
    <x v="0"/>
    <x v="1"/>
    <x v="1"/>
    <x v="3"/>
    <x v="2"/>
    <x v="1330"/>
    <x v="0"/>
    <x v="1216"/>
    <x v="1519"/>
    <x v="1410"/>
    <x v="1511"/>
    <x v="1545"/>
    <x v="0"/>
    <x v="2"/>
    <x v="7"/>
    <x v="7"/>
  </r>
  <r>
    <x v="1548"/>
    <x v="214"/>
    <x v="0"/>
    <x v="7"/>
    <x v="2"/>
    <x v="0"/>
    <x v="0"/>
    <x v="0"/>
    <x v="0"/>
    <x v="2"/>
    <x v="9"/>
    <x v="0"/>
    <x v="62"/>
    <x v="2"/>
    <x v="1108"/>
    <x v="1520"/>
    <x v="1411"/>
    <x v="1512"/>
    <x v="1546"/>
    <x v="0"/>
    <x v="2"/>
    <x v="7"/>
    <x v="7"/>
  </r>
  <r>
    <x v="1549"/>
    <x v="214"/>
    <x v="0"/>
    <x v="7"/>
    <x v="2"/>
    <x v="1"/>
    <x v="6"/>
    <x v="0"/>
    <x v="0"/>
    <x v="0"/>
    <x v="6"/>
    <x v="3"/>
    <x v="996"/>
    <x v="2"/>
    <x v="587"/>
    <x v="1521"/>
    <x v="1412"/>
    <x v="1513"/>
    <x v="1547"/>
    <x v="0"/>
    <x v="2"/>
    <x v="7"/>
    <x v="7"/>
  </r>
  <r>
    <x v="1550"/>
    <x v="214"/>
    <x v="0"/>
    <x v="7"/>
    <x v="2"/>
    <x v="0"/>
    <x v="0"/>
    <x v="2"/>
    <x v="0"/>
    <x v="2"/>
    <x v="18"/>
    <x v="3"/>
    <x v="1331"/>
    <x v="0"/>
    <x v="1217"/>
    <x v="1522"/>
    <x v="924"/>
    <x v="1514"/>
    <x v="1548"/>
    <x v="0"/>
    <x v="2"/>
    <x v="7"/>
    <x v="7"/>
  </r>
  <r>
    <x v="1551"/>
    <x v="214"/>
    <x v="0"/>
    <x v="7"/>
    <x v="2"/>
    <x v="2"/>
    <x v="16"/>
    <x v="2"/>
    <x v="1"/>
    <x v="0"/>
    <x v="0"/>
    <x v="3"/>
    <x v="1332"/>
    <x v="3"/>
    <x v="657"/>
    <x v="1523"/>
    <x v="714"/>
    <x v="1515"/>
    <x v="1549"/>
    <x v="0"/>
    <x v="2"/>
    <x v="7"/>
    <x v="7"/>
  </r>
  <r>
    <x v="1552"/>
    <x v="214"/>
    <x v="0"/>
    <x v="7"/>
    <x v="2"/>
    <x v="2"/>
    <x v="5"/>
    <x v="0"/>
    <x v="1"/>
    <x v="1"/>
    <x v="1"/>
    <x v="3"/>
    <x v="1333"/>
    <x v="0"/>
    <x v="694"/>
    <x v="1524"/>
    <x v="1413"/>
    <x v="1516"/>
    <x v="1550"/>
    <x v="0"/>
    <x v="2"/>
    <x v="7"/>
    <x v="7"/>
  </r>
  <r>
    <x v="1553"/>
    <x v="215"/>
    <x v="0"/>
    <x v="7"/>
    <x v="2"/>
    <x v="0"/>
    <x v="9"/>
    <x v="2"/>
    <x v="2"/>
    <x v="2"/>
    <x v="15"/>
    <x v="3"/>
    <x v="1334"/>
    <x v="3"/>
    <x v="51"/>
    <x v="1525"/>
    <x v="51"/>
    <x v="1517"/>
    <x v="1551"/>
    <x v="0"/>
    <x v="2"/>
    <x v="7"/>
    <x v="7"/>
  </r>
  <r>
    <x v="1554"/>
    <x v="215"/>
    <x v="0"/>
    <x v="7"/>
    <x v="2"/>
    <x v="3"/>
    <x v="4"/>
    <x v="0"/>
    <x v="0"/>
    <x v="2"/>
    <x v="9"/>
    <x v="3"/>
    <x v="977"/>
    <x v="0"/>
    <x v="613"/>
    <x v="1526"/>
    <x v="1414"/>
    <x v="1518"/>
    <x v="1552"/>
    <x v="0"/>
    <x v="2"/>
    <x v="7"/>
    <x v="7"/>
  </r>
  <r>
    <x v="1555"/>
    <x v="215"/>
    <x v="0"/>
    <x v="7"/>
    <x v="2"/>
    <x v="0"/>
    <x v="15"/>
    <x v="0"/>
    <x v="0"/>
    <x v="2"/>
    <x v="9"/>
    <x v="0"/>
    <x v="576"/>
    <x v="0"/>
    <x v="903"/>
    <x v="1527"/>
    <x v="1312"/>
    <x v="1519"/>
    <x v="1553"/>
    <x v="0"/>
    <x v="2"/>
    <x v="7"/>
    <x v="7"/>
  </r>
  <r>
    <x v="1556"/>
    <x v="215"/>
    <x v="0"/>
    <x v="7"/>
    <x v="2"/>
    <x v="2"/>
    <x v="16"/>
    <x v="3"/>
    <x v="1"/>
    <x v="3"/>
    <x v="7"/>
    <x v="3"/>
    <x v="1335"/>
    <x v="0"/>
    <x v="1218"/>
    <x v="1528"/>
    <x v="1415"/>
    <x v="1520"/>
    <x v="1554"/>
    <x v="0"/>
    <x v="2"/>
    <x v="7"/>
    <x v="7"/>
  </r>
  <r>
    <x v="1557"/>
    <x v="215"/>
    <x v="0"/>
    <x v="7"/>
    <x v="2"/>
    <x v="2"/>
    <x v="16"/>
    <x v="3"/>
    <x v="1"/>
    <x v="1"/>
    <x v="17"/>
    <x v="3"/>
    <x v="1336"/>
    <x v="0"/>
    <x v="1219"/>
    <x v="1529"/>
    <x v="1416"/>
    <x v="1521"/>
    <x v="1555"/>
    <x v="0"/>
    <x v="2"/>
    <x v="7"/>
    <x v="7"/>
  </r>
  <r>
    <x v="1558"/>
    <x v="215"/>
    <x v="0"/>
    <x v="7"/>
    <x v="2"/>
    <x v="1"/>
    <x v="12"/>
    <x v="0"/>
    <x v="2"/>
    <x v="4"/>
    <x v="14"/>
    <x v="3"/>
    <x v="196"/>
    <x v="0"/>
    <x v="1220"/>
    <x v="1530"/>
    <x v="1417"/>
    <x v="1522"/>
    <x v="1556"/>
    <x v="0"/>
    <x v="2"/>
    <x v="7"/>
    <x v="7"/>
  </r>
  <r>
    <x v="1559"/>
    <x v="215"/>
    <x v="0"/>
    <x v="7"/>
    <x v="2"/>
    <x v="3"/>
    <x v="13"/>
    <x v="1"/>
    <x v="2"/>
    <x v="0"/>
    <x v="0"/>
    <x v="1"/>
    <x v="1337"/>
    <x v="2"/>
    <x v="1221"/>
    <x v="1531"/>
    <x v="1418"/>
    <x v="1523"/>
    <x v="1557"/>
    <x v="0"/>
    <x v="2"/>
    <x v="7"/>
    <x v="7"/>
  </r>
  <r>
    <x v="1560"/>
    <x v="215"/>
    <x v="0"/>
    <x v="7"/>
    <x v="2"/>
    <x v="0"/>
    <x v="0"/>
    <x v="0"/>
    <x v="1"/>
    <x v="0"/>
    <x v="6"/>
    <x v="3"/>
    <x v="910"/>
    <x v="0"/>
    <x v="555"/>
    <x v="1532"/>
    <x v="587"/>
    <x v="1524"/>
    <x v="1558"/>
    <x v="0"/>
    <x v="2"/>
    <x v="7"/>
    <x v="7"/>
  </r>
  <r>
    <x v="1561"/>
    <x v="215"/>
    <x v="0"/>
    <x v="7"/>
    <x v="2"/>
    <x v="2"/>
    <x v="3"/>
    <x v="0"/>
    <x v="0"/>
    <x v="0"/>
    <x v="8"/>
    <x v="3"/>
    <x v="1338"/>
    <x v="0"/>
    <x v="342"/>
    <x v="1533"/>
    <x v="1419"/>
    <x v="1525"/>
    <x v="1559"/>
    <x v="0"/>
    <x v="2"/>
    <x v="7"/>
    <x v="7"/>
  </r>
  <r>
    <x v="1562"/>
    <x v="215"/>
    <x v="0"/>
    <x v="7"/>
    <x v="2"/>
    <x v="2"/>
    <x v="16"/>
    <x v="0"/>
    <x v="0"/>
    <x v="3"/>
    <x v="5"/>
    <x v="3"/>
    <x v="1339"/>
    <x v="2"/>
    <x v="1222"/>
    <x v="1534"/>
    <x v="1420"/>
    <x v="1526"/>
    <x v="1560"/>
    <x v="0"/>
    <x v="2"/>
    <x v="7"/>
    <x v="7"/>
  </r>
  <r>
    <x v="1563"/>
    <x v="215"/>
    <x v="0"/>
    <x v="7"/>
    <x v="2"/>
    <x v="2"/>
    <x v="2"/>
    <x v="3"/>
    <x v="2"/>
    <x v="0"/>
    <x v="4"/>
    <x v="3"/>
    <x v="1340"/>
    <x v="1"/>
    <x v="980"/>
    <x v="1535"/>
    <x v="1108"/>
    <x v="1527"/>
    <x v="1561"/>
    <x v="0"/>
    <x v="2"/>
    <x v="7"/>
    <x v="7"/>
  </r>
  <r>
    <x v="1564"/>
    <x v="216"/>
    <x v="0"/>
    <x v="7"/>
    <x v="2"/>
    <x v="3"/>
    <x v="8"/>
    <x v="0"/>
    <x v="1"/>
    <x v="4"/>
    <x v="10"/>
    <x v="3"/>
    <x v="338"/>
    <x v="2"/>
    <x v="49"/>
    <x v="1536"/>
    <x v="49"/>
    <x v="1528"/>
    <x v="1562"/>
    <x v="0"/>
    <x v="2"/>
    <x v="7"/>
    <x v="7"/>
  </r>
  <r>
    <x v="1565"/>
    <x v="216"/>
    <x v="0"/>
    <x v="7"/>
    <x v="2"/>
    <x v="0"/>
    <x v="0"/>
    <x v="0"/>
    <x v="1"/>
    <x v="0"/>
    <x v="4"/>
    <x v="3"/>
    <x v="1341"/>
    <x v="2"/>
    <x v="552"/>
    <x v="1537"/>
    <x v="1258"/>
    <x v="1529"/>
    <x v="1563"/>
    <x v="0"/>
    <x v="2"/>
    <x v="7"/>
    <x v="7"/>
  </r>
  <r>
    <x v="1566"/>
    <x v="216"/>
    <x v="0"/>
    <x v="7"/>
    <x v="2"/>
    <x v="2"/>
    <x v="2"/>
    <x v="2"/>
    <x v="1"/>
    <x v="4"/>
    <x v="14"/>
    <x v="2"/>
    <x v="1038"/>
    <x v="0"/>
    <x v="1028"/>
    <x v="1538"/>
    <x v="1421"/>
    <x v="1530"/>
    <x v="1564"/>
    <x v="0"/>
    <x v="2"/>
    <x v="7"/>
    <x v="7"/>
  </r>
  <r>
    <x v="1567"/>
    <x v="216"/>
    <x v="0"/>
    <x v="7"/>
    <x v="2"/>
    <x v="1"/>
    <x v="14"/>
    <x v="2"/>
    <x v="2"/>
    <x v="1"/>
    <x v="1"/>
    <x v="0"/>
    <x v="424"/>
    <x v="2"/>
    <x v="414"/>
    <x v="1539"/>
    <x v="1422"/>
    <x v="1531"/>
    <x v="1565"/>
    <x v="0"/>
    <x v="2"/>
    <x v="7"/>
    <x v="7"/>
  </r>
  <r>
    <x v="1568"/>
    <x v="216"/>
    <x v="0"/>
    <x v="7"/>
    <x v="2"/>
    <x v="1"/>
    <x v="11"/>
    <x v="0"/>
    <x v="1"/>
    <x v="0"/>
    <x v="4"/>
    <x v="3"/>
    <x v="1342"/>
    <x v="2"/>
    <x v="1223"/>
    <x v="1540"/>
    <x v="1423"/>
    <x v="1532"/>
    <x v="1566"/>
    <x v="0"/>
    <x v="2"/>
    <x v="7"/>
    <x v="7"/>
  </r>
  <r>
    <x v="1569"/>
    <x v="216"/>
    <x v="0"/>
    <x v="7"/>
    <x v="2"/>
    <x v="1"/>
    <x v="12"/>
    <x v="0"/>
    <x v="1"/>
    <x v="2"/>
    <x v="15"/>
    <x v="0"/>
    <x v="1343"/>
    <x v="2"/>
    <x v="1224"/>
    <x v="1541"/>
    <x v="1424"/>
    <x v="1533"/>
    <x v="1567"/>
    <x v="0"/>
    <x v="2"/>
    <x v="7"/>
    <x v="7"/>
  </r>
  <r>
    <x v="1570"/>
    <x v="216"/>
    <x v="0"/>
    <x v="7"/>
    <x v="2"/>
    <x v="3"/>
    <x v="4"/>
    <x v="2"/>
    <x v="1"/>
    <x v="4"/>
    <x v="14"/>
    <x v="0"/>
    <x v="1344"/>
    <x v="2"/>
    <x v="423"/>
    <x v="1542"/>
    <x v="597"/>
    <x v="1534"/>
    <x v="1568"/>
    <x v="0"/>
    <x v="2"/>
    <x v="7"/>
    <x v="7"/>
  </r>
  <r>
    <x v="1571"/>
    <x v="216"/>
    <x v="0"/>
    <x v="7"/>
    <x v="2"/>
    <x v="2"/>
    <x v="2"/>
    <x v="2"/>
    <x v="0"/>
    <x v="0"/>
    <x v="0"/>
    <x v="3"/>
    <x v="1345"/>
    <x v="3"/>
    <x v="1225"/>
    <x v="1543"/>
    <x v="1425"/>
    <x v="1535"/>
    <x v="1569"/>
    <x v="0"/>
    <x v="2"/>
    <x v="7"/>
    <x v="7"/>
  </r>
  <r>
    <x v="1572"/>
    <x v="216"/>
    <x v="0"/>
    <x v="7"/>
    <x v="2"/>
    <x v="0"/>
    <x v="9"/>
    <x v="0"/>
    <x v="0"/>
    <x v="0"/>
    <x v="6"/>
    <x v="0"/>
    <x v="435"/>
    <x v="2"/>
    <x v="1226"/>
    <x v="1544"/>
    <x v="1426"/>
    <x v="1536"/>
    <x v="1570"/>
    <x v="0"/>
    <x v="2"/>
    <x v="7"/>
    <x v="7"/>
  </r>
  <r>
    <x v="1573"/>
    <x v="216"/>
    <x v="0"/>
    <x v="7"/>
    <x v="2"/>
    <x v="2"/>
    <x v="2"/>
    <x v="3"/>
    <x v="1"/>
    <x v="0"/>
    <x v="0"/>
    <x v="0"/>
    <x v="1346"/>
    <x v="0"/>
    <x v="1078"/>
    <x v="1545"/>
    <x v="1223"/>
    <x v="1537"/>
    <x v="1571"/>
    <x v="0"/>
    <x v="2"/>
    <x v="7"/>
    <x v="7"/>
  </r>
  <r>
    <x v="1574"/>
    <x v="216"/>
    <x v="0"/>
    <x v="7"/>
    <x v="2"/>
    <x v="1"/>
    <x v="12"/>
    <x v="3"/>
    <x v="0"/>
    <x v="1"/>
    <x v="3"/>
    <x v="3"/>
    <x v="936"/>
    <x v="0"/>
    <x v="1227"/>
    <x v="1546"/>
    <x v="1427"/>
    <x v="1538"/>
    <x v="1572"/>
    <x v="0"/>
    <x v="2"/>
    <x v="7"/>
    <x v="7"/>
  </r>
  <r>
    <x v="1575"/>
    <x v="216"/>
    <x v="0"/>
    <x v="7"/>
    <x v="2"/>
    <x v="1"/>
    <x v="1"/>
    <x v="2"/>
    <x v="0"/>
    <x v="2"/>
    <x v="18"/>
    <x v="0"/>
    <x v="1347"/>
    <x v="3"/>
    <x v="1228"/>
    <x v="1547"/>
    <x v="1428"/>
    <x v="1539"/>
    <x v="1573"/>
    <x v="0"/>
    <x v="2"/>
    <x v="7"/>
    <x v="7"/>
  </r>
  <r>
    <x v="1576"/>
    <x v="216"/>
    <x v="0"/>
    <x v="7"/>
    <x v="2"/>
    <x v="1"/>
    <x v="1"/>
    <x v="3"/>
    <x v="0"/>
    <x v="3"/>
    <x v="19"/>
    <x v="0"/>
    <x v="1348"/>
    <x v="0"/>
    <x v="1229"/>
    <x v="1548"/>
    <x v="1429"/>
    <x v="1540"/>
    <x v="1574"/>
    <x v="0"/>
    <x v="2"/>
    <x v="7"/>
    <x v="7"/>
  </r>
  <r>
    <x v="1577"/>
    <x v="217"/>
    <x v="0"/>
    <x v="7"/>
    <x v="2"/>
    <x v="3"/>
    <x v="7"/>
    <x v="3"/>
    <x v="0"/>
    <x v="1"/>
    <x v="17"/>
    <x v="2"/>
    <x v="1349"/>
    <x v="0"/>
    <x v="1079"/>
    <x v="1549"/>
    <x v="1430"/>
    <x v="1541"/>
    <x v="1575"/>
    <x v="0"/>
    <x v="2"/>
    <x v="7"/>
    <x v="7"/>
  </r>
  <r>
    <x v="1578"/>
    <x v="217"/>
    <x v="0"/>
    <x v="7"/>
    <x v="2"/>
    <x v="0"/>
    <x v="15"/>
    <x v="0"/>
    <x v="0"/>
    <x v="3"/>
    <x v="7"/>
    <x v="3"/>
    <x v="1350"/>
    <x v="0"/>
    <x v="1230"/>
    <x v="1550"/>
    <x v="1431"/>
    <x v="950"/>
    <x v="1576"/>
    <x v="0"/>
    <x v="2"/>
    <x v="7"/>
    <x v="7"/>
  </r>
  <r>
    <x v="1579"/>
    <x v="217"/>
    <x v="0"/>
    <x v="7"/>
    <x v="2"/>
    <x v="3"/>
    <x v="8"/>
    <x v="0"/>
    <x v="0"/>
    <x v="0"/>
    <x v="0"/>
    <x v="0"/>
    <x v="1351"/>
    <x v="0"/>
    <x v="874"/>
    <x v="1551"/>
    <x v="1432"/>
    <x v="1542"/>
    <x v="1577"/>
    <x v="0"/>
    <x v="2"/>
    <x v="7"/>
    <x v="7"/>
  </r>
  <r>
    <x v="1580"/>
    <x v="217"/>
    <x v="0"/>
    <x v="7"/>
    <x v="2"/>
    <x v="2"/>
    <x v="3"/>
    <x v="2"/>
    <x v="0"/>
    <x v="3"/>
    <x v="13"/>
    <x v="3"/>
    <x v="1352"/>
    <x v="0"/>
    <x v="1231"/>
    <x v="1552"/>
    <x v="1433"/>
    <x v="1543"/>
    <x v="1578"/>
    <x v="0"/>
    <x v="2"/>
    <x v="7"/>
    <x v="7"/>
  </r>
  <r>
    <x v="1581"/>
    <x v="217"/>
    <x v="0"/>
    <x v="7"/>
    <x v="2"/>
    <x v="3"/>
    <x v="8"/>
    <x v="0"/>
    <x v="1"/>
    <x v="3"/>
    <x v="5"/>
    <x v="3"/>
    <x v="1353"/>
    <x v="2"/>
    <x v="1232"/>
    <x v="1553"/>
    <x v="1434"/>
    <x v="1544"/>
    <x v="1579"/>
    <x v="0"/>
    <x v="2"/>
    <x v="7"/>
    <x v="7"/>
  </r>
  <r>
    <x v="1582"/>
    <x v="217"/>
    <x v="0"/>
    <x v="7"/>
    <x v="2"/>
    <x v="2"/>
    <x v="16"/>
    <x v="3"/>
    <x v="2"/>
    <x v="2"/>
    <x v="9"/>
    <x v="3"/>
    <x v="854"/>
    <x v="2"/>
    <x v="13"/>
    <x v="1554"/>
    <x v="13"/>
    <x v="1545"/>
    <x v="1580"/>
    <x v="0"/>
    <x v="2"/>
    <x v="7"/>
    <x v="7"/>
  </r>
  <r>
    <x v="1583"/>
    <x v="217"/>
    <x v="0"/>
    <x v="7"/>
    <x v="2"/>
    <x v="2"/>
    <x v="16"/>
    <x v="3"/>
    <x v="0"/>
    <x v="1"/>
    <x v="1"/>
    <x v="2"/>
    <x v="1354"/>
    <x v="0"/>
    <x v="1233"/>
    <x v="1555"/>
    <x v="1435"/>
    <x v="1546"/>
    <x v="1581"/>
    <x v="0"/>
    <x v="2"/>
    <x v="7"/>
    <x v="7"/>
  </r>
  <r>
    <x v="1584"/>
    <x v="217"/>
    <x v="0"/>
    <x v="7"/>
    <x v="2"/>
    <x v="3"/>
    <x v="13"/>
    <x v="0"/>
    <x v="1"/>
    <x v="1"/>
    <x v="11"/>
    <x v="1"/>
    <x v="1355"/>
    <x v="0"/>
    <x v="1234"/>
    <x v="1556"/>
    <x v="1436"/>
    <x v="1547"/>
    <x v="1582"/>
    <x v="0"/>
    <x v="2"/>
    <x v="7"/>
    <x v="7"/>
  </r>
  <r>
    <x v="1585"/>
    <x v="217"/>
    <x v="0"/>
    <x v="7"/>
    <x v="2"/>
    <x v="0"/>
    <x v="0"/>
    <x v="3"/>
    <x v="0"/>
    <x v="0"/>
    <x v="4"/>
    <x v="0"/>
    <x v="1356"/>
    <x v="2"/>
    <x v="432"/>
    <x v="1557"/>
    <x v="1437"/>
    <x v="1548"/>
    <x v="1583"/>
    <x v="0"/>
    <x v="2"/>
    <x v="7"/>
    <x v="7"/>
  </r>
  <r>
    <x v="1586"/>
    <x v="217"/>
    <x v="0"/>
    <x v="7"/>
    <x v="2"/>
    <x v="3"/>
    <x v="8"/>
    <x v="3"/>
    <x v="0"/>
    <x v="1"/>
    <x v="1"/>
    <x v="3"/>
    <x v="1357"/>
    <x v="3"/>
    <x v="1235"/>
    <x v="1558"/>
    <x v="1438"/>
    <x v="1549"/>
    <x v="1584"/>
    <x v="0"/>
    <x v="2"/>
    <x v="7"/>
    <x v="7"/>
  </r>
  <r>
    <x v="1587"/>
    <x v="217"/>
    <x v="0"/>
    <x v="7"/>
    <x v="2"/>
    <x v="2"/>
    <x v="10"/>
    <x v="0"/>
    <x v="1"/>
    <x v="4"/>
    <x v="10"/>
    <x v="2"/>
    <x v="1358"/>
    <x v="0"/>
    <x v="321"/>
    <x v="1559"/>
    <x v="331"/>
    <x v="1550"/>
    <x v="1585"/>
    <x v="0"/>
    <x v="2"/>
    <x v="7"/>
    <x v="7"/>
  </r>
  <r>
    <x v="1588"/>
    <x v="217"/>
    <x v="0"/>
    <x v="7"/>
    <x v="2"/>
    <x v="1"/>
    <x v="12"/>
    <x v="0"/>
    <x v="0"/>
    <x v="2"/>
    <x v="2"/>
    <x v="1"/>
    <x v="1038"/>
    <x v="0"/>
    <x v="227"/>
    <x v="1560"/>
    <x v="1439"/>
    <x v="1551"/>
    <x v="1586"/>
    <x v="0"/>
    <x v="2"/>
    <x v="7"/>
    <x v="7"/>
  </r>
  <r>
    <x v="1589"/>
    <x v="218"/>
    <x v="0"/>
    <x v="7"/>
    <x v="2"/>
    <x v="2"/>
    <x v="16"/>
    <x v="0"/>
    <x v="0"/>
    <x v="4"/>
    <x v="14"/>
    <x v="3"/>
    <x v="41"/>
    <x v="2"/>
    <x v="1236"/>
    <x v="1561"/>
    <x v="1440"/>
    <x v="1552"/>
    <x v="1587"/>
    <x v="0"/>
    <x v="2"/>
    <x v="7"/>
    <x v="7"/>
  </r>
  <r>
    <x v="1590"/>
    <x v="218"/>
    <x v="0"/>
    <x v="7"/>
    <x v="2"/>
    <x v="1"/>
    <x v="14"/>
    <x v="3"/>
    <x v="1"/>
    <x v="2"/>
    <x v="9"/>
    <x v="6"/>
    <x v="1359"/>
    <x v="2"/>
    <x v="1237"/>
    <x v="1562"/>
    <x v="467"/>
    <x v="1553"/>
    <x v="1588"/>
    <x v="0"/>
    <x v="2"/>
    <x v="7"/>
    <x v="7"/>
  </r>
  <r>
    <x v="1591"/>
    <x v="218"/>
    <x v="0"/>
    <x v="7"/>
    <x v="2"/>
    <x v="0"/>
    <x v="15"/>
    <x v="2"/>
    <x v="0"/>
    <x v="4"/>
    <x v="14"/>
    <x v="3"/>
    <x v="257"/>
    <x v="0"/>
    <x v="151"/>
    <x v="1563"/>
    <x v="1441"/>
    <x v="1554"/>
    <x v="1589"/>
    <x v="0"/>
    <x v="2"/>
    <x v="7"/>
    <x v="7"/>
  </r>
  <r>
    <x v="1592"/>
    <x v="218"/>
    <x v="0"/>
    <x v="7"/>
    <x v="2"/>
    <x v="1"/>
    <x v="1"/>
    <x v="0"/>
    <x v="0"/>
    <x v="1"/>
    <x v="3"/>
    <x v="3"/>
    <x v="1360"/>
    <x v="2"/>
    <x v="1238"/>
    <x v="1564"/>
    <x v="1442"/>
    <x v="1555"/>
    <x v="1590"/>
    <x v="0"/>
    <x v="2"/>
    <x v="7"/>
    <x v="7"/>
  </r>
  <r>
    <x v="1593"/>
    <x v="218"/>
    <x v="0"/>
    <x v="7"/>
    <x v="2"/>
    <x v="1"/>
    <x v="14"/>
    <x v="2"/>
    <x v="0"/>
    <x v="3"/>
    <x v="5"/>
    <x v="2"/>
    <x v="1361"/>
    <x v="2"/>
    <x v="1239"/>
    <x v="1565"/>
    <x v="1443"/>
    <x v="1556"/>
    <x v="1591"/>
    <x v="0"/>
    <x v="2"/>
    <x v="7"/>
    <x v="7"/>
  </r>
  <r>
    <x v="1594"/>
    <x v="219"/>
    <x v="0"/>
    <x v="7"/>
    <x v="2"/>
    <x v="3"/>
    <x v="8"/>
    <x v="0"/>
    <x v="0"/>
    <x v="0"/>
    <x v="8"/>
    <x v="3"/>
    <x v="1362"/>
    <x v="0"/>
    <x v="1240"/>
    <x v="1566"/>
    <x v="1444"/>
    <x v="1557"/>
    <x v="1592"/>
    <x v="0"/>
    <x v="2"/>
    <x v="7"/>
    <x v="7"/>
  </r>
  <r>
    <x v="1595"/>
    <x v="219"/>
    <x v="0"/>
    <x v="7"/>
    <x v="2"/>
    <x v="3"/>
    <x v="8"/>
    <x v="0"/>
    <x v="1"/>
    <x v="3"/>
    <x v="5"/>
    <x v="0"/>
    <x v="1363"/>
    <x v="2"/>
    <x v="1241"/>
    <x v="1567"/>
    <x v="1445"/>
    <x v="1558"/>
    <x v="1593"/>
    <x v="0"/>
    <x v="2"/>
    <x v="7"/>
    <x v="7"/>
  </r>
  <r>
    <x v="1596"/>
    <x v="219"/>
    <x v="0"/>
    <x v="7"/>
    <x v="2"/>
    <x v="3"/>
    <x v="8"/>
    <x v="2"/>
    <x v="1"/>
    <x v="3"/>
    <x v="19"/>
    <x v="3"/>
    <x v="815"/>
    <x v="2"/>
    <x v="1242"/>
    <x v="1568"/>
    <x v="1446"/>
    <x v="1559"/>
    <x v="1594"/>
    <x v="0"/>
    <x v="2"/>
    <x v="7"/>
    <x v="7"/>
  </r>
  <r>
    <x v="1597"/>
    <x v="219"/>
    <x v="0"/>
    <x v="7"/>
    <x v="2"/>
    <x v="1"/>
    <x v="1"/>
    <x v="0"/>
    <x v="0"/>
    <x v="1"/>
    <x v="1"/>
    <x v="8"/>
    <x v="1364"/>
    <x v="2"/>
    <x v="1243"/>
    <x v="1569"/>
    <x v="1447"/>
    <x v="1560"/>
    <x v="1595"/>
    <x v="0"/>
    <x v="2"/>
    <x v="7"/>
    <x v="7"/>
  </r>
  <r>
    <x v="1598"/>
    <x v="219"/>
    <x v="0"/>
    <x v="7"/>
    <x v="2"/>
    <x v="3"/>
    <x v="8"/>
    <x v="2"/>
    <x v="0"/>
    <x v="3"/>
    <x v="13"/>
    <x v="3"/>
    <x v="1365"/>
    <x v="0"/>
    <x v="171"/>
    <x v="1570"/>
    <x v="176"/>
    <x v="1100"/>
    <x v="1596"/>
    <x v="0"/>
    <x v="2"/>
    <x v="7"/>
    <x v="7"/>
  </r>
  <r>
    <x v="1599"/>
    <x v="219"/>
    <x v="0"/>
    <x v="7"/>
    <x v="2"/>
    <x v="0"/>
    <x v="0"/>
    <x v="0"/>
    <x v="2"/>
    <x v="1"/>
    <x v="17"/>
    <x v="0"/>
    <x v="1366"/>
    <x v="0"/>
    <x v="1244"/>
    <x v="1571"/>
    <x v="1448"/>
    <x v="1561"/>
    <x v="1597"/>
    <x v="0"/>
    <x v="2"/>
    <x v="7"/>
    <x v="7"/>
  </r>
  <r>
    <x v="1600"/>
    <x v="219"/>
    <x v="0"/>
    <x v="7"/>
    <x v="2"/>
    <x v="2"/>
    <x v="2"/>
    <x v="2"/>
    <x v="0"/>
    <x v="3"/>
    <x v="13"/>
    <x v="3"/>
    <x v="139"/>
    <x v="2"/>
    <x v="1245"/>
    <x v="142"/>
    <x v="1449"/>
    <x v="1562"/>
    <x v="1598"/>
    <x v="0"/>
    <x v="2"/>
    <x v="7"/>
    <x v="7"/>
  </r>
  <r>
    <x v="1601"/>
    <x v="219"/>
    <x v="0"/>
    <x v="7"/>
    <x v="2"/>
    <x v="3"/>
    <x v="13"/>
    <x v="0"/>
    <x v="1"/>
    <x v="1"/>
    <x v="11"/>
    <x v="3"/>
    <x v="1367"/>
    <x v="3"/>
    <x v="826"/>
    <x v="1572"/>
    <x v="910"/>
    <x v="1563"/>
    <x v="1599"/>
    <x v="0"/>
    <x v="2"/>
    <x v="7"/>
    <x v="7"/>
  </r>
  <r>
    <x v="1602"/>
    <x v="219"/>
    <x v="0"/>
    <x v="7"/>
    <x v="2"/>
    <x v="3"/>
    <x v="8"/>
    <x v="3"/>
    <x v="1"/>
    <x v="1"/>
    <x v="11"/>
    <x v="3"/>
    <x v="1368"/>
    <x v="0"/>
    <x v="1246"/>
    <x v="1573"/>
    <x v="1450"/>
    <x v="1564"/>
    <x v="1600"/>
    <x v="0"/>
    <x v="2"/>
    <x v="7"/>
    <x v="7"/>
  </r>
  <r>
    <x v="1603"/>
    <x v="219"/>
    <x v="0"/>
    <x v="7"/>
    <x v="2"/>
    <x v="1"/>
    <x v="12"/>
    <x v="2"/>
    <x v="1"/>
    <x v="1"/>
    <x v="11"/>
    <x v="3"/>
    <x v="1369"/>
    <x v="0"/>
    <x v="1247"/>
    <x v="1574"/>
    <x v="1451"/>
    <x v="1565"/>
    <x v="1601"/>
    <x v="0"/>
    <x v="2"/>
    <x v="7"/>
    <x v="7"/>
  </r>
  <r>
    <x v="1604"/>
    <x v="219"/>
    <x v="0"/>
    <x v="7"/>
    <x v="2"/>
    <x v="1"/>
    <x v="12"/>
    <x v="0"/>
    <x v="2"/>
    <x v="0"/>
    <x v="6"/>
    <x v="3"/>
    <x v="981"/>
    <x v="2"/>
    <x v="144"/>
    <x v="1575"/>
    <x v="1452"/>
    <x v="1566"/>
    <x v="1602"/>
    <x v="0"/>
    <x v="2"/>
    <x v="7"/>
    <x v="7"/>
  </r>
  <r>
    <x v="1605"/>
    <x v="220"/>
    <x v="0"/>
    <x v="7"/>
    <x v="2"/>
    <x v="3"/>
    <x v="7"/>
    <x v="3"/>
    <x v="0"/>
    <x v="4"/>
    <x v="10"/>
    <x v="2"/>
    <x v="796"/>
    <x v="0"/>
    <x v="616"/>
    <x v="1576"/>
    <x v="1313"/>
    <x v="1567"/>
    <x v="1603"/>
    <x v="0"/>
    <x v="2"/>
    <x v="7"/>
    <x v="7"/>
  </r>
  <r>
    <x v="1606"/>
    <x v="220"/>
    <x v="0"/>
    <x v="7"/>
    <x v="2"/>
    <x v="2"/>
    <x v="5"/>
    <x v="2"/>
    <x v="1"/>
    <x v="1"/>
    <x v="1"/>
    <x v="3"/>
    <x v="1370"/>
    <x v="2"/>
    <x v="1248"/>
    <x v="1577"/>
    <x v="1453"/>
    <x v="1568"/>
    <x v="1604"/>
    <x v="0"/>
    <x v="2"/>
    <x v="7"/>
    <x v="7"/>
  </r>
  <r>
    <x v="1607"/>
    <x v="220"/>
    <x v="0"/>
    <x v="7"/>
    <x v="2"/>
    <x v="0"/>
    <x v="0"/>
    <x v="2"/>
    <x v="1"/>
    <x v="1"/>
    <x v="1"/>
    <x v="0"/>
    <x v="1371"/>
    <x v="0"/>
    <x v="1249"/>
    <x v="1578"/>
    <x v="1341"/>
    <x v="1569"/>
    <x v="1605"/>
    <x v="0"/>
    <x v="2"/>
    <x v="7"/>
    <x v="7"/>
  </r>
  <r>
    <x v="1608"/>
    <x v="220"/>
    <x v="0"/>
    <x v="7"/>
    <x v="2"/>
    <x v="1"/>
    <x v="11"/>
    <x v="2"/>
    <x v="0"/>
    <x v="0"/>
    <x v="4"/>
    <x v="3"/>
    <x v="474"/>
    <x v="0"/>
    <x v="1116"/>
    <x v="1579"/>
    <x v="1278"/>
    <x v="1570"/>
    <x v="1606"/>
    <x v="0"/>
    <x v="2"/>
    <x v="7"/>
    <x v="7"/>
  </r>
  <r>
    <x v="1609"/>
    <x v="220"/>
    <x v="0"/>
    <x v="7"/>
    <x v="2"/>
    <x v="3"/>
    <x v="13"/>
    <x v="2"/>
    <x v="1"/>
    <x v="0"/>
    <x v="8"/>
    <x v="2"/>
    <x v="1372"/>
    <x v="3"/>
    <x v="1250"/>
    <x v="1580"/>
    <x v="1454"/>
    <x v="1571"/>
    <x v="1607"/>
    <x v="0"/>
    <x v="2"/>
    <x v="7"/>
    <x v="7"/>
  </r>
  <r>
    <x v="1610"/>
    <x v="220"/>
    <x v="0"/>
    <x v="7"/>
    <x v="2"/>
    <x v="2"/>
    <x v="16"/>
    <x v="0"/>
    <x v="1"/>
    <x v="0"/>
    <x v="0"/>
    <x v="1"/>
    <x v="1373"/>
    <x v="3"/>
    <x v="419"/>
    <x v="1581"/>
    <x v="1455"/>
    <x v="1572"/>
    <x v="1608"/>
    <x v="0"/>
    <x v="2"/>
    <x v="7"/>
    <x v="7"/>
  </r>
  <r>
    <x v="1611"/>
    <x v="221"/>
    <x v="0"/>
    <x v="7"/>
    <x v="2"/>
    <x v="0"/>
    <x v="0"/>
    <x v="2"/>
    <x v="0"/>
    <x v="3"/>
    <x v="7"/>
    <x v="3"/>
    <x v="1374"/>
    <x v="0"/>
    <x v="1251"/>
    <x v="1582"/>
    <x v="1456"/>
    <x v="1573"/>
    <x v="1609"/>
    <x v="0"/>
    <x v="2"/>
    <x v="7"/>
    <x v="7"/>
  </r>
  <r>
    <x v="1612"/>
    <x v="221"/>
    <x v="0"/>
    <x v="7"/>
    <x v="2"/>
    <x v="2"/>
    <x v="10"/>
    <x v="3"/>
    <x v="2"/>
    <x v="2"/>
    <x v="2"/>
    <x v="0"/>
    <x v="1375"/>
    <x v="0"/>
    <x v="718"/>
    <x v="1583"/>
    <x v="1457"/>
    <x v="1574"/>
    <x v="1610"/>
    <x v="0"/>
    <x v="2"/>
    <x v="7"/>
    <x v="7"/>
  </r>
  <r>
    <x v="1613"/>
    <x v="221"/>
    <x v="0"/>
    <x v="7"/>
    <x v="2"/>
    <x v="1"/>
    <x v="1"/>
    <x v="2"/>
    <x v="0"/>
    <x v="3"/>
    <x v="7"/>
    <x v="0"/>
    <x v="1376"/>
    <x v="2"/>
    <x v="1252"/>
    <x v="1584"/>
    <x v="1458"/>
    <x v="1575"/>
    <x v="1611"/>
    <x v="0"/>
    <x v="2"/>
    <x v="7"/>
    <x v="7"/>
  </r>
  <r>
    <x v="1614"/>
    <x v="221"/>
    <x v="0"/>
    <x v="7"/>
    <x v="2"/>
    <x v="2"/>
    <x v="2"/>
    <x v="2"/>
    <x v="1"/>
    <x v="2"/>
    <x v="9"/>
    <x v="3"/>
    <x v="1377"/>
    <x v="2"/>
    <x v="1253"/>
    <x v="1585"/>
    <x v="1459"/>
    <x v="1576"/>
    <x v="1612"/>
    <x v="0"/>
    <x v="2"/>
    <x v="7"/>
    <x v="7"/>
  </r>
  <r>
    <x v="1615"/>
    <x v="221"/>
    <x v="0"/>
    <x v="7"/>
    <x v="2"/>
    <x v="1"/>
    <x v="14"/>
    <x v="0"/>
    <x v="1"/>
    <x v="1"/>
    <x v="11"/>
    <x v="1"/>
    <x v="1378"/>
    <x v="0"/>
    <x v="670"/>
    <x v="1586"/>
    <x v="1460"/>
    <x v="1577"/>
    <x v="1613"/>
    <x v="0"/>
    <x v="2"/>
    <x v="7"/>
    <x v="7"/>
  </r>
  <r>
    <x v="1616"/>
    <x v="221"/>
    <x v="0"/>
    <x v="7"/>
    <x v="2"/>
    <x v="3"/>
    <x v="7"/>
    <x v="0"/>
    <x v="0"/>
    <x v="1"/>
    <x v="17"/>
    <x v="3"/>
    <x v="1379"/>
    <x v="3"/>
    <x v="1254"/>
    <x v="1587"/>
    <x v="1461"/>
    <x v="1578"/>
    <x v="1614"/>
    <x v="0"/>
    <x v="2"/>
    <x v="7"/>
    <x v="7"/>
  </r>
  <r>
    <x v="1617"/>
    <x v="222"/>
    <x v="0"/>
    <x v="7"/>
    <x v="2"/>
    <x v="0"/>
    <x v="9"/>
    <x v="2"/>
    <x v="0"/>
    <x v="1"/>
    <x v="17"/>
    <x v="3"/>
    <x v="1380"/>
    <x v="0"/>
    <x v="1255"/>
    <x v="1588"/>
    <x v="1462"/>
    <x v="1579"/>
    <x v="1615"/>
    <x v="0"/>
    <x v="2"/>
    <x v="7"/>
    <x v="7"/>
  </r>
  <r>
    <x v="1618"/>
    <x v="222"/>
    <x v="0"/>
    <x v="7"/>
    <x v="2"/>
    <x v="3"/>
    <x v="13"/>
    <x v="0"/>
    <x v="1"/>
    <x v="3"/>
    <x v="7"/>
    <x v="3"/>
    <x v="1381"/>
    <x v="0"/>
    <x v="1256"/>
    <x v="1589"/>
    <x v="1463"/>
    <x v="1580"/>
    <x v="1616"/>
    <x v="0"/>
    <x v="2"/>
    <x v="7"/>
    <x v="7"/>
  </r>
  <r>
    <x v="1619"/>
    <x v="222"/>
    <x v="0"/>
    <x v="7"/>
    <x v="2"/>
    <x v="2"/>
    <x v="16"/>
    <x v="0"/>
    <x v="0"/>
    <x v="3"/>
    <x v="7"/>
    <x v="3"/>
    <x v="1382"/>
    <x v="0"/>
    <x v="1257"/>
    <x v="1590"/>
    <x v="1464"/>
    <x v="1581"/>
    <x v="1617"/>
    <x v="0"/>
    <x v="2"/>
    <x v="7"/>
    <x v="7"/>
  </r>
  <r>
    <x v="1620"/>
    <x v="222"/>
    <x v="0"/>
    <x v="7"/>
    <x v="2"/>
    <x v="3"/>
    <x v="8"/>
    <x v="0"/>
    <x v="0"/>
    <x v="2"/>
    <x v="18"/>
    <x v="6"/>
    <x v="1383"/>
    <x v="0"/>
    <x v="1258"/>
    <x v="1591"/>
    <x v="1465"/>
    <x v="1582"/>
    <x v="1618"/>
    <x v="0"/>
    <x v="2"/>
    <x v="7"/>
    <x v="7"/>
  </r>
  <r>
    <x v="1621"/>
    <x v="222"/>
    <x v="0"/>
    <x v="7"/>
    <x v="2"/>
    <x v="0"/>
    <x v="0"/>
    <x v="0"/>
    <x v="2"/>
    <x v="3"/>
    <x v="13"/>
    <x v="0"/>
    <x v="1384"/>
    <x v="0"/>
    <x v="1259"/>
    <x v="1592"/>
    <x v="1214"/>
    <x v="1583"/>
    <x v="1619"/>
    <x v="0"/>
    <x v="2"/>
    <x v="7"/>
    <x v="7"/>
  </r>
  <r>
    <x v="1622"/>
    <x v="222"/>
    <x v="0"/>
    <x v="7"/>
    <x v="2"/>
    <x v="0"/>
    <x v="15"/>
    <x v="2"/>
    <x v="2"/>
    <x v="1"/>
    <x v="3"/>
    <x v="0"/>
    <x v="1385"/>
    <x v="0"/>
    <x v="1023"/>
    <x v="1593"/>
    <x v="1155"/>
    <x v="1584"/>
    <x v="1620"/>
    <x v="0"/>
    <x v="2"/>
    <x v="7"/>
    <x v="7"/>
  </r>
  <r>
    <x v="1623"/>
    <x v="222"/>
    <x v="0"/>
    <x v="7"/>
    <x v="2"/>
    <x v="1"/>
    <x v="14"/>
    <x v="0"/>
    <x v="0"/>
    <x v="1"/>
    <x v="1"/>
    <x v="2"/>
    <x v="1386"/>
    <x v="0"/>
    <x v="1260"/>
    <x v="1594"/>
    <x v="1466"/>
    <x v="1585"/>
    <x v="1621"/>
    <x v="0"/>
    <x v="2"/>
    <x v="7"/>
    <x v="7"/>
  </r>
  <r>
    <x v="1624"/>
    <x v="222"/>
    <x v="0"/>
    <x v="7"/>
    <x v="2"/>
    <x v="3"/>
    <x v="4"/>
    <x v="1"/>
    <x v="2"/>
    <x v="2"/>
    <x v="18"/>
    <x v="9"/>
    <x v="1387"/>
    <x v="2"/>
    <x v="1261"/>
    <x v="1595"/>
    <x v="1467"/>
    <x v="1586"/>
    <x v="1622"/>
    <x v="0"/>
    <x v="2"/>
    <x v="7"/>
    <x v="7"/>
  </r>
  <r>
    <x v="1625"/>
    <x v="222"/>
    <x v="0"/>
    <x v="7"/>
    <x v="2"/>
    <x v="0"/>
    <x v="15"/>
    <x v="3"/>
    <x v="2"/>
    <x v="4"/>
    <x v="12"/>
    <x v="3"/>
    <x v="1388"/>
    <x v="2"/>
    <x v="1262"/>
    <x v="1596"/>
    <x v="1468"/>
    <x v="1587"/>
    <x v="1623"/>
    <x v="0"/>
    <x v="2"/>
    <x v="7"/>
    <x v="7"/>
  </r>
  <r>
    <x v="1626"/>
    <x v="223"/>
    <x v="0"/>
    <x v="7"/>
    <x v="2"/>
    <x v="3"/>
    <x v="13"/>
    <x v="3"/>
    <x v="0"/>
    <x v="1"/>
    <x v="3"/>
    <x v="3"/>
    <x v="1389"/>
    <x v="0"/>
    <x v="1263"/>
    <x v="1597"/>
    <x v="1469"/>
    <x v="1588"/>
    <x v="1624"/>
    <x v="0"/>
    <x v="2"/>
    <x v="7"/>
    <x v="7"/>
  </r>
  <r>
    <x v="1627"/>
    <x v="223"/>
    <x v="0"/>
    <x v="7"/>
    <x v="2"/>
    <x v="1"/>
    <x v="14"/>
    <x v="2"/>
    <x v="0"/>
    <x v="1"/>
    <x v="17"/>
    <x v="2"/>
    <x v="1390"/>
    <x v="0"/>
    <x v="1264"/>
    <x v="1598"/>
    <x v="1470"/>
    <x v="1589"/>
    <x v="1625"/>
    <x v="0"/>
    <x v="2"/>
    <x v="7"/>
    <x v="7"/>
  </r>
  <r>
    <x v="1628"/>
    <x v="223"/>
    <x v="0"/>
    <x v="7"/>
    <x v="2"/>
    <x v="3"/>
    <x v="4"/>
    <x v="0"/>
    <x v="1"/>
    <x v="4"/>
    <x v="10"/>
    <x v="2"/>
    <x v="1391"/>
    <x v="2"/>
    <x v="855"/>
    <x v="1599"/>
    <x v="1471"/>
    <x v="1590"/>
    <x v="1626"/>
    <x v="0"/>
    <x v="2"/>
    <x v="7"/>
    <x v="7"/>
  </r>
  <r>
    <x v="1629"/>
    <x v="223"/>
    <x v="0"/>
    <x v="7"/>
    <x v="2"/>
    <x v="3"/>
    <x v="13"/>
    <x v="0"/>
    <x v="1"/>
    <x v="4"/>
    <x v="16"/>
    <x v="0"/>
    <x v="1392"/>
    <x v="0"/>
    <x v="1265"/>
    <x v="1600"/>
    <x v="1472"/>
    <x v="1591"/>
    <x v="1627"/>
    <x v="0"/>
    <x v="2"/>
    <x v="7"/>
    <x v="7"/>
  </r>
  <r>
    <x v="1630"/>
    <x v="223"/>
    <x v="0"/>
    <x v="7"/>
    <x v="2"/>
    <x v="3"/>
    <x v="8"/>
    <x v="0"/>
    <x v="1"/>
    <x v="0"/>
    <x v="0"/>
    <x v="2"/>
    <x v="1393"/>
    <x v="1"/>
    <x v="1266"/>
    <x v="1601"/>
    <x v="1473"/>
    <x v="1592"/>
    <x v="1628"/>
    <x v="0"/>
    <x v="2"/>
    <x v="7"/>
    <x v="7"/>
  </r>
  <r>
    <x v="1631"/>
    <x v="224"/>
    <x v="0"/>
    <x v="7"/>
    <x v="2"/>
    <x v="2"/>
    <x v="5"/>
    <x v="0"/>
    <x v="0"/>
    <x v="1"/>
    <x v="1"/>
    <x v="3"/>
    <x v="1394"/>
    <x v="0"/>
    <x v="1267"/>
    <x v="1602"/>
    <x v="1474"/>
    <x v="1593"/>
    <x v="1629"/>
    <x v="0"/>
    <x v="2"/>
    <x v="7"/>
    <x v="7"/>
  </r>
  <r>
    <x v="1632"/>
    <x v="224"/>
    <x v="0"/>
    <x v="7"/>
    <x v="2"/>
    <x v="1"/>
    <x v="14"/>
    <x v="0"/>
    <x v="2"/>
    <x v="1"/>
    <x v="1"/>
    <x v="0"/>
    <x v="1395"/>
    <x v="0"/>
    <x v="1268"/>
    <x v="1603"/>
    <x v="1475"/>
    <x v="1594"/>
    <x v="1630"/>
    <x v="0"/>
    <x v="2"/>
    <x v="7"/>
    <x v="7"/>
  </r>
  <r>
    <x v="1633"/>
    <x v="224"/>
    <x v="0"/>
    <x v="7"/>
    <x v="2"/>
    <x v="1"/>
    <x v="12"/>
    <x v="0"/>
    <x v="0"/>
    <x v="2"/>
    <x v="2"/>
    <x v="3"/>
    <x v="265"/>
    <x v="3"/>
    <x v="1269"/>
    <x v="1604"/>
    <x v="1476"/>
    <x v="1595"/>
    <x v="1631"/>
    <x v="0"/>
    <x v="2"/>
    <x v="7"/>
    <x v="7"/>
  </r>
  <r>
    <x v="1634"/>
    <x v="224"/>
    <x v="0"/>
    <x v="7"/>
    <x v="2"/>
    <x v="3"/>
    <x v="8"/>
    <x v="1"/>
    <x v="0"/>
    <x v="4"/>
    <x v="16"/>
    <x v="1"/>
    <x v="833"/>
    <x v="3"/>
    <x v="1270"/>
    <x v="1605"/>
    <x v="1477"/>
    <x v="1596"/>
    <x v="1632"/>
    <x v="0"/>
    <x v="2"/>
    <x v="7"/>
    <x v="7"/>
  </r>
  <r>
    <x v="1635"/>
    <x v="224"/>
    <x v="0"/>
    <x v="7"/>
    <x v="2"/>
    <x v="3"/>
    <x v="8"/>
    <x v="3"/>
    <x v="2"/>
    <x v="4"/>
    <x v="10"/>
    <x v="3"/>
    <x v="901"/>
    <x v="3"/>
    <x v="1271"/>
    <x v="1606"/>
    <x v="1478"/>
    <x v="1597"/>
    <x v="1633"/>
    <x v="0"/>
    <x v="2"/>
    <x v="7"/>
    <x v="7"/>
  </r>
  <r>
    <x v="1636"/>
    <x v="224"/>
    <x v="0"/>
    <x v="7"/>
    <x v="2"/>
    <x v="0"/>
    <x v="15"/>
    <x v="3"/>
    <x v="0"/>
    <x v="0"/>
    <x v="0"/>
    <x v="0"/>
    <x v="161"/>
    <x v="1"/>
    <x v="185"/>
    <x v="1607"/>
    <x v="321"/>
    <x v="1598"/>
    <x v="1634"/>
    <x v="0"/>
    <x v="2"/>
    <x v="7"/>
    <x v="7"/>
  </r>
  <r>
    <x v="1637"/>
    <x v="225"/>
    <x v="0"/>
    <x v="7"/>
    <x v="2"/>
    <x v="1"/>
    <x v="1"/>
    <x v="2"/>
    <x v="1"/>
    <x v="4"/>
    <x v="12"/>
    <x v="2"/>
    <x v="1396"/>
    <x v="3"/>
    <x v="1272"/>
    <x v="1608"/>
    <x v="1479"/>
    <x v="1599"/>
    <x v="1635"/>
    <x v="0"/>
    <x v="2"/>
    <x v="7"/>
    <x v="7"/>
  </r>
  <r>
    <x v="1638"/>
    <x v="225"/>
    <x v="0"/>
    <x v="7"/>
    <x v="2"/>
    <x v="1"/>
    <x v="11"/>
    <x v="2"/>
    <x v="0"/>
    <x v="1"/>
    <x v="17"/>
    <x v="3"/>
    <x v="1397"/>
    <x v="0"/>
    <x v="369"/>
    <x v="1609"/>
    <x v="385"/>
    <x v="1201"/>
    <x v="1636"/>
    <x v="0"/>
    <x v="2"/>
    <x v="7"/>
    <x v="7"/>
  </r>
  <r>
    <x v="1639"/>
    <x v="225"/>
    <x v="0"/>
    <x v="7"/>
    <x v="2"/>
    <x v="1"/>
    <x v="6"/>
    <x v="1"/>
    <x v="2"/>
    <x v="0"/>
    <x v="4"/>
    <x v="8"/>
    <x v="1187"/>
    <x v="3"/>
    <x v="1273"/>
    <x v="1610"/>
    <x v="1480"/>
    <x v="1600"/>
    <x v="1637"/>
    <x v="0"/>
    <x v="2"/>
    <x v="7"/>
    <x v="7"/>
  </r>
  <r>
    <x v="1640"/>
    <x v="225"/>
    <x v="0"/>
    <x v="7"/>
    <x v="2"/>
    <x v="1"/>
    <x v="1"/>
    <x v="0"/>
    <x v="1"/>
    <x v="1"/>
    <x v="3"/>
    <x v="3"/>
    <x v="1398"/>
    <x v="2"/>
    <x v="1274"/>
    <x v="1611"/>
    <x v="1481"/>
    <x v="1601"/>
    <x v="1638"/>
    <x v="0"/>
    <x v="2"/>
    <x v="7"/>
    <x v="7"/>
  </r>
  <r>
    <x v="1641"/>
    <x v="225"/>
    <x v="0"/>
    <x v="7"/>
    <x v="2"/>
    <x v="3"/>
    <x v="8"/>
    <x v="2"/>
    <x v="1"/>
    <x v="1"/>
    <x v="11"/>
    <x v="3"/>
    <x v="1399"/>
    <x v="0"/>
    <x v="203"/>
    <x v="1612"/>
    <x v="211"/>
    <x v="1602"/>
    <x v="1639"/>
    <x v="0"/>
    <x v="2"/>
    <x v="7"/>
    <x v="7"/>
  </r>
  <r>
    <x v="1642"/>
    <x v="225"/>
    <x v="0"/>
    <x v="7"/>
    <x v="2"/>
    <x v="2"/>
    <x v="16"/>
    <x v="0"/>
    <x v="2"/>
    <x v="2"/>
    <x v="9"/>
    <x v="0"/>
    <x v="570"/>
    <x v="0"/>
    <x v="44"/>
    <x v="1613"/>
    <x v="44"/>
    <x v="1603"/>
    <x v="1640"/>
    <x v="0"/>
    <x v="2"/>
    <x v="7"/>
    <x v="7"/>
  </r>
  <r>
    <x v="1643"/>
    <x v="225"/>
    <x v="0"/>
    <x v="7"/>
    <x v="2"/>
    <x v="1"/>
    <x v="6"/>
    <x v="0"/>
    <x v="1"/>
    <x v="2"/>
    <x v="18"/>
    <x v="3"/>
    <x v="1400"/>
    <x v="0"/>
    <x v="623"/>
    <x v="1614"/>
    <x v="669"/>
    <x v="1604"/>
    <x v="1641"/>
    <x v="0"/>
    <x v="2"/>
    <x v="7"/>
    <x v="7"/>
  </r>
  <r>
    <x v="1644"/>
    <x v="226"/>
    <x v="0"/>
    <x v="7"/>
    <x v="2"/>
    <x v="3"/>
    <x v="7"/>
    <x v="0"/>
    <x v="1"/>
    <x v="4"/>
    <x v="14"/>
    <x v="0"/>
    <x v="89"/>
    <x v="2"/>
    <x v="262"/>
    <x v="1615"/>
    <x v="271"/>
    <x v="1605"/>
    <x v="1642"/>
    <x v="0"/>
    <x v="2"/>
    <x v="7"/>
    <x v="7"/>
  </r>
  <r>
    <x v="1645"/>
    <x v="226"/>
    <x v="0"/>
    <x v="7"/>
    <x v="2"/>
    <x v="0"/>
    <x v="0"/>
    <x v="2"/>
    <x v="1"/>
    <x v="4"/>
    <x v="10"/>
    <x v="0"/>
    <x v="1051"/>
    <x v="0"/>
    <x v="513"/>
    <x v="1616"/>
    <x v="540"/>
    <x v="1606"/>
    <x v="1643"/>
    <x v="0"/>
    <x v="2"/>
    <x v="7"/>
    <x v="7"/>
  </r>
  <r>
    <x v="1646"/>
    <x v="226"/>
    <x v="0"/>
    <x v="7"/>
    <x v="2"/>
    <x v="1"/>
    <x v="12"/>
    <x v="0"/>
    <x v="2"/>
    <x v="2"/>
    <x v="2"/>
    <x v="0"/>
    <x v="1401"/>
    <x v="0"/>
    <x v="288"/>
    <x v="1617"/>
    <x v="377"/>
    <x v="1607"/>
    <x v="1644"/>
    <x v="0"/>
    <x v="2"/>
    <x v="7"/>
    <x v="7"/>
  </r>
  <r>
    <x v="1647"/>
    <x v="226"/>
    <x v="0"/>
    <x v="7"/>
    <x v="2"/>
    <x v="3"/>
    <x v="7"/>
    <x v="0"/>
    <x v="1"/>
    <x v="3"/>
    <x v="7"/>
    <x v="3"/>
    <x v="1402"/>
    <x v="0"/>
    <x v="1275"/>
    <x v="1618"/>
    <x v="1482"/>
    <x v="1608"/>
    <x v="1645"/>
    <x v="0"/>
    <x v="2"/>
    <x v="7"/>
    <x v="7"/>
  </r>
  <r>
    <x v="1648"/>
    <x v="226"/>
    <x v="0"/>
    <x v="7"/>
    <x v="2"/>
    <x v="3"/>
    <x v="4"/>
    <x v="2"/>
    <x v="0"/>
    <x v="3"/>
    <x v="7"/>
    <x v="3"/>
    <x v="1403"/>
    <x v="2"/>
    <x v="1276"/>
    <x v="1619"/>
    <x v="1483"/>
    <x v="1609"/>
    <x v="1646"/>
    <x v="0"/>
    <x v="2"/>
    <x v="7"/>
    <x v="7"/>
  </r>
  <r>
    <x v="1649"/>
    <x v="226"/>
    <x v="0"/>
    <x v="7"/>
    <x v="2"/>
    <x v="2"/>
    <x v="16"/>
    <x v="0"/>
    <x v="1"/>
    <x v="1"/>
    <x v="1"/>
    <x v="2"/>
    <x v="830"/>
    <x v="3"/>
    <x v="501"/>
    <x v="1620"/>
    <x v="1205"/>
    <x v="1610"/>
    <x v="1647"/>
    <x v="0"/>
    <x v="2"/>
    <x v="7"/>
    <x v="7"/>
  </r>
  <r>
    <x v="1650"/>
    <x v="226"/>
    <x v="0"/>
    <x v="7"/>
    <x v="2"/>
    <x v="1"/>
    <x v="1"/>
    <x v="2"/>
    <x v="2"/>
    <x v="3"/>
    <x v="7"/>
    <x v="3"/>
    <x v="1404"/>
    <x v="0"/>
    <x v="1277"/>
    <x v="1621"/>
    <x v="1484"/>
    <x v="831"/>
    <x v="1648"/>
    <x v="0"/>
    <x v="2"/>
    <x v="7"/>
    <x v="7"/>
  </r>
  <r>
    <x v="1651"/>
    <x v="227"/>
    <x v="0"/>
    <x v="7"/>
    <x v="2"/>
    <x v="2"/>
    <x v="16"/>
    <x v="0"/>
    <x v="1"/>
    <x v="0"/>
    <x v="0"/>
    <x v="2"/>
    <x v="879"/>
    <x v="0"/>
    <x v="1110"/>
    <x v="963"/>
    <x v="1485"/>
    <x v="1611"/>
    <x v="1649"/>
    <x v="0"/>
    <x v="2"/>
    <x v="7"/>
    <x v="7"/>
  </r>
  <r>
    <x v="1652"/>
    <x v="227"/>
    <x v="0"/>
    <x v="7"/>
    <x v="2"/>
    <x v="3"/>
    <x v="7"/>
    <x v="3"/>
    <x v="1"/>
    <x v="0"/>
    <x v="0"/>
    <x v="8"/>
    <x v="1405"/>
    <x v="0"/>
    <x v="779"/>
    <x v="1622"/>
    <x v="1486"/>
    <x v="1612"/>
    <x v="1650"/>
    <x v="0"/>
    <x v="2"/>
    <x v="7"/>
    <x v="7"/>
  </r>
  <r>
    <x v="1653"/>
    <x v="227"/>
    <x v="0"/>
    <x v="7"/>
    <x v="2"/>
    <x v="1"/>
    <x v="1"/>
    <x v="2"/>
    <x v="0"/>
    <x v="4"/>
    <x v="10"/>
    <x v="1"/>
    <x v="902"/>
    <x v="0"/>
    <x v="1051"/>
    <x v="1623"/>
    <x v="1487"/>
    <x v="1613"/>
    <x v="1651"/>
    <x v="0"/>
    <x v="2"/>
    <x v="7"/>
    <x v="7"/>
  </r>
  <r>
    <x v="1654"/>
    <x v="227"/>
    <x v="0"/>
    <x v="7"/>
    <x v="2"/>
    <x v="2"/>
    <x v="16"/>
    <x v="1"/>
    <x v="0"/>
    <x v="0"/>
    <x v="0"/>
    <x v="6"/>
    <x v="1406"/>
    <x v="4"/>
    <x v="1278"/>
    <x v="1624"/>
    <x v="1488"/>
    <x v="1614"/>
    <x v="1652"/>
    <x v="0"/>
    <x v="2"/>
    <x v="7"/>
    <x v="7"/>
  </r>
  <r>
    <x v="1655"/>
    <x v="227"/>
    <x v="0"/>
    <x v="7"/>
    <x v="2"/>
    <x v="1"/>
    <x v="12"/>
    <x v="2"/>
    <x v="1"/>
    <x v="3"/>
    <x v="13"/>
    <x v="0"/>
    <x v="1407"/>
    <x v="0"/>
    <x v="23"/>
    <x v="1625"/>
    <x v="23"/>
    <x v="1615"/>
    <x v="1653"/>
    <x v="0"/>
    <x v="2"/>
    <x v="7"/>
    <x v="7"/>
  </r>
  <r>
    <x v="1656"/>
    <x v="227"/>
    <x v="0"/>
    <x v="7"/>
    <x v="2"/>
    <x v="2"/>
    <x v="10"/>
    <x v="0"/>
    <x v="0"/>
    <x v="3"/>
    <x v="19"/>
    <x v="2"/>
    <x v="1408"/>
    <x v="0"/>
    <x v="1279"/>
    <x v="1626"/>
    <x v="1489"/>
    <x v="1616"/>
    <x v="1654"/>
    <x v="0"/>
    <x v="2"/>
    <x v="7"/>
    <x v="7"/>
  </r>
  <r>
    <x v="1657"/>
    <x v="227"/>
    <x v="0"/>
    <x v="7"/>
    <x v="2"/>
    <x v="0"/>
    <x v="0"/>
    <x v="0"/>
    <x v="0"/>
    <x v="2"/>
    <x v="2"/>
    <x v="3"/>
    <x v="660"/>
    <x v="3"/>
    <x v="92"/>
    <x v="1627"/>
    <x v="175"/>
    <x v="1617"/>
    <x v="1655"/>
    <x v="0"/>
    <x v="2"/>
    <x v="7"/>
    <x v="7"/>
  </r>
  <r>
    <x v="1658"/>
    <x v="227"/>
    <x v="0"/>
    <x v="7"/>
    <x v="2"/>
    <x v="1"/>
    <x v="14"/>
    <x v="0"/>
    <x v="2"/>
    <x v="0"/>
    <x v="8"/>
    <x v="0"/>
    <x v="1409"/>
    <x v="0"/>
    <x v="165"/>
    <x v="1628"/>
    <x v="168"/>
    <x v="1618"/>
    <x v="1656"/>
    <x v="0"/>
    <x v="2"/>
    <x v="7"/>
    <x v="7"/>
  </r>
  <r>
    <x v="1659"/>
    <x v="227"/>
    <x v="0"/>
    <x v="7"/>
    <x v="2"/>
    <x v="1"/>
    <x v="6"/>
    <x v="1"/>
    <x v="2"/>
    <x v="1"/>
    <x v="1"/>
    <x v="4"/>
    <x v="1410"/>
    <x v="3"/>
    <x v="1280"/>
    <x v="1629"/>
    <x v="1490"/>
    <x v="1619"/>
    <x v="1657"/>
    <x v="0"/>
    <x v="2"/>
    <x v="7"/>
    <x v="7"/>
  </r>
  <r>
    <x v="1660"/>
    <x v="227"/>
    <x v="0"/>
    <x v="7"/>
    <x v="2"/>
    <x v="1"/>
    <x v="12"/>
    <x v="0"/>
    <x v="1"/>
    <x v="1"/>
    <x v="1"/>
    <x v="3"/>
    <x v="1411"/>
    <x v="0"/>
    <x v="1281"/>
    <x v="1630"/>
    <x v="1491"/>
    <x v="1620"/>
    <x v="1658"/>
    <x v="0"/>
    <x v="2"/>
    <x v="7"/>
    <x v="7"/>
  </r>
  <r>
    <x v="1661"/>
    <x v="227"/>
    <x v="0"/>
    <x v="7"/>
    <x v="2"/>
    <x v="1"/>
    <x v="14"/>
    <x v="0"/>
    <x v="1"/>
    <x v="3"/>
    <x v="19"/>
    <x v="3"/>
    <x v="1412"/>
    <x v="0"/>
    <x v="1282"/>
    <x v="1631"/>
    <x v="1492"/>
    <x v="1457"/>
    <x v="1659"/>
    <x v="0"/>
    <x v="2"/>
    <x v="7"/>
    <x v="7"/>
  </r>
  <r>
    <x v="1662"/>
    <x v="227"/>
    <x v="0"/>
    <x v="7"/>
    <x v="2"/>
    <x v="2"/>
    <x v="2"/>
    <x v="2"/>
    <x v="1"/>
    <x v="2"/>
    <x v="2"/>
    <x v="2"/>
    <x v="537"/>
    <x v="0"/>
    <x v="1283"/>
    <x v="1632"/>
    <x v="1493"/>
    <x v="1621"/>
    <x v="1660"/>
    <x v="0"/>
    <x v="2"/>
    <x v="7"/>
    <x v="7"/>
  </r>
  <r>
    <x v="1663"/>
    <x v="227"/>
    <x v="0"/>
    <x v="7"/>
    <x v="2"/>
    <x v="1"/>
    <x v="12"/>
    <x v="3"/>
    <x v="0"/>
    <x v="3"/>
    <x v="7"/>
    <x v="0"/>
    <x v="1413"/>
    <x v="0"/>
    <x v="1284"/>
    <x v="1633"/>
    <x v="1494"/>
    <x v="1622"/>
    <x v="1661"/>
    <x v="0"/>
    <x v="2"/>
    <x v="7"/>
    <x v="7"/>
  </r>
  <r>
    <x v="1664"/>
    <x v="227"/>
    <x v="0"/>
    <x v="7"/>
    <x v="2"/>
    <x v="2"/>
    <x v="16"/>
    <x v="3"/>
    <x v="0"/>
    <x v="2"/>
    <x v="9"/>
    <x v="1"/>
    <x v="1414"/>
    <x v="0"/>
    <x v="1285"/>
    <x v="1634"/>
    <x v="1495"/>
    <x v="1623"/>
    <x v="1662"/>
    <x v="0"/>
    <x v="2"/>
    <x v="7"/>
    <x v="7"/>
  </r>
  <r>
    <x v="1665"/>
    <x v="227"/>
    <x v="0"/>
    <x v="7"/>
    <x v="2"/>
    <x v="0"/>
    <x v="0"/>
    <x v="2"/>
    <x v="0"/>
    <x v="3"/>
    <x v="13"/>
    <x v="3"/>
    <x v="552"/>
    <x v="3"/>
    <x v="1152"/>
    <x v="1635"/>
    <x v="1496"/>
    <x v="1624"/>
    <x v="1663"/>
    <x v="0"/>
    <x v="2"/>
    <x v="7"/>
    <x v="7"/>
  </r>
  <r>
    <x v="1666"/>
    <x v="227"/>
    <x v="0"/>
    <x v="7"/>
    <x v="2"/>
    <x v="0"/>
    <x v="15"/>
    <x v="2"/>
    <x v="2"/>
    <x v="3"/>
    <x v="7"/>
    <x v="3"/>
    <x v="1415"/>
    <x v="2"/>
    <x v="1286"/>
    <x v="1636"/>
    <x v="1497"/>
    <x v="1625"/>
    <x v="1664"/>
    <x v="0"/>
    <x v="2"/>
    <x v="7"/>
    <x v="7"/>
  </r>
  <r>
    <x v="1667"/>
    <x v="227"/>
    <x v="0"/>
    <x v="7"/>
    <x v="2"/>
    <x v="0"/>
    <x v="15"/>
    <x v="0"/>
    <x v="1"/>
    <x v="1"/>
    <x v="11"/>
    <x v="3"/>
    <x v="1416"/>
    <x v="0"/>
    <x v="486"/>
    <x v="1637"/>
    <x v="1498"/>
    <x v="1626"/>
    <x v="1665"/>
    <x v="0"/>
    <x v="2"/>
    <x v="7"/>
    <x v="7"/>
  </r>
  <r>
    <x v="1668"/>
    <x v="228"/>
    <x v="0"/>
    <x v="7"/>
    <x v="2"/>
    <x v="1"/>
    <x v="11"/>
    <x v="0"/>
    <x v="0"/>
    <x v="2"/>
    <x v="2"/>
    <x v="1"/>
    <x v="1247"/>
    <x v="0"/>
    <x v="43"/>
    <x v="1638"/>
    <x v="1499"/>
    <x v="1627"/>
    <x v="1666"/>
    <x v="0"/>
    <x v="2"/>
    <x v="7"/>
    <x v="7"/>
  </r>
  <r>
    <x v="1669"/>
    <x v="228"/>
    <x v="0"/>
    <x v="7"/>
    <x v="2"/>
    <x v="1"/>
    <x v="12"/>
    <x v="2"/>
    <x v="0"/>
    <x v="0"/>
    <x v="8"/>
    <x v="2"/>
    <x v="1417"/>
    <x v="2"/>
    <x v="1287"/>
    <x v="1639"/>
    <x v="1500"/>
    <x v="1628"/>
    <x v="1667"/>
    <x v="0"/>
    <x v="2"/>
    <x v="7"/>
    <x v="7"/>
  </r>
  <r>
    <x v="1670"/>
    <x v="228"/>
    <x v="0"/>
    <x v="7"/>
    <x v="2"/>
    <x v="1"/>
    <x v="1"/>
    <x v="3"/>
    <x v="1"/>
    <x v="2"/>
    <x v="18"/>
    <x v="2"/>
    <x v="1418"/>
    <x v="0"/>
    <x v="1288"/>
    <x v="1640"/>
    <x v="1501"/>
    <x v="1629"/>
    <x v="1668"/>
    <x v="0"/>
    <x v="2"/>
    <x v="7"/>
    <x v="7"/>
  </r>
  <r>
    <x v="1671"/>
    <x v="228"/>
    <x v="0"/>
    <x v="7"/>
    <x v="2"/>
    <x v="1"/>
    <x v="12"/>
    <x v="2"/>
    <x v="1"/>
    <x v="2"/>
    <x v="9"/>
    <x v="3"/>
    <x v="762"/>
    <x v="2"/>
    <x v="1289"/>
    <x v="1641"/>
    <x v="1502"/>
    <x v="1630"/>
    <x v="1669"/>
    <x v="0"/>
    <x v="2"/>
    <x v="7"/>
    <x v="7"/>
  </r>
  <r>
    <x v="1672"/>
    <x v="228"/>
    <x v="0"/>
    <x v="7"/>
    <x v="2"/>
    <x v="0"/>
    <x v="0"/>
    <x v="0"/>
    <x v="1"/>
    <x v="1"/>
    <x v="17"/>
    <x v="3"/>
    <x v="1419"/>
    <x v="3"/>
    <x v="522"/>
    <x v="1642"/>
    <x v="550"/>
    <x v="1631"/>
    <x v="1670"/>
    <x v="0"/>
    <x v="2"/>
    <x v="7"/>
    <x v="7"/>
  </r>
  <r>
    <x v="1673"/>
    <x v="229"/>
    <x v="0"/>
    <x v="7"/>
    <x v="2"/>
    <x v="3"/>
    <x v="13"/>
    <x v="0"/>
    <x v="1"/>
    <x v="0"/>
    <x v="6"/>
    <x v="0"/>
    <x v="1420"/>
    <x v="0"/>
    <x v="1290"/>
    <x v="1643"/>
    <x v="1503"/>
    <x v="1632"/>
    <x v="1671"/>
    <x v="0"/>
    <x v="2"/>
    <x v="7"/>
    <x v="7"/>
  </r>
  <r>
    <x v="1674"/>
    <x v="229"/>
    <x v="0"/>
    <x v="7"/>
    <x v="2"/>
    <x v="0"/>
    <x v="9"/>
    <x v="0"/>
    <x v="1"/>
    <x v="2"/>
    <x v="2"/>
    <x v="0"/>
    <x v="143"/>
    <x v="0"/>
    <x v="21"/>
    <x v="1644"/>
    <x v="21"/>
    <x v="1633"/>
    <x v="1672"/>
    <x v="0"/>
    <x v="2"/>
    <x v="7"/>
    <x v="7"/>
  </r>
  <r>
    <x v="1675"/>
    <x v="229"/>
    <x v="0"/>
    <x v="7"/>
    <x v="2"/>
    <x v="0"/>
    <x v="15"/>
    <x v="3"/>
    <x v="2"/>
    <x v="4"/>
    <x v="12"/>
    <x v="2"/>
    <x v="1421"/>
    <x v="0"/>
    <x v="1291"/>
    <x v="1645"/>
    <x v="1504"/>
    <x v="1634"/>
    <x v="1673"/>
    <x v="0"/>
    <x v="2"/>
    <x v="7"/>
    <x v="7"/>
  </r>
  <r>
    <x v="1676"/>
    <x v="229"/>
    <x v="0"/>
    <x v="7"/>
    <x v="2"/>
    <x v="1"/>
    <x v="12"/>
    <x v="0"/>
    <x v="0"/>
    <x v="1"/>
    <x v="1"/>
    <x v="2"/>
    <x v="1422"/>
    <x v="3"/>
    <x v="414"/>
    <x v="1646"/>
    <x v="1505"/>
    <x v="1635"/>
    <x v="1674"/>
    <x v="0"/>
    <x v="2"/>
    <x v="7"/>
    <x v="7"/>
  </r>
  <r>
    <x v="1677"/>
    <x v="229"/>
    <x v="0"/>
    <x v="7"/>
    <x v="2"/>
    <x v="1"/>
    <x v="1"/>
    <x v="1"/>
    <x v="2"/>
    <x v="0"/>
    <x v="8"/>
    <x v="6"/>
    <x v="792"/>
    <x v="3"/>
    <x v="17"/>
    <x v="1647"/>
    <x v="1506"/>
    <x v="1636"/>
    <x v="1675"/>
    <x v="0"/>
    <x v="2"/>
    <x v="7"/>
    <x v="7"/>
  </r>
  <r>
    <x v="1678"/>
    <x v="229"/>
    <x v="0"/>
    <x v="7"/>
    <x v="2"/>
    <x v="0"/>
    <x v="15"/>
    <x v="3"/>
    <x v="1"/>
    <x v="3"/>
    <x v="13"/>
    <x v="0"/>
    <x v="1423"/>
    <x v="0"/>
    <x v="1292"/>
    <x v="1648"/>
    <x v="959"/>
    <x v="1637"/>
    <x v="1676"/>
    <x v="0"/>
    <x v="2"/>
    <x v="7"/>
    <x v="7"/>
  </r>
  <r>
    <x v="1679"/>
    <x v="229"/>
    <x v="0"/>
    <x v="7"/>
    <x v="2"/>
    <x v="2"/>
    <x v="10"/>
    <x v="1"/>
    <x v="2"/>
    <x v="1"/>
    <x v="3"/>
    <x v="1"/>
    <x v="1424"/>
    <x v="3"/>
    <x v="559"/>
    <x v="1649"/>
    <x v="1507"/>
    <x v="1638"/>
    <x v="1677"/>
    <x v="0"/>
    <x v="2"/>
    <x v="7"/>
    <x v="7"/>
  </r>
  <r>
    <x v="1680"/>
    <x v="230"/>
    <x v="0"/>
    <x v="7"/>
    <x v="2"/>
    <x v="1"/>
    <x v="1"/>
    <x v="0"/>
    <x v="0"/>
    <x v="1"/>
    <x v="11"/>
    <x v="2"/>
    <x v="1425"/>
    <x v="0"/>
    <x v="1293"/>
    <x v="1650"/>
    <x v="1508"/>
    <x v="1639"/>
    <x v="1678"/>
    <x v="0"/>
    <x v="2"/>
    <x v="7"/>
    <x v="7"/>
  </r>
  <r>
    <x v="1681"/>
    <x v="230"/>
    <x v="0"/>
    <x v="7"/>
    <x v="2"/>
    <x v="1"/>
    <x v="14"/>
    <x v="3"/>
    <x v="2"/>
    <x v="1"/>
    <x v="1"/>
    <x v="3"/>
    <x v="1426"/>
    <x v="2"/>
    <x v="1294"/>
    <x v="1651"/>
    <x v="1509"/>
    <x v="1640"/>
    <x v="1679"/>
    <x v="0"/>
    <x v="2"/>
    <x v="7"/>
    <x v="7"/>
  </r>
  <r>
    <x v="1682"/>
    <x v="230"/>
    <x v="0"/>
    <x v="7"/>
    <x v="2"/>
    <x v="1"/>
    <x v="6"/>
    <x v="1"/>
    <x v="2"/>
    <x v="0"/>
    <x v="8"/>
    <x v="7"/>
    <x v="1427"/>
    <x v="1"/>
    <x v="17"/>
    <x v="1652"/>
    <x v="1510"/>
    <x v="1641"/>
    <x v="1680"/>
    <x v="0"/>
    <x v="2"/>
    <x v="7"/>
    <x v="7"/>
  </r>
  <r>
    <x v="1683"/>
    <x v="230"/>
    <x v="0"/>
    <x v="7"/>
    <x v="2"/>
    <x v="2"/>
    <x v="2"/>
    <x v="0"/>
    <x v="0"/>
    <x v="2"/>
    <x v="15"/>
    <x v="3"/>
    <x v="549"/>
    <x v="0"/>
    <x v="1295"/>
    <x v="1653"/>
    <x v="1511"/>
    <x v="1642"/>
    <x v="1681"/>
    <x v="0"/>
    <x v="2"/>
    <x v="7"/>
    <x v="7"/>
  </r>
  <r>
    <x v="1684"/>
    <x v="230"/>
    <x v="0"/>
    <x v="7"/>
    <x v="2"/>
    <x v="1"/>
    <x v="6"/>
    <x v="0"/>
    <x v="0"/>
    <x v="0"/>
    <x v="6"/>
    <x v="3"/>
    <x v="338"/>
    <x v="2"/>
    <x v="991"/>
    <x v="1536"/>
    <x v="1121"/>
    <x v="1643"/>
    <x v="1682"/>
    <x v="0"/>
    <x v="2"/>
    <x v="7"/>
    <x v="7"/>
  </r>
  <r>
    <x v="1685"/>
    <x v="230"/>
    <x v="0"/>
    <x v="7"/>
    <x v="2"/>
    <x v="1"/>
    <x v="11"/>
    <x v="3"/>
    <x v="0"/>
    <x v="3"/>
    <x v="5"/>
    <x v="3"/>
    <x v="904"/>
    <x v="1"/>
    <x v="1296"/>
    <x v="1654"/>
    <x v="1512"/>
    <x v="1644"/>
    <x v="1683"/>
    <x v="0"/>
    <x v="2"/>
    <x v="7"/>
    <x v="7"/>
  </r>
  <r>
    <x v="1686"/>
    <x v="230"/>
    <x v="0"/>
    <x v="7"/>
    <x v="2"/>
    <x v="2"/>
    <x v="10"/>
    <x v="3"/>
    <x v="0"/>
    <x v="0"/>
    <x v="8"/>
    <x v="3"/>
    <x v="1428"/>
    <x v="2"/>
    <x v="1297"/>
    <x v="1655"/>
    <x v="1513"/>
    <x v="1645"/>
    <x v="1684"/>
    <x v="0"/>
    <x v="2"/>
    <x v="7"/>
    <x v="7"/>
  </r>
  <r>
    <x v="1687"/>
    <x v="231"/>
    <x v="0"/>
    <x v="7"/>
    <x v="2"/>
    <x v="0"/>
    <x v="9"/>
    <x v="0"/>
    <x v="1"/>
    <x v="0"/>
    <x v="4"/>
    <x v="8"/>
    <x v="1429"/>
    <x v="3"/>
    <x v="888"/>
    <x v="1656"/>
    <x v="1514"/>
    <x v="1646"/>
    <x v="1685"/>
    <x v="0"/>
    <x v="2"/>
    <x v="7"/>
    <x v="7"/>
  </r>
  <r>
    <x v="1688"/>
    <x v="231"/>
    <x v="0"/>
    <x v="7"/>
    <x v="2"/>
    <x v="1"/>
    <x v="12"/>
    <x v="1"/>
    <x v="0"/>
    <x v="2"/>
    <x v="18"/>
    <x v="1"/>
    <x v="1430"/>
    <x v="3"/>
    <x v="1298"/>
    <x v="1657"/>
    <x v="1515"/>
    <x v="1647"/>
    <x v="1686"/>
    <x v="0"/>
    <x v="2"/>
    <x v="7"/>
    <x v="7"/>
  </r>
  <r>
    <x v="1689"/>
    <x v="231"/>
    <x v="0"/>
    <x v="7"/>
    <x v="2"/>
    <x v="2"/>
    <x v="5"/>
    <x v="2"/>
    <x v="1"/>
    <x v="0"/>
    <x v="4"/>
    <x v="0"/>
    <x v="1244"/>
    <x v="3"/>
    <x v="374"/>
    <x v="1658"/>
    <x v="1516"/>
    <x v="1648"/>
    <x v="1687"/>
    <x v="0"/>
    <x v="2"/>
    <x v="7"/>
    <x v="7"/>
  </r>
  <r>
    <x v="1690"/>
    <x v="231"/>
    <x v="0"/>
    <x v="7"/>
    <x v="2"/>
    <x v="3"/>
    <x v="7"/>
    <x v="2"/>
    <x v="0"/>
    <x v="1"/>
    <x v="11"/>
    <x v="3"/>
    <x v="1431"/>
    <x v="0"/>
    <x v="509"/>
    <x v="1659"/>
    <x v="232"/>
    <x v="1649"/>
    <x v="1688"/>
    <x v="0"/>
    <x v="2"/>
    <x v="7"/>
    <x v="7"/>
  </r>
  <r>
    <x v="1691"/>
    <x v="231"/>
    <x v="0"/>
    <x v="7"/>
    <x v="2"/>
    <x v="3"/>
    <x v="4"/>
    <x v="0"/>
    <x v="1"/>
    <x v="4"/>
    <x v="14"/>
    <x v="3"/>
    <x v="1432"/>
    <x v="2"/>
    <x v="1299"/>
    <x v="1660"/>
    <x v="1517"/>
    <x v="161"/>
    <x v="1689"/>
    <x v="0"/>
    <x v="2"/>
    <x v="7"/>
    <x v="7"/>
  </r>
  <r>
    <x v="1692"/>
    <x v="231"/>
    <x v="0"/>
    <x v="7"/>
    <x v="2"/>
    <x v="1"/>
    <x v="12"/>
    <x v="2"/>
    <x v="1"/>
    <x v="3"/>
    <x v="19"/>
    <x v="0"/>
    <x v="1433"/>
    <x v="0"/>
    <x v="1300"/>
    <x v="1661"/>
    <x v="1518"/>
    <x v="1650"/>
    <x v="1690"/>
    <x v="0"/>
    <x v="2"/>
    <x v="7"/>
    <x v="7"/>
  </r>
  <r>
    <x v="1693"/>
    <x v="231"/>
    <x v="0"/>
    <x v="7"/>
    <x v="2"/>
    <x v="3"/>
    <x v="8"/>
    <x v="0"/>
    <x v="1"/>
    <x v="1"/>
    <x v="3"/>
    <x v="3"/>
    <x v="1434"/>
    <x v="2"/>
    <x v="112"/>
    <x v="1662"/>
    <x v="112"/>
    <x v="1651"/>
    <x v="1691"/>
    <x v="0"/>
    <x v="2"/>
    <x v="7"/>
    <x v="7"/>
  </r>
  <r>
    <x v="1694"/>
    <x v="231"/>
    <x v="0"/>
    <x v="7"/>
    <x v="2"/>
    <x v="3"/>
    <x v="13"/>
    <x v="2"/>
    <x v="1"/>
    <x v="3"/>
    <x v="19"/>
    <x v="6"/>
    <x v="1435"/>
    <x v="1"/>
    <x v="768"/>
    <x v="1663"/>
    <x v="1519"/>
    <x v="1652"/>
    <x v="1692"/>
    <x v="0"/>
    <x v="2"/>
    <x v="7"/>
    <x v="7"/>
  </r>
  <r>
    <x v="1695"/>
    <x v="231"/>
    <x v="0"/>
    <x v="7"/>
    <x v="2"/>
    <x v="3"/>
    <x v="4"/>
    <x v="0"/>
    <x v="1"/>
    <x v="2"/>
    <x v="2"/>
    <x v="3"/>
    <x v="1212"/>
    <x v="1"/>
    <x v="101"/>
    <x v="1664"/>
    <x v="173"/>
    <x v="1653"/>
    <x v="1693"/>
    <x v="0"/>
    <x v="2"/>
    <x v="7"/>
    <x v="7"/>
  </r>
  <r>
    <x v="1696"/>
    <x v="231"/>
    <x v="0"/>
    <x v="7"/>
    <x v="2"/>
    <x v="2"/>
    <x v="5"/>
    <x v="3"/>
    <x v="0"/>
    <x v="1"/>
    <x v="11"/>
    <x v="3"/>
    <x v="665"/>
    <x v="0"/>
    <x v="1301"/>
    <x v="1665"/>
    <x v="1520"/>
    <x v="1654"/>
    <x v="1694"/>
    <x v="0"/>
    <x v="2"/>
    <x v="7"/>
    <x v="7"/>
  </r>
  <r>
    <x v="1697"/>
    <x v="231"/>
    <x v="0"/>
    <x v="7"/>
    <x v="2"/>
    <x v="1"/>
    <x v="12"/>
    <x v="0"/>
    <x v="1"/>
    <x v="3"/>
    <x v="5"/>
    <x v="3"/>
    <x v="1436"/>
    <x v="0"/>
    <x v="1302"/>
    <x v="1666"/>
    <x v="1521"/>
    <x v="1655"/>
    <x v="1695"/>
    <x v="0"/>
    <x v="2"/>
    <x v="7"/>
    <x v="7"/>
  </r>
  <r>
    <x v="1698"/>
    <x v="231"/>
    <x v="0"/>
    <x v="7"/>
    <x v="2"/>
    <x v="3"/>
    <x v="13"/>
    <x v="1"/>
    <x v="0"/>
    <x v="1"/>
    <x v="11"/>
    <x v="2"/>
    <x v="219"/>
    <x v="1"/>
    <x v="1303"/>
    <x v="1667"/>
    <x v="1522"/>
    <x v="1656"/>
    <x v="1696"/>
    <x v="0"/>
    <x v="2"/>
    <x v="7"/>
    <x v="7"/>
  </r>
  <r>
    <x v="1699"/>
    <x v="231"/>
    <x v="0"/>
    <x v="7"/>
    <x v="2"/>
    <x v="1"/>
    <x v="14"/>
    <x v="0"/>
    <x v="0"/>
    <x v="0"/>
    <x v="8"/>
    <x v="0"/>
    <x v="1437"/>
    <x v="1"/>
    <x v="1304"/>
    <x v="1668"/>
    <x v="1523"/>
    <x v="1657"/>
    <x v="1697"/>
    <x v="0"/>
    <x v="2"/>
    <x v="7"/>
    <x v="7"/>
  </r>
  <r>
    <x v="1700"/>
    <x v="232"/>
    <x v="0"/>
    <x v="7"/>
    <x v="2"/>
    <x v="0"/>
    <x v="0"/>
    <x v="2"/>
    <x v="0"/>
    <x v="2"/>
    <x v="9"/>
    <x v="0"/>
    <x v="661"/>
    <x v="0"/>
    <x v="1305"/>
    <x v="709"/>
    <x v="1524"/>
    <x v="1658"/>
    <x v="1698"/>
    <x v="0"/>
    <x v="2"/>
    <x v="7"/>
    <x v="7"/>
  </r>
  <r>
    <x v="1701"/>
    <x v="232"/>
    <x v="0"/>
    <x v="7"/>
    <x v="2"/>
    <x v="0"/>
    <x v="15"/>
    <x v="2"/>
    <x v="1"/>
    <x v="2"/>
    <x v="9"/>
    <x v="0"/>
    <x v="1438"/>
    <x v="3"/>
    <x v="327"/>
    <x v="1669"/>
    <x v="1525"/>
    <x v="1659"/>
    <x v="1699"/>
    <x v="0"/>
    <x v="2"/>
    <x v="7"/>
    <x v="7"/>
  </r>
  <r>
    <x v="1702"/>
    <x v="232"/>
    <x v="0"/>
    <x v="7"/>
    <x v="2"/>
    <x v="3"/>
    <x v="4"/>
    <x v="0"/>
    <x v="1"/>
    <x v="1"/>
    <x v="11"/>
    <x v="6"/>
    <x v="1439"/>
    <x v="0"/>
    <x v="1306"/>
    <x v="1670"/>
    <x v="1526"/>
    <x v="1660"/>
    <x v="1700"/>
    <x v="0"/>
    <x v="2"/>
    <x v="7"/>
    <x v="7"/>
  </r>
  <r>
    <x v="1703"/>
    <x v="232"/>
    <x v="0"/>
    <x v="7"/>
    <x v="2"/>
    <x v="3"/>
    <x v="13"/>
    <x v="2"/>
    <x v="0"/>
    <x v="3"/>
    <x v="7"/>
    <x v="3"/>
    <x v="1440"/>
    <x v="0"/>
    <x v="1307"/>
    <x v="1671"/>
    <x v="1527"/>
    <x v="1661"/>
    <x v="1701"/>
    <x v="0"/>
    <x v="2"/>
    <x v="7"/>
    <x v="7"/>
  </r>
  <r>
    <x v="1704"/>
    <x v="232"/>
    <x v="0"/>
    <x v="7"/>
    <x v="2"/>
    <x v="1"/>
    <x v="6"/>
    <x v="3"/>
    <x v="1"/>
    <x v="0"/>
    <x v="0"/>
    <x v="3"/>
    <x v="1384"/>
    <x v="0"/>
    <x v="1221"/>
    <x v="1672"/>
    <x v="1528"/>
    <x v="1662"/>
    <x v="1702"/>
    <x v="0"/>
    <x v="2"/>
    <x v="7"/>
    <x v="7"/>
  </r>
  <r>
    <x v="1705"/>
    <x v="232"/>
    <x v="0"/>
    <x v="7"/>
    <x v="2"/>
    <x v="0"/>
    <x v="15"/>
    <x v="2"/>
    <x v="1"/>
    <x v="3"/>
    <x v="19"/>
    <x v="6"/>
    <x v="821"/>
    <x v="0"/>
    <x v="1308"/>
    <x v="1673"/>
    <x v="1529"/>
    <x v="1663"/>
    <x v="1703"/>
    <x v="0"/>
    <x v="2"/>
    <x v="7"/>
    <x v="7"/>
  </r>
  <r>
    <x v="1706"/>
    <x v="232"/>
    <x v="0"/>
    <x v="7"/>
    <x v="2"/>
    <x v="1"/>
    <x v="11"/>
    <x v="0"/>
    <x v="2"/>
    <x v="1"/>
    <x v="11"/>
    <x v="0"/>
    <x v="1441"/>
    <x v="2"/>
    <x v="1309"/>
    <x v="1674"/>
    <x v="1530"/>
    <x v="1664"/>
    <x v="1704"/>
    <x v="0"/>
    <x v="2"/>
    <x v="7"/>
    <x v="7"/>
  </r>
  <r>
    <x v="1707"/>
    <x v="232"/>
    <x v="0"/>
    <x v="7"/>
    <x v="2"/>
    <x v="2"/>
    <x v="10"/>
    <x v="2"/>
    <x v="1"/>
    <x v="0"/>
    <x v="0"/>
    <x v="3"/>
    <x v="699"/>
    <x v="0"/>
    <x v="1310"/>
    <x v="753"/>
    <x v="1531"/>
    <x v="834"/>
    <x v="1705"/>
    <x v="0"/>
    <x v="2"/>
    <x v="7"/>
    <x v="7"/>
  </r>
  <r>
    <x v="1708"/>
    <x v="232"/>
    <x v="0"/>
    <x v="7"/>
    <x v="2"/>
    <x v="3"/>
    <x v="8"/>
    <x v="1"/>
    <x v="0"/>
    <x v="1"/>
    <x v="11"/>
    <x v="9"/>
    <x v="1442"/>
    <x v="1"/>
    <x v="1311"/>
    <x v="1675"/>
    <x v="1532"/>
    <x v="1665"/>
    <x v="1706"/>
    <x v="0"/>
    <x v="2"/>
    <x v="7"/>
    <x v="7"/>
  </r>
  <r>
    <x v="1709"/>
    <x v="232"/>
    <x v="0"/>
    <x v="7"/>
    <x v="2"/>
    <x v="1"/>
    <x v="14"/>
    <x v="1"/>
    <x v="2"/>
    <x v="2"/>
    <x v="18"/>
    <x v="6"/>
    <x v="1443"/>
    <x v="1"/>
    <x v="1312"/>
    <x v="1676"/>
    <x v="1533"/>
    <x v="1666"/>
    <x v="1707"/>
    <x v="0"/>
    <x v="2"/>
    <x v="7"/>
    <x v="7"/>
  </r>
  <r>
    <x v="1710"/>
    <x v="233"/>
    <x v="0"/>
    <x v="7"/>
    <x v="2"/>
    <x v="3"/>
    <x v="8"/>
    <x v="2"/>
    <x v="2"/>
    <x v="4"/>
    <x v="10"/>
    <x v="0"/>
    <x v="1289"/>
    <x v="0"/>
    <x v="1313"/>
    <x v="1677"/>
    <x v="1534"/>
    <x v="1667"/>
    <x v="1708"/>
    <x v="0"/>
    <x v="2"/>
    <x v="7"/>
    <x v="7"/>
  </r>
  <r>
    <x v="1711"/>
    <x v="233"/>
    <x v="0"/>
    <x v="7"/>
    <x v="2"/>
    <x v="0"/>
    <x v="9"/>
    <x v="3"/>
    <x v="1"/>
    <x v="2"/>
    <x v="9"/>
    <x v="3"/>
    <x v="1444"/>
    <x v="1"/>
    <x v="385"/>
    <x v="1678"/>
    <x v="402"/>
    <x v="1668"/>
    <x v="1709"/>
    <x v="0"/>
    <x v="2"/>
    <x v="7"/>
    <x v="7"/>
  </r>
  <r>
    <x v="1712"/>
    <x v="233"/>
    <x v="0"/>
    <x v="7"/>
    <x v="2"/>
    <x v="0"/>
    <x v="9"/>
    <x v="0"/>
    <x v="0"/>
    <x v="1"/>
    <x v="1"/>
    <x v="3"/>
    <x v="800"/>
    <x v="0"/>
    <x v="643"/>
    <x v="1679"/>
    <x v="1535"/>
    <x v="1669"/>
    <x v="1710"/>
    <x v="0"/>
    <x v="2"/>
    <x v="7"/>
    <x v="7"/>
  </r>
  <r>
    <x v="1713"/>
    <x v="233"/>
    <x v="0"/>
    <x v="7"/>
    <x v="2"/>
    <x v="2"/>
    <x v="2"/>
    <x v="0"/>
    <x v="0"/>
    <x v="1"/>
    <x v="3"/>
    <x v="0"/>
    <x v="884"/>
    <x v="0"/>
    <x v="1314"/>
    <x v="1680"/>
    <x v="1536"/>
    <x v="1670"/>
    <x v="1711"/>
    <x v="0"/>
    <x v="2"/>
    <x v="7"/>
    <x v="7"/>
  </r>
  <r>
    <x v="1714"/>
    <x v="233"/>
    <x v="0"/>
    <x v="7"/>
    <x v="2"/>
    <x v="0"/>
    <x v="9"/>
    <x v="1"/>
    <x v="2"/>
    <x v="0"/>
    <x v="8"/>
    <x v="8"/>
    <x v="1445"/>
    <x v="3"/>
    <x v="1315"/>
    <x v="1681"/>
    <x v="1537"/>
    <x v="1671"/>
    <x v="1712"/>
    <x v="0"/>
    <x v="2"/>
    <x v="7"/>
    <x v="7"/>
  </r>
  <r>
    <x v="1715"/>
    <x v="233"/>
    <x v="0"/>
    <x v="7"/>
    <x v="2"/>
    <x v="3"/>
    <x v="7"/>
    <x v="0"/>
    <x v="2"/>
    <x v="4"/>
    <x v="12"/>
    <x v="3"/>
    <x v="1446"/>
    <x v="0"/>
    <x v="1316"/>
    <x v="1682"/>
    <x v="1538"/>
    <x v="51"/>
    <x v="1713"/>
    <x v="0"/>
    <x v="2"/>
    <x v="7"/>
    <x v="7"/>
  </r>
  <r>
    <x v="1716"/>
    <x v="233"/>
    <x v="0"/>
    <x v="7"/>
    <x v="2"/>
    <x v="1"/>
    <x v="6"/>
    <x v="0"/>
    <x v="1"/>
    <x v="0"/>
    <x v="0"/>
    <x v="0"/>
    <x v="88"/>
    <x v="3"/>
    <x v="1278"/>
    <x v="1683"/>
    <x v="1539"/>
    <x v="1672"/>
    <x v="1714"/>
    <x v="0"/>
    <x v="2"/>
    <x v="7"/>
    <x v="7"/>
  </r>
  <r>
    <x v="1717"/>
    <x v="233"/>
    <x v="0"/>
    <x v="7"/>
    <x v="2"/>
    <x v="3"/>
    <x v="4"/>
    <x v="0"/>
    <x v="2"/>
    <x v="1"/>
    <x v="3"/>
    <x v="3"/>
    <x v="1447"/>
    <x v="0"/>
    <x v="1317"/>
    <x v="1684"/>
    <x v="1540"/>
    <x v="1673"/>
    <x v="1715"/>
    <x v="0"/>
    <x v="2"/>
    <x v="7"/>
    <x v="7"/>
  </r>
  <r>
    <x v="1718"/>
    <x v="233"/>
    <x v="0"/>
    <x v="7"/>
    <x v="2"/>
    <x v="2"/>
    <x v="2"/>
    <x v="0"/>
    <x v="0"/>
    <x v="3"/>
    <x v="7"/>
    <x v="0"/>
    <x v="1448"/>
    <x v="2"/>
    <x v="1318"/>
    <x v="1685"/>
    <x v="1541"/>
    <x v="1674"/>
    <x v="1716"/>
    <x v="0"/>
    <x v="2"/>
    <x v="7"/>
    <x v="7"/>
  </r>
  <r>
    <x v="1719"/>
    <x v="233"/>
    <x v="0"/>
    <x v="7"/>
    <x v="2"/>
    <x v="2"/>
    <x v="5"/>
    <x v="0"/>
    <x v="2"/>
    <x v="4"/>
    <x v="10"/>
    <x v="3"/>
    <x v="348"/>
    <x v="2"/>
    <x v="1319"/>
    <x v="1686"/>
    <x v="1542"/>
    <x v="1675"/>
    <x v="1717"/>
    <x v="0"/>
    <x v="2"/>
    <x v="7"/>
    <x v="7"/>
  </r>
  <r>
    <x v="1720"/>
    <x v="233"/>
    <x v="0"/>
    <x v="7"/>
    <x v="2"/>
    <x v="3"/>
    <x v="7"/>
    <x v="3"/>
    <x v="2"/>
    <x v="4"/>
    <x v="12"/>
    <x v="1"/>
    <x v="511"/>
    <x v="0"/>
    <x v="26"/>
    <x v="1687"/>
    <x v="1543"/>
    <x v="1676"/>
    <x v="1718"/>
    <x v="0"/>
    <x v="2"/>
    <x v="7"/>
    <x v="7"/>
  </r>
  <r>
    <x v="1721"/>
    <x v="233"/>
    <x v="0"/>
    <x v="7"/>
    <x v="2"/>
    <x v="3"/>
    <x v="8"/>
    <x v="3"/>
    <x v="1"/>
    <x v="0"/>
    <x v="6"/>
    <x v="3"/>
    <x v="348"/>
    <x v="2"/>
    <x v="1320"/>
    <x v="1686"/>
    <x v="1544"/>
    <x v="1677"/>
    <x v="1719"/>
    <x v="0"/>
    <x v="2"/>
    <x v="7"/>
    <x v="7"/>
  </r>
  <r>
    <x v="1722"/>
    <x v="233"/>
    <x v="0"/>
    <x v="7"/>
    <x v="2"/>
    <x v="2"/>
    <x v="16"/>
    <x v="0"/>
    <x v="0"/>
    <x v="0"/>
    <x v="6"/>
    <x v="3"/>
    <x v="1449"/>
    <x v="2"/>
    <x v="1321"/>
    <x v="1688"/>
    <x v="1545"/>
    <x v="1678"/>
    <x v="1720"/>
    <x v="0"/>
    <x v="2"/>
    <x v="7"/>
    <x v="7"/>
  </r>
  <r>
    <x v="1723"/>
    <x v="233"/>
    <x v="0"/>
    <x v="7"/>
    <x v="2"/>
    <x v="3"/>
    <x v="13"/>
    <x v="0"/>
    <x v="1"/>
    <x v="2"/>
    <x v="2"/>
    <x v="2"/>
    <x v="1450"/>
    <x v="0"/>
    <x v="402"/>
    <x v="1689"/>
    <x v="1546"/>
    <x v="1679"/>
    <x v="1721"/>
    <x v="0"/>
    <x v="2"/>
    <x v="7"/>
    <x v="7"/>
  </r>
  <r>
    <x v="1724"/>
    <x v="233"/>
    <x v="0"/>
    <x v="7"/>
    <x v="2"/>
    <x v="2"/>
    <x v="10"/>
    <x v="2"/>
    <x v="1"/>
    <x v="2"/>
    <x v="15"/>
    <x v="1"/>
    <x v="1451"/>
    <x v="0"/>
    <x v="1322"/>
    <x v="1690"/>
    <x v="1547"/>
    <x v="1680"/>
    <x v="1722"/>
    <x v="0"/>
    <x v="2"/>
    <x v="7"/>
    <x v="7"/>
  </r>
  <r>
    <x v="1725"/>
    <x v="234"/>
    <x v="0"/>
    <x v="7"/>
    <x v="2"/>
    <x v="2"/>
    <x v="3"/>
    <x v="1"/>
    <x v="2"/>
    <x v="1"/>
    <x v="3"/>
    <x v="1"/>
    <x v="1452"/>
    <x v="1"/>
    <x v="1069"/>
    <x v="1691"/>
    <x v="1548"/>
    <x v="1681"/>
    <x v="1723"/>
    <x v="0"/>
    <x v="2"/>
    <x v="7"/>
    <x v="7"/>
  </r>
  <r>
    <x v="1726"/>
    <x v="234"/>
    <x v="0"/>
    <x v="7"/>
    <x v="2"/>
    <x v="3"/>
    <x v="4"/>
    <x v="1"/>
    <x v="2"/>
    <x v="2"/>
    <x v="18"/>
    <x v="9"/>
    <x v="1453"/>
    <x v="3"/>
    <x v="1323"/>
    <x v="1692"/>
    <x v="1549"/>
    <x v="1682"/>
    <x v="1724"/>
    <x v="0"/>
    <x v="2"/>
    <x v="7"/>
    <x v="7"/>
  </r>
  <r>
    <x v="1727"/>
    <x v="234"/>
    <x v="0"/>
    <x v="7"/>
    <x v="2"/>
    <x v="0"/>
    <x v="15"/>
    <x v="2"/>
    <x v="1"/>
    <x v="0"/>
    <x v="6"/>
    <x v="3"/>
    <x v="1454"/>
    <x v="0"/>
    <x v="858"/>
    <x v="1693"/>
    <x v="947"/>
    <x v="1683"/>
    <x v="1725"/>
    <x v="0"/>
    <x v="2"/>
    <x v="7"/>
    <x v="7"/>
  </r>
  <r>
    <x v="1728"/>
    <x v="234"/>
    <x v="0"/>
    <x v="7"/>
    <x v="2"/>
    <x v="2"/>
    <x v="2"/>
    <x v="1"/>
    <x v="2"/>
    <x v="4"/>
    <x v="16"/>
    <x v="6"/>
    <x v="1455"/>
    <x v="1"/>
    <x v="1324"/>
    <x v="1694"/>
    <x v="1550"/>
    <x v="1684"/>
    <x v="1726"/>
    <x v="0"/>
    <x v="2"/>
    <x v="7"/>
    <x v="7"/>
  </r>
  <r>
    <x v="1729"/>
    <x v="234"/>
    <x v="0"/>
    <x v="7"/>
    <x v="2"/>
    <x v="3"/>
    <x v="7"/>
    <x v="2"/>
    <x v="0"/>
    <x v="1"/>
    <x v="1"/>
    <x v="2"/>
    <x v="1456"/>
    <x v="0"/>
    <x v="1325"/>
    <x v="1695"/>
    <x v="1551"/>
    <x v="230"/>
    <x v="1727"/>
    <x v="0"/>
    <x v="2"/>
    <x v="7"/>
    <x v="7"/>
  </r>
  <r>
    <x v="1730"/>
    <x v="234"/>
    <x v="0"/>
    <x v="7"/>
    <x v="2"/>
    <x v="1"/>
    <x v="1"/>
    <x v="2"/>
    <x v="1"/>
    <x v="0"/>
    <x v="6"/>
    <x v="1"/>
    <x v="1040"/>
    <x v="0"/>
    <x v="1326"/>
    <x v="1696"/>
    <x v="1552"/>
    <x v="1685"/>
    <x v="1728"/>
    <x v="0"/>
    <x v="2"/>
    <x v="7"/>
    <x v="7"/>
  </r>
  <r>
    <x v="1731"/>
    <x v="234"/>
    <x v="0"/>
    <x v="7"/>
    <x v="2"/>
    <x v="1"/>
    <x v="14"/>
    <x v="0"/>
    <x v="1"/>
    <x v="1"/>
    <x v="1"/>
    <x v="3"/>
    <x v="1457"/>
    <x v="0"/>
    <x v="1327"/>
    <x v="1697"/>
    <x v="1553"/>
    <x v="466"/>
    <x v="1729"/>
    <x v="0"/>
    <x v="2"/>
    <x v="7"/>
    <x v="7"/>
  </r>
  <r>
    <x v="1732"/>
    <x v="234"/>
    <x v="0"/>
    <x v="7"/>
    <x v="2"/>
    <x v="1"/>
    <x v="11"/>
    <x v="0"/>
    <x v="1"/>
    <x v="2"/>
    <x v="9"/>
    <x v="3"/>
    <x v="1458"/>
    <x v="0"/>
    <x v="1328"/>
    <x v="1698"/>
    <x v="1554"/>
    <x v="1686"/>
    <x v="1730"/>
    <x v="0"/>
    <x v="2"/>
    <x v="7"/>
    <x v="7"/>
  </r>
  <r>
    <x v="1733"/>
    <x v="234"/>
    <x v="0"/>
    <x v="7"/>
    <x v="2"/>
    <x v="0"/>
    <x v="0"/>
    <x v="0"/>
    <x v="1"/>
    <x v="0"/>
    <x v="8"/>
    <x v="3"/>
    <x v="1459"/>
    <x v="2"/>
    <x v="1329"/>
    <x v="1699"/>
    <x v="1555"/>
    <x v="1687"/>
    <x v="1731"/>
    <x v="0"/>
    <x v="2"/>
    <x v="7"/>
    <x v="7"/>
  </r>
  <r>
    <x v="1734"/>
    <x v="234"/>
    <x v="0"/>
    <x v="7"/>
    <x v="2"/>
    <x v="0"/>
    <x v="9"/>
    <x v="0"/>
    <x v="1"/>
    <x v="1"/>
    <x v="3"/>
    <x v="3"/>
    <x v="1460"/>
    <x v="1"/>
    <x v="166"/>
    <x v="1700"/>
    <x v="1556"/>
    <x v="1688"/>
    <x v="1732"/>
    <x v="0"/>
    <x v="2"/>
    <x v="7"/>
    <x v="7"/>
  </r>
  <r>
    <x v="1735"/>
    <x v="234"/>
    <x v="0"/>
    <x v="7"/>
    <x v="2"/>
    <x v="1"/>
    <x v="12"/>
    <x v="0"/>
    <x v="1"/>
    <x v="1"/>
    <x v="11"/>
    <x v="0"/>
    <x v="1461"/>
    <x v="0"/>
    <x v="1309"/>
    <x v="1701"/>
    <x v="1530"/>
    <x v="1689"/>
    <x v="1733"/>
    <x v="0"/>
    <x v="2"/>
    <x v="7"/>
    <x v="7"/>
  </r>
  <r>
    <x v="1736"/>
    <x v="234"/>
    <x v="0"/>
    <x v="7"/>
    <x v="2"/>
    <x v="1"/>
    <x v="14"/>
    <x v="0"/>
    <x v="1"/>
    <x v="1"/>
    <x v="17"/>
    <x v="0"/>
    <x v="249"/>
    <x v="0"/>
    <x v="1330"/>
    <x v="1163"/>
    <x v="1557"/>
    <x v="999"/>
    <x v="1734"/>
    <x v="0"/>
    <x v="2"/>
    <x v="7"/>
    <x v="7"/>
  </r>
  <r>
    <x v="1737"/>
    <x v="234"/>
    <x v="0"/>
    <x v="7"/>
    <x v="2"/>
    <x v="3"/>
    <x v="7"/>
    <x v="3"/>
    <x v="0"/>
    <x v="4"/>
    <x v="16"/>
    <x v="0"/>
    <x v="29"/>
    <x v="0"/>
    <x v="673"/>
    <x v="29"/>
    <x v="460"/>
    <x v="1690"/>
    <x v="1735"/>
    <x v="0"/>
    <x v="2"/>
    <x v="7"/>
    <x v="7"/>
  </r>
  <r>
    <x v="1738"/>
    <x v="234"/>
    <x v="0"/>
    <x v="7"/>
    <x v="2"/>
    <x v="1"/>
    <x v="12"/>
    <x v="1"/>
    <x v="0"/>
    <x v="0"/>
    <x v="8"/>
    <x v="4"/>
    <x v="1462"/>
    <x v="2"/>
    <x v="1331"/>
    <x v="1702"/>
    <x v="1558"/>
    <x v="1691"/>
    <x v="1736"/>
    <x v="0"/>
    <x v="2"/>
    <x v="7"/>
    <x v="7"/>
  </r>
  <r>
    <x v="1739"/>
    <x v="235"/>
    <x v="0"/>
    <x v="7"/>
    <x v="2"/>
    <x v="3"/>
    <x v="8"/>
    <x v="2"/>
    <x v="0"/>
    <x v="3"/>
    <x v="13"/>
    <x v="1"/>
    <x v="1463"/>
    <x v="0"/>
    <x v="651"/>
    <x v="1703"/>
    <x v="1559"/>
    <x v="1692"/>
    <x v="1737"/>
    <x v="0"/>
    <x v="2"/>
    <x v="7"/>
    <x v="7"/>
  </r>
  <r>
    <x v="1740"/>
    <x v="235"/>
    <x v="0"/>
    <x v="7"/>
    <x v="2"/>
    <x v="0"/>
    <x v="0"/>
    <x v="0"/>
    <x v="1"/>
    <x v="4"/>
    <x v="16"/>
    <x v="2"/>
    <x v="372"/>
    <x v="0"/>
    <x v="563"/>
    <x v="1704"/>
    <x v="1560"/>
    <x v="1693"/>
    <x v="1738"/>
    <x v="0"/>
    <x v="2"/>
    <x v="7"/>
    <x v="7"/>
  </r>
  <r>
    <x v="1741"/>
    <x v="235"/>
    <x v="0"/>
    <x v="7"/>
    <x v="2"/>
    <x v="2"/>
    <x v="3"/>
    <x v="0"/>
    <x v="0"/>
    <x v="3"/>
    <x v="7"/>
    <x v="3"/>
    <x v="1464"/>
    <x v="0"/>
    <x v="1332"/>
    <x v="1705"/>
    <x v="1561"/>
    <x v="1694"/>
    <x v="1739"/>
    <x v="0"/>
    <x v="2"/>
    <x v="7"/>
    <x v="7"/>
  </r>
  <r>
    <x v="1742"/>
    <x v="235"/>
    <x v="0"/>
    <x v="7"/>
    <x v="2"/>
    <x v="0"/>
    <x v="15"/>
    <x v="2"/>
    <x v="2"/>
    <x v="4"/>
    <x v="14"/>
    <x v="0"/>
    <x v="1222"/>
    <x v="0"/>
    <x v="595"/>
    <x v="1706"/>
    <x v="846"/>
    <x v="1695"/>
    <x v="1740"/>
    <x v="0"/>
    <x v="2"/>
    <x v="7"/>
    <x v="7"/>
  </r>
  <r>
    <x v="1743"/>
    <x v="235"/>
    <x v="0"/>
    <x v="7"/>
    <x v="2"/>
    <x v="3"/>
    <x v="8"/>
    <x v="0"/>
    <x v="0"/>
    <x v="4"/>
    <x v="14"/>
    <x v="3"/>
    <x v="1000"/>
    <x v="3"/>
    <x v="1333"/>
    <x v="1111"/>
    <x v="1562"/>
    <x v="1696"/>
    <x v="1741"/>
    <x v="0"/>
    <x v="2"/>
    <x v="7"/>
    <x v="7"/>
  </r>
  <r>
    <x v="1744"/>
    <x v="235"/>
    <x v="0"/>
    <x v="7"/>
    <x v="2"/>
    <x v="0"/>
    <x v="15"/>
    <x v="3"/>
    <x v="0"/>
    <x v="1"/>
    <x v="1"/>
    <x v="0"/>
    <x v="1465"/>
    <x v="2"/>
    <x v="1334"/>
    <x v="1707"/>
    <x v="1563"/>
    <x v="1697"/>
    <x v="1742"/>
    <x v="0"/>
    <x v="2"/>
    <x v="7"/>
    <x v="7"/>
  </r>
  <r>
    <x v="1745"/>
    <x v="235"/>
    <x v="0"/>
    <x v="7"/>
    <x v="2"/>
    <x v="3"/>
    <x v="4"/>
    <x v="0"/>
    <x v="1"/>
    <x v="3"/>
    <x v="7"/>
    <x v="3"/>
    <x v="1403"/>
    <x v="2"/>
    <x v="1335"/>
    <x v="1619"/>
    <x v="379"/>
    <x v="1698"/>
    <x v="1743"/>
    <x v="0"/>
    <x v="2"/>
    <x v="7"/>
    <x v="7"/>
  </r>
  <r>
    <x v="1746"/>
    <x v="235"/>
    <x v="0"/>
    <x v="7"/>
    <x v="2"/>
    <x v="0"/>
    <x v="15"/>
    <x v="0"/>
    <x v="1"/>
    <x v="0"/>
    <x v="0"/>
    <x v="3"/>
    <x v="879"/>
    <x v="2"/>
    <x v="1336"/>
    <x v="1708"/>
    <x v="1564"/>
    <x v="1699"/>
    <x v="1744"/>
    <x v="0"/>
    <x v="2"/>
    <x v="7"/>
    <x v="7"/>
  </r>
  <r>
    <x v="1747"/>
    <x v="236"/>
    <x v="0"/>
    <x v="7"/>
    <x v="2"/>
    <x v="3"/>
    <x v="8"/>
    <x v="3"/>
    <x v="0"/>
    <x v="1"/>
    <x v="3"/>
    <x v="3"/>
    <x v="1466"/>
    <x v="0"/>
    <x v="1337"/>
    <x v="1709"/>
    <x v="1565"/>
    <x v="1700"/>
    <x v="1745"/>
    <x v="0"/>
    <x v="2"/>
    <x v="7"/>
    <x v="7"/>
  </r>
  <r>
    <x v="1748"/>
    <x v="237"/>
    <x v="0"/>
    <x v="7"/>
    <x v="2"/>
    <x v="1"/>
    <x v="11"/>
    <x v="3"/>
    <x v="0"/>
    <x v="2"/>
    <x v="2"/>
    <x v="3"/>
    <x v="1171"/>
    <x v="1"/>
    <x v="1119"/>
    <x v="1710"/>
    <x v="1281"/>
    <x v="1701"/>
    <x v="1746"/>
    <x v="0"/>
    <x v="2"/>
    <x v="7"/>
    <x v="7"/>
  </r>
  <r>
    <x v="1749"/>
    <x v="237"/>
    <x v="0"/>
    <x v="7"/>
    <x v="2"/>
    <x v="1"/>
    <x v="6"/>
    <x v="0"/>
    <x v="0"/>
    <x v="0"/>
    <x v="4"/>
    <x v="0"/>
    <x v="1467"/>
    <x v="0"/>
    <x v="483"/>
    <x v="1711"/>
    <x v="508"/>
    <x v="1702"/>
    <x v="1747"/>
    <x v="0"/>
    <x v="2"/>
    <x v="7"/>
    <x v="7"/>
  </r>
  <r>
    <x v="1750"/>
    <x v="237"/>
    <x v="0"/>
    <x v="7"/>
    <x v="2"/>
    <x v="1"/>
    <x v="11"/>
    <x v="2"/>
    <x v="0"/>
    <x v="4"/>
    <x v="14"/>
    <x v="0"/>
    <x v="927"/>
    <x v="2"/>
    <x v="239"/>
    <x v="1712"/>
    <x v="1566"/>
    <x v="1703"/>
    <x v="1748"/>
    <x v="0"/>
    <x v="2"/>
    <x v="7"/>
    <x v="7"/>
  </r>
  <r>
    <x v="1751"/>
    <x v="238"/>
    <x v="0"/>
    <x v="7"/>
    <x v="2"/>
    <x v="0"/>
    <x v="9"/>
    <x v="0"/>
    <x v="1"/>
    <x v="2"/>
    <x v="9"/>
    <x v="2"/>
    <x v="392"/>
    <x v="1"/>
    <x v="647"/>
    <x v="1713"/>
    <x v="1567"/>
    <x v="1704"/>
    <x v="1749"/>
    <x v="0"/>
    <x v="2"/>
    <x v="7"/>
    <x v="7"/>
  </r>
  <r>
    <x v="1752"/>
    <x v="238"/>
    <x v="0"/>
    <x v="7"/>
    <x v="2"/>
    <x v="1"/>
    <x v="6"/>
    <x v="0"/>
    <x v="1"/>
    <x v="3"/>
    <x v="13"/>
    <x v="3"/>
    <x v="725"/>
    <x v="3"/>
    <x v="103"/>
    <x v="1714"/>
    <x v="1568"/>
    <x v="1705"/>
    <x v="1750"/>
    <x v="0"/>
    <x v="2"/>
    <x v="7"/>
    <x v="7"/>
  </r>
  <r>
    <x v="1753"/>
    <x v="238"/>
    <x v="0"/>
    <x v="7"/>
    <x v="2"/>
    <x v="0"/>
    <x v="9"/>
    <x v="2"/>
    <x v="1"/>
    <x v="0"/>
    <x v="8"/>
    <x v="3"/>
    <x v="1468"/>
    <x v="3"/>
    <x v="1338"/>
    <x v="1715"/>
    <x v="1569"/>
    <x v="1706"/>
    <x v="1751"/>
    <x v="0"/>
    <x v="2"/>
    <x v="7"/>
    <x v="7"/>
  </r>
  <r>
    <x v="1754"/>
    <x v="238"/>
    <x v="0"/>
    <x v="7"/>
    <x v="2"/>
    <x v="1"/>
    <x v="6"/>
    <x v="0"/>
    <x v="1"/>
    <x v="1"/>
    <x v="11"/>
    <x v="3"/>
    <x v="1469"/>
    <x v="0"/>
    <x v="1339"/>
    <x v="1716"/>
    <x v="1570"/>
    <x v="1707"/>
    <x v="1752"/>
    <x v="0"/>
    <x v="2"/>
    <x v="7"/>
    <x v="7"/>
  </r>
  <r>
    <x v="1755"/>
    <x v="238"/>
    <x v="0"/>
    <x v="7"/>
    <x v="2"/>
    <x v="1"/>
    <x v="14"/>
    <x v="2"/>
    <x v="2"/>
    <x v="0"/>
    <x v="6"/>
    <x v="2"/>
    <x v="1169"/>
    <x v="2"/>
    <x v="1326"/>
    <x v="282"/>
    <x v="1571"/>
    <x v="1708"/>
    <x v="1753"/>
    <x v="0"/>
    <x v="2"/>
    <x v="7"/>
    <x v="7"/>
  </r>
  <r>
    <x v="1756"/>
    <x v="238"/>
    <x v="0"/>
    <x v="7"/>
    <x v="2"/>
    <x v="0"/>
    <x v="15"/>
    <x v="0"/>
    <x v="2"/>
    <x v="2"/>
    <x v="2"/>
    <x v="3"/>
    <x v="1470"/>
    <x v="0"/>
    <x v="1340"/>
    <x v="1717"/>
    <x v="1572"/>
    <x v="1709"/>
    <x v="1754"/>
    <x v="0"/>
    <x v="2"/>
    <x v="7"/>
    <x v="7"/>
  </r>
  <r>
    <x v="1757"/>
    <x v="238"/>
    <x v="0"/>
    <x v="7"/>
    <x v="2"/>
    <x v="3"/>
    <x v="8"/>
    <x v="0"/>
    <x v="0"/>
    <x v="3"/>
    <x v="5"/>
    <x v="0"/>
    <x v="1471"/>
    <x v="3"/>
    <x v="1341"/>
    <x v="1718"/>
    <x v="1573"/>
    <x v="1710"/>
    <x v="1755"/>
    <x v="0"/>
    <x v="2"/>
    <x v="7"/>
    <x v="7"/>
  </r>
  <r>
    <x v="1758"/>
    <x v="238"/>
    <x v="0"/>
    <x v="7"/>
    <x v="2"/>
    <x v="3"/>
    <x v="13"/>
    <x v="0"/>
    <x v="1"/>
    <x v="4"/>
    <x v="16"/>
    <x v="3"/>
    <x v="466"/>
    <x v="2"/>
    <x v="1342"/>
    <x v="491"/>
    <x v="1574"/>
    <x v="1711"/>
    <x v="1756"/>
    <x v="0"/>
    <x v="2"/>
    <x v="7"/>
    <x v="7"/>
  </r>
  <r>
    <x v="1759"/>
    <x v="238"/>
    <x v="0"/>
    <x v="7"/>
    <x v="2"/>
    <x v="2"/>
    <x v="2"/>
    <x v="3"/>
    <x v="1"/>
    <x v="1"/>
    <x v="11"/>
    <x v="2"/>
    <x v="1472"/>
    <x v="3"/>
    <x v="148"/>
    <x v="1719"/>
    <x v="1575"/>
    <x v="1712"/>
    <x v="1757"/>
    <x v="0"/>
    <x v="2"/>
    <x v="7"/>
    <x v="7"/>
  </r>
  <r>
    <x v="1760"/>
    <x v="238"/>
    <x v="0"/>
    <x v="7"/>
    <x v="2"/>
    <x v="0"/>
    <x v="15"/>
    <x v="1"/>
    <x v="0"/>
    <x v="1"/>
    <x v="17"/>
    <x v="6"/>
    <x v="165"/>
    <x v="3"/>
    <x v="1330"/>
    <x v="1720"/>
    <x v="1576"/>
    <x v="1713"/>
    <x v="1758"/>
    <x v="0"/>
    <x v="2"/>
    <x v="7"/>
    <x v="7"/>
  </r>
  <r>
    <x v="1761"/>
    <x v="238"/>
    <x v="0"/>
    <x v="7"/>
    <x v="2"/>
    <x v="1"/>
    <x v="12"/>
    <x v="3"/>
    <x v="1"/>
    <x v="2"/>
    <x v="2"/>
    <x v="0"/>
    <x v="1171"/>
    <x v="0"/>
    <x v="1015"/>
    <x v="1721"/>
    <x v="1577"/>
    <x v="1714"/>
    <x v="1759"/>
    <x v="0"/>
    <x v="2"/>
    <x v="7"/>
    <x v="7"/>
  </r>
  <r>
    <x v="1762"/>
    <x v="238"/>
    <x v="0"/>
    <x v="7"/>
    <x v="2"/>
    <x v="1"/>
    <x v="11"/>
    <x v="1"/>
    <x v="2"/>
    <x v="0"/>
    <x v="6"/>
    <x v="8"/>
    <x v="1169"/>
    <x v="4"/>
    <x v="555"/>
    <x v="1722"/>
    <x v="1578"/>
    <x v="1715"/>
    <x v="1760"/>
    <x v="0"/>
    <x v="2"/>
    <x v="7"/>
    <x v="7"/>
  </r>
  <r>
    <x v="1763"/>
    <x v="239"/>
    <x v="0"/>
    <x v="7"/>
    <x v="2"/>
    <x v="0"/>
    <x v="15"/>
    <x v="2"/>
    <x v="0"/>
    <x v="4"/>
    <x v="14"/>
    <x v="3"/>
    <x v="1473"/>
    <x v="0"/>
    <x v="96"/>
    <x v="1723"/>
    <x v="96"/>
    <x v="1716"/>
    <x v="1761"/>
    <x v="0"/>
    <x v="2"/>
    <x v="7"/>
    <x v="7"/>
  </r>
  <r>
    <x v="1764"/>
    <x v="239"/>
    <x v="0"/>
    <x v="7"/>
    <x v="2"/>
    <x v="3"/>
    <x v="8"/>
    <x v="0"/>
    <x v="1"/>
    <x v="3"/>
    <x v="13"/>
    <x v="3"/>
    <x v="134"/>
    <x v="0"/>
    <x v="1343"/>
    <x v="1724"/>
    <x v="1579"/>
    <x v="1717"/>
    <x v="1762"/>
    <x v="0"/>
    <x v="2"/>
    <x v="7"/>
    <x v="7"/>
  </r>
  <r>
    <x v="1765"/>
    <x v="239"/>
    <x v="0"/>
    <x v="7"/>
    <x v="2"/>
    <x v="2"/>
    <x v="2"/>
    <x v="0"/>
    <x v="1"/>
    <x v="0"/>
    <x v="4"/>
    <x v="0"/>
    <x v="1474"/>
    <x v="0"/>
    <x v="412"/>
    <x v="1725"/>
    <x v="1580"/>
    <x v="1718"/>
    <x v="1763"/>
    <x v="0"/>
    <x v="2"/>
    <x v="7"/>
    <x v="7"/>
  </r>
  <r>
    <x v="1766"/>
    <x v="239"/>
    <x v="0"/>
    <x v="7"/>
    <x v="2"/>
    <x v="3"/>
    <x v="7"/>
    <x v="3"/>
    <x v="1"/>
    <x v="2"/>
    <x v="2"/>
    <x v="3"/>
    <x v="410"/>
    <x v="2"/>
    <x v="1344"/>
    <x v="432"/>
    <x v="1581"/>
    <x v="1719"/>
    <x v="1764"/>
    <x v="0"/>
    <x v="2"/>
    <x v="7"/>
    <x v="7"/>
  </r>
  <r>
    <x v="1767"/>
    <x v="239"/>
    <x v="0"/>
    <x v="7"/>
    <x v="2"/>
    <x v="0"/>
    <x v="9"/>
    <x v="2"/>
    <x v="1"/>
    <x v="4"/>
    <x v="14"/>
    <x v="3"/>
    <x v="1475"/>
    <x v="2"/>
    <x v="36"/>
    <x v="1726"/>
    <x v="1056"/>
    <x v="1720"/>
    <x v="1765"/>
    <x v="0"/>
    <x v="2"/>
    <x v="7"/>
    <x v="7"/>
  </r>
  <r>
    <x v="1768"/>
    <x v="239"/>
    <x v="0"/>
    <x v="7"/>
    <x v="2"/>
    <x v="1"/>
    <x v="12"/>
    <x v="1"/>
    <x v="2"/>
    <x v="2"/>
    <x v="2"/>
    <x v="2"/>
    <x v="285"/>
    <x v="3"/>
    <x v="1236"/>
    <x v="1727"/>
    <x v="1582"/>
    <x v="1721"/>
    <x v="1766"/>
    <x v="0"/>
    <x v="2"/>
    <x v="7"/>
    <x v="7"/>
  </r>
  <r>
    <x v="1769"/>
    <x v="239"/>
    <x v="0"/>
    <x v="7"/>
    <x v="2"/>
    <x v="3"/>
    <x v="13"/>
    <x v="2"/>
    <x v="1"/>
    <x v="0"/>
    <x v="0"/>
    <x v="0"/>
    <x v="1476"/>
    <x v="3"/>
    <x v="830"/>
    <x v="1728"/>
    <x v="914"/>
    <x v="1722"/>
    <x v="1767"/>
    <x v="0"/>
    <x v="2"/>
    <x v="7"/>
    <x v="7"/>
  </r>
  <r>
    <x v="1770"/>
    <x v="239"/>
    <x v="0"/>
    <x v="7"/>
    <x v="2"/>
    <x v="3"/>
    <x v="7"/>
    <x v="0"/>
    <x v="2"/>
    <x v="2"/>
    <x v="9"/>
    <x v="1"/>
    <x v="1477"/>
    <x v="0"/>
    <x v="514"/>
    <x v="1729"/>
    <x v="1583"/>
    <x v="1723"/>
    <x v="1768"/>
    <x v="0"/>
    <x v="2"/>
    <x v="7"/>
    <x v="7"/>
  </r>
  <r>
    <x v="1771"/>
    <x v="240"/>
    <x v="0"/>
    <x v="7"/>
    <x v="2"/>
    <x v="2"/>
    <x v="2"/>
    <x v="2"/>
    <x v="0"/>
    <x v="4"/>
    <x v="16"/>
    <x v="3"/>
    <x v="325"/>
    <x v="0"/>
    <x v="174"/>
    <x v="1730"/>
    <x v="1328"/>
    <x v="571"/>
    <x v="1769"/>
    <x v="0"/>
    <x v="2"/>
    <x v="7"/>
    <x v="7"/>
  </r>
  <r>
    <x v="1772"/>
    <x v="240"/>
    <x v="0"/>
    <x v="7"/>
    <x v="2"/>
    <x v="2"/>
    <x v="3"/>
    <x v="0"/>
    <x v="1"/>
    <x v="1"/>
    <x v="1"/>
    <x v="8"/>
    <x v="1478"/>
    <x v="0"/>
    <x v="1345"/>
    <x v="1731"/>
    <x v="1584"/>
    <x v="1724"/>
    <x v="1770"/>
    <x v="0"/>
    <x v="2"/>
    <x v="7"/>
    <x v="7"/>
  </r>
  <r>
    <x v="1773"/>
    <x v="240"/>
    <x v="0"/>
    <x v="7"/>
    <x v="2"/>
    <x v="1"/>
    <x v="12"/>
    <x v="0"/>
    <x v="1"/>
    <x v="1"/>
    <x v="17"/>
    <x v="3"/>
    <x v="1479"/>
    <x v="1"/>
    <x v="1346"/>
    <x v="1732"/>
    <x v="1585"/>
    <x v="1725"/>
    <x v="1771"/>
    <x v="0"/>
    <x v="2"/>
    <x v="7"/>
    <x v="7"/>
  </r>
  <r>
    <x v="1774"/>
    <x v="240"/>
    <x v="0"/>
    <x v="7"/>
    <x v="2"/>
    <x v="3"/>
    <x v="13"/>
    <x v="0"/>
    <x v="1"/>
    <x v="2"/>
    <x v="9"/>
    <x v="3"/>
    <x v="645"/>
    <x v="0"/>
    <x v="407"/>
    <x v="1733"/>
    <x v="1586"/>
    <x v="1726"/>
    <x v="1772"/>
    <x v="0"/>
    <x v="2"/>
    <x v="7"/>
    <x v="7"/>
  </r>
  <r>
    <x v="1775"/>
    <x v="240"/>
    <x v="0"/>
    <x v="7"/>
    <x v="2"/>
    <x v="0"/>
    <x v="0"/>
    <x v="0"/>
    <x v="1"/>
    <x v="3"/>
    <x v="7"/>
    <x v="3"/>
    <x v="1480"/>
    <x v="2"/>
    <x v="1347"/>
    <x v="1734"/>
    <x v="1587"/>
    <x v="1727"/>
    <x v="1773"/>
    <x v="0"/>
    <x v="2"/>
    <x v="7"/>
    <x v="7"/>
  </r>
  <r>
    <x v="1776"/>
    <x v="240"/>
    <x v="0"/>
    <x v="7"/>
    <x v="2"/>
    <x v="1"/>
    <x v="14"/>
    <x v="2"/>
    <x v="0"/>
    <x v="1"/>
    <x v="3"/>
    <x v="0"/>
    <x v="1481"/>
    <x v="0"/>
    <x v="1097"/>
    <x v="1735"/>
    <x v="1246"/>
    <x v="373"/>
    <x v="1774"/>
    <x v="0"/>
    <x v="2"/>
    <x v="7"/>
    <x v="7"/>
  </r>
  <r>
    <x v="1777"/>
    <x v="240"/>
    <x v="0"/>
    <x v="7"/>
    <x v="2"/>
    <x v="3"/>
    <x v="8"/>
    <x v="0"/>
    <x v="2"/>
    <x v="2"/>
    <x v="9"/>
    <x v="0"/>
    <x v="1482"/>
    <x v="2"/>
    <x v="59"/>
    <x v="1736"/>
    <x v="59"/>
    <x v="1728"/>
    <x v="1775"/>
    <x v="0"/>
    <x v="2"/>
    <x v="7"/>
    <x v="7"/>
  </r>
  <r>
    <x v="1778"/>
    <x v="240"/>
    <x v="0"/>
    <x v="7"/>
    <x v="2"/>
    <x v="2"/>
    <x v="5"/>
    <x v="2"/>
    <x v="1"/>
    <x v="2"/>
    <x v="18"/>
    <x v="2"/>
    <x v="1483"/>
    <x v="0"/>
    <x v="1348"/>
    <x v="1737"/>
    <x v="1588"/>
    <x v="1729"/>
    <x v="1776"/>
    <x v="0"/>
    <x v="2"/>
    <x v="7"/>
    <x v="7"/>
  </r>
  <r>
    <x v="1779"/>
    <x v="240"/>
    <x v="0"/>
    <x v="7"/>
    <x v="2"/>
    <x v="2"/>
    <x v="2"/>
    <x v="3"/>
    <x v="2"/>
    <x v="3"/>
    <x v="7"/>
    <x v="0"/>
    <x v="1484"/>
    <x v="3"/>
    <x v="1349"/>
    <x v="1738"/>
    <x v="1589"/>
    <x v="1730"/>
    <x v="1777"/>
    <x v="0"/>
    <x v="2"/>
    <x v="7"/>
    <x v="7"/>
  </r>
  <r>
    <x v="1780"/>
    <x v="240"/>
    <x v="0"/>
    <x v="7"/>
    <x v="2"/>
    <x v="3"/>
    <x v="13"/>
    <x v="1"/>
    <x v="2"/>
    <x v="1"/>
    <x v="3"/>
    <x v="6"/>
    <x v="1485"/>
    <x v="1"/>
    <x v="1350"/>
    <x v="1739"/>
    <x v="1590"/>
    <x v="1731"/>
    <x v="1778"/>
    <x v="0"/>
    <x v="2"/>
    <x v="7"/>
    <x v="7"/>
  </r>
  <r>
    <x v="1781"/>
    <x v="240"/>
    <x v="0"/>
    <x v="7"/>
    <x v="2"/>
    <x v="3"/>
    <x v="8"/>
    <x v="0"/>
    <x v="1"/>
    <x v="2"/>
    <x v="2"/>
    <x v="0"/>
    <x v="453"/>
    <x v="1"/>
    <x v="4"/>
    <x v="1740"/>
    <x v="1591"/>
    <x v="1732"/>
    <x v="1779"/>
    <x v="0"/>
    <x v="2"/>
    <x v="7"/>
    <x v="7"/>
  </r>
  <r>
    <x v="1782"/>
    <x v="240"/>
    <x v="0"/>
    <x v="7"/>
    <x v="2"/>
    <x v="0"/>
    <x v="15"/>
    <x v="0"/>
    <x v="1"/>
    <x v="4"/>
    <x v="10"/>
    <x v="0"/>
    <x v="345"/>
    <x v="2"/>
    <x v="1003"/>
    <x v="1741"/>
    <x v="1592"/>
    <x v="1733"/>
    <x v="1780"/>
    <x v="0"/>
    <x v="2"/>
    <x v="7"/>
    <x v="7"/>
  </r>
  <r>
    <x v="1783"/>
    <x v="240"/>
    <x v="0"/>
    <x v="7"/>
    <x v="2"/>
    <x v="2"/>
    <x v="2"/>
    <x v="0"/>
    <x v="1"/>
    <x v="1"/>
    <x v="11"/>
    <x v="0"/>
    <x v="1486"/>
    <x v="2"/>
    <x v="1351"/>
    <x v="1742"/>
    <x v="1593"/>
    <x v="1734"/>
    <x v="1781"/>
    <x v="0"/>
    <x v="2"/>
    <x v="7"/>
    <x v="7"/>
  </r>
  <r>
    <x v="1784"/>
    <x v="240"/>
    <x v="0"/>
    <x v="7"/>
    <x v="2"/>
    <x v="2"/>
    <x v="2"/>
    <x v="0"/>
    <x v="0"/>
    <x v="2"/>
    <x v="2"/>
    <x v="6"/>
    <x v="1043"/>
    <x v="0"/>
    <x v="1344"/>
    <x v="1743"/>
    <x v="1594"/>
    <x v="1735"/>
    <x v="1782"/>
    <x v="0"/>
    <x v="2"/>
    <x v="7"/>
    <x v="7"/>
  </r>
  <r>
    <x v="1785"/>
    <x v="240"/>
    <x v="0"/>
    <x v="7"/>
    <x v="2"/>
    <x v="0"/>
    <x v="15"/>
    <x v="1"/>
    <x v="2"/>
    <x v="3"/>
    <x v="19"/>
    <x v="4"/>
    <x v="523"/>
    <x v="3"/>
    <x v="1352"/>
    <x v="1744"/>
    <x v="1595"/>
    <x v="1736"/>
    <x v="1783"/>
    <x v="0"/>
    <x v="2"/>
    <x v="7"/>
    <x v="7"/>
  </r>
  <r>
    <x v="1786"/>
    <x v="241"/>
    <x v="0"/>
    <x v="7"/>
    <x v="2"/>
    <x v="1"/>
    <x v="1"/>
    <x v="3"/>
    <x v="1"/>
    <x v="0"/>
    <x v="0"/>
    <x v="3"/>
    <x v="1487"/>
    <x v="3"/>
    <x v="1353"/>
    <x v="1745"/>
    <x v="1596"/>
    <x v="1737"/>
    <x v="1784"/>
    <x v="0"/>
    <x v="2"/>
    <x v="7"/>
    <x v="7"/>
  </r>
  <r>
    <x v="1787"/>
    <x v="241"/>
    <x v="0"/>
    <x v="7"/>
    <x v="2"/>
    <x v="1"/>
    <x v="12"/>
    <x v="0"/>
    <x v="2"/>
    <x v="0"/>
    <x v="6"/>
    <x v="0"/>
    <x v="1488"/>
    <x v="2"/>
    <x v="818"/>
    <x v="1746"/>
    <x v="1597"/>
    <x v="1738"/>
    <x v="1785"/>
    <x v="0"/>
    <x v="2"/>
    <x v="7"/>
    <x v="7"/>
  </r>
  <r>
    <x v="1788"/>
    <x v="241"/>
    <x v="0"/>
    <x v="7"/>
    <x v="2"/>
    <x v="3"/>
    <x v="7"/>
    <x v="3"/>
    <x v="0"/>
    <x v="1"/>
    <x v="3"/>
    <x v="3"/>
    <x v="1489"/>
    <x v="3"/>
    <x v="771"/>
    <x v="1747"/>
    <x v="1214"/>
    <x v="1739"/>
    <x v="1786"/>
    <x v="0"/>
    <x v="2"/>
    <x v="7"/>
    <x v="7"/>
  </r>
  <r>
    <x v="1789"/>
    <x v="241"/>
    <x v="0"/>
    <x v="7"/>
    <x v="2"/>
    <x v="2"/>
    <x v="3"/>
    <x v="2"/>
    <x v="1"/>
    <x v="1"/>
    <x v="3"/>
    <x v="3"/>
    <x v="1490"/>
    <x v="0"/>
    <x v="622"/>
    <x v="1748"/>
    <x v="667"/>
    <x v="1740"/>
    <x v="1787"/>
    <x v="0"/>
    <x v="2"/>
    <x v="7"/>
    <x v="7"/>
  </r>
  <r>
    <x v="1790"/>
    <x v="241"/>
    <x v="0"/>
    <x v="7"/>
    <x v="2"/>
    <x v="1"/>
    <x v="12"/>
    <x v="3"/>
    <x v="2"/>
    <x v="1"/>
    <x v="3"/>
    <x v="3"/>
    <x v="1491"/>
    <x v="0"/>
    <x v="1354"/>
    <x v="1749"/>
    <x v="1598"/>
    <x v="1741"/>
    <x v="1788"/>
    <x v="0"/>
    <x v="2"/>
    <x v="7"/>
    <x v="7"/>
  </r>
  <r>
    <x v="1791"/>
    <x v="241"/>
    <x v="0"/>
    <x v="7"/>
    <x v="2"/>
    <x v="3"/>
    <x v="8"/>
    <x v="3"/>
    <x v="0"/>
    <x v="4"/>
    <x v="10"/>
    <x v="3"/>
    <x v="70"/>
    <x v="3"/>
    <x v="65"/>
    <x v="1750"/>
    <x v="65"/>
    <x v="1742"/>
    <x v="1789"/>
    <x v="0"/>
    <x v="2"/>
    <x v="7"/>
    <x v="7"/>
  </r>
  <r>
    <x v="1792"/>
    <x v="242"/>
    <x v="0"/>
    <x v="7"/>
    <x v="2"/>
    <x v="1"/>
    <x v="12"/>
    <x v="1"/>
    <x v="2"/>
    <x v="1"/>
    <x v="11"/>
    <x v="6"/>
    <x v="1492"/>
    <x v="1"/>
    <x v="966"/>
    <x v="1751"/>
    <x v="1599"/>
    <x v="1743"/>
    <x v="1790"/>
    <x v="0"/>
    <x v="2"/>
    <x v="7"/>
    <x v="7"/>
  </r>
  <r>
    <x v="1793"/>
    <x v="242"/>
    <x v="0"/>
    <x v="7"/>
    <x v="2"/>
    <x v="3"/>
    <x v="8"/>
    <x v="3"/>
    <x v="1"/>
    <x v="4"/>
    <x v="10"/>
    <x v="3"/>
    <x v="1493"/>
    <x v="0"/>
    <x v="1355"/>
    <x v="1752"/>
    <x v="1600"/>
    <x v="1744"/>
    <x v="1791"/>
    <x v="0"/>
    <x v="2"/>
    <x v="7"/>
    <x v="7"/>
  </r>
  <r>
    <x v="1794"/>
    <x v="242"/>
    <x v="0"/>
    <x v="7"/>
    <x v="2"/>
    <x v="0"/>
    <x v="0"/>
    <x v="3"/>
    <x v="1"/>
    <x v="4"/>
    <x v="14"/>
    <x v="3"/>
    <x v="1494"/>
    <x v="2"/>
    <x v="406"/>
    <x v="1753"/>
    <x v="428"/>
    <x v="1745"/>
    <x v="1792"/>
    <x v="0"/>
    <x v="2"/>
    <x v="7"/>
    <x v="7"/>
  </r>
  <r>
    <x v="1795"/>
    <x v="242"/>
    <x v="0"/>
    <x v="7"/>
    <x v="2"/>
    <x v="3"/>
    <x v="8"/>
    <x v="0"/>
    <x v="0"/>
    <x v="0"/>
    <x v="0"/>
    <x v="3"/>
    <x v="1495"/>
    <x v="0"/>
    <x v="1356"/>
    <x v="1032"/>
    <x v="1601"/>
    <x v="1746"/>
    <x v="1793"/>
    <x v="0"/>
    <x v="2"/>
    <x v="7"/>
    <x v="7"/>
  </r>
  <r>
    <x v="1796"/>
    <x v="242"/>
    <x v="0"/>
    <x v="7"/>
    <x v="2"/>
    <x v="3"/>
    <x v="7"/>
    <x v="0"/>
    <x v="1"/>
    <x v="2"/>
    <x v="9"/>
    <x v="3"/>
    <x v="392"/>
    <x v="0"/>
    <x v="1357"/>
    <x v="412"/>
    <x v="1602"/>
    <x v="1747"/>
    <x v="1794"/>
    <x v="0"/>
    <x v="2"/>
    <x v="7"/>
    <x v="7"/>
  </r>
  <r>
    <x v="1797"/>
    <x v="242"/>
    <x v="0"/>
    <x v="7"/>
    <x v="2"/>
    <x v="1"/>
    <x v="12"/>
    <x v="0"/>
    <x v="1"/>
    <x v="2"/>
    <x v="9"/>
    <x v="3"/>
    <x v="1496"/>
    <x v="0"/>
    <x v="327"/>
    <x v="1754"/>
    <x v="1274"/>
    <x v="1748"/>
    <x v="1795"/>
    <x v="0"/>
    <x v="2"/>
    <x v="7"/>
    <x v="7"/>
  </r>
  <r>
    <x v="1798"/>
    <x v="242"/>
    <x v="0"/>
    <x v="7"/>
    <x v="2"/>
    <x v="0"/>
    <x v="15"/>
    <x v="2"/>
    <x v="2"/>
    <x v="1"/>
    <x v="17"/>
    <x v="3"/>
    <x v="1497"/>
    <x v="0"/>
    <x v="1358"/>
    <x v="1755"/>
    <x v="1603"/>
    <x v="1749"/>
    <x v="1796"/>
    <x v="0"/>
    <x v="2"/>
    <x v="7"/>
    <x v="7"/>
  </r>
  <r>
    <x v="1799"/>
    <x v="243"/>
    <x v="0"/>
    <x v="8"/>
    <x v="2"/>
    <x v="1"/>
    <x v="6"/>
    <x v="2"/>
    <x v="0"/>
    <x v="0"/>
    <x v="4"/>
    <x v="6"/>
    <x v="1498"/>
    <x v="0"/>
    <x v="1359"/>
    <x v="1756"/>
    <x v="1604"/>
    <x v="1750"/>
    <x v="1797"/>
    <x v="0"/>
    <x v="2"/>
    <x v="8"/>
    <x v="8"/>
  </r>
  <r>
    <x v="1800"/>
    <x v="243"/>
    <x v="0"/>
    <x v="8"/>
    <x v="2"/>
    <x v="1"/>
    <x v="12"/>
    <x v="3"/>
    <x v="0"/>
    <x v="1"/>
    <x v="1"/>
    <x v="3"/>
    <x v="1499"/>
    <x v="3"/>
    <x v="1360"/>
    <x v="1757"/>
    <x v="1605"/>
    <x v="1751"/>
    <x v="1798"/>
    <x v="0"/>
    <x v="2"/>
    <x v="8"/>
    <x v="8"/>
  </r>
  <r>
    <x v="1801"/>
    <x v="243"/>
    <x v="0"/>
    <x v="8"/>
    <x v="2"/>
    <x v="1"/>
    <x v="12"/>
    <x v="1"/>
    <x v="2"/>
    <x v="0"/>
    <x v="0"/>
    <x v="8"/>
    <x v="1500"/>
    <x v="2"/>
    <x v="1361"/>
    <x v="1758"/>
    <x v="1606"/>
    <x v="1752"/>
    <x v="1799"/>
    <x v="0"/>
    <x v="2"/>
    <x v="8"/>
    <x v="8"/>
  </r>
  <r>
    <x v="1802"/>
    <x v="243"/>
    <x v="0"/>
    <x v="8"/>
    <x v="2"/>
    <x v="2"/>
    <x v="5"/>
    <x v="0"/>
    <x v="0"/>
    <x v="2"/>
    <x v="9"/>
    <x v="3"/>
    <x v="223"/>
    <x v="3"/>
    <x v="1362"/>
    <x v="1759"/>
    <x v="1607"/>
    <x v="1753"/>
    <x v="1800"/>
    <x v="0"/>
    <x v="2"/>
    <x v="8"/>
    <x v="8"/>
  </r>
  <r>
    <x v="1803"/>
    <x v="243"/>
    <x v="0"/>
    <x v="8"/>
    <x v="2"/>
    <x v="0"/>
    <x v="15"/>
    <x v="3"/>
    <x v="0"/>
    <x v="1"/>
    <x v="11"/>
    <x v="0"/>
    <x v="1501"/>
    <x v="3"/>
    <x v="1363"/>
    <x v="1760"/>
    <x v="1608"/>
    <x v="1754"/>
    <x v="1801"/>
    <x v="0"/>
    <x v="2"/>
    <x v="8"/>
    <x v="8"/>
  </r>
  <r>
    <x v="1804"/>
    <x v="243"/>
    <x v="0"/>
    <x v="8"/>
    <x v="2"/>
    <x v="3"/>
    <x v="7"/>
    <x v="3"/>
    <x v="2"/>
    <x v="1"/>
    <x v="17"/>
    <x v="3"/>
    <x v="1502"/>
    <x v="0"/>
    <x v="1364"/>
    <x v="1761"/>
    <x v="1609"/>
    <x v="1755"/>
    <x v="1802"/>
    <x v="0"/>
    <x v="2"/>
    <x v="8"/>
    <x v="8"/>
  </r>
  <r>
    <x v="1805"/>
    <x v="243"/>
    <x v="0"/>
    <x v="8"/>
    <x v="2"/>
    <x v="1"/>
    <x v="11"/>
    <x v="2"/>
    <x v="1"/>
    <x v="3"/>
    <x v="13"/>
    <x v="8"/>
    <x v="1503"/>
    <x v="0"/>
    <x v="1365"/>
    <x v="1762"/>
    <x v="1610"/>
    <x v="1756"/>
    <x v="1803"/>
    <x v="0"/>
    <x v="2"/>
    <x v="8"/>
    <x v="8"/>
  </r>
  <r>
    <x v="1806"/>
    <x v="243"/>
    <x v="0"/>
    <x v="8"/>
    <x v="2"/>
    <x v="3"/>
    <x v="13"/>
    <x v="2"/>
    <x v="0"/>
    <x v="2"/>
    <x v="18"/>
    <x v="6"/>
    <x v="1504"/>
    <x v="2"/>
    <x v="1366"/>
    <x v="1763"/>
    <x v="1611"/>
    <x v="1757"/>
    <x v="1804"/>
    <x v="0"/>
    <x v="2"/>
    <x v="8"/>
    <x v="8"/>
  </r>
  <r>
    <x v="1807"/>
    <x v="244"/>
    <x v="0"/>
    <x v="8"/>
    <x v="2"/>
    <x v="3"/>
    <x v="13"/>
    <x v="0"/>
    <x v="1"/>
    <x v="4"/>
    <x v="10"/>
    <x v="3"/>
    <x v="581"/>
    <x v="1"/>
    <x v="262"/>
    <x v="1764"/>
    <x v="1320"/>
    <x v="1758"/>
    <x v="1805"/>
    <x v="0"/>
    <x v="2"/>
    <x v="8"/>
    <x v="8"/>
  </r>
  <r>
    <x v="1808"/>
    <x v="244"/>
    <x v="0"/>
    <x v="8"/>
    <x v="2"/>
    <x v="2"/>
    <x v="16"/>
    <x v="0"/>
    <x v="0"/>
    <x v="2"/>
    <x v="18"/>
    <x v="0"/>
    <x v="1505"/>
    <x v="3"/>
    <x v="1367"/>
    <x v="1765"/>
    <x v="1612"/>
    <x v="1759"/>
    <x v="1806"/>
    <x v="0"/>
    <x v="2"/>
    <x v="8"/>
    <x v="8"/>
  </r>
  <r>
    <x v="1809"/>
    <x v="244"/>
    <x v="0"/>
    <x v="8"/>
    <x v="2"/>
    <x v="0"/>
    <x v="15"/>
    <x v="2"/>
    <x v="0"/>
    <x v="4"/>
    <x v="12"/>
    <x v="6"/>
    <x v="916"/>
    <x v="0"/>
    <x v="1368"/>
    <x v="1766"/>
    <x v="1613"/>
    <x v="1760"/>
    <x v="1807"/>
    <x v="0"/>
    <x v="2"/>
    <x v="8"/>
    <x v="8"/>
  </r>
  <r>
    <x v="1810"/>
    <x v="244"/>
    <x v="0"/>
    <x v="8"/>
    <x v="3"/>
    <x v="1"/>
    <x v="6"/>
    <x v="3"/>
    <x v="1"/>
    <x v="2"/>
    <x v="2"/>
    <x v="3"/>
    <x v="1506"/>
    <x v="0"/>
    <x v="521"/>
    <x v="1767"/>
    <x v="1614"/>
    <x v="1761"/>
    <x v="1808"/>
    <x v="0"/>
    <x v="2"/>
    <x v="8"/>
    <x v="8"/>
  </r>
  <r>
    <x v="1811"/>
    <x v="244"/>
    <x v="0"/>
    <x v="8"/>
    <x v="2"/>
    <x v="2"/>
    <x v="3"/>
    <x v="0"/>
    <x v="2"/>
    <x v="2"/>
    <x v="15"/>
    <x v="1"/>
    <x v="1507"/>
    <x v="0"/>
    <x v="1369"/>
    <x v="1768"/>
    <x v="1615"/>
    <x v="1762"/>
    <x v="1809"/>
    <x v="0"/>
    <x v="2"/>
    <x v="8"/>
    <x v="8"/>
  </r>
  <r>
    <x v="1812"/>
    <x v="245"/>
    <x v="0"/>
    <x v="8"/>
    <x v="2"/>
    <x v="1"/>
    <x v="11"/>
    <x v="0"/>
    <x v="0"/>
    <x v="1"/>
    <x v="3"/>
    <x v="3"/>
    <x v="1508"/>
    <x v="0"/>
    <x v="733"/>
    <x v="1769"/>
    <x v="803"/>
    <x v="1763"/>
    <x v="1810"/>
    <x v="0"/>
    <x v="2"/>
    <x v="8"/>
    <x v="8"/>
  </r>
  <r>
    <x v="1813"/>
    <x v="245"/>
    <x v="0"/>
    <x v="8"/>
    <x v="2"/>
    <x v="1"/>
    <x v="14"/>
    <x v="2"/>
    <x v="1"/>
    <x v="3"/>
    <x v="5"/>
    <x v="1"/>
    <x v="1509"/>
    <x v="0"/>
    <x v="1370"/>
    <x v="1770"/>
    <x v="1616"/>
    <x v="1764"/>
    <x v="1811"/>
    <x v="0"/>
    <x v="2"/>
    <x v="8"/>
    <x v="8"/>
  </r>
  <r>
    <x v="1814"/>
    <x v="245"/>
    <x v="0"/>
    <x v="8"/>
    <x v="2"/>
    <x v="1"/>
    <x v="14"/>
    <x v="2"/>
    <x v="2"/>
    <x v="3"/>
    <x v="19"/>
    <x v="1"/>
    <x v="149"/>
    <x v="0"/>
    <x v="1371"/>
    <x v="1771"/>
    <x v="1389"/>
    <x v="1765"/>
    <x v="1812"/>
    <x v="0"/>
    <x v="2"/>
    <x v="8"/>
    <x v="8"/>
  </r>
  <r>
    <x v="1815"/>
    <x v="245"/>
    <x v="0"/>
    <x v="8"/>
    <x v="2"/>
    <x v="2"/>
    <x v="2"/>
    <x v="3"/>
    <x v="0"/>
    <x v="0"/>
    <x v="0"/>
    <x v="2"/>
    <x v="1510"/>
    <x v="3"/>
    <x v="1372"/>
    <x v="1772"/>
    <x v="1617"/>
    <x v="1766"/>
    <x v="1813"/>
    <x v="0"/>
    <x v="2"/>
    <x v="8"/>
    <x v="8"/>
  </r>
  <r>
    <x v="1816"/>
    <x v="245"/>
    <x v="0"/>
    <x v="8"/>
    <x v="2"/>
    <x v="1"/>
    <x v="14"/>
    <x v="0"/>
    <x v="0"/>
    <x v="2"/>
    <x v="18"/>
    <x v="3"/>
    <x v="1511"/>
    <x v="2"/>
    <x v="1373"/>
    <x v="1773"/>
    <x v="1618"/>
    <x v="1767"/>
    <x v="1814"/>
    <x v="0"/>
    <x v="2"/>
    <x v="8"/>
    <x v="8"/>
  </r>
  <r>
    <x v="1817"/>
    <x v="245"/>
    <x v="0"/>
    <x v="8"/>
    <x v="2"/>
    <x v="0"/>
    <x v="0"/>
    <x v="2"/>
    <x v="1"/>
    <x v="0"/>
    <x v="6"/>
    <x v="1"/>
    <x v="901"/>
    <x v="3"/>
    <x v="295"/>
    <x v="1774"/>
    <x v="1619"/>
    <x v="1768"/>
    <x v="1815"/>
    <x v="0"/>
    <x v="2"/>
    <x v="8"/>
    <x v="8"/>
  </r>
  <r>
    <x v="1818"/>
    <x v="246"/>
    <x v="0"/>
    <x v="8"/>
    <x v="2"/>
    <x v="3"/>
    <x v="8"/>
    <x v="0"/>
    <x v="0"/>
    <x v="4"/>
    <x v="10"/>
    <x v="3"/>
    <x v="1512"/>
    <x v="3"/>
    <x v="1374"/>
    <x v="1775"/>
    <x v="1620"/>
    <x v="1769"/>
    <x v="1816"/>
    <x v="0"/>
    <x v="2"/>
    <x v="8"/>
    <x v="8"/>
  </r>
  <r>
    <x v="1819"/>
    <x v="246"/>
    <x v="0"/>
    <x v="8"/>
    <x v="2"/>
    <x v="3"/>
    <x v="8"/>
    <x v="0"/>
    <x v="1"/>
    <x v="4"/>
    <x v="10"/>
    <x v="3"/>
    <x v="981"/>
    <x v="2"/>
    <x v="852"/>
    <x v="1575"/>
    <x v="1621"/>
    <x v="1770"/>
    <x v="1817"/>
    <x v="0"/>
    <x v="2"/>
    <x v="8"/>
    <x v="8"/>
  </r>
  <r>
    <x v="1820"/>
    <x v="247"/>
    <x v="0"/>
    <x v="8"/>
    <x v="2"/>
    <x v="1"/>
    <x v="12"/>
    <x v="0"/>
    <x v="0"/>
    <x v="3"/>
    <x v="19"/>
    <x v="3"/>
    <x v="1513"/>
    <x v="0"/>
    <x v="1375"/>
    <x v="1776"/>
    <x v="1622"/>
    <x v="1771"/>
    <x v="1818"/>
    <x v="0"/>
    <x v="2"/>
    <x v="8"/>
    <x v="8"/>
  </r>
  <r>
    <x v="1821"/>
    <x v="247"/>
    <x v="0"/>
    <x v="8"/>
    <x v="2"/>
    <x v="3"/>
    <x v="8"/>
    <x v="1"/>
    <x v="2"/>
    <x v="1"/>
    <x v="11"/>
    <x v="1"/>
    <x v="1514"/>
    <x v="1"/>
    <x v="966"/>
    <x v="1777"/>
    <x v="1623"/>
    <x v="1772"/>
    <x v="1819"/>
    <x v="0"/>
    <x v="2"/>
    <x v="8"/>
    <x v="8"/>
  </r>
  <r>
    <x v="1822"/>
    <x v="247"/>
    <x v="0"/>
    <x v="8"/>
    <x v="2"/>
    <x v="2"/>
    <x v="10"/>
    <x v="0"/>
    <x v="2"/>
    <x v="2"/>
    <x v="2"/>
    <x v="2"/>
    <x v="248"/>
    <x v="3"/>
    <x v="264"/>
    <x v="1778"/>
    <x v="810"/>
    <x v="1773"/>
    <x v="1820"/>
    <x v="0"/>
    <x v="2"/>
    <x v="8"/>
    <x v="8"/>
  </r>
  <r>
    <x v="1823"/>
    <x v="247"/>
    <x v="0"/>
    <x v="8"/>
    <x v="2"/>
    <x v="2"/>
    <x v="16"/>
    <x v="2"/>
    <x v="1"/>
    <x v="1"/>
    <x v="3"/>
    <x v="0"/>
    <x v="1515"/>
    <x v="0"/>
    <x v="425"/>
    <x v="1779"/>
    <x v="1624"/>
    <x v="1774"/>
    <x v="1821"/>
    <x v="0"/>
    <x v="2"/>
    <x v="8"/>
    <x v="8"/>
  </r>
  <r>
    <x v="1824"/>
    <x v="247"/>
    <x v="0"/>
    <x v="8"/>
    <x v="2"/>
    <x v="1"/>
    <x v="6"/>
    <x v="0"/>
    <x v="1"/>
    <x v="2"/>
    <x v="15"/>
    <x v="0"/>
    <x v="1516"/>
    <x v="0"/>
    <x v="1376"/>
    <x v="1780"/>
    <x v="1435"/>
    <x v="1775"/>
    <x v="1822"/>
    <x v="0"/>
    <x v="2"/>
    <x v="8"/>
    <x v="8"/>
  </r>
  <r>
    <x v="1825"/>
    <x v="247"/>
    <x v="0"/>
    <x v="8"/>
    <x v="2"/>
    <x v="1"/>
    <x v="12"/>
    <x v="2"/>
    <x v="1"/>
    <x v="4"/>
    <x v="10"/>
    <x v="0"/>
    <x v="1517"/>
    <x v="1"/>
    <x v="146"/>
    <x v="1781"/>
    <x v="1625"/>
    <x v="1776"/>
    <x v="1823"/>
    <x v="0"/>
    <x v="2"/>
    <x v="8"/>
    <x v="8"/>
  </r>
  <r>
    <x v="1826"/>
    <x v="247"/>
    <x v="0"/>
    <x v="8"/>
    <x v="2"/>
    <x v="2"/>
    <x v="2"/>
    <x v="0"/>
    <x v="2"/>
    <x v="3"/>
    <x v="7"/>
    <x v="1"/>
    <x v="1042"/>
    <x v="0"/>
    <x v="1377"/>
    <x v="1782"/>
    <x v="1626"/>
    <x v="1777"/>
    <x v="1824"/>
    <x v="0"/>
    <x v="2"/>
    <x v="8"/>
    <x v="8"/>
  </r>
  <r>
    <x v="1827"/>
    <x v="247"/>
    <x v="0"/>
    <x v="8"/>
    <x v="2"/>
    <x v="1"/>
    <x v="12"/>
    <x v="2"/>
    <x v="1"/>
    <x v="0"/>
    <x v="0"/>
    <x v="3"/>
    <x v="1518"/>
    <x v="1"/>
    <x v="1378"/>
    <x v="1783"/>
    <x v="703"/>
    <x v="1778"/>
    <x v="1825"/>
    <x v="0"/>
    <x v="2"/>
    <x v="8"/>
    <x v="8"/>
  </r>
  <r>
    <x v="1828"/>
    <x v="248"/>
    <x v="0"/>
    <x v="8"/>
    <x v="2"/>
    <x v="1"/>
    <x v="14"/>
    <x v="2"/>
    <x v="1"/>
    <x v="3"/>
    <x v="7"/>
    <x v="0"/>
    <x v="1519"/>
    <x v="0"/>
    <x v="1379"/>
    <x v="1784"/>
    <x v="1627"/>
    <x v="1779"/>
    <x v="1826"/>
    <x v="0"/>
    <x v="2"/>
    <x v="8"/>
    <x v="8"/>
  </r>
  <r>
    <x v="1829"/>
    <x v="248"/>
    <x v="0"/>
    <x v="8"/>
    <x v="2"/>
    <x v="1"/>
    <x v="12"/>
    <x v="2"/>
    <x v="1"/>
    <x v="2"/>
    <x v="18"/>
    <x v="3"/>
    <x v="1520"/>
    <x v="0"/>
    <x v="1380"/>
    <x v="1785"/>
    <x v="1628"/>
    <x v="1780"/>
    <x v="1827"/>
    <x v="0"/>
    <x v="2"/>
    <x v="8"/>
    <x v="8"/>
  </r>
  <r>
    <x v="1830"/>
    <x v="248"/>
    <x v="0"/>
    <x v="8"/>
    <x v="2"/>
    <x v="3"/>
    <x v="4"/>
    <x v="3"/>
    <x v="1"/>
    <x v="4"/>
    <x v="14"/>
    <x v="3"/>
    <x v="1521"/>
    <x v="2"/>
    <x v="2"/>
    <x v="1786"/>
    <x v="200"/>
    <x v="1781"/>
    <x v="1828"/>
    <x v="0"/>
    <x v="2"/>
    <x v="8"/>
    <x v="8"/>
  </r>
  <r>
    <x v="1831"/>
    <x v="248"/>
    <x v="0"/>
    <x v="8"/>
    <x v="2"/>
    <x v="1"/>
    <x v="6"/>
    <x v="0"/>
    <x v="1"/>
    <x v="0"/>
    <x v="6"/>
    <x v="3"/>
    <x v="503"/>
    <x v="2"/>
    <x v="238"/>
    <x v="1787"/>
    <x v="665"/>
    <x v="1782"/>
    <x v="1829"/>
    <x v="0"/>
    <x v="2"/>
    <x v="8"/>
    <x v="8"/>
  </r>
  <r>
    <x v="1832"/>
    <x v="248"/>
    <x v="0"/>
    <x v="8"/>
    <x v="2"/>
    <x v="2"/>
    <x v="10"/>
    <x v="0"/>
    <x v="1"/>
    <x v="1"/>
    <x v="3"/>
    <x v="2"/>
    <x v="772"/>
    <x v="0"/>
    <x v="1309"/>
    <x v="1788"/>
    <x v="1629"/>
    <x v="1783"/>
    <x v="1830"/>
    <x v="0"/>
    <x v="2"/>
    <x v="8"/>
    <x v="8"/>
  </r>
  <r>
    <x v="1833"/>
    <x v="248"/>
    <x v="0"/>
    <x v="8"/>
    <x v="2"/>
    <x v="3"/>
    <x v="7"/>
    <x v="2"/>
    <x v="0"/>
    <x v="1"/>
    <x v="17"/>
    <x v="3"/>
    <x v="1522"/>
    <x v="0"/>
    <x v="1381"/>
    <x v="1789"/>
    <x v="1630"/>
    <x v="1784"/>
    <x v="1831"/>
    <x v="0"/>
    <x v="2"/>
    <x v="8"/>
    <x v="8"/>
  </r>
  <r>
    <x v="1834"/>
    <x v="248"/>
    <x v="0"/>
    <x v="8"/>
    <x v="2"/>
    <x v="2"/>
    <x v="10"/>
    <x v="3"/>
    <x v="1"/>
    <x v="4"/>
    <x v="16"/>
    <x v="0"/>
    <x v="1523"/>
    <x v="0"/>
    <x v="1382"/>
    <x v="1790"/>
    <x v="1631"/>
    <x v="1785"/>
    <x v="1832"/>
    <x v="0"/>
    <x v="2"/>
    <x v="8"/>
    <x v="8"/>
  </r>
  <r>
    <x v="1835"/>
    <x v="248"/>
    <x v="0"/>
    <x v="8"/>
    <x v="2"/>
    <x v="2"/>
    <x v="5"/>
    <x v="1"/>
    <x v="0"/>
    <x v="4"/>
    <x v="10"/>
    <x v="1"/>
    <x v="1524"/>
    <x v="1"/>
    <x v="513"/>
    <x v="1791"/>
    <x v="1632"/>
    <x v="1786"/>
    <x v="1833"/>
    <x v="0"/>
    <x v="2"/>
    <x v="8"/>
    <x v="8"/>
  </r>
  <r>
    <x v="1836"/>
    <x v="248"/>
    <x v="0"/>
    <x v="8"/>
    <x v="2"/>
    <x v="3"/>
    <x v="8"/>
    <x v="0"/>
    <x v="1"/>
    <x v="2"/>
    <x v="9"/>
    <x v="3"/>
    <x v="1525"/>
    <x v="0"/>
    <x v="518"/>
    <x v="1792"/>
    <x v="545"/>
    <x v="611"/>
    <x v="1834"/>
    <x v="0"/>
    <x v="2"/>
    <x v="8"/>
    <x v="8"/>
  </r>
  <r>
    <x v="1837"/>
    <x v="248"/>
    <x v="0"/>
    <x v="8"/>
    <x v="2"/>
    <x v="3"/>
    <x v="4"/>
    <x v="3"/>
    <x v="0"/>
    <x v="4"/>
    <x v="16"/>
    <x v="0"/>
    <x v="1526"/>
    <x v="3"/>
    <x v="556"/>
    <x v="1793"/>
    <x v="1633"/>
    <x v="1787"/>
    <x v="1835"/>
    <x v="0"/>
    <x v="2"/>
    <x v="8"/>
    <x v="8"/>
  </r>
  <r>
    <x v="1838"/>
    <x v="248"/>
    <x v="0"/>
    <x v="8"/>
    <x v="2"/>
    <x v="3"/>
    <x v="13"/>
    <x v="0"/>
    <x v="2"/>
    <x v="0"/>
    <x v="0"/>
    <x v="1"/>
    <x v="1527"/>
    <x v="3"/>
    <x v="1383"/>
    <x v="1794"/>
    <x v="1634"/>
    <x v="1788"/>
    <x v="1836"/>
    <x v="0"/>
    <x v="2"/>
    <x v="8"/>
    <x v="8"/>
  </r>
  <r>
    <x v="1839"/>
    <x v="249"/>
    <x v="0"/>
    <x v="8"/>
    <x v="2"/>
    <x v="0"/>
    <x v="0"/>
    <x v="0"/>
    <x v="2"/>
    <x v="4"/>
    <x v="10"/>
    <x v="0"/>
    <x v="1528"/>
    <x v="0"/>
    <x v="14"/>
    <x v="1795"/>
    <x v="1635"/>
    <x v="1789"/>
    <x v="1837"/>
    <x v="0"/>
    <x v="2"/>
    <x v="8"/>
    <x v="8"/>
  </r>
  <r>
    <x v="1840"/>
    <x v="249"/>
    <x v="0"/>
    <x v="8"/>
    <x v="2"/>
    <x v="1"/>
    <x v="12"/>
    <x v="0"/>
    <x v="0"/>
    <x v="1"/>
    <x v="3"/>
    <x v="3"/>
    <x v="1529"/>
    <x v="0"/>
    <x v="646"/>
    <x v="1796"/>
    <x v="1636"/>
    <x v="1790"/>
    <x v="1838"/>
    <x v="0"/>
    <x v="2"/>
    <x v="8"/>
    <x v="8"/>
  </r>
  <r>
    <x v="1841"/>
    <x v="249"/>
    <x v="0"/>
    <x v="8"/>
    <x v="2"/>
    <x v="3"/>
    <x v="8"/>
    <x v="0"/>
    <x v="1"/>
    <x v="3"/>
    <x v="13"/>
    <x v="3"/>
    <x v="908"/>
    <x v="3"/>
    <x v="1384"/>
    <x v="1797"/>
    <x v="305"/>
    <x v="1791"/>
    <x v="1839"/>
    <x v="0"/>
    <x v="2"/>
    <x v="8"/>
    <x v="8"/>
  </r>
  <r>
    <x v="1842"/>
    <x v="249"/>
    <x v="0"/>
    <x v="8"/>
    <x v="2"/>
    <x v="3"/>
    <x v="7"/>
    <x v="3"/>
    <x v="0"/>
    <x v="3"/>
    <x v="13"/>
    <x v="0"/>
    <x v="1530"/>
    <x v="0"/>
    <x v="1385"/>
    <x v="1798"/>
    <x v="1182"/>
    <x v="1792"/>
    <x v="1840"/>
    <x v="0"/>
    <x v="2"/>
    <x v="8"/>
    <x v="8"/>
  </r>
  <r>
    <x v="1843"/>
    <x v="249"/>
    <x v="0"/>
    <x v="8"/>
    <x v="2"/>
    <x v="0"/>
    <x v="15"/>
    <x v="3"/>
    <x v="1"/>
    <x v="4"/>
    <x v="14"/>
    <x v="1"/>
    <x v="1432"/>
    <x v="0"/>
    <x v="1333"/>
    <x v="1799"/>
    <x v="1637"/>
    <x v="1615"/>
    <x v="1841"/>
    <x v="0"/>
    <x v="2"/>
    <x v="8"/>
    <x v="8"/>
  </r>
  <r>
    <x v="1844"/>
    <x v="249"/>
    <x v="0"/>
    <x v="8"/>
    <x v="2"/>
    <x v="1"/>
    <x v="11"/>
    <x v="0"/>
    <x v="1"/>
    <x v="0"/>
    <x v="0"/>
    <x v="3"/>
    <x v="227"/>
    <x v="0"/>
    <x v="1386"/>
    <x v="769"/>
    <x v="1638"/>
    <x v="1793"/>
    <x v="1842"/>
    <x v="0"/>
    <x v="2"/>
    <x v="8"/>
    <x v="8"/>
  </r>
  <r>
    <x v="1845"/>
    <x v="249"/>
    <x v="0"/>
    <x v="8"/>
    <x v="2"/>
    <x v="0"/>
    <x v="9"/>
    <x v="0"/>
    <x v="1"/>
    <x v="2"/>
    <x v="9"/>
    <x v="3"/>
    <x v="762"/>
    <x v="2"/>
    <x v="801"/>
    <x v="1641"/>
    <x v="883"/>
    <x v="1794"/>
    <x v="1843"/>
    <x v="0"/>
    <x v="2"/>
    <x v="8"/>
    <x v="8"/>
  </r>
  <r>
    <x v="1846"/>
    <x v="249"/>
    <x v="0"/>
    <x v="8"/>
    <x v="2"/>
    <x v="0"/>
    <x v="0"/>
    <x v="1"/>
    <x v="2"/>
    <x v="2"/>
    <x v="15"/>
    <x v="1"/>
    <x v="1531"/>
    <x v="3"/>
    <x v="1124"/>
    <x v="1800"/>
    <x v="1639"/>
    <x v="1795"/>
    <x v="1844"/>
    <x v="0"/>
    <x v="2"/>
    <x v="8"/>
    <x v="8"/>
  </r>
  <r>
    <x v="1847"/>
    <x v="249"/>
    <x v="0"/>
    <x v="8"/>
    <x v="2"/>
    <x v="1"/>
    <x v="12"/>
    <x v="3"/>
    <x v="1"/>
    <x v="1"/>
    <x v="3"/>
    <x v="3"/>
    <x v="1532"/>
    <x v="0"/>
    <x v="1387"/>
    <x v="1801"/>
    <x v="1640"/>
    <x v="1796"/>
    <x v="1845"/>
    <x v="0"/>
    <x v="2"/>
    <x v="8"/>
    <x v="8"/>
  </r>
  <r>
    <x v="1848"/>
    <x v="249"/>
    <x v="0"/>
    <x v="8"/>
    <x v="2"/>
    <x v="0"/>
    <x v="0"/>
    <x v="0"/>
    <x v="1"/>
    <x v="2"/>
    <x v="18"/>
    <x v="0"/>
    <x v="235"/>
    <x v="1"/>
    <x v="1388"/>
    <x v="1802"/>
    <x v="1641"/>
    <x v="1797"/>
    <x v="1846"/>
    <x v="0"/>
    <x v="2"/>
    <x v="8"/>
    <x v="8"/>
  </r>
  <r>
    <x v="1849"/>
    <x v="249"/>
    <x v="0"/>
    <x v="8"/>
    <x v="2"/>
    <x v="2"/>
    <x v="3"/>
    <x v="0"/>
    <x v="1"/>
    <x v="4"/>
    <x v="16"/>
    <x v="3"/>
    <x v="1533"/>
    <x v="0"/>
    <x v="1389"/>
    <x v="1803"/>
    <x v="1642"/>
    <x v="1798"/>
    <x v="1847"/>
    <x v="0"/>
    <x v="2"/>
    <x v="8"/>
    <x v="8"/>
  </r>
  <r>
    <x v="1850"/>
    <x v="250"/>
    <x v="0"/>
    <x v="8"/>
    <x v="2"/>
    <x v="0"/>
    <x v="0"/>
    <x v="2"/>
    <x v="0"/>
    <x v="1"/>
    <x v="17"/>
    <x v="3"/>
    <x v="1534"/>
    <x v="0"/>
    <x v="309"/>
    <x v="1804"/>
    <x v="318"/>
    <x v="978"/>
    <x v="1848"/>
    <x v="0"/>
    <x v="2"/>
    <x v="8"/>
    <x v="8"/>
  </r>
  <r>
    <x v="1851"/>
    <x v="250"/>
    <x v="0"/>
    <x v="8"/>
    <x v="2"/>
    <x v="2"/>
    <x v="2"/>
    <x v="0"/>
    <x v="0"/>
    <x v="0"/>
    <x v="6"/>
    <x v="0"/>
    <x v="407"/>
    <x v="2"/>
    <x v="1146"/>
    <x v="1805"/>
    <x v="1643"/>
    <x v="1799"/>
    <x v="1849"/>
    <x v="0"/>
    <x v="2"/>
    <x v="8"/>
    <x v="8"/>
  </r>
  <r>
    <x v="1852"/>
    <x v="250"/>
    <x v="0"/>
    <x v="8"/>
    <x v="2"/>
    <x v="0"/>
    <x v="9"/>
    <x v="0"/>
    <x v="1"/>
    <x v="3"/>
    <x v="5"/>
    <x v="0"/>
    <x v="1535"/>
    <x v="0"/>
    <x v="1390"/>
    <x v="1806"/>
    <x v="1644"/>
    <x v="1800"/>
    <x v="1850"/>
    <x v="0"/>
    <x v="2"/>
    <x v="8"/>
    <x v="8"/>
  </r>
  <r>
    <x v="1853"/>
    <x v="251"/>
    <x v="0"/>
    <x v="8"/>
    <x v="2"/>
    <x v="3"/>
    <x v="13"/>
    <x v="0"/>
    <x v="0"/>
    <x v="1"/>
    <x v="3"/>
    <x v="3"/>
    <x v="1536"/>
    <x v="3"/>
    <x v="1391"/>
    <x v="1807"/>
    <x v="1645"/>
    <x v="1801"/>
    <x v="1851"/>
    <x v="0"/>
    <x v="2"/>
    <x v="8"/>
    <x v="8"/>
  </r>
  <r>
    <x v="1854"/>
    <x v="251"/>
    <x v="0"/>
    <x v="8"/>
    <x v="2"/>
    <x v="0"/>
    <x v="0"/>
    <x v="0"/>
    <x v="0"/>
    <x v="0"/>
    <x v="4"/>
    <x v="2"/>
    <x v="1537"/>
    <x v="3"/>
    <x v="1359"/>
    <x v="1808"/>
    <x v="1646"/>
    <x v="1802"/>
    <x v="1852"/>
    <x v="0"/>
    <x v="2"/>
    <x v="8"/>
    <x v="8"/>
  </r>
  <r>
    <x v="1855"/>
    <x v="251"/>
    <x v="0"/>
    <x v="8"/>
    <x v="2"/>
    <x v="1"/>
    <x v="1"/>
    <x v="3"/>
    <x v="0"/>
    <x v="2"/>
    <x v="2"/>
    <x v="3"/>
    <x v="1521"/>
    <x v="2"/>
    <x v="5"/>
    <x v="1786"/>
    <x v="5"/>
    <x v="1803"/>
    <x v="1853"/>
    <x v="0"/>
    <x v="2"/>
    <x v="8"/>
    <x v="8"/>
  </r>
  <r>
    <x v="1856"/>
    <x v="251"/>
    <x v="0"/>
    <x v="8"/>
    <x v="2"/>
    <x v="3"/>
    <x v="8"/>
    <x v="0"/>
    <x v="0"/>
    <x v="3"/>
    <x v="5"/>
    <x v="3"/>
    <x v="1538"/>
    <x v="3"/>
    <x v="30"/>
    <x v="1809"/>
    <x v="1647"/>
    <x v="1804"/>
    <x v="1854"/>
    <x v="0"/>
    <x v="2"/>
    <x v="8"/>
    <x v="8"/>
  </r>
  <r>
    <x v="1857"/>
    <x v="251"/>
    <x v="0"/>
    <x v="8"/>
    <x v="2"/>
    <x v="1"/>
    <x v="6"/>
    <x v="0"/>
    <x v="0"/>
    <x v="2"/>
    <x v="18"/>
    <x v="3"/>
    <x v="239"/>
    <x v="0"/>
    <x v="1392"/>
    <x v="248"/>
    <x v="1648"/>
    <x v="1805"/>
    <x v="1855"/>
    <x v="0"/>
    <x v="2"/>
    <x v="8"/>
    <x v="8"/>
  </r>
  <r>
    <x v="1858"/>
    <x v="251"/>
    <x v="0"/>
    <x v="8"/>
    <x v="2"/>
    <x v="3"/>
    <x v="8"/>
    <x v="0"/>
    <x v="0"/>
    <x v="4"/>
    <x v="10"/>
    <x v="0"/>
    <x v="326"/>
    <x v="0"/>
    <x v="1393"/>
    <x v="1810"/>
    <x v="1649"/>
    <x v="1806"/>
    <x v="1856"/>
    <x v="0"/>
    <x v="2"/>
    <x v="8"/>
    <x v="8"/>
  </r>
  <r>
    <x v="1859"/>
    <x v="252"/>
    <x v="0"/>
    <x v="8"/>
    <x v="2"/>
    <x v="2"/>
    <x v="10"/>
    <x v="2"/>
    <x v="1"/>
    <x v="0"/>
    <x v="6"/>
    <x v="3"/>
    <x v="1539"/>
    <x v="0"/>
    <x v="1394"/>
    <x v="1811"/>
    <x v="1650"/>
    <x v="1172"/>
    <x v="1857"/>
    <x v="0"/>
    <x v="2"/>
    <x v="8"/>
    <x v="8"/>
  </r>
  <r>
    <x v="1860"/>
    <x v="252"/>
    <x v="0"/>
    <x v="8"/>
    <x v="2"/>
    <x v="1"/>
    <x v="6"/>
    <x v="0"/>
    <x v="1"/>
    <x v="3"/>
    <x v="13"/>
    <x v="0"/>
    <x v="88"/>
    <x v="0"/>
    <x v="761"/>
    <x v="1812"/>
    <x v="1651"/>
    <x v="1807"/>
    <x v="1858"/>
    <x v="0"/>
    <x v="2"/>
    <x v="8"/>
    <x v="8"/>
  </r>
  <r>
    <x v="1861"/>
    <x v="252"/>
    <x v="0"/>
    <x v="8"/>
    <x v="2"/>
    <x v="2"/>
    <x v="3"/>
    <x v="0"/>
    <x v="1"/>
    <x v="1"/>
    <x v="11"/>
    <x v="1"/>
    <x v="517"/>
    <x v="0"/>
    <x v="1395"/>
    <x v="1813"/>
    <x v="1652"/>
    <x v="1808"/>
    <x v="1859"/>
    <x v="0"/>
    <x v="2"/>
    <x v="8"/>
    <x v="8"/>
  </r>
  <r>
    <x v="1862"/>
    <x v="252"/>
    <x v="0"/>
    <x v="8"/>
    <x v="2"/>
    <x v="0"/>
    <x v="15"/>
    <x v="3"/>
    <x v="0"/>
    <x v="0"/>
    <x v="4"/>
    <x v="3"/>
    <x v="246"/>
    <x v="3"/>
    <x v="1396"/>
    <x v="1814"/>
    <x v="1653"/>
    <x v="1809"/>
    <x v="1860"/>
    <x v="0"/>
    <x v="2"/>
    <x v="8"/>
    <x v="8"/>
  </r>
  <r>
    <x v="1863"/>
    <x v="252"/>
    <x v="0"/>
    <x v="8"/>
    <x v="2"/>
    <x v="3"/>
    <x v="7"/>
    <x v="2"/>
    <x v="0"/>
    <x v="1"/>
    <x v="17"/>
    <x v="0"/>
    <x v="1540"/>
    <x v="0"/>
    <x v="840"/>
    <x v="1815"/>
    <x v="1654"/>
    <x v="1550"/>
    <x v="1861"/>
    <x v="0"/>
    <x v="2"/>
    <x v="8"/>
    <x v="8"/>
  </r>
  <r>
    <x v="1864"/>
    <x v="253"/>
    <x v="0"/>
    <x v="8"/>
    <x v="2"/>
    <x v="3"/>
    <x v="13"/>
    <x v="3"/>
    <x v="2"/>
    <x v="4"/>
    <x v="10"/>
    <x v="6"/>
    <x v="1031"/>
    <x v="0"/>
    <x v="353"/>
    <x v="1816"/>
    <x v="1655"/>
    <x v="1810"/>
    <x v="1862"/>
    <x v="0"/>
    <x v="2"/>
    <x v="8"/>
    <x v="8"/>
  </r>
  <r>
    <x v="1865"/>
    <x v="253"/>
    <x v="0"/>
    <x v="8"/>
    <x v="2"/>
    <x v="2"/>
    <x v="16"/>
    <x v="3"/>
    <x v="1"/>
    <x v="0"/>
    <x v="0"/>
    <x v="1"/>
    <x v="1541"/>
    <x v="0"/>
    <x v="1397"/>
    <x v="1817"/>
    <x v="1656"/>
    <x v="1811"/>
    <x v="1863"/>
    <x v="0"/>
    <x v="2"/>
    <x v="8"/>
    <x v="8"/>
  </r>
  <r>
    <x v="1866"/>
    <x v="253"/>
    <x v="0"/>
    <x v="8"/>
    <x v="2"/>
    <x v="0"/>
    <x v="15"/>
    <x v="2"/>
    <x v="1"/>
    <x v="0"/>
    <x v="4"/>
    <x v="3"/>
    <x v="833"/>
    <x v="2"/>
    <x v="483"/>
    <x v="1818"/>
    <x v="1657"/>
    <x v="1812"/>
    <x v="1864"/>
    <x v="0"/>
    <x v="2"/>
    <x v="8"/>
    <x v="8"/>
  </r>
  <r>
    <x v="1867"/>
    <x v="253"/>
    <x v="0"/>
    <x v="8"/>
    <x v="2"/>
    <x v="2"/>
    <x v="16"/>
    <x v="0"/>
    <x v="0"/>
    <x v="4"/>
    <x v="16"/>
    <x v="3"/>
    <x v="812"/>
    <x v="2"/>
    <x v="531"/>
    <x v="1819"/>
    <x v="1658"/>
    <x v="1813"/>
    <x v="1865"/>
    <x v="0"/>
    <x v="2"/>
    <x v="8"/>
    <x v="8"/>
  </r>
  <r>
    <x v="1868"/>
    <x v="253"/>
    <x v="0"/>
    <x v="8"/>
    <x v="2"/>
    <x v="1"/>
    <x v="1"/>
    <x v="0"/>
    <x v="1"/>
    <x v="2"/>
    <x v="15"/>
    <x v="3"/>
    <x v="1542"/>
    <x v="2"/>
    <x v="1398"/>
    <x v="1820"/>
    <x v="1659"/>
    <x v="1814"/>
    <x v="1866"/>
    <x v="0"/>
    <x v="2"/>
    <x v="8"/>
    <x v="8"/>
  </r>
  <r>
    <x v="1869"/>
    <x v="253"/>
    <x v="0"/>
    <x v="8"/>
    <x v="2"/>
    <x v="2"/>
    <x v="2"/>
    <x v="0"/>
    <x v="0"/>
    <x v="2"/>
    <x v="18"/>
    <x v="3"/>
    <x v="1543"/>
    <x v="0"/>
    <x v="1399"/>
    <x v="1821"/>
    <x v="1660"/>
    <x v="1815"/>
    <x v="1867"/>
    <x v="0"/>
    <x v="2"/>
    <x v="8"/>
    <x v="8"/>
  </r>
  <r>
    <x v="1870"/>
    <x v="253"/>
    <x v="0"/>
    <x v="8"/>
    <x v="2"/>
    <x v="2"/>
    <x v="5"/>
    <x v="2"/>
    <x v="0"/>
    <x v="2"/>
    <x v="2"/>
    <x v="0"/>
    <x v="171"/>
    <x v="3"/>
    <x v="1400"/>
    <x v="1822"/>
    <x v="1661"/>
    <x v="1816"/>
    <x v="1868"/>
    <x v="0"/>
    <x v="2"/>
    <x v="8"/>
    <x v="8"/>
  </r>
  <r>
    <x v="1871"/>
    <x v="253"/>
    <x v="0"/>
    <x v="8"/>
    <x v="2"/>
    <x v="1"/>
    <x v="11"/>
    <x v="0"/>
    <x v="1"/>
    <x v="3"/>
    <x v="5"/>
    <x v="3"/>
    <x v="1544"/>
    <x v="0"/>
    <x v="1401"/>
    <x v="1823"/>
    <x v="1662"/>
    <x v="1817"/>
    <x v="1869"/>
    <x v="0"/>
    <x v="2"/>
    <x v="8"/>
    <x v="8"/>
  </r>
  <r>
    <x v="1872"/>
    <x v="254"/>
    <x v="0"/>
    <x v="8"/>
    <x v="2"/>
    <x v="3"/>
    <x v="13"/>
    <x v="0"/>
    <x v="1"/>
    <x v="4"/>
    <x v="10"/>
    <x v="6"/>
    <x v="1528"/>
    <x v="2"/>
    <x v="65"/>
    <x v="1824"/>
    <x v="1663"/>
    <x v="1818"/>
    <x v="1870"/>
    <x v="0"/>
    <x v="2"/>
    <x v="8"/>
    <x v="8"/>
  </r>
  <r>
    <x v="1873"/>
    <x v="254"/>
    <x v="0"/>
    <x v="8"/>
    <x v="2"/>
    <x v="2"/>
    <x v="16"/>
    <x v="0"/>
    <x v="0"/>
    <x v="0"/>
    <x v="4"/>
    <x v="1"/>
    <x v="1545"/>
    <x v="0"/>
    <x v="372"/>
    <x v="1825"/>
    <x v="1664"/>
    <x v="1819"/>
    <x v="1871"/>
    <x v="0"/>
    <x v="2"/>
    <x v="8"/>
    <x v="8"/>
  </r>
  <r>
    <x v="1874"/>
    <x v="254"/>
    <x v="0"/>
    <x v="8"/>
    <x v="2"/>
    <x v="0"/>
    <x v="15"/>
    <x v="1"/>
    <x v="2"/>
    <x v="1"/>
    <x v="3"/>
    <x v="9"/>
    <x v="1546"/>
    <x v="3"/>
    <x v="725"/>
    <x v="1826"/>
    <x v="1665"/>
    <x v="1820"/>
    <x v="1872"/>
    <x v="0"/>
    <x v="2"/>
    <x v="8"/>
    <x v="8"/>
  </r>
  <r>
    <x v="1875"/>
    <x v="254"/>
    <x v="0"/>
    <x v="8"/>
    <x v="2"/>
    <x v="1"/>
    <x v="6"/>
    <x v="2"/>
    <x v="1"/>
    <x v="4"/>
    <x v="16"/>
    <x v="3"/>
    <x v="773"/>
    <x v="3"/>
    <x v="598"/>
    <x v="1827"/>
    <x v="1666"/>
    <x v="1821"/>
    <x v="1873"/>
    <x v="0"/>
    <x v="2"/>
    <x v="8"/>
    <x v="8"/>
  </r>
  <r>
    <x v="1876"/>
    <x v="254"/>
    <x v="0"/>
    <x v="8"/>
    <x v="2"/>
    <x v="1"/>
    <x v="1"/>
    <x v="1"/>
    <x v="0"/>
    <x v="2"/>
    <x v="9"/>
    <x v="8"/>
    <x v="1547"/>
    <x v="3"/>
    <x v="903"/>
    <x v="1828"/>
    <x v="1667"/>
    <x v="1822"/>
    <x v="1874"/>
    <x v="0"/>
    <x v="2"/>
    <x v="8"/>
    <x v="8"/>
  </r>
  <r>
    <x v="1877"/>
    <x v="254"/>
    <x v="0"/>
    <x v="8"/>
    <x v="2"/>
    <x v="1"/>
    <x v="11"/>
    <x v="0"/>
    <x v="2"/>
    <x v="3"/>
    <x v="13"/>
    <x v="3"/>
    <x v="1019"/>
    <x v="3"/>
    <x v="1231"/>
    <x v="1829"/>
    <x v="1433"/>
    <x v="1823"/>
    <x v="1875"/>
    <x v="0"/>
    <x v="2"/>
    <x v="8"/>
    <x v="8"/>
  </r>
  <r>
    <x v="1878"/>
    <x v="254"/>
    <x v="0"/>
    <x v="8"/>
    <x v="2"/>
    <x v="1"/>
    <x v="6"/>
    <x v="2"/>
    <x v="0"/>
    <x v="0"/>
    <x v="6"/>
    <x v="0"/>
    <x v="1548"/>
    <x v="0"/>
    <x v="1402"/>
    <x v="1830"/>
    <x v="1585"/>
    <x v="1824"/>
    <x v="1876"/>
    <x v="0"/>
    <x v="2"/>
    <x v="8"/>
    <x v="8"/>
  </r>
  <r>
    <x v="1879"/>
    <x v="254"/>
    <x v="0"/>
    <x v="8"/>
    <x v="2"/>
    <x v="1"/>
    <x v="12"/>
    <x v="1"/>
    <x v="1"/>
    <x v="3"/>
    <x v="5"/>
    <x v="1"/>
    <x v="1549"/>
    <x v="3"/>
    <x v="1403"/>
    <x v="1831"/>
    <x v="1668"/>
    <x v="1825"/>
    <x v="1877"/>
    <x v="0"/>
    <x v="2"/>
    <x v="8"/>
    <x v="8"/>
  </r>
  <r>
    <x v="1880"/>
    <x v="254"/>
    <x v="0"/>
    <x v="8"/>
    <x v="2"/>
    <x v="0"/>
    <x v="0"/>
    <x v="0"/>
    <x v="0"/>
    <x v="0"/>
    <x v="0"/>
    <x v="3"/>
    <x v="1550"/>
    <x v="0"/>
    <x v="1404"/>
    <x v="1832"/>
    <x v="1669"/>
    <x v="1826"/>
    <x v="1878"/>
    <x v="0"/>
    <x v="2"/>
    <x v="8"/>
    <x v="8"/>
  </r>
  <r>
    <x v="1881"/>
    <x v="255"/>
    <x v="0"/>
    <x v="8"/>
    <x v="2"/>
    <x v="2"/>
    <x v="3"/>
    <x v="2"/>
    <x v="0"/>
    <x v="1"/>
    <x v="3"/>
    <x v="3"/>
    <x v="3"/>
    <x v="3"/>
    <x v="1405"/>
    <x v="1833"/>
    <x v="1670"/>
    <x v="1827"/>
    <x v="1879"/>
    <x v="0"/>
    <x v="2"/>
    <x v="8"/>
    <x v="8"/>
  </r>
  <r>
    <x v="1882"/>
    <x v="255"/>
    <x v="0"/>
    <x v="8"/>
    <x v="2"/>
    <x v="1"/>
    <x v="12"/>
    <x v="2"/>
    <x v="0"/>
    <x v="2"/>
    <x v="2"/>
    <x v="3"/>
    <x v="683"/>
    <x v="0"/>
    <x v="68"/>
    <x v="1834"/>
    <x v="68"/>
    <x v="1101"/>
    <x v="1880"/>
    <x v="0"/>
    <x v="2"/>
    <x v="8"/>
    <x v="8"/>
  </r>
  <r>
    <x v="1883"/>
    <x v="255"/>
    <x v="0"/>
    <x v="8"/>
    <x v="2"/>
    <x v="1"/>
    <x v="14"/>
    <x v="2"/>
    <x v="0"/>
    <x v="2"/>
    <x v="15"/>
    <x v="2"/>
    <x v="1551"/>
    <x v="3"/>
    <x v="1406"/>
    <x v="1835"/>
    <x v="1671"/>
    <x v="1828"/>
    <x v="1881"/>
    <x v="0"/>
    <x v="2"/>
    <x v="8"/>
    <x v="8"/>
  </r>
  <r>
    <x v="1884"/>
    <x v="255"/>
    <x v="0"/>
    <x v="8"/>
    <x v="2"/>
    <x v="1"/>
    <x v="6"/>
    <x v="3"/>
    <x v="0"/>
    <x v="1"/>
    <x v="11"/>
    <x v="3"/>
    <x v="1552"/>
    <x v="3"/>
    <x v="161"/>
    <x v="1836"/>
    <x v="1672"/>
    <x v="1829"/>
    <x v="1882"/>
    <x v="0"/>
    <x v="2"/>
    <x v="8"/>
    <x v="8"/>
  </r>
  <r>
    <x v="1885"/>
    <x v="255"/>
    <x v="0"/>
    <x v="8"/>
    <x v="2"/>
    <x v="3"/>
    <x v="8"/>
    <x v="0"/>
    <x v="1"/>
    <x v="4"/>
    <x v="10"/>
    <x v="0"/>
    <x v="1553"/>
    <x v="0"/>
    <x v="1407"/>
    <x v="1837"/>
    <x v="1673"/>
    <x v="1034"/>
    <x v="1883"/>
    <x v="0"/>
    <x v="2"/>
    <x v="8"/>
    <x v="8"/>
  </r>
  <r>
    <x v="1886"/>
    <x v="255"/>
    <x v="0"/>
    <x v="8"/>
    <x v="2"/>
    <x v="2"/>
    <x v="16"/>
    <x v="2"/>
    <x v="1"/>
    <x v="4"/>
    <x v="14"/>
    <x v="0"/>
    <x v="352"/>
    <x v="0"/>
    <x v="1408"/>
    <x v="1838"/>
    <x v="1674"/>
    <x v="1830"/>
    <x v="1884"/>
    <x v="0"/>
    <x v="2"/>
    <x v="8"/>
    <x v="8"/>
  </r>
  <r>
    <x v="1887"/>
    <x v="255"/>
    <x v="0"/>
    <x v="8"/>
    <x v="2"/>
    <x v="3"/>
    <x v="8"/>
    <x v="0"/>
    <x v="0"/>
    <x v="3"/>
    <x v="19"/>
    <x v="0"/>
    <x v="321"/>
    <x v="2"/>
    <x v="1409"/>
    <x v="1839"/>
    <x v="1675"/>
    <x v="1831"/>
    <x v="1885"/>
    <x v="0"/>
    <x v="2"/>
    <x v="8"/>
    <x v="8"/>
  </r>
  <r>
    <x v="1888"/>
    <x v="255"/>
    <x v="0"/>
    <x v="8"/>
    <x v="2"/>
    <x v="1"/>
    <x v="12"/>
    <x v="0"/>
    <x v="0"/>
    <x v="1"/>
    <x v="3"/>
    <x v="3"/>
    <x v="1554"/>
    <x v="0"/>
    <x v="277"/>
    <x v="1840"/>
    <x v="285"/>
    <x v="1832"/>
    <x v="1886"/>
    <x v="0"/>
    <x v="2"/>
    <x v="8"/>
    <x v="8"/>
  </r>
  <r>
    <x v="1889"/>
    <x v="255"/>
    <x v="0"/>
    <x v="8"/>
    <x v="2"/>
    <x v="1"/>
    <x v="12"/>
    <x v="1"/>
    <x v="2"/>
    <x v="0"/>
    <x v="8"/>
    <x v="8"/>
    <x v="1555"/>
    <x v="3"/>
    <x v="267"/>
    <x v="1841"/>
    <x v="1676"/>
    <x v="1833"/>
    <x v="1887"/>
    <x v="0"/>
    <x v="2"/>
    <x v="8"/>
    <x v="8"/>
  </r>
  <r>
    <x v="1890"/>
    <x v="255"/>
    <x v="0"/>
    <x v="8"/>
    <x v="2"/>
    <x v="3"/>
    <x v="8"/>
    <x v="0"/>
    <x v="2"/>
    <x v="3"/>
    <x v="5"/>
    <x v="3"/>
    <x v="1556"/>
    <x v="2"/>
    <x v="1410"/>
    <x v="1842"/>
    <x v="1677"/>
    <x v="1834"/>
    <x v="1888"/>
    <x v="0"/>
    <x v="2"/>
    <x v="8"/>
    <x v="8"/>
  </r>
  <r>
    <x v="1891"/>
    <x v="256"/>
    <x v="0"/>
    <x v="8"/>
    <x v="2"/>
    <x v="1"/>
    <x v="12"/>
    <x v="0"/>
    <x v="0"/>
    <x v="0"/>
    <x v="4"/>
    <x v="0"/>
    <x v="1142"/>
    <x v="2"/>
    <x v="125"/>
    <x v="1843"/>
    <x v="1678"/>
    <x v="1835"/>
    <x v="1889"/>
    <x v="0"/>
    <x v="2"/>
    <x v="8"/>
    <x v="8"/>
  </r>
  <r>
    <x v="1892"/>
    <x v="256"/>
    <x v="0"/>
    <x v="8"/>
    <x v="2"/>
    <x v="2"/>
    <x v="5"/>
    <x v="0"/>
    <x v="0"/>
    <x v="0"/>
    <x v="4"/>
    <x v="1"/>
    <x v="1557"/>
    <x v="0"/>
    <x v="1411"/>
    <x v="1844"/>
    <x v="1679"/>
    <x v="1836"/>
    <x v="1890"/>
    <x v="0"/>
    <x v="2"/>
    <x v="8"/>
    <x v="8"/>
  </r>
  <r>
    <x v="1893"/>
    <x v="256"/>
    <x v="0"/>
    <x v="8"/>
    <x v="2"/>
    <x v="3"/>
    <x v="4"/>
    <x v="2"/>
    <x v="0"/>
    <x v="2"/>
    <x v="9"/>
    <x v="3"/>
    <x v="1558"/>
    <x v="2"/>
    <x v="523"/>
    <x v="1845"/>
    <x v="551"/>
    <x v="1837"/>
    <x v="1891"/>
    <x v="0"/>
    <x v="2"/>
    <x v="8"/>
    <x v="8"/>
  </r>
  <r>
    <x v="1894"/>
    <x v="256"/>
    <x v="0"/>
    <x v="8"/>
    <x v="2"/>
    <x v="3"/>
    <x v="7"/>
    <x v="0"/>
    <x v="1"/>
    <x v="2"/>
    <x v="9"/>
    <x v="8"/>
    <x v="886"/>
    <x v="3"/>
    <x v="1412"/>
    <x v="1846"/>
    <x v="1680"/>
    <x v="1838"/>
    <x v="1892"/>
    <x v="0"/>
    <x v="2"/>
    <x v="8"/>
    <x v="8"/>
  </r>
  <r>
    <x v="1895"/>
    <x v="257"/>
    <x v="0"/>
    <x v="8"/>
    <x v="2"/>
    <x v="0"/>
    <x v="15"/>
    <x v="2"/>
    <x v="0"/>
    <x v="2"/>
    <x v="15"/>
    <x v="0"/>
    <x v="1559"/>
    <x v="2"/>
    <x v="1413"/>
    <x v="1847"/>
    <x v="1681"/>
    <x v="1839"/>
    <x v="1893"/>
    <x v="0"/>
    <x v="2"/>
    <x v="8"/>
    <x v="8"/>
  </r>
  <r>
    <x v="1896"/>
    <x v="257"/>
    <x v="0"/>
    <x v="8"/>
    <x v="2"/>
    <x v="0"/>
    <x v="15"/>
    <x v="0"/>
    <x v="0"/>
    <x v="1"/>
    <x v="3"/>
    <x v="0"/>
    <x v="1560"/>
    <x v="0"/>
    <x v="1068"/>
    <x v="1848"/>
    <x v="1682"/>
    <x v="1840"/>
    <x v="1894"/>
    <x v="0"/>
    <x v="2"/>
    <x v="8"/>
    <x v="8"/>
  </r>
  <r>
    <x v="1897"/>
    <x v="257"/>
    <x v="0"/>
    <x v="8"/>
    <x v="2"/>
    <x v="3"/>
    <x v="4"/>
    <x v="3"/>
    <x v="2"/>
    <x v="1"/>
    <x v="3"/>
    <x v="3"/>
    <x v="1561"/>
    <x v="1"/>
    <x v="1147"/>
    <x v="1849"/>
    <x v="1316"/>
    <x v="1841"/>
    <x v="1895"/>
    <x v="0"/>
    <x v="2"/>
    <x v="8"/>
    <x v="8"/>
  </r>
  <r>
    <x v="1898"/>
    <x v="257"/>
    <x v="0"/>
    <x v="8"/>
    <x v="2"/>
    <x v="1"/>
    <x v="1"/>
    <x v="3"/>
    <x v="1"/>
    <x v="0"/>
    <x v="6"/>
    <x v="6"/>
    <x v="1562"/>
    <x v="0"/>
    <x v="1414"/>
    <x v="1850"/>
    <x v="1683"/>
    <x v="1842"/>
    <x v="1896"/>
    <x v="0"/>
    <x v="2"/>
    <x v="8"/>
    <x v="8"/>
  </r>
  <r>
    <x v="1899"/>
    <x v="257"/>
    <x v="0"/>
    <x v="8"/>
    <x v="2"/>
    <x v="2"/>
    <x v="2"/>
    <x v="0"/>
    <x v="0"/>
    <x v="1"/>
    <x v="1"/>
    <x v="0"/>
    <x v="1563"/>
    <x v="0"/>
    <x v="1415"/>
    <x v="1851"/>
    <x v="1684"/>
    <x v="1843"/>
    <x v="1897"/>
    <x v="0"/>
    <x v="2"/>
    <x v="8"/>
    <x v="8"/>
  </r>
  <r>
    <x v="1900"/>
    <x v="257"/>
    <x v="0"/>
    <x v="8"/>
    <x v="2"/>
    <x v="2"/>
    <x v="2"/>
    <x v="0"/>
    <x v="1"/>
    <x v="4"/>
    <x v="12"/>
    <x v="1"/>
    <x v="1564"/>
    <x v="2"/>
    <x v="1416"/>
    <x v="1852"/>
    <x v="1685"/>
    <x v="1844"/>
    <x v="1898"/>
    <x v="0"/>
    <x v="2"/>
    <x v="8"/>
    <x v="8"/>
  </r>
  <r>
    <x v="1901"/>
    <x v="257"/>
    <x v="0"/>
    <x v="8"/>
    <x v="2"/>
    <x v="1"/>
    <x v="12"/>
    <x v="3"/>
    <x v="1"/>
    <x v="3"/>
    <x v="19"/>
    <x v="0"/>
    <x v="166"/>
    <x v="0"/>
    <x v="793"/>
    <x v="1853"/>
    <x v="1686"/>
    <x v="1845"/>
    <x v="1899"/>
    <x v="0"/>
    <x v="2"/>
    <x v="8"/>
    <x v="8"/>
  </r>
  <r>
    <x v="1902"/>
    <x v="257"/>
    <x v="0"/>
    <x v="8"/>
    <x v="2"/>
    <x v="1"/>
    <x v="12"/>
    <x v="3"/>
    <x v="1"/>
    <x v="2"/>
    <x v="9"/>
    <x v="3"/>
    <x v="935"/>
    <x v="0"/>
    <x v="1417"/>
    <x v="1038"/>
    <x v="1687"/>
    <x v="1846"/>
    <x v="1900"/>
    <x v="0"/>
    <x v="2"/>
    <x v="8"/>
    <x v="8"/>
  </r>
  <r>
    <x v="1903"/>
    <x v="257"/>
    <x v="0"/>
    <x v="8"/>
    <x v="2"/>
    <x v="3"/>
    <x v="4"/>
    <x v="0"/>
    <x v="0"/>
    <x v="0"/>
    <x v="0"/>
    <x v="3"/>
    <x v="1565"/>
    <x v="0"/>
    <x v="1397"/>
    <x v="1854"/>
    <x v="1688"/>
    <x v="1847"/>
    <x v="1901"/>
    <x v="0"/>
    <x v="2"/>
    <x v="8"/>
    <x v="8"/>
  </r>
  <r>
    <x v="1904"/>
    <x v="258"/>
    <x v="0"/>
    <x v="8"/>
    <x v="2"/>
    <x v="2"/>
    <x v="3"/>
    <x v="0"/>
    <x v="1"/>
    <x v="2"/>
    <x v="15"/>
    <x v="3"/>
    <x v="730"/>
    <x v="1"/>
    <x v="1272"/>
    <x v="1855"/>
    <x v="1689"/>
    <x v="1848"/>
    <x v="1902"/>
    <x v="0"/>
    <x v="2"/>
    <x v="8"/>
    <x v="8"/>
  </r>
  <r>
    <x v="1905"/>
    <x v="258"/>
    <x v="0"/>
    <x v="8"/>
    <x v="2"/>
    <x v="3"/>
    <x v="8"/>
    <x v="0"/>
    <x v="1"/>
    <x v="3"/>
    <x v="19"/>
    <x v="0"/>
    <x v="1566"/>
    <x v="2"/>
    <x v="1418"/>
    <x v="1856"/>
    <x v="1690"/>
    <x v="1849"/>
    <x v="1903"/>
    <x v="0"/>
    <x v="2"/>
    <x v="8"/>
    <x v="8"/>
  </r>
  <r>
    <x v="1906"/>
    <x v="258"/>
    <x v="0"/>
    <x v="8"/>
    <x v="2"/>
    <x v="0"/>
    <x v="0"/>
    <x v="1"/>
    <x v="2"/>
    <x v="1"/>
    <x v="3"/>
    <x v="2"/>
    <x v="150"/>
    <x v="1"/>
    <x v="1419"/>
    <x v="1857"/>
    <x v="1691"/>
    <x v="1850"/>
    <x v="1904"/>
    <x v="0"/>
    <x v="2"/>
    <x v="8"/>
    <x v="8"/>
  </r>
  <r>
    <x v="1907"/>
    <x v="258"/>
    <x v="0"/>
    <x v="8"/>
    <x v="2"/>
    <x v="3"/>
    <x v="13"/>
    <x v="0"/>
    <x v="1"/>
    <x v="1"/>
    <x v="3"/>
    <x v="0"/>
    <x v="1567"/>
    <x v="2"/>
    <x v="153"/>
    <x v="1858"/>
    <x v="154"/>
    <x v="1851"/>
    <x v="1905"/>
    <x v="0"/>
    <x v="2"/>
    <x v="8"/>
    <x v="8"/>
  </r>
  <r>
    <x v="1908"/>
    <x v="259"/>
    <x v="0"/>
    <x v="8"/>
    <x v="2"/>
    <x v="3"/>
    <x v="8"/>
    <x v="3"/>
    <x v="0"/>
    <x v="3"/>
    <x v="19"/>
    <x v="0"/>
    <x v="1568"/>
    <x v="0"/>
    <x v="1371"/>
    <x v="1859"/>
    <x v="1692"/>
    <x v="1842"/>
    <x v="1906"/>
    <x v="0"/>
    <x v="2"/>
    <x v="8"/>
    <x v="8"/>
  </r>
  <r>
    <x v="1909"/>
    <x v="259"/>
    <x v="0"/>
    <x v="8"/>
    <x v="2"/>
    <x v="3"/>
    <x v="4"/>
    <x v="0"/>
    <x v="1"/>
    <x v="2"/>
    <x v="2"/>
    <x v="3"/>
    <x v="600"/>
    <x v="3"/>
    <x v="317"/>
    <x v="1860"/>
    <x v="1693"/>
    <x v="1852"/>
    <x v="1907"/>
    <x v="0"/>
    <x v="2"/>
    <x v="8"/>
    <x v="8"/>
  </r>
  <r>
    <x v="1910"/>
    <x v="259"/>
    <x v="0"/>
    <x v="8"/>
    <x v="2"/>
    <x v="1"/>
    <x v="14"/>
    <x v="0"/>
    <x v="1"/>
    <x v="0"/>
    <x v="8"/>
    <x v="3"/>
    <x v="1569"/>
    <x v="3"/>
    <x v="1420"/>
    <x v="1658"/>
    <x v="1694"/>
    <x v="1853"/>
    <x v="1908"/>
    <x v="0"/>
    <x v="2"/>
    <x v="8"/>
    <x v="8"/>
  </r>
  <r>
    <x v="1911"/>
    <x v="259"/>
    <x v="0"/>
    <x v="8"/>
    <x v="2"/>
    <x v="3"/>
    <x v="7"/>
    <x v="2"/>
    <x v="1"/>
    <x v="0"/>
    <x v="0"/>
    <x v="0"/>
    <x v="947"/>
    <x v="0"/>
    <x v="1421"/>
    <x v="1861"/>
    <x v="1695"/>
    <x v="1854"/>
    <x v="1909"/>
    <x v="0"/>
    <x v="2"/>
    <x v="8"/>
    <x v="8"/>
  </r>
  <r>
    <x v="1912"/>
    <x v="259"/>
    <x v="0"/>
    <x v="8"/>
    <x v="2"/>
    <x v="2"/>
    <x v="16"/>
    <x v="3"/>
    <x v="1"/>
    <x v="4"/>
    <x v="16"/>
    <x v="3"/>
    <x v="1570"/>
    <x v="2"/>
    <x v="1135"/>
    <x v="1862"/>
    <x v="1696"/>
    <x v="1855"/>
    <x v="1910"/>
    <x v="0"/>
    <x v="2"/>
    <x v="8"/>
    <x v="8"/>
  </r>
  <r>
    <x v="1913"/>
    <x v="259"/>
    <x v="0"/>
    <x v="8"/>
    <x v="2"/>
    <x v="3"/>
    <x v="8"/>
    <x v="1"/>
    <x v="2"/>
    <x v="3"/>
    <x v="13"/>
    <x v="6"/>
    <x v="1373"/>
    <x v="1"/>
    <x v="223"/>
    <x v="1863"/>
    <x v="1697"/>
    <x v="1856"/>
    <x v="1911"/>
    <x v="0"/>
    <x v="2"/>
    <x v="8"/>
    <x v="8"/>
  </r>
  <r>
    <x v="1914"/>
    <x v="260"/>
    <x v="0"/>
    <x v="8"/>
    <x v="2"/>
    <x v="3"/>
    <x v="8"/>
    <x v="2"/>
    <x v="2"/>
    <x v="2"/>
    <x v="18"/>
    <x v="1"/>
    <x v="1571"/>
    <x v="3"/>
    <x v="1422"/>
    <x v="1864"/>
    <x v="1698"/>
    <x v="1857"/>
    <x v="1912"/>
    <x v="0"/>
    <x v="2"/>
    <x v="8"/>
    <x v="8"/>
  </r>
  <r>
    <x v="1915"/>
    <x v="260"/>
    <x v="0"/>
    <x v="8"/>
    <x v="2"/>
    <x v="1"/>
    <x v="11"/>
    <x v="3"/>
    <x v="0"/>
    <x v="3"/>
    <x v="19"/>
    <x v="0"/>
    <x v="1572"/>
    <x v="0"/>
    <x v="1423"/>
    <x v="1865"/>
    <x v="1699"/>
    <x v="1858"/>
    <x v="1913"/>
    <x v="0"/>
    <x v="2"/>
    <x v="8"/>
    <x v="8"/>
  </r>
  <r>
    <x v="1916"/>
    <x v="260"/>
    <x v="0"/>
    <x v="8"/>
    <x v="2"/>
    <x v="0"/>
    <x v="15"/>
    <x v="2"/>
    <x v="0"/>
    <x v="0"/>
    <x v="4"/>
    <x v="3"/>
    <x v="1467"/>
    <x v="3"/>
    <x v="965"/>
    <x v="1866"/>
    <x v="1700"/>
    <x v="1859"/>
    <x v="1914"/>
    <x v="0"/>
    <x v="2"/>
    <x v="8"/>
    <x v="8"/>
  </r>
  <r>
    <x v="1917"/>
    <x v="260"/>
    <x v="0"/>
    <x v="8"/>
    <x v="2"/>
    <x v="2"/>
    <x v="5"/>
    <x v="0"/>
    <x v="1"/>
    <x v="4"/>
    <x v="16"/>
    <x v="3"/>
    <x v="412"/>
    <x v="3"/>
    <x v="483"/>
    <x v="1867"/>
    <x v="1657"/>
    <x v="1860"/>
    <x v="1915"/>
    <x v="0"/>
    <x v="2"/>
    <x v="8"/>
    <x v="8"/>
  </r>
  <r>
    <x v="1918"/>
    <x v="260"/>
    <x v="0"/>
    <x v="8"/>
    <x v="2"/>
    <x v="0"/>
    <x v="15"/>
    <x v="1"/>
    <x v="2"/>
    <x v="3"/>
    <x v="19"/>
    <x v="6"/>
    <x v="1573"/>
    <x v="3"/>
    <x v="1424"/>
    <x v="1868"/>
    <x v="1701"/>
    <x v="1861"/>
    <x v="1916"/>
    <x v="0"/>
    <x v="2"/>
    <x v="8"/>
    <x v="8"/>
  </r>
  <r>
    <x v="1919"/>
    <x v="260"/>
    <x v="0"/>
    <x v="8"/>
    <x v="2"/>
    <x v="1"/>
    <x v="12"/>
    <x v="3"/>
    <x v="0"/>
    <x v="1"/>
    <x v="11"/>
    <x v="3"/>
    <x v="1574"/>
    <x v="2"/>
    <x v="210"/>
    <x v="1869"/>
    <x v="1702"/>
    <x v="1862"/>
    <x v="1917"/>
    <x v="0"/>
    <x v="2"/>
    <x v="8"/>
    <x v="8"/>
  </r>
  <r>
    <x v="1920"/>
    <x v="260"/>
    <x v="0"/>
    <x v="8"/>
    <x v="2"/>
    <x v="1"/>
    <x v="12"/>
    <x v="3"/>
    <x v="1"/>
    <x v="3"/>
    <x v="19"/>
    <x v="0"/>
    <x v="1575"/>
    <x v="2"/>
    <x v="1425"/>
    <x v="1870"/>
    <x v="1703"/>
    <x v="1863"/>
    <x v="1918"/>
    <x v="0"/>
    <x v="2"/>
    <x v="8"/>
    <x v="8"/>
  </r>
  <r>
    <x v="1921"/>
    <x v="260"/>
    <x v="0"/>
    <x v="8"/>
    <x v="2"/>
    <x v="0"/>
    <x v="15"/>
    <x v="0"/>
    <x v="2"/>
    <x v="1"/>
    <x v="3"/>
    <x v="0"/>
    <x v="1576"/>
    <x v="3"/>
    <x v="1426"/>
    <x v="1871"/>
    <x v="1704"/>
    <x v="1864"/>
    <x v="1919"/>
    <x v="0"/>
    <x v="2"/>
    <x v="8"/>
    <x v="8"/>
  </r>
  <r>
    <x v="1922"/>
    <x v="260"/>
    <x v="0"/>
    <x v="8"/>
    <x v="2"/>
    <x v="3"/>
    <x v="8"/>
    <x v="0"/>
    <x v="0"/>
    <x v="4"/>
    <x v="14"/>
    <x v="3"/>
    <x v="1577"/>
    <x v="2"/>
    <x v="1028"/>
    <x v="1872"/>
    <x v="1160"/>
    <x v="1865"/>
    <x v="1920"/>
    <x v="0"/>
    <x v="2"/>
    <x v="8"/>
    <x v="8"/>
  </r>
  <r>
    <x v="1923"/>
    <x v="260"/>
    <x v="0"/>
    <x v="8"/>
    <x v="2"/>
    <x v="2"/>
    <x v="2"/>
    <x v="0"/>
    <x v="2"/>
    <x v="2"/>
    <x v="15"/>
    <x v="1"/>
    <x v="1578"/>
    <x v="2"/>
    <x v="1427"/>
    <x v="1873"/>
    <x v="1705"/>
    <x v="1866"/>
    <x v="1921"/>
    <x v="0"/>
    <x v="2"/>
    <x v="8"/>
    <x v="8"/>
  </r>
  <r>
    <x v="1924"/>
    <x v="260"/>
    <x v="0"/>
    <x v="8"/>
    <x v="2"/>
    <x v="0"/>
    <x v="0"/>
    <x v="1"/>
    <x v="2"/>
    <x v="1"/>
    <x v="1"/>
    <x v="4"/>
    <x v="1579"/>
    <x v="3"/>
    <x v="1428"/>
    <x v="1874"/>
    <x v="1706"/>
    <x v="1867"/>
    <x v="1922"/>
    <x v="0"/>
    <x v="2"/>
    <x v="8"/>
    <x v="8"/>
  </r>
  <r>
    <x v="1925"/>
    <x v="261"/>
    <x v="0"/>
    <x v="8"/>
    <x v="2"/>
    <x v="0"/>
    <x v="15"/>
    <x v="2"/>
    <x v="0"/>
    <x v="3"/>
    <x v="7"/>
    <x v="3"/>
    <x v="1580"/>
    <x v="2"/>
    <x v="1429"/>
    <x v="1875"/>
    <x v="1707"/>
    <x v="1868"/>
    <x v="1923"/>
    <x v="0"/>
    <x v="2"/>
    <x v="8"/>
    <x v="8"/>
  </r>
  <r>
    <x v="1926"/>
    <x v="261"/>
    <x v="0"/>
    <x v="8"/>
    <x v="2"/>
    <x v="1"/>
    <x v="14"/>
    <x v="3"/>
    <x v="0"/>
    <x v="2"/>
    <x v="18"/>
    <x v="2"/>
    <x v="1581"/>
    <x v="2"/>
    <x v="671"/>
    <x v="1876"/>
    <x v="1708"/>
    <x v="1869"/>
    <x v="1924"/>
    <x v="0"/>
    <x v="2"/>
    <x v="8"/>
    <x v="8"/>
  </r>
  <r>
    <x v="1927"/>
    <x v="261"/>
    <x v="0"/>
    <x v="8"/>
    <x v="2"/>
    <x v="1"/>
    <x v="6"/>
    <x v="3"/>
    <x v="1"/>
    <x v="0"/>
    <x v="6"/>
    <x v="3"/>
    <x v="241"/>
    <x v="2"/>
    <x v="769"/>
    <x v="1877"/>
    <x v="1709"/>
    <x v="1870"/>
    <x v="1925"/>
    <x v="0"/>
    <x v="2"/>
    <x v="8"/>
    <x v="8"/>
  </r>
  <r>
    <x v="1928"/>
    <x v="261"/>
    <x v="0"/>
    <x v="8"/>
    <x v="2"/>
    <x v="0"/>
    <x v="15"/>
    <x v="0"/>
    <x v="1"/>
    <x v="1"/>
    <x v="11"/>
    <x v="2"/>
    <x v="1582"/>
    <x v="0"/>
    <x v="1430"/>
    <x v="1878"/>
    <x v="1710"/>
    <x v="1871"/>
    <x v="1926"/>
    <x v="0"/>
    <x v="2"/>
    <x v="8"/>
    <x v="8"/>
  </r>
  <r>
    <x v="1929"/>
    <x v="261"/>
    <x v="0"/>
    <x v="8"/>
    <x v="2"/>
    <x v="1"/>
    <x v="12"/>
    <x v="3"/>
    <x v="1"/>
    <x v="1"/>
    <x v="17"/>
    <x v="3"/>
    <x v="1583"/>
    <x v="0"/>
    <x v="1431"/>
    <x v="1879"/>
    <x v="1711"/>
    <x v="1872"/>
    <x v="1927"/>
    <x v="0"/>
    <x v="2"/>
    <x v="8"/>
    <x v="8"/>
  </r>
  <r>
    <x v="1930"/>
    <x v="261"/>
    <x v="0"/>
    <x v="8"/>
    <x v="2"/>
    <x v="0"/>
    <x v="15"/>
    <x v="2"/>
    <x v="2"/>
    <x v="0"/>
    <x v="4"/>
    <x v="1"/>
    <x v="1584"/>
    <x v="0"/>
    <x v="462"/>
    <x v="1880"/>
    <x v="1712"/>
    <x v="1873"/>
    <x v="1928"/>
    <x v="0"/>
    <x v="2"/>
    <x v="8"/>
    <x v="8"/>
  </r>
  <r>
    <x v="1931"/>
    <x v="261"/>
    <x v="0"/>
    <x v="8"/>
    <x v="2"/>
    <x v="1"/>
    <x v="12"/>
    <x v="2"/>
    <x v="0"/>
    <x v="0"/>
    <x v="4"/>
    <x v="3"/>
    <x v="631"/>
    <x v="0"/>
    <x v="1203"/>
    <x v="677"/>
    <x v="1394"/>
    <x v="1874"/>
    <x v="1929"/>
    <x v="0"/>
    <x v="2"/>
    <x v="8"/>
    <x v="8"/>
  </r>
  <r>
    <x v="1932"/>
    <x v="261"/>
    <x v="0"/>
    <x v="8"/>
    <x v="2"/>
    <x v="3"/>
    <x v="13"/>
    <x v="2"/>
    <x v="1"/>
    <x v="2"/>
    <x v="18"/>
    <x v="0"/>
    <x v="1585"/>
    <x v="1"/>
    <x v="1432"/>
    <x v="1881"/>
    <x v="1713"/>
    <x v="1875"/>
    <x v="1930"/>
    <x v="0"/>
    <x v="2"/>
    <x v="8"/>
    <x v="8"/>
  </r>
  <r>
    <x v="1933"/>
    <x v="261"/>
    <x v="0"/>
    <x v="8"/>
    <x v="2"/>
    <x v="1"/>
    <x v="14"/>
    <x v="3"/>
    <x v="0"/>
    <x v="0"/>
    <x v="0"/>
    <x v="0"/>
    <x v="1586"/>
    <x v="0"/>
    <x v="1433"/>
    <x v="1882"/>
    <x v="1714"/>
    <x v="1876"/>
    <x v="1931"/>
    <x v="0"/>
    <x v="2"/>
    <x v="8"/>
    <x v="8"/>
  </r>
  <r>
    <x v="1934"/>
    <x v="261"/>
    <x v="0"/>
    <x v="8"/>
    <x v="2"/>
    <x v="3"/>
    <x v="8"/>
    <x v="0"/>
    <x v="1"/>
    <x v="3"/>
    <x v="13"/>
    <x v="3"/>
    <x v="419"/>
    <x v="0"/>
    <x v="1434"/>
    <x v="1883"/>
    <x v="1715"/>
    <x v="1877"/>
    <x v="1932"/>
    <x v="0"/>
    <x v="2"/>
    <x v="8"/>
    <x v="8"/>
  </r>
  <r>
    <x v="1935"/>
    <x v="261"/>
    <x v="0"/>
    <x v="8"/>
    <x v="2"/>
    <x v="2"/>
    <x v="5"/>
    <x v="3"/>
    <x v="0"/>
    <x v="4"/>
    <x v="10"/>
    <x v="3"/>
    <x v="1587"/>
    <x v="1"/>
    <x v="938"/>
    <x v="1884"/>
    <x v="1044"/>
    <x v="1878"/>
    <x v="1933"/>
    <x v="0"/>
    <x v="2"/>
    <x v="8"/>
    <x v="8"/>
  </r>
  <r>
    <x v="1936"/>
    <x v="261"/>
    <x v="0"/>
    <x v="8"/>
    <x v="2"/>
    <x v="2"/>
    <x v="16"/>
    <x v="1"/>
    <x v="2"/>
    <x v="1"/>
    <x v="11"/>
    <x v="1"/>
    <x v="1588"/>
    <x v="2"/>
    <x v="27"/>
    <x v="1885"/>
    <x v="1716"/>
    <x v="1879"/>
    <x v="1934"/>
    <x v="0"/>
    <x v="2"/>
    <x v="8"/>
    <x v="8"/>
  </r>
  <r>
    <x v="1937"/>
    <x v="262"/>
    <x v="0"/>
    <x v="8"/>
    <x v="2"/>
    <x v="1"/>
    <x v="6"/>
    <x v="0"/>
    <x v="2"/>
    <x v="4"/>
    <x v="16"/>
    <x v="3"/>
    <x v="938"/>
    <x v="0"/>
    <x v="372"/>
    <x v="1886"/>
    <x v="1717"/>
    <x v="1880"/>
    <x v="1935"/>
    <x v="0"/>
    <x v="2"/>
    <x v="8"/>
    <x v="8"/>
  </r>
  <r>
    <x v="1938"/>
    <x v="262"/>
    <x v="0"/>
    <x v="8"/>
    <x v="2"/>
    <x v="2"/>
    <x v="3"/>
    <x v="2"/>
    <x v="0"/>
    <x v="3"/>
    <x v="7"/>
    <x v="3"/>
    <x v="1589"/>
    <x v="2"/>
    <x v="1435"/>
    <x v="1887"/>
    <x v="1718"/>
    <x v="1881"/>
    <x v="1936"/>
    <x v="0"/>
    <x v="2"/>
    <x v="8"/>
    <x v="8"/>
  </r>
  <r>
    <x v="1939"/>
    <x v="262"/>
    <x v="0"/>
    <x v="8"/>
    <x v="2"/>
    <x v="1"/>
    <x v="12"/>
    <x v="2"/>
    <x v="1"/>
    <x v="0"/>
    <x v="6"/>
    <x v="0"/>
    <x v="1590"/>
    <x v="2"/>
    <x v="1436"/>
    <x v="1708"/>
    <x v="1719"/>
    <x v="1882"/>
    <x v="1937"/>
    <x v="0"/>
    <x v="2"/>
    <x v="8"/>
    <x v="8"/>
  </r>
  <r>
    <x v="1940"/>
    <x v="262"/>
    <x v="0"/>
    <x v="8"/>
    <x v="2"/>
    <x v="1"/>
    <x v="12"/>
    <x v="0"/>
    <x v="1"/>
    <x v="0"/>
    <x v="0"/>
    <x v="3"/>
    <x v="1591"/>
    <x v="2"/>
    <x v="512"/>
    <x v="1888"/>
    <x v="539"/>
    <x v="1883"/>
    <x v="1938"/>
    <x v="0"/>
    <x v="2"/>
    <x v="8"/>
    <x v="8"/>
  </r>
  <r>
    <x v="1941"/>
    <x v="262"/>
    <x v="0"/>
    <x v="8"/>
    <x v="2"/>
    <x v="0"/>
    <x v="15"/>
    <x v="0"/>
    <x v="0"/>
    <x v="0"/>
    <x v="4"/>
    <x v="3"/>
    <x v="1592"/>
    <x v="2"/>
    <x v="1437"/>
    <x v="1889"/>
    <x v="1720"/>
    <x v="1884"/>
    <x v="1939"/>
    <x v="0"/>
    <x v="2"/>
    <x v="8"/>
    <x v="8"/>
  </r>
  <r>
    <x v="1942"/>
    <x v="262"/>
    <x v="0"/>
    <x v="8"/>
    <x v="2"/>
    <x v="2"/>
    <x v="16"/>
    <x v="0"/>
    <x v="1"/>
    <x v="2"/>
    <x v="9"/>
    <x v="3"/>
    <x v="1593"/>
    <x v="3"/>
    <x v="1438"/>
    <x v="1890"/>
    <x v="1721"/>
    <x v="1885"/>
    <x v="1940"/>
    <x v="0"/>
    <x v="2"/>
    <x v="8"/>
    <x v="8"/>
  </r>
  <r>
    <x v="1943"/>
    <x v="262"/>
    <x v="0"/>
    <x v="8"/>
    <x v="2"/>
    <x v="2"/>
    <x v="2"/>
    <x v="2"/>
    <x v="0"/>
    <x v="0"/>
    <x v="4"/>
    <x v="0"/>
    <x v="1594"/>
    <x v="2"/>
    <x v="1439"/>
    <x v="1891"/>
    <x v="1722"/>
    <x v="1886"/>
    <x v="1941"/>
    <x v="0"/>
    <x v="2"/>
    <x v="8"/>
    <x v="8"/>
  </r>
  <r>
    <x v="1944"/>
    <x v="262"/>
    <x v="0"/>
    <x v="8"/>
    <x v="2"/>
    <x v="2"/>
    <x v="3"/>
    <x v="0"/>
    <x v="2"/>
    <x v="4"/>
    <x v="12"/>
    <x v="0"/>
    <x v="1282"/>
    <x v="0"/>
    <x v="415"/>
    <x v="1892"/>
    <x v="1723"/>
    <x v="1887"/>
    <x v="1942"/>
    <x v="0"/>
    <x v="2"/>
    <x v="8"/>
    <x v="8"/>
  </r>
  <r>
    <x v="1945"/>
    <x v="263"/>
    <x v="0"/>
    <x v="8"/>
    <x v="2"/>
    <x v="2"/>
    <x v="5"/>
    <x v="0"/>
    <x v="2"/>
    <x v="1"/>
    <x v="3"/>
    <x v="0"/>
    <x v="1595"/>
    <x v="0"/>
    <x v="345"/>
    <x v="1893"/>
    <x v="358"/>
    <x v="1888"/>
    <x v="1943"/>
    <x v="0"/>
    <x v="2"/>
    <x v="8"/>
    <x v="8"/>
  </r>
  <r>
    <x v="1946"/>
    <x v="263"/>
    <x v="0"/>
    <x v="8"/>
    <x v="2"/>
    <x v="1"/>
    <x v="12"/>
    <x v="2"/>
    <x v="0"/>
    <x v="2"/>
    <x v="18"/>
    <x v="0"/>
    <x v="1596"/>
    <x v="0"/>
    <x v="1440"/>
    <x v="1894"/>
    <x v="1724"/>
    <x v="1889"/>
    <x v="1944"/>
    <x v="0"/>
    <x v="2"/>
    <x v="8"/>
    <x v="8"/>
  </r>
  <r>
    <x v="1947"/>
    <x v="263"/>
    <x v="0"/>
    <x v="8"/>
    <x v="2"/>
    <x v="2"/>
    <x v="2"/>
    <x v="0"/>
    <x v="1"/>
    <x v="0"/>
    <x v="0"/>
    <x v="3"/>
    <x v="1597"/>
    <x v="0"/>
    <x v="1441"/>
    <x v="1895"/>
    <x v="239"/>
    <x v="1579"/>
    <x v="1945"/>
    <x v="0"/>
    <x v="2"/>
    <x v="8"/>
    <x v="8"/>
  </r>
  <r>
    <x v="1948"/>
    <x v="263"/>
    <x v="0"/>
    <x v="8"/>
    <x v="2"/>
    <x v="0"/>
    <x v="0"/>
    <x v="0"/>
    <x v="1"/>
    <x v="0"/>
    <x v="6"/>
    <x v="3"/>
    <x v="1598"/>
    <x v="1"/>
    <x v="1442"/>
    <x v="1896"/>
    <x v="1725"/>
    <x v="1890"/>
    <x v="1946"/>
    <x v="0"/>
    <x v="2"/>
    <x v="8"/>
    <x v="8"/>
  </r>
  <r>
    <x v="1949"/>
    <x v="263"/>
    <x v="0"/>
    <x v="8"/>
    <x v="2"/>
    <x v="1"/>
    <x v="11"/>
    <x v="0"/>
    <x v="0"/>
    <x v="1"/>
    <x v="3"/>
    <x v="2"/>
    <x v="1599"/>
    <x v="0"/>
    <x v="1443"/>
    <x v="1897"/>
    <x v="1726"/>
    <x v="1891"/>
    <x v="1947"/>
    <x v="0"/>
    <x v="2"/>
    <x v="8"/>
    <x v="8"/>
  </r>
  <r>
    <x v="1950"/>
    <x v="263"/>
    <x v="0"/>
    <x v="8"/>
    <x v="2"/>
    <x v="1"/>
    <x v="11"/>
    <x v="1"/>
    <x v="0"/>
    <x v="4"/>
    <x v="16"/>
    <x v="7"/>
    <x v="1600"/>
    <x v="3"/>
    <x v="372"/>
    <x v="1898"/>
    <x v="1727"/>
    <x v="1892"/>
    <x v="1948"/>
    <x v="0"/>
    <x v="2"/>
    <x v="8"/>
    <x v="8"/>
  </r>
  <r>
    <x v="1951"/>
    <x v="263"/>
    <x v="0"/>
    <x v="8"/>
    <x v="2"/>
    <x v="3"/>
    <x v="13"/>
    <x v="3"/>
    <x v="1"/>
    <x v="1"/>
    <x v="3"/>
    <x v="3"/>
    <x v="189"/>
    <x v="0"/>
    <x v="681"/>
    <x v="1899"/>
    <x v="739"/>
    <x v="1893"/>
    <x v="1949"/>
    <x v="0"/>
    <x v="2"/>
    <x v="8"/>
    <x v="8"/>
  </r>
  <r>
    <x v="1952"/>
    <x v="264"/>
    <x v="0"/>
    <x v="8"/>
    <x v="2"/>
    <x v="3"/>
    <x v="8"/>
    <x v="0"/>
    <x v="0"/>
    <x v="2"/>
    <x v="15"/>
    <x v="3"/>
    <x v="1601"/>
    <x v="2"/>
    <x v="1444"/>
    <x v="1900"/>
    <x v="1728"/>
    <x v="1894"/>
    <x v="1950"/>
    <x v="0"/>
    <x v="2"/>
    <x v="8"/>
    <x v="8"/>
  </r>
  <r>
    <x v="1953"/>
    <x v="264"/>
    <x v="0"/>
    <x v="8"/>
    <x v="2"/>
    <x v="1"/>
    <x v="12"/>
    <x v="1"/>
    <x v="2"/>
    <x v="4"/>
    <x v="10"/>
    <x v="4"/>
    <x v="1602"/>
    <x v="1"/>
    <x v="18"/>
    <x v="1901"/>
    <x v="1729"/>
    <x v="1895"/>
    <x v="1951"/>
    <x v="0"/>
    <x v="2"/>
    <x v="8"/>
    <x v="8"/>
  </r>
  <r>
    <x v="1954"/>
    <x v="264"/>
    <x v="0"/>
    <x v="8"/>
    <x v="2"/>
    <x v="1"/>
    <x v="6"/>
    <x v="0"/>
    <x v="0"/>
    <x v="2"/>
    <x v="15"/>
    <x v="3"/>
    <x v="1603"/>
    <x v="2"/>
    <x v="1192"/>
    <x v="1902"/>
    <x v="1730"/>
    <x v="1896"/>
    <x v="1952"/>
    <x v="0"/>
    <x v="2"/>
    <x v="8"/>
    <x v="8"/>
  </r>
  <r>
    <x v="1955"/>
    <x v="264"/>
    <x v="0"/>
    <x v="8"/>
    <x v="2"/>
    <x v="3"/>
    <x v="7"/>
    <x v="0"/>
    <x v="2"/>
    <x v="1"/>
    <x v="11"/>
    <x v="3"/>
    <x v="1604"/>
    <x v="0"/>
    <x v="1445"/>
    <x v="1903"/>
    <x v="1731"/>
    <x v="1897"/>
    <x v="1953"/>
    <x v="0"/>
    <x v="2"/>
    <x v="8"/>
    <x v="8"/>
  </r>
  <r>
    <x v="1956"/>
    <x v="264"/>
    <x v="0"/>
    <x v="8"/>
    <x v="2"/>
    <x v="3"/>
    <x v="8"/>
    <x v="3"/>
    <x v="1"/>
    <x v="2"/>
    <x v="15"/>
    <x v="2"/>
    <x v="1605"/>
    <x v="2"/>
    <x v="1446"/>
    <x v="1904"/>
    <x v="1732"/>
    <x v="1898"/>
    <x v="1954"/>
    <x v="0"/>
    <x v="2"/>
    <x v="8"/>
    <x v="8"/>
  </r>
  <r>
    <x v="1957"/>
    <x v="264"/>
    <x v="0"/>
    <x v="8"/>
    <x v="2"/>
    <x v="3"/>
    <x v="8"/>
    <x v="0"/>
    <x v="0"/>
    <x v="3"/>
    <x v="19"/>
    <x v="3"/>
    <x v="1573"/>
    <x v="0"/>
    <x v="1447"/>
    <x v="1905"/>
    <x v="1733"/>
    <x v="1899"/>
    <x v="1955"/>
    <x v="0"/>
    <x v="2"/>
    <x v="8"/>
    <x v="8"/>
  </r>
  <r>
    <x v="1958"/>
    <x v="264"/>
    <x v="0"/>
    <x v="8"/>
    <x v="2"/>
    <x v="2"/>
    <x v="3"/>
    <x v="0"/>
    <x v="0"/>
    <x v="1"/>
    <x v="3"/>
    <x v="3"/>
    <x v="1606"/>
    <x v="0"/>
    <x v="1448"/>
    <x v="1236"/>
    <x v="1734"/>
    <x v="1900"/>
    <x v="1956"/>
    <x v="0"/>
    <x v="2"/>
    <x v="8"/>
    <x v="8"/>
  </r>
  <r>
    <x v="1959"/>
    <x v="264"/>
    <x v="0"/>
    <x v="8"/>
    <x v="2"/>
    <x v="3"/>
    <x v="4"/>
    <x v="1"/>
    <x v="0"/>
    <x v="3"/>
    <x v="19"/>
    <x v="8"/>
    <x v="1607"/>
    <x v="1"/>
    <x v="1449"/>
    <x v="1906"/>
    <x v="1735"/>
    <x v="1901"/>
    <x v="1957"/>
    <x v="0"/>
    <x v="2"/>
    <x v="8"/>
    <x v="8"/>
  </r>
  <r>
    <x v="1960"/>
    <x v="264"/>
    <x v="0"/>
    <x v="8"/>
    <x v="2"/>
    <x v="3"/>
    <x v="7"/>
    <x v="1"/>
    <x v="2"/>
    <x v="0"/>
    <x v="8"/>
    <x v="1"/>
    <x v="1608"/>
    <x v="3"/>
    <x v="1450"/>
    <x v="1907"/>
    <x v="1736"/>
    <x v="1902"/>
    <x v="1958"/>
    <x v="0"/>
    <x v="2"/>
    <x v="8"/>
    <x v="8"/>
  </r>
  <r>
    <x v="1961"/>
    <x v="265"/>
    <x v="0"/>
    <x v="8"/>
    <x v="2"/>
    <x v="2"/>
    <x v="5"/>
    <x v="3"/>
    <x v="0"/>
    <x v="1"/>
    <x v="1"/>
    <x v="0"/>
    <x v="914"/>
    <x v="2"/>
    <x v="1325"/>
    <x v="1908"/>
    <x v="1737"/>
    <x v="1903"/>
    <x v="1959"/>
    <x v="0"/>
    <x v="2"/>
    <x v="8"/>
    <x v="8"/>
  </r>
  <r>
    <x v="1962"/>
    <x v="265"/>
    <x v="0"/>
    <x v="8"/>
    <x v="2"/>
    <x v="3"/>
    <x v="8"/>
    <x v="1"/>
    <x v="2"/>
    <x v="1"/>
    <x v="11"/>
    <x v="4"/>
    <x v="1609"/>
    <x v="3"/>
    <x v="1451"/>
    <x v="1909"/>
    <x v="1738"/>
    <x v="1904"/>
    <x v="1960"/>
    <x v="0"/>
    <x v="2"/>
    <x v="8"/>
    <x v="8"/>
  </r>
  <r>
    <x v="1963"/>
    <x v="265"/>
    <x v="0"/>
    <x v="8"/>
    <x v="2"/>
    <x v="3"/>
    <x v="8"/>
    <x v="0"/>
    <x v="0"/>
    <x v="1"/>
    <x v="1"/>
    <x v="2"/>
    <x v="1610"/>
    <x v="2"/>
    <x v="176"/>
    <x v="1910"/>
    <x v="181"/>
    <x v="1905"/>
    <x v="1961"/>
    <x v="0"/>
    <x v="2"/>
    <x v="8"/>
    <x v="8"/>
  </r>
  <r>
    <x v="1964"/>
    <x v="266"/>
    <x v="0"/>
    <x v="8"/>
    <x v="2"/>
    <x v="1"/>
    <x v="12"/>
    <x v="2"/>
    <x v="0"/>
    <x v="0"/>
    <x v="6"/>
    <x v="8"/>
    <x v="1611"/>
    <x v="2"/>
    <x v="99"/>
    <x v="1911"/>
    <x v="1739"/>
    <x v="1906"/>
    <x v="1962"/>
    <x v="0"/>
    <x v="2"/>
    <x v="8"/>
    <x v="8"/>
  </r>
  <r>
    <x v="1965"/>
    <x v="266"/>
    <x v="0"/>
    <x v="8"/>
    <x v="2"/>
    <x v="2"/>
    <x v="16"/>
    <x v="0"/>
    <x v="0"/>
    <x v="2"/>
    <x v="2"/>
    <x v="1"/>
    <x v="410"/>
    <x v="0"/>
    <x v="402"/>
    <x v="1912"/>
    <x v="1740"/>
    <x v="1907"/>
    <x v="1963"/>
    <x v="0"/>
    <x v="2"/>
    <x v="8"/>
    <x v="8"/>
  </r>
  <r>
    <x v="1966"/>
    <x v="266"/>
    <x v="0"/>
    <x v="8"/>
    <x v="2"/>
    <x v="3"/>
    <x v="8"/>
    <x v="2"/>
    <x v="1"/>
    <x v="0"/>
    <x v="8"/>
    <x v="8"/>
    <x v="1612"/>
    <x v="0"/>
    <x v="1452"/>
    <x v="1913"/>
    <x v="1741"/>
    <x v="1908"/>
    <x v="1964"/>
    <x v="0"/>
    <x v="2"/>
    <x v="8"/>
    <x v="8"/>
  </r>
  <r>
    <x v="1967"/>
    <x v="266"/>
    <x v="0"/>
    <x v="8"/>
    <x v="2"/>
    <x v="2"/>
    <x v="16"/>
    <x v="0"/>
    <x v="1"/>
    <x v="1"/>
    <x v="3"/>
    <x v="6"/>
    <x v="108"/>
    <x v="2"/>
    <x v="1453"/>
    <x v="1914"/>
    <x v="1742"/>
    <x v="1909"/>
    <x v="1965"/>
    <x v="0"/>
    <x v="2"/>
    <x v="8"/>
    <x v="8"/>
  </r>
  <r>
    <x v="1968"/>
    <x v="266"/>
    <x v="0"/>
    <x v="8"/>
    <x v="2"/>
    <x v="0"/>
    <x v="0"/>
    <x v="0"/>
    <x v="1"/>
    <x v="3"/>
    <x v="7"/>
    <x v="2"/>
    <x v="1613"/>
    <x v="2"/>
    <x v="1454"/>
    <x v="1915"/>
    <x v="1743"/>
    <x v="1910"/>
    <x v="1966"/>
    <x v="0"/>
    <x v="2"/>
    <x v="8"/>
    <x v="8"/>
  </r>
  <r>
    <x v="1969"/>
    <x v="266"/>
    <x v="0"/>
    <x v="8"/>
    <x v="2"/>
    <x v="1"/>
    <x v="11"/>
    <x v="1"/>
    <x v="2"/>
    <x v="1"/>
    <x v="1"/>
    <x v="6"/>
    <x v="1614"/>
    <x v="1"/>
    <x v="1455"/>
    <x v="1916"/>
    <x v="1744"/>
    <x v="1911"/>
    <x v="1967"/>
    <x v="0"/>
    <x v="2"/>
    <x v="8"/>
    <x v="8"/>
  </r>
  <r>
    <x v="1970"/>
    <x v="266"/>
    <x v="0"/>
    <x v="8"/>
    <x v="2"/>
    <x v="3"/>
    <x v="13"/>
    <x v="3"/>
    <x v="0"/>
    <x v="3"/>
    <x v="5"/>
    <x v="3"/>
    <x v="1615"/>
    <x v="0"/>
    <x v="1456"/>
    <x v="1917"/>
    <x v="1745"/>
    <x v="1912"/>
    <x v="1968"/>
    <x v="0"/>
    <x v="2"/>
    <x v="8"/>
    <x v="8"/>
  </r>
  <r>
    <x v="1971"/>
    <x v="266"/>
    <x v="0"/>
    <x v="8"/>
    <x v="2"/>
    <x v="3"/>
    <x v="4"/>
    <x v="0"/>
    <x v="1"/>
    <x v="2"/>
    <x v="9"/>
    <x v="3"/>
    <x v="726"/>
    <x v="3"/>
    <x v="1253"/>
    <x v="1918"/>
    <x v="1459"/>
    <x v="1913"/>
    <x v="1969"/>
    <x v="0"/>
    <x v="2"/>
    <x v="8"/>
    <x v="8"/>
  </r>
  <r>
    <x v="1972"/>
    <x v="266"/>
    <x v="0"/>
    <x v="8"/>
    <x v="2"/>
    <x v="0"/>
    <x v="0"/>
    <x v="3"/>
    <x v="0"/>
    <x v="3"/>
    <x v="13"/>
    <x v="2"/>
    <x v="1616"/>
    <x v="1"/>
    <x v="781"/>
    <x v="1919"/>
    <x v="1746"/>
    <x v="1914"/>
    <x v="1970"/>
    <x v="0"/>
    <x v="2"/>
    <x v="8"/>
    <x v="8"/>
  </r>
  <r>
    <x v="1973"/>
    <x v="267"/>
    <x v="0"/>
    <x v="8"/>
    <x v="2"/>
    <x v="3"/>
    <x v="7"/>
    <x v="0"/>
    <x v="1"/>
    <x v="3"/>
    <x v="5"/>
    <x v="3"/>
    <x v="1617"/>
    <x v="0"/>
    <x v="1457"/>
    <x v="1920"/>
    <x v="1747"/>
    <x v="1915"/>
    <x v="1971"/>
    <x v="0"/>
    <x v="2"/>
    <x v="8"/>
    <x v="8"/>
  </r>
  <r>
    <x v="1974"/>
    <x v="268"/>
    <x v="0"/>
    <x v="8"/>
    <x v="2"/>
    <x v="0"/>
    <x v="0"/>
    <x v="3"/>
    <x v="0"/>
    <x v="1"/>
    <x v="17"/>
    <x v="3"/>
    <x v="1618"/>
    <x v="2"/>
    <x v="1458"/>
    <x v="1921"/>
    <x v="1748"/>
    <x v="1916"/>
    <x v="1972"/>
    <x v="0"/>
    <x v="2"/>
    <x v="8"/>
    <x v="8"/>
  </r>
  <r>
    <x v="1975"/>
    <x v="268"/>
    <x v="0"/>
    <x v="8"/>
    <x v="2"/>
    <x v="3"/>
    <x v="8"/>
    <x v="0"/>
    <x v="0"/>
    <x v="3"/>
    <x v="13"/>
    <x v="3"/>
    <x v="1619"/>
    <x v="3"/>
    <x v="1103"/>
    <x v="1922"/>
    <x v="1253"/>
    <x v="1917"/>
    <x v="1973"/>
    <x v="0"/>
    <x v="2"/>
    <x v="8"/>
    <x v="8"/>
  </r>
  <r>
    <x v="1976"/>
    <x v="268"/>
    <x v="0"/>
    <x v="8"/>
    <x v="2"/>
    <x v="1"/>
    <x v="12"/>
    <x v="1"/>
    <x v="0"/>
    <x v="4"/>
    <x v="16"/>
    <x v="8"/>
    <x v="1620"/>
    <x v="3"/>
    <x v="1459"/>
    <x v="1923"/>
    <x v="1749"/>
    <x v="1918"/>
    <x v="1974"/>
    <x v="0"/>
    <x v="2"/>
    <x v="8"/>
    <x v="8"/>
  </r>
  <r>
    <x v="1977"/>
    <x v="268"/>
    <x v="0"/>
    <x v="8"/>
    <x v="2"/>
    <x v="2"/>
    <x v="3"/>
    <x v="0"/>
    <x v="1"/>
    <x v="0"/>
    <x v="6"/>
    <x v="0"/>
    <x v="1621"/>
    <x v="2"/>
    <x v="896"/>
    <x v="1924"/>
    <x v="1750"/>
    <x v="1919"/>
    <x v="1975"/>
    <x v="0"/>
    <x v="2"/>
    <x v="8"/>
    <x v="8"/>
  </r>
  <r>
    <x v="1978"/>
    <x v="268"/>
    <x v="0"/>
    <x v="8"/>
    <x v="2"/>
    <x v="2"/>
    <x v="2"/>
    <x v="0"/>
    <x v="0"/>
    <x v="3"/>
    <x v="7"/>
    <x v="2"/>
    <x v="1622"/>
    <x v="0"/>
    <x v="1460"/>
    <x v="1925"/>
    <x v="1751"/>
    <x v="1920"/>
    <x v="1976"/>
    <x v="0"/>
    <x v="2"/>
    <x v="8"/>
    <x v="8"/>
  </r>
  <r>
    <x v="1979"/>
    <x v="268"/>
    <x v="0"/>
    <x v="8"/>
    <x v="2"/>
    <x v="2"/>
    <x v="5"/>
    <x v="0"/>
    <x v="0"/>
    <x v="2"/>
    <x v="9"/>
    <x v="2"/>
    <x v="1277"/>
    <x v="2"/>
    <x v="1461"/>
    <x v="1926"/>
    <x v="1752"/>
    <x v="1921"/>
    <x v="1977"/>
    <x v="0"/>
    <x v="2"/>
    <x v="8"/>
    <x v="8"/>
  </r>
  <r>
    <x v="1980"/>
    <x v="268"/>
    <x v="0"/>
    <x v="8"/>
    <x v="2"/>
    <x v="1"/>
    <x v="12"/>
    <x v="2"/>
    <x v="0"/>
    <x v="2"/>
    <x v="2"/>
    <x v="0"/>
    <x v="1623"/>
    <x v="3"/>
    <x v="917"/>
    <x v="1927"/>
    <x v="1753"/>
    <x v="1922"/>
    <x v="1978"/>
    <x v="0"/>
    <x v="2"/>
    <x v="8"/>
    <x v="8"/>
  </r>
  <r>
    <x v="1981"/>
    <x v="268"/>
    <x v="0"/>
    <x v="8"/>
    <x v="2"/>
    <x v="2"/>
    <x v="2"/>
    <x v="0"/>
    <x v="1"/>
    <x v="4"/>
    <x v="14"/>
    <x v="1"/>
    <x v="728"/>
    <x v="2"/>
    <x v="1119"/>
    <x v="1928"/>
    <x v="1754"/>
    <x v="1923"/>
    <x v="1979"/>
    <x v="0"/>
    <x v="2"/>
    <x v="8"/>
    <x v="8"/>
  </r>
  <r>
    <x v="1982"/>
    <x v="268"/>
    <x v="0"/>
    <x v="8"/>
    <x v="2"/>
    <x v="3"/>
    <x v="8"/>
    <x v="0"/>
    <x v="0"/>
    <x v="4"/>
    <x v="14"/>
    <x v="0"/>
    <x v="66"/>
    <x v="0"/>
    <x v="402"/>
    <x v="1929"/>
    <x v="1755"/>
    <x v="1924"/>
    <x v="1980"/>
    <x v="0"/>
    <x v="2"/>
    <x v="8"/>
    <x v="8"/>
  </r>
  <r>
    <x v="1983"/>
    <x v="268"/>
    <x v="0"/>
    <x v="8"/>
    <x v="2"/>
    <x v="3"/>
    <x v="8"/>
    <x v="0"/>
    <x v="2"/>
    <x v="3"/>
    <x v="7"/>
    <x v="3"/>
    <x v="1624"/>
    <x v="0"/>
    <x v="1462"/>
    <x v="1930"/>
    <x v="1756"/>
    <x v="1925"/>
    <x v="1981"/>
    <x v="0"/>
    <x v="2"/>
    <x v="8"/>
    <x v="8"/>
  </r>
  <r>
    <x v="1984"/>
    <x v="269"/>
    <x v="0"/>
    <x v="8"/>
    <x v="2"/>
    <x v="3"/>
    <x v="4"/>
    <x v="0"/>
    <x v="1"/>
    <x v="1"/>
    <x v="11"/>
    <x v="1"/>
    <x v="1625"/>
    <x v="2"/>
    <x v="1463"/>
    <x v="1931"/>
    <x v="1757"/>
    <x v="1926"/>
    <x v="1982"/>
    <x v="0"/>
    <x v="2"/>
    <x v="8"/>
    <x v="8"/>
  </r>
  <r>
    <x v="1985"/>
    <x v="269"/>
    <x v="0"/>
    <x v="8"/>
    <x v="2"/>
    <x v="0"/>
    <x v="15"/>
    <x v="0"/>
    <x v="0"/>
    <x v="2"/>
    <x v="18"/>
    <x v="3"/>
    <x v="1626"/>
    <x v="0"/>
    <x v="1464"/>
    <x v="1932"/>
    <x v="1758"/>
    <x v="1927"/>
    <x v="1983"/>
    <x v="0"/>
    <x v="2"/>
    <x v="8"/>
    <x v="8"/>
  </r>
  <r>
    <x v="1986"/>
    <x v="269"/>
    <x v="0"/>
    <x v="8"/>
    <x v="2"/>
    <x v="3"/>
    <x v="7"/>
    <x v="0"/>
    <x v="0"/>
    <x v="2"/>
    <x v="15"/>
    <x v="0"/>
    <x v="1627"/>
    <x v="3"/>
    <x v="582"/>
    <x v="1933"/>
    <x v="1759"/>
    <x v="1928"/>
    <x v="1984"/>
    <x v="0"/>
    <x v="2"/>
    <x v="8"/>
    <x v="8"/>
  </r>
  <r>
    <x v="1987"/>
    <x v="269"/>
    <x v="0"/>
    <x v="8"/>
    <x v="2"/>
    <x v="1"/>
    <x v="12"/>
    <x v="0"/>
    <x v="0"/>
    <x v="4"/>
    <x v="14"/>
    <x v="2"/>
    <x v="666"/>
    <x v="2"/>
    <x v="151"/>
    <x v="1934"/>
    <x v="152"/>
    <x v="1929"/>
    <x v="1985"/>
    <x v="0"/>
    <x v="2"/>
    <x v="8"/>
    <x v="8"/>
  </r>
  <r>
    <x v="1988"/>
    <x v="269"/>
    <x v="0"/>
    <x v="8"/>
    <x v="2"/>
    <x v="2"/>
    <x v="5"/>
    <x v="3"/>
    <x v="2"/>
    <x v="0"/>
    <x v="4"/>
    <x v="3"/>
    <x v="1467"/>
    <x v="0"/>
    <x v="1465"/>
    <x v="1935"/>
    <x v="1760"/>
    <x v="1930"/>
    <x v="1986"/>
    <x v="0"/>
    <x v="2"/>
    <x v="8"/>
    <x v="8"/>
  </r>
  <r>
    <x v="1989"/>
    <x v="269"/>
    <x v="0"/>
    <x v="8"/>
    <x v="2"/>
    <x v="1"/>
    <x v="12"/>
    <x v="0"/>
    <x v="0"/>
    <x v="3"/>
    <x v="13"/>
    <x v="3"/>
    <x v="1628"/>
    <x v="2"/>
    <x v="1466"/>
    <x v="1936"/>
    <x v="1761"/>
    <x v="1931"/>
    <x v="1987"/>
    <x v="0"/>
    <x v="2"/>
    <x v="8"/>
    <x v="8"/>
  </r>
  <r>
    <x v="1990"/>
    <x v="270"/>
    <x v="0"/>
    <x v="8"/>
    <x v="2"/>
    <x v="0"/>
    <x v="15"/>
    <x v="1"/>
    <x v="2"/>
    <x v="1"/>
    <x v="17"/>
    <x v="9"/>
    <x v="1629"/>
    <x v="4"/>
    <x v="1467"/>
    <x v="1937"/>
    <x v="1762"/>
    <x v="1932"/>
    <x v="1988"/>
    <x v="0"/>
    <x v="2"/>
    <x v="8"/>
    <x v="8"/>
  </r>
  <r>
    <x v="1991"/>
    <x v="270"/>
    <x v="0"/>
    <x v="8"/>
    <x v="2"/>
    <x v="3"/>
    <x v="7"/>
    <x v="2"/>
    <x v="0"/>
    <x v="0"/>
    <x v="6"/>
    <x v="0"/>
    <x v="1553"/>
    <x v="0"/>
    <x v="1005"/>
    <x v="1837"/>
    <x v="1763"/>
    <x v="1933"/>
    <x v="1989"/>
    <x v="0"/>
    <x v="2"/>
    <x v="8"/>
    <x v="8"/>
  </r>
  <r>
    <x v="1992"/>
    <x v="270"/>
    <x v="0"/>
    <x v="8"/>
    <x v="2"/>
    <x v="1"/>
    <x v="14"/>
    <x v="3"/>
    <x v="0"/>
    <x v="3"/>
    <x v="19"/>
    <x v="3"/>
    <x v="1630"/>
    <x v="1"/>
    <x v="1468"/>
    <x v="1938"/>
    <x v="1764"/>
    <x v="1934"/>
    <x v="1990"/>
    <x v="0"/>
    <x v="2"/>
    <x v="8"/>
    <x v="8"/>
  </r>
  <r>
    <x v="1993"/>
    <x v="270"/>
    <x v="0"/>
    <x v="8"/>
    <x v="2"/>
    <x v="1"/>
    <x v="1"/>
    <x v="2"/>
    <x v="1"/>
    <x v="2"/>
    <x v="18"/>
    <x v="3"/>
    <x v="1631"/>
    <x v="0"/>
    <x v="1469"/>
    <x v="1939"/>
    <x v="1765"/>
    <x v="1133"/>
    <x v="1991"/>
    <x v="0"/>
    <x v="2"/>
    <x v="8"/>
    <x v="8"/>
  </r>
  <r>
    <x v="1994"/>
    <x v="270"/>
    <x v="0"/>
    <x v="8"/>
    <x v="2"/>
    <x v="3"/>
    <x v="7"/>
    <x v="3"/>
    <x v="1"/>
    <x v="3"/>
    <x v="7"/>
    <x v="3"/>
    <x v="1632"/>
    <x v="2"/>
    <x v="1470"/>
    <x v="1940"/>
    <x v="1766"/>
    <x v="1935"/>
    <x v="1992"/>
    <x v="0"/>
    <x v="2"/>
    <x v="8"/>
    <x v="8"/>
  </r>
  <r>
    <x v="1995"/>
    <x v="270"/>
    <x v="0"/>
    <x v="8"/>
    <x v="2"/>
    <x v="0"/>
    <x v="0"/>
    <x v="3"/>
    <x v="0"/>
    <x v="0"/>
    <x v="0"/>
    <x v="3"/>
    <x v="1633"/>
    <x v="0"/>
    <x v="1471"/>
    <x v="1941"/>
    <x v="1767"/>
    <x v="1936"/>
    <x v="1993"/>
    <x v="0"/>
    <x v="2"/>
    <x v="8"/>
    <x v="8"/>
  </r>
  <r>
    <x v="1996"/>
    <x v="270"/>
    <x v="0"/>
    <x v="8"/>
    <x v="2"/>
    <x v="0"/>
    <x v="0"/>
    <x v="0"/>
    <x v="1"/>
    <x v="4"/>
    <x v="10"/>
    <x v="2"/>
    <x v="1634"/>
    <x v="2"/>
    <x v="1472"/>
    <x v="1942"/>
    <x v="789"/>
    <x v="1937"/>
    <x v="1994"/>
    <x v="0"/>
    <x v="2"/>
    <x v="8"/>
    <x v="8"/>
  </r>
  <r>
    <x v="1997"/>
    <x v="270"/>
    <x v="0"/>
    <x v="8"/>
    <x v="2"/>
    <x v="3"/>
    <x v="8"/>
    <x v="0"/>
    <x v="0"/>
    <x v="1"/>
    <x v="1"/>
    <x v="2"/>
    <x v="1635"/>
    <x v="0"/>
    <x v="1473"/>
    <x v="1943"/>
    <x v="1768"/>
    <x v="1938"/>
    <x v="1995"/>
    <x v="0"/>
    <x v="2"/>
    <x v="8"/>
    <x v="8"/>
  </r>
  <r>
    <x v="1998"/>
    <x v="270"/>
    <x v="0"/>
    <x v="8"/>
    <x v="2"/>
    <x v="1"/>
    <x v="12"/>
    <x v="0"/>
    <x v="1"/>
    <x v="1"/>
    <x v="3"/>
    <x v="2"/>
    <x v="1636"/>
    <x v="2"/>
    <x v="622"/>
    <x v="1944"/>
    <x v="1769"/>
    <x v="1939"/>
    <x v="1996"/>
    <x v="0"/>
    <x v="2"/>
    <x v="8"/>
    <x v="8"/>
  </r>
  <r>
    <x v="1999"/>
    <x v="270"/>
    <x v="0"/>
    <x v="8"/>
    <x v="2"/>
    <x v="0"/>
    <x v="0"/>
    <x v="0"/>
    <x v="0"/>
    <x v="1"/>
    <x v="11"/>
    <x v="0"/>
    <x v="288"/>
    <x v="0"/>
    <x v="1474"/>
    <x v="300"/>
    <x v="1770"/>
    <x v="1940"/>
    <x v="1997"/>
    <x v="0"/>
    <x v="2"/>
    <x v="8"/>
    <x v="8"/>
  </r>
  <r>
    <x v="2000"/>
    <x v="270"/>
    <x v="0"/>
    <x v="8"/>
    <x v="2"/>
    <x v="2"/>
    <x v="2"/>
    <x v="2"/>
    <x v="1"/>
    <x v="2"/>
    <x v="15"/>
    <x v="3"/>
    <x v="1637"/>
    <x v="2"/>
    <x v="554"/>
    <x v="1945"/>
    <x v="1771"/>
    <x v="1941"/>
    <x v="1998"/>
    <x v="0"/>
    <x v="2"/>
    <x v="8"/>
    <x v="8"/>
  </r>
  <r>
    <x v="2001"/>
    <x v="270"/>
    <x v="0"/>
    <x v="8"/>
    <x v="2"/>
    <x v="3"/>
    <x v="13"/>
    <x v="3"/>
    <x v="2"/>
    <x v="3"/>
    <x v="19"/>
    <x v="8"/>
    <x v="1638"/>
    <x v="0"/>
    <x v="305"/>
    <x v="1946"/>
    <x v="1772"/>
    <x v="1942"/>
    <x v="1999"/>
    <x v="0"/>
    <x v="2"/>
    <x v="8"/>
    <x v="8"/>
  </r>
  <r>
    <x v="2002"/>
    <x v="270"/>
    <x v="0"/>
    <x v="8"/>
    <x v="2"/>
    <x v="1"/>
    <x v="12"/>
    <x v="0"/>
    <x v="1"/>
    <x v="3"/>
    <x v="7"/>
    <x v="2"/>
    <x v="1639"/>
    <x v="3"/>
    <x v="1475"/>
    <x v="1947"/>
    <x v="1773"/>
    <x v="1943"/>
    <x v="2000"/>
    <x v="0"/>
    <x v="2"/>
    <x v="8"/>
    <x v="8"/>
  </r>
  <r>
    <x v="2003"/>
    <x v="271"/>
    <x v="0"/>
    <x v="8"/>
    <x v="2"/>
    <x v="1"/>
    <x v="1"/>
    <x v="0"/>
    <x v="0"/>
    <x v="2"/>
    <x v="2"/>
    <x v="1"/>
    <x v="1222"/>
    <x v="0"/>
    <x v="1091"/>
    <x v="1948"/>
    <x v="1774"/>
    <x v="1944"/>
    <x v="2001"/>
    <x v="0"/>
    <x v="2"/>
    <x v="8"/>
    <x v="8"/>
  </r>
  <r>
    <x v="2004"/>
    <x v="271"/>
    <x v="0"/>
    <x v="8"/>
    <x v="2"/>
    <x v="1"/>
    <x v="12"/>
    <x v="0"/>
    <x v="1"/>
    <x v="2"/>
    <x v="9"/>
    <x v="3"/>
    <x v="1640"/>
    <x v="0"/>
    <x v="407"/>
    <x v="1949"/>
    <x v="1586"/>
    <x v="1945"/>
    <x v="2002"/>
    <x v="0"/>
    <x v="2"/>
    <x v="8"/>
    <x v="8"/>
  </r>
  <r>
    <x v="2005"/>
    <x v="271"/>
    <x v="0"/>
    <x v="8"/>
    <x v="2"/>
    <x v="3"/>
    <x v="8"/>
    <x v="3"/>
    <x v="2"/>
    <x v="1"/>
    <x v="3"/>
    <x v="3"/>
    <x v="1641"/>
    <x v="2"/>
    <x v="1476"/>
    <x v="1950"/>
    <x v="1775"/>
    <x v="1946"/>
    <x v="2003"/>
    <x v="0"/>
    <x v="2"/>
    <x v="8"/>
    <x v="8"/>
  </r>
  <r>
    <x v="2006"/>
    <x v="271"/>
    <x v="0"/>
    <x v="8"/>
    <x v="2"/>
    <x v="3"/>
    <x v="8"/>
    <x v="2"/>
    <x v="1"/>
    <x v="4"/>
    <x v="14"/>
    <x v="0"/>
    <x v="920"/>
    <x v="2"/>
    <x v="595"/>
    <x v="1951"/>
    <x v="846"/>
    <x v="725"/>
    <x v="2004"/>
    <x v="0"/>
    <x v="2"/>
    <x v="8"/>
    <x v="8"/>
  </r>
  <r>
    <x v="2007"/>
    <x v="271"/>
    <x v="0"/>
    <x v="8"/>
    <x v="2"/>
    <x v="0"/>
    <x v="9"/>
    <x v="2"/>
    <x v="0"/>
    <x v="1"/>
    <x v="17"/>
    <x v="0"/>
    <x v="479"/>
    <x v="2"/>
    <x v="1477"/>
    <x v="1952"/>
    <x v="1776"/>
    <x v="1947"/>
    <x v="2005"/>
    <x v="0"/>
    <x v="2"/>
    <x v="8"/>
    <x v="8"/>
  </r>
  <r>
    <x v="2008"/>
    <x v="271"/>
    <x v="0"/>
    <x v="8"/>
    <x v="2"/>
    <x v="1"/>
    <x v="11"/>
    <x v="0"/>
    <x v="1"/>
    <x v="2"/>
    <x v="2"/>
    <x v="0"/>
    <x v="1247"/>
    <x v="3"/>
    <x v="635"/>
    <x v="1953"/>
    <x v="1777"/>
    <x v="1948"/>
    <x v="2006"/>
    <x v="0"/>
    <x v="2"/>
    <x v="8"/>
    <x v="8"/>
  </r>
  <r>
    <x v="2009"/>
    <x v="271"/>
    <x v="0"/>
    <x v="8"/>
    <x v="2"/>
    <x v="1"/>
    <x v="14"/>
    <x v="0"/>
    <x v="1"/>
    <x v="4"/>
    <x v="16"/>
    <x v="0"/>
    <x v="53"/>
    <x v="0"/>
    <x v="1206"/>
    <x v="1954"/>
    <x v="1778"/>
    <x v="1949"/>
    <x v="2007"/>
    <x v="0"/>
    <x v="2"/>
    <x v="8"/>
    <x v="8"/>
  </r>
  <r>
    <x v="2010"/>
    <x v="271"/>
    <x v="0"/>
    <x v="8"/>
    <x v="2"/>
    <x v="1"/>
    <x v="6"/>
    <x v="0"/>
    <x v="1"/>
    <x v="4"/>
    <x v="16"/>
    <x v="3"/>
    <x v="1642"/>
    <x v="0"/>
    <x v="1478"/>
    <x v="1955"/>
    <x v="1779"/>
    <x v="1950"/>
    <x v="2008"/>
    <x v="0"/>
    <x v="2"/>
    <x v="8"/>
    <x v="8"/>
  </r>
  <r>
    <x v="2011"/>
    <x v="271"/>
    <x v="0"/>
    <x v="8"/>
    <x v="2"/>
    <x v="1"/>
    <x v="14"/>
    <x v="1"/>
    <x v="0"/>
    <x v="1"/>
    <x v="11"/>
    <x v="9"/>
    <x v="1643"/>
    <x v="3"/>
    <x v="1479"/>
    <x v="1956"/>
    <x v="1780"/>
    <x v="1951"/>
    <x v="2009"/>
    <x v="0"/>
    <x v="2"/>
    <x v="8"/>
    <x v="8"/>
  </r>
  <r>
    <x v="2012"/>
    <x v="271"/>
    <x v="0"/>
    <x v="8"/>
    <x v="2"/>
    <x v="1"/>
    <x v="11"/>
    <x v="0"/>
    <x v="0"/>
    <x v="0"/>
    <x v="6"/>
    <x v="3"/>
    <x v="1644"/>
    <x v="1"/>
    <x v="1480"/>
    <x v="1957"/>
    <x v="1781"/>
    <x v="1952"/>
    <x v="2010"/>
    <x v="0"/>
    <x v="2"/>
    <x v="8"/>
    <x v="8"/>
  </r>
  <r>
    <x v="2013"/>
    <x v="271"/>
    <x v="0"/>
    <x v="8"/>
    <x v="2"/>
    <x v="3"/>
    <x v="8"/>
    <x v="0"/>
    <x v="1"/>
    <x v="0"/>
    <x v="4"/>
    <x v="0"/>
    <x v="412"/>
    <x v="2"/>
    <x v="1481"/>
    <x v="1958"/>
    <x v="1782"/>
    <x v="1953"/>
    <x v="2011"/>
    <x v="0"/>
    <x v="2"/>
    <x v="8"/>
    <x v="8"/>
  </r>
  <r>
    <x v="2014"/>
    <x v="271"/>
    <x v="0"/>
    <x v="8"/>
    <x v="2"/>
    <x v="1"/>
    <x v="14"/>
    <x v="0"/>
    <x v="1"/>
    <x v="1"/>
    <x v="11"/>
    <x v="3"/>
    <x v="1645"/>
    <x v="3"/>
    <x v="688"/>
    <x v="1959"/>
    <x v="1783"/>
    <x v="1954"/>
    <x v="2012"/>
    <x v="0"/>
    <x v="2"/>
    <x v="8"/>
    <x v="8"/>
  </r>
  <r>
    <x v="2015"/>
    <x v="272"/>
    <x v="0"/>
    <x v="8"/>
    <x v="2"/>
    <x v="2"/>
    <x v="10"/>
    <x v="2"/>
    <x v="2"/>
    <x v="0"/>
    <x v="4"/>
    <x v="3"/>
    <x v="1341"/>
    <x v="3"/>
    <x v="1465"/>
    <x v="1960"/>
    <x v="1760"/>
    <x v="1955"/>
    <x v="2013"/>
    <x v="0"/>
    <x v="2"/>
    <x v="8"/>
    <x v="8"/>
  </r>
  <r>
    <x v="2016"/>
    <x v="272"/>
    <x v="0"/>
    <x v="8"/>
    <x v="2"/>
    <x v="0"/>
    <x v="9"/>
    <x v="2"/>
    <x v="0"/>
    <x v="4"/>
    <x v="10"/>
    <x v="3"/>
    <x v="796"/>
    <x v="3"/>
    <x v="262"/>
    <x v="1961"/>
    <x v="1320"/>
    <x v="1956"/>
    <x v="2014"/>
    <x v="0"/>
    <x v="2"/>
    <x v="8"/>
    <x v="8"/>
  </r>
  <r>
    <x v="2017"/>
    <x v="272"/>
    <x v="0"/>
    <x v="8"/>
    <x v="2"/>
    <x v="2"/>
    <x v="2"/>
    <x v="2"/>
    <x v="2"/>
    <x v="1"/>
    <x v="3"/>
    <x v="3"/>
    <x v="1646"/>
    <x v="2"/>
    <x v="1482"/>
    <x v="1962"/>
    <x v="1784"/>
    <x v="1957"/>
    <x v="2015"/>
    <x v="0"/>
    <x v="2"/>
    <x v="8"/>
    <x v="8"/>
  </r>
  <r>
    <x v="2018"/>
    <x v="272"/>
    <x v="0"/>
    <x v="8"/>
    <x v="2"/>
    <x v="1"/>
    <x v="6"/>
    <x v="2"/>
    <x v="2"/>
    <x v="2"/>
    <x v="18"/>
    <x v="3"/>
    <x v="1647"/>
    <x v="0"/>
    <x v="1483"/>
    <x v="1592"/>
    <x v="1785"/>
    <x v="1958"/>
    <x v="2016"/>
    <x v="0"/>
    <x v="2"/>
    <x v="8"/>
    <x v="8"/>
  </r>
  <r>
    <x v="2019"/>
    <x v="272"/>
    <x v="0"/>
    <x v="8"/>
    <x v="2"/>
    <x v="3"/>
    <x v="4"/>
    <x v="2"/>
    <x v="0"/>
    <x v="1"/>
    <x v="17"/>
    <x v="3"/>
    <x v="1397"/>
    <x v="0"/>
    <x v="1484"/>
    <x v="1609"/>
    <x v="1786"/>
    <x v="1959"/>
    <x v="2017"/>
    <x v="0"/>
    <x v="2"/>
    <x v="8"/>
    <x v="8"/>
  </r>
  <r>
    <x v="2020"/>
    <x v="272"/>
    <x v="0"/>
    <x v="8"/>
    <x v="2"/>
    <x v="3"/>
    <x v="13"/>
    <x v="3"/>
    <x v="0"/>
    <x v="0"/>
    <x v="0"/>
    <x v="0"/>
    <x v="1049"/>
    <x v="0"/>
    <x v="1485"/>
    <x v="1963"/>
    <x v="1787"/>
    <x v="1960"/>
    <x v="2018"/>
    <x v="0"/>
    <x v="2"/>
    <x v="8"/>
    <x v="8"/>
  </r>
  <r>
    <x v="2021"/>
    <x v="272"/>
    <x v="0"/>
    <x v="8"/>
    <x v="2"/>
    <x v="3"/>
    <x v="4"/>
    <x v="3"/>
    <x v="1"/>
    <x v="0"/>
    <x v="0"/>
    <x v="0"/>
    <x v="753"/>
    <x v="0"/>
    <x v="1486"/>
    <x v="1964"/>
    <x v="1070"/>
    <x v="1961"/>
    <x v="2019"/>
    <x v="0"/>
    <x v="2"/>
    <x v="8"/>
    <x v="8"/>
  </r>
  <r>
    <x v="2022"/>
    <x v="272"/>
    <x v="0"/>
    <x v="8"/>
    <x v="2"/>
    <x v="1"/>
    <x v="12"/>
    <x v="1"/>
    <x v="0"/>
    <x v="1"/>
    <x v="3"/>
    <x v="6"/>
    <x v="1648"/>
    <x v="2"/>
    <x v="1487"/>
    <x v="1965"/>
    <x v="1788"/>
    <x v="1962"/>
    <x v="2020"/>
    <x v="0"/>
    <x v="2"/>
    <x v="8"/>
    <x v="8"/>
  </r>
  <r>
    <x v="2023"/>
    <x v="272"/>
    <x v="0"/>
    <x v="8"/>
    <x v="2"/>
    <x v="0"/>
    <x v="15"/>
    <x v="0"/>
    <x v="0"/>
    <x v="2"/>
    <x v="2"/>
    <x v="6"/>
    <x v="822"/>
    <x v="0"/>
    <x v="1340"/>
    <x v="1966"/>
    <x v="1789"/>
    <x v="1963"/>
    <x v="2021"/>
    <x v="0"/>
    <x v="2"/>
    <x v="8"/>
    <x v="8"/>
  </r>
  <r>
    <x v="2024"/>
    <x v="272"/>
    <x v="0"/>
    <x v="8"/>
    <x v="2"/>
    <x v="3"/>
    <x v="13"/>
    <x v="3"/>
    <x v="1"/>
    <x v="0"/>
    <x v="0"/>
    <x v="3"/>
    <x v="134"/>
    <x v="2"/>
    <x v="106"/>
    <x v="1544"/>
    <x v="106"/>
    <x v="1964"/>
    <x v="2022"/>
    <x v="0"/>
    <x v="2"/>
    <x v="8"/>
    <x v="8"/>
  </r>
  <r>
    <x v="2025"/>
    <x v="272"/>
    <x v="0"/>
    <x v="8"/>
    <x v="2"/>
    <x v="2"/>
    <x v="3"/>
    <x v="0"/>
    <x v="2"/>
    <x v="4"/>
    <x v="16"/>
    <x v="3"/>
    <x v="1649"/>
    <x v="1"/>
    <x v="242"/>
    <x v="1967"/>
    <x v="250"/>
    <x v="1965"/>
    <x v="2023"/>
    <x v="0"/>
    <x v="2"/>
    <x v="8"/>
    <x v="8"/>
  </r>
  <r>
    <x v="2026"/>
    <x v="272"/>
    <x v="0"/>
    <x v="8"/>
    <x v="2"/>
    <x v="1"/>
    <x v="14"/>
    <x v="0"/>
    <x v="1"/>
    <x v="3"/>
    <x v="7"/>
    <x v="3"/>
    <x v="1650"/>
    <x v="1"/>
    <x v="1488"/>
    <x v="1968"/>
    <x v="1790"/>
    <x v="1966"/>
    <x v="2024"/>
    <x v="0"/>
    <x v="2"/>
    <x v="8"/>
    <x v="8"/>
  </r>
  <r>
    <x v="2027"/>
    <x v="272"/>
    <x v="0"/>
    <x v="8"/>
    <x v="2"/>
    <x v="3"/>
    <x v="13"/>
    <x v="0"/>
    <x v="1"/>
    <x v="1"/>
    <x v="1"/>
    <x v="0"/>
    <x v="1394"/>
    <x v="3"/>
    <x v="1489"/>
    <x v="1969"/>
    <x v="1791"/>
    <x v="1967"/>
    <x v="2025"/>
    <x v="0"/>
    <x v="2"/>
    <x v="8"/>
    <x v="8"/>
  </r>
  <r>
    <x v="2028"/>
    <x v="273"/>
    <x v="0"/>
    <x v="9"/>
    <x v="4"/>
    <x v="2"/>
    <x v="10"/>
    <x v="0"/>
    <x v="1"/>
    <x v="1"/>
    <x v="3"/>
    <x v="6"/>
    <x v="1651"/>
    <x v="0"/>
    <x v="1490"/>
    <x v="1970"/>
    <x v="1792"/>
    <x v="1968"/>
    <x v="2026"/>
    <x v="0"/>
    <x v="3"/>
    <x v="9"/>
    <x v="9"/>
  </r>
  <r>
    <x v="2029"/>
    <x v="273"/>
    <x v="0"/>
    <x v="9"/>
    <x v="4"/>
    <x v="0"/>
    <x v="9"/>
    <x v="2"/>
    <x v="1"/>
    <x v="3"/>
    <x v="13"/>
    <x v="3"/>
    <x v="1652"/>
    <x v="0"/>
    <x v="1491"/>
    <x v="1971"/>
    <x v="1793"/>
    <x v="32"/>
    <x v="2027"/>
    <x v="0"/>
    <x v="3"/>
    <x v="9"/>
    <x v="9"/>
  </r>
  <r>
    <x v="2030"/>
    <x v="273"/>
    <x v="0"/>
    <x v="9"/>
    <x v="4"/>
    <x v="3"/>
    <x v="8"/>
    <x v="0"/>
    <x v="1"/>
    <x v="3"/>
    <x v="19"/>
    <x v="6"/>
    <x v="1653"/>
    <x v="2"/>
    <x v="1492"/>
    <x v="1972"/>
    <x v="1794"/>
    <x v="1969"/>
    <x v="2028"/>
    <x v="0"/>
    <x v="3"/>
    <x v="9"/>
    <x v="9"/>
  </r>
  <r>
    <x v="2031"/>
    <x v="273"/>
    <x v="0"/>
    <x v="9"/>
    <x v="4"/>
    <x v="3"/>
    <x v="13"/>
    <x v="1"/>
    <x v="2"/>
    <x v="0"/>
    <x v="4"/>
    <x v="9"/>
    <x v="1642"/>
    <x v="2"/>
    <x v="1493"/>
    <x v="1973"/>
    <x v="1795"/>
    <x v="1970"/>
    <x v="2029"/>
    <x v="0"/>
    <x v="3"/>
    <x v="9"/>
    <x v="9"/>
  </r>
  <r>
    <x v="2032"/>
    <x v="273"/>
    <x v="0"/>
    <x v="9"/>
    <x v="4"/>
    <x v="2"/>
    <x v="5"/>
    <x v="0"/>
    <x v="1"/>
    <x v="3"/>
    <x v="13"/>
    <x v="2"/>
    <x v="1654"/>
    <x v="0"/>
    <x v="1494"/>
    <x v="1974"/>
    <x v="1796"/>
    <x v="1971"/>
    <x v="2030"/>
    <x v="0"/>
    <x v="3"/>
    <x v="9"/>
    <x v="9"/>
  </r>
  <r>
    <x v="2033"/>
    <x v="273"/>
    <x v="0"/>
    <x v="9"/>
    <x v="4"/>
    <x v="3"/>
    <x v="13"/>
    <x v="0"/>
    <x v="2"/>
    <x v="1"/>
    <x v="11"/>
    <x v="0"/>
    <x v="1655"/>
    <x v="0"/>
    <x v="1495"/>
    <x v="1975"/>
    <x v="1797"/>
    <x v="1972"/>
    <x v="2031"/>
    <x v="0"/>
    <x v="3"/>
    <x v="9"/>
    <x v="9"/>
  </r>
  <r>
    <x v="2034"/>
    <x v="273"/>
    <x v="0"/>
    <x v="9"/>
    <x v="4"/>
    <x v="2"/>
    <x v="5"/>
    <x v="1"/>
    <x v="1"/>
    <x v="3"/>
    <x v="13"/>
    <x v="1"/>
    <x v="1656"/>
    <x v="1"/>
    <x v="1496"/>
    <x v="1976"/>
    <x v="1798"/>
    <x v="1973"/>
    <x v="2032"/>
    <x v="0"/>
    <x v="3"/>
    <x v="9"/>
    <x v="9"/>
  </r>
  <r>
    <x v="2035"/>
    <x v="274"/>
    <x v="0"/>
    <x v="9"/>
    <x v="4"/>
    <x v="3"/>
    <x v="13"/>
    <x v="2"/>
    <x v="0"/>
    <x v="0"/>
    <x v="4"/>
    <x v="0"/>
    <x v="1340"/>
    <x v="0"/>
    <x v="426"/>
    <x v="1977"/>
    <x v="1799"/>
    <x v="1974"/>
    <x v="2033"/>
    <x v="0"/>
    <x v="3"/>
    <x v="9"/>
    <x v="9"/>
  </r>
  <r>
    <x v="2036"/>
    <x v="274"/>
    <x v="0"/>
    <x v="9"/>
    <x v="4"/>
    <x v="2"/>
    <x v="10"/>
    <x v="0"/>
    <x v="1"/>
    <x v="3"/>
    <x v="7"/>
    <x v="0"/>
    <x v="1657"/>
    <x v="1"/>
    <x v="1497"/>
    <x v="1978"/>
    <x v="1800"/>
    <x v="1975"/>
    <x v="2034"/>
    <x v="0"/>
    <x v="3"/>
    <x v="9"/>
    <x v="9"/>
  </r>
  <r>
    <x v="2037"/>
    <x v="275"/>
    <x v="0"/>
    <x v="9"/>
    <x v="4"/>
    <x v="3"/>
    <x v="8"/>
    <x v="0"/>
    <x v="1"/>
    <x v="4"/>
    <x v="10"/>
    <x v="0"/>
    <x v="1488"/>
    <x v="2"/>
    <x v="1085"/>
    <x v="1746"/>
    <x v="1233"/>
    <x v="1976"/>
    <x v="2035"/>
    <x v="0"/>
    <x v="3"/>
    <x v="9"/>
    <x v="9"/>
  </r>
  <r>
    <x v="2038"/>
    <x v="275"/>
    <x v="0"/>
    <x v="9"/>
    <x v="4"/>
    <x v="1"/>
    <x v="12"/>
    <x v="1"/>
    <x v="2"/>
    <x v="2"/>
    <x v="18"/>
    <x v="1"/>
    <x v="1658"/>
    <x v="1"/>
    <x v="1498"/>
    <x v="1979"/>
    <x v="1801"/>
    <x v="1977"/>
    <x v="2036"/>
    <x v="0"/>
    <x v="3"/>
    <x v="9"/>
    <x v="9"/>
  </r>
  <r>
    <x v="2039"/>
    <x v="275"/>
    <x v="0"/>
    <x v="9"/>
    <x v="4"/>
    <x v="3"/>
    <x v="4"/>
    <x v="2"/>
    <x v="1"/>
    <x v="3"/>
    <x v="7"/>
    <x v="0"/>
    <x v="1659"/>
    <x v="0"/>
    <x v="611"/>
    <x v="1980"/>
    <x v="654"/>
    <x v="1978"/>
    <x v="2037"/>
    <x v="0"/>
    <x v="3"/>
    <x v="9"/>
    <x v="9"/>
  </r>
  <r>
    <x v="2040"/>
    <x v="275"/>
    <x v="0"/>
    <x v="9"/>
    <x v="4"/>
    <x v="0"/>
    <x v="15"/>
    <x v="0"/>
    <x v="1"/>
    <x v="1"/>
    <x v="3"/>
    <x v="2"/>
    <x v="1660"/>
    <x v="3"/>
    <x v="1499"/>
    <x v="1981"/>
    <x v="1802"/>
    <x v="1979"/>
    <x v="2038"/>
    <x v="0"/>
    <x v="3"/>
    <x v="9"/>
    <x v="9"/>
  </r>
  <r>
    <x v="2041"/>
    <x v="275"/>
    <x v="0"/>
    <x v="9"/>
    <x v="4"/>
    <x v="1"/>
    <x v="11"/>
    <x v="2"/>
    <x v="2"/>
    <x v="1"/>
    <x v="3"/>
    <x v="1"/>
    <x v="1661"/>
    <x v="0"/>
    <x v="1500"/>
    <x v="1982"/>
    <x v="1803"/>
    <x v="1980"/>
    <x v="2039"/>
    <x v="0"/>
    <x v="3"/>
    <x v="9"/>
    <x v="9"/>
  </r>
  <r>
    <x v="2042"/>
    <x v="275"/>
    <x v="0"/>
    <x v="9"/>
    <x v="4"/>
    <x v="1"/>
    <x v="6"/>
    <x v="2"/>
    <x v="0"/>
    <x v="3"/>
    <x v="5"/>
    <x v="1"/>
    <x v="1662"/>
    <x v="2"/>
    <x v="1501"/>
    <x v="1983"/>
    <x v="1804"/>
    <x v="1981"/>
    <x v="2040"/>
    <x v="0"/>
    <x v="3"/>
    <x v="9"/>
    <x v="9"/>
  </r>
  <r>
    <x v="2043"/>
    <x v="275"/>
    <x v="0"/>
    <x v="9"/>
    <x v="4"/>
    <x v="1"/>
    <x v="6"/>
    <x v="0"/>
    <x v="0"/>
    <x v="4"/>
    <x v="12"/>
    <x v="3"/>
    <x v="1663"/>
    <x v="0"/>
    <x v="1502"/>
    <x v="1984"/>
    <x v="1805"/>
    <x v="1982"/>
    <x v="2041"/>
    <x v="0"/>
    <x v="3"/>
    <x v="9"/>
    <x v="9"/>
  </r>
  <r>
    <x v="2044"/>
    <x v="276"/>
    <x v="0"/>
    <x v="9"/>
    <x v="4"/>
    <x v="2"/>
    <x v="3"/>
    <x v="0"/>
    <x v="1"/>
    <x v="1"/>
    <x v="3"/>
    <x v="3"/>
    <x v="1664"/>
    <x v="0"/>
    <x v="1503"/>
    <x v="1985"/>
    <x v="1806"/>
    <x v="918"/>
    <x v="2042"/>
    <x v="0"/>
    <x v="3"/>
    <x v="9"/>
    <x v="9"/>
  </r>
  <r>
    <x v="2045"/>
    <x v="276"/>
    <x v="0"/>
    <x v="9"/>
    <x v="4"/>
    <x v="1"/>
    <x v="11"/>
    <x v="3"/>
    <x v="0"/>
    <x v="2"/>
    <x v="18"/>
    <x v="3"/>
    <x v="1665"/>
    <x v="2"/>
    <x v="1498"/>
    <x v="1986"/>
    <x v="1807"/>
    <x v="1983"/>
    <x v="2043"/>
    <x v="0"/>
    <x v="3"/>
    <x v="9"/>
    <x v="9"/>
  </r>
  <r>
    <x v="2046"/>
    <x v="276"/>
    <x v="0"/>
    <x v="9"/>
    <x v="4"/>
    <x v="3"/>
    <x v="13"/>
    <x v="0"/>
    <x v="1"/>
    <x v="1"/>
    <x v="1"/>
    <x v="6"/>
    <x v="1666"/>
    <x v="0"/>
    <x v="1504"/>
    <x v="1987"/>
    <x v="1808"/>
    <x v="1984"/>
    <x v="2044"/>
    <x v="0"/>
    <x v="3"/>
    <x v="9"/>
    <x v="9"/>
  </r>
  <r>
    <x v="2047"/>
    <x v="276"/>
    <x v="0"/>
    <x v="9"/>
    <x v="4"/>
    <x v="3"/>
    <x v="13"/>
    <x v="3"/>
    <x v="0"/>
    <x v="1"/>
    <x v="17"/>
    <x v="3"/>
    <x v="1667"/>
    <x v="0"/>
    <x v="247"/>
    <x v="1988"/>
    <x v="255"/>
    <x v="1985"/>
    <x v="2045"/>
    <x v="0"/>
    <x v="3"/>
    <x v="9"/>
    <x v="9"/>
  </r>
  <r>
    <x v="2048"/>
    <x v="276"/>
    <x v="0"/>
    <x v="9"/>
    <x v="4"/>
    <x v="1"/>
    <x v="12"/>
    <x v="1"/>
    <x v="2"/>
    <x v="3"/>
    <x v="7"/>
    <x v="8"/>
    <x v="1668"/>
    <x v="3"/>
    <x v="1505"/>
    <x v="1989"/>
    <x v="1809"/>
    <x v="1986"/>
    <x v="2046"/>
    <x v="0"/>
    <x v="3"/>
    <x v="9"/>
    <x v="9"/>
  </r>
  <r>
    <x v="2049"/>
    <x v="276"/>
    <x v="0"/>
    <x v="9"/>
    <x v="4"/>
    <x v="2"/>
    <x v="16"/>
    <x v="0"/>
    <x v="0"/>
    <x v="4"/>
    <x v="14"/>
    <x v="3"/>
    <x v="1475"/>
    <x v="0"/>
    <x v="246"/>
    <x v="1990"/>
    <x v="254"/>
    <x v="1987"/>
    <x v="2047"/>
    <x v="0"/>
    <x v="3"/>
    <x v="9"/>
    <x v="9"/>
  </r>
  <r>
    <x v="2050"/>
    <x v="277"/>
    <x v="0"/>
    <x v="9"/>
    <x v="4"/>
    <x v="1"/>
    <x v="11"/>
    <x v="2"/>
    <x v="0"/>
    <x v="3"/>
    <x v="19"/>
    <x v="0"/>
    <x v="1669"/>
    <x v="2"/>
    <x v="1506"/>
    <x v="1991"/>
    <x v="1810"/>
    <x v="1988"/>
    <x v="2048"/>
    <x v="0"/>
    <x v="3"/>
    <x v="9"/>
    <x v="9"/>
  </r>
  <r>
    <x v="2051"/>
    <x v="277"/>
    <x v="0"/>
    <x v="9"/>
    <x v="4"/>
    <x v="0"/>
    <x v="0"/>
    <x v="0"/>
    <x v="1"/>
    <x v="2"/>
    <x v="2"/>
    <x v="3"/>
    <x v="1670"/>
    <x v="0"/>
    <x v="706"/>
    <x v="1992"/>
    <x v="1811"/>
    <x v="1989"/>
    <x v="2049"/>
    <x v="0"/>
    <x v="3"/>
    <x v="9"/>
    <x v="9"/>
  </r>
  <r>
    <x v="2052"/>
    <x v="277"/>
    <x v="0"/>
    <x v="9"/>
    <x v="4"/>
    <x v="1"/>
    <x v="6"/>
    <x v="0"/>
    <x v="0"/>
    <x v="2"/>
    <x v="9"/>
    <x v="0"/>
    <x v="1671"/>
    <x v="0"/>
    <x v="1412"/>
    <x v="1993"/>
    <x v="1812"/>
    <x v="1990"/>
    <x v="2050"/>
    <x v="0"/>
    <x v="3"/>
    <x v="9"/>
    <x v="9"/>
  </r>
  <r>
    <x v="2053"/>
    <x v="277"/>
    <x v="0"/>
    <x v="9"/>
    <x v="4"/>
    <x v="0"/>
    <x v="15"/>
    <x v="3"/>
    <x v="0"/>
    <x v="1"/>
    <x v="3"/>
    <x v="3"/>
    <x v="1672"/>
    <x v="2"/>
    <x v="1507"/>
    <x v="1994"/>
    <x v="1813"/>
    <x v="1991"/>
    <x v="2051"/>
    <x v="0"/>
    <x v="3"/>
    <x v="9"/>
    <x v="9"/>
  </r>
  <r>
    <x v="2054"/>
    <x v="277"/>
    <x v="0"/>
    <x v="9"/>
    <x v="4"/>
    <x v="0"/>
    <x v="0"/>
    <x v="2"/>
    <x v="0"/>
    <x v="3"/>
    <x v="19"/>
    <x v="3"/>
    <x v="1673"/>
    <x v="0"/>
    <x v="1508"/>
    <x v="1995"/>
    <x v="1814"/>
    <x v="1992"/>
    <x v="2052"/>
    <x v="0"/>
    <x v="3"/>
    <x v="9"/>
    <x v="9"/>
  </r>
  <r>
    <x v="2055"/>
    <x v="278"/>
    <x v="0"/>
    <x v="9"/>
    <x v="4"/>
    <x v="3"/>
    <x v="4"/>
    <x v="0"/>
    <x v="1"/>
    <x v="4"/>
    <x v="12"/>
    <x v="0"/>
    <x v="702"/>
    <x v="2"/>
    <x v="1509"/>
    <x v="1996"/>
    <x v="1815"/>
    <x v="1993"/>
    <x v="2053"/>
    <x v="0"/>
    <x v="3"/>
    <x v="9"/>
    <x v="9"/>
  </r>
  <r>
    <x v="2056"/>
    <x v="278"/>
    <x v="0"/>
    <x v="9"/>
    <x v="4"/>
    <x v="2"/>
    <x v="5"/>
    <x v="0"/>
    <x v="2"/>
    <x v="1"/>
    <x v="11"/>
    <x v="8"/>
    <x v="1674"/>
    <x v="2"/>
    <x v="1510"/>
    <x v="1997"/>
    <x v="1816"/>
    <x v="1994"/>
    <x v="2054"/>
    <x v="0"/>
    <x v="3"/>
    <x v="9"/>
    <x v="9"/>
  </r>
  <r>
    <x v="2057"/>
    <x v="279"/>
    <x v="0"/>
    <x v="9"/>
    <x v="4"/>
    <x v="3"/>
    <x v="8"/>
    <x v="2"/>
    <x v="1"/>
    <x v="0"/>
    <x v="8"/>
    <x v="0"/>
    <x v="1675"/>
    <x v="1"/>
    <x v="1511"/>
    <x v="1998"/>
    <x v="1817"/>
    <x v="1995"/>
    <x v="2055"/>
    <x v="0"/>
    <x v="3"/>
    <x v="9"/>
    <x v="9"/>
  </r>
  <r>
    <x v="2058"/>
    <x v="279"/>
    <x v="0"/>
    <x v="9"/>
    <x v="4"/>
    <x v="0"/>
    <x v="0"/>
    <x v="0"/>
    <x v="1"/>
    <x v="0"/>
    <x v="8"/>
    <x v="0"/>
    <x v="1676"/>
    <x v="0"/>
    <x v="1512"/>
    <x v="1999"/>
    <x v="1818"/>
    <x v="1996"/>
    <x v="2056"/>
    <x v="0"/>
    <x v="3"/>
    <x v="9"/>
    <x v="9"/>
  </r>
  <r>
    <x v="2059"/>
    <x v="279"/>
    <x v="0"/>
    <x v="9"/>
    <x v="4"/>
    <x v="2"/>
    <x v="2"/>
    <x v="1"/>
    <x v="2"/>
    <x v="1"/>
    <x v="11"/>
    <x v="1"/>
    <x v="1677"/>
    <x v="1"/>
    <x v="949"/>
    <x v="2000"/>
    <x v="1819"/>
    <x v="1997"/>
    <x v="2057"/>
    <x v="0"/>
    <x v="3"/>
    <x v="9"/>
    <x v="9"/>
  </r>
  <r>
    <x v="2060"/>
    <x v="279"/>
    <x v="0"/>
    <x v="9"/>
    <x v="4"/>
    <x v="3"/>
    <x v="8"/>
    <x v="0"/>
    <x v="0"/>
    <x v="1"/>
    <x v="17"/>
    <x v="2"/>
    <x v="1678"/>
    <x v="2"/>
    <x v="115"/>
    <x v="2001"/>
    <x v="1820"/>
    <x v="1998"/>
    <x v="2058"/>
    <x v="0"/>
    <x v="3"/>
    <x v="9"/>
    <x v="9"/>
  </r>
  <r>
    <x v="2061"/>
    <x v="279"/>
    <x v="0"/>
    <x v="9"/>
    <x v="4"/>
    <x v="2"/>
    <x v="16"/>
    <x v="0"/>
    <x v="0"/>
    <x v="0"/>
    <x v="8"/>
    <x v="3"/>
    <x v="1679"/>
    <x v="3"/>
    <x v="382"/>
    <x v="2002"/>
    <x v="1821"/>
    <x v="1999"/>
    <x v="2059"/>
    <x v="0"/>
    <x v="3"/>
    <x v="9"/>
    <x v="9"/>
  </r>
  <r>
    <x v="2062"/>
    <x v="279"/>
    <x v="0"/>
    <x v="9"/>
    <x v="4"/>
    <x v="1"/>
    <x v="12"/>
    <x v="2"/>
    <x v="0"/>
    <x v="0"/>
    <x v="6"/>
    <x v="2"/>
    <x v="1493"/>
    <x v="2"/>
    <x v="1513"/>
    <x v="2003"/>
    <x v="1822"/>
    <x v="2000"/>
    <x v="2060"/>
    <x v="0"/>
    <x v="3"/>
    <x v="9"/>
    <x v="9"/>
  </r>
  <r>
    <x v="2063"/>
    <x v="279"/>
    <x v="0"/>
    <x v="9"/>
    <x v="4"/>
    <x v="0"/>
    <x v="9"/>
    <x v="2"/>
    <x v="1"/>
    <x v="1"/>
    <x v="3"/>
    <x v="0"/>
    <x v="1680"/>
    <x v="0"/>
    <x v="1514"/>
    <x v="2004"/>
    <x v="1823"/>
    <x v="2001"/>
    <x v="2061"/>
    <x v="0"/>
    <x v="3"/>
    <x v="9"/>
    <x v="9"/>
  </r>
  <r>
    <x v="2064"/>
    <x v="279"/>
    <x v="0"/>
    <x v="9"/>
    <x v="4"/>
    <x v="3"/>
    <x v="7"/>
    <x v="3"/>
    <x v="0"/>
    <x v="0"/>
    <x v="4"/>
    <x v="3"/>
    <x v="1681"/>
    <x v="2"/>
    <x v="648"/>
    <x v="2005"/>
    <x v="702"/>
    <x v="2002"/>
    <x v="2062"/>
    <x v="0"/>
    <x v="3"/>
    <x v="9"/>
    <x v="9"/>
  </r>
  <r>
    <x v="2065"/>
    <x v="279"/>
    <x v="0"/>
    <x v="9"/>
    <x v="4"/>
    <x v="1"/>
    <x v="12"/>
    <x v="0"/>
    <x v="0"/>
    <x v="2"/>
    <x v="15"/>
    <x v="1"/>
    <x v="1682"/>
    <x v="0"/>
    <x v="1515"/>
    <x v="2006"/>
    <x v="1824"/>
    <x v="2003"/>
    <x v="2063"/>
    <x v="0"/>
    <x v="3"/>
    <x v="9"/>
    <x v="9"/>
  </r>
  <r>
    <x v="2066"/>
    <x v="280"/>
    <x v="0"/>
    <x v="9"/>
    <x v="4"/>
    <x v="0"/>
    <x v="9"/>
    <x v="0"/>
    <x v="2"/>
    <x v="0"/>
    <x v="4"/>
    <x v="3"/>
    <x v="1683"/>
    <x v="0"/>
    <x v="1516"/>
    <x v="2007"/>
    <x v="1825"/>
    <x v="1061"/>
    <x v="2064"/>
    <x v="0"/>
    <x v="3"/>
    <x v="9"/>
    <x v="9"/>
  </r>
  <r>
    <x v="2067"/>
    <x v="280"/>
    <x v="0"/>
    <x v="9"/>
    <x v="4"/>
    <x v="3"/>
    <x v="8"/>
    <x v="0"/>
    <x v="0"/>
    <x v="4"/>
    <x v="10"/>
    <x v="3"/>
    <x v="319"/>
    <x v="0"/>
    <x v="938"/>
    <x v="2008"/>
    <x v="1044"/>
    <x v="2004"/>
    <x v="2065"/>
    <x v="0"/>
    <x v="3"/>
    <x v="9"/>
    <x v="9"/>
  </r>
  <r>
    <x v="2068"/>
    <x v="280"/>
    <x v="0"/>
    <x v="9"/>
    <x v="4"/>
    <x v="3"/>
    <x v="13"/>
    <x v="2"/>
    <x v="1"/>
    <x v="4"/>
    <x v="10"/>
    <x v="3"/>
    <x v="736"/>
    <x v="0"/>
    <x v="1517"/>
    <x v="2009"/>
    <x v="1826"/>
    <x v="2005"/>
    <x v="2066"/>
    <x v="0"/>
    <x v="3"/>
    <x v="9"/>
    <x v="9"/>
  </r>
  <r>
    <x v="2069"/>
    <x v="280"/>
    <x v="0"/>
    <x v="9"/>
    <x v="4"/>
    <x v="2"/>
    <x v="10"/>
    <x v="1"/>
    <x v="1"/>
    <x v="0"/>
    <x v="6"/>
    <x v="8"/>
    <x v="255"/>
    <x v="3"/>
    <x v="1518"/>
    <x v="2010"/>
    <x v="1827"/>
    <x v="2006"/>
    <x v="2067"/>
    <x v="0"/>
    <x v="3"/>
    <x v="9"/>
    <x v="9"/>
  </r>
  <r>
    <x v="2070"/>
    <x v="280"/>
    <x v="0"/>
    <x v="9"/>
    <x v="4"/>
    <x v="3"/>
    <x v="4"/>
    <x v="0"/>
    <x v="0"/>
    <x v="1"/>
    <x v="1"/>
    <x v="3"/>
    <x v="1684"/>
    <x v="0"/>
    <x v="1519"/>
    <x v="2011"/>
    <x v="1406"/>
    <x v="2007"/>
    <x v="2068"/>
    <x v="0"/>
    <x v="3"/>
    <x v="9"/>
    <x v="9"/>
  </r>
  <r>
    <x v="2071"/>
    <x v="281"/>
    <x v="0"/>
    <x v="9"/>
    <x v="4"/>
    <x v="2"/>
    <x v="3"/>
    <x v="0"/>
    <x v="2"/>
    <x v="3"/>
    <x v="5"/>
    <x v="3"/>
    <x v="1685"/>
    <x v="0"/>
    <x v="1520"/>
    <x v="2012"/>
    <x v="1828"/>
    <x v="2008"/>
    <x v="2069"/>
    <x v="0"/>
    <x v="3"/>
    <x v="9"/>
    <x v="9"/>
  </r>
  <r>
    <x v="2072"/>
    <x v="281"/>
    <x v="0"/>
    <x v="9"/>
    <x v="4"/>
    <x v="2"/>
    <x v="2"/>
    <x v="0"/>
    <x v="1"/>
    <x v="2"/>
    <x v="15"/>
    <x v="0"/>
    <x v="1686"/>
    <x v="3"/>
    <x v="1521"/>
    <x v="2013"/>
    <x v="1829"/>
    <x v="2009"/>
    <x v="2070"/>
    <x v="0"/>
    <x v="3"/>
    <x v="9"/>
    <x v="9"/>
  </r>
  <r>
    <x v="2073"/>
    <x v="281"/>
    <x v="0"/>
    <x v="9"/>
    <x v="4"/>
    <x v="1"/>
    <x v="14"/>
    <x v="2"/>
    <x v="0"/>
    <x v="1"/>
    <x v="1"/>
    <x v="3"/>
    <x v="1687"/>
    <x v="0"/>
    <x v="1522"/>
    <x v="2014"/>
    <x v="1830"/>
    <x v="2010"/>
    <x v="2071"/>
    <x v="0"/>
    <x v="3"/>
    <x v="9"/>
    <x v="9"/>
  </r>
  <r>
    <x v="2074"/>
    <x v="281"/>
    <x v="0"/>
    <x v="9"/>
    <x v="4"/>
    <x v="3"/>
    <x v="8"/>
    <x v="2"/>
    <x v="2"/>
    <x v="4"/>
    <x v="14"/>
    <x v="3"/>
    <x v="958"/>
    <x v="2"/>
    <x v="1523"/>
    <x v="2015"/>
    <x v="1831"/>
    <x v="2011"/>
    <x v="2072"/>
    <x v="0"/>
    <x v="3"/>
    <x v="9"/>
    <x v="9"/>
  </r>
  <r>
    <x v="2075"/>
    <x v="281"/>
    <x v="0"/>
    <x v="9"/>
    <x v="4"/>
    <x v="2"/>
    <x v="2"/>
    <x v="0"/>
    <x v="1"/>
    <x v="1"/>
    <x v="1"/>
    <x v="0"/>
    <x v="1688"/>
    <x v="3"/>
    <x v="862"/>
    <x v="2016"/>
    <x v="951"/>
    <x v="2012"/>
    <x v="2073"/>
    <x v="0"/>
    <x v="3"/>
    <x v="9"/>
    <x v="9"/>
  </r>
  <r>
    <x v="2076"/>
    <x v="281"/>
    <x v="0"/>
    <x v="9"/>
    <x v="4"/>
    <x v="1"/>
    <x v="12"/>
    <x v="0"/>
    <x v="1"/>
    <x v="4"/>
    <x v="14"/>
    <x v="3"/>
    <x v="361"/>
    <x v="0"/>
    <x v="1130"/>
    <x v="2017"/>
    <x v="1832"/>
    <x v="2013"/>
    <x v="2074"/>
    <x v="0"/>
    <x v="3"/>
    <x v="9"/>
    <x v="9"/>
  </r>
  <r>
    <x v="2077"/>
    <x v="281"/>
    <x v="0"/>
    <x v="9"/>
    <x v="4"/>
    <x v="0"/>
    <x v="15"/>
    <x v="0"/>
    <x v="0"/>
    <x v="4"/>
    <x v="12"/>
    <x v="0"/>
    <x v="1689"/>
    <x v="3"/>
    <x v="1524"/>
    <x v="2018"/>
    <x v="1833"/>
    <x v="2014"/>
    <x v="2075"/>
    <x v="0"/>
    <x v="3"/>
    <x v="9"/>
    <x v="9"/>
  </r>
  <r>
    <x v="2078"/>
    <x v="281"/>
    <x v="0"/>
    <x v="9"/>
    <x v="4"/>
    <x v="0"/>
    <x v="15"/>
    <x v="3"/>
    <x v="1"/>
    <x v="3"/>
    <x v="19"/>
    <x v="0"/>
    <x v="1690"/>
    <x v="0"/>
    <x v="1525"/>
    <x v="2019"/>
    <x v="1834"/>
    <x v="2015"/>
    <x v="2076"/>
    <x v="0"/>
    <x v="3"/>
    <x v="9"/>
    <x v="9"/>
  </r>
  <r>
    <x v="2079"/>
    <x v="281"/>
    <x v="0"/>
    <x v="9"/>
    <x v="4"/>
    <x v="1"/>
    <x v="12"/>
    <x v="0"/>
    <x v="1"/>
    <x v="3"/>
    <x v="7"/>
    <x v="3"/>
    <x v="1691"/>
    <x v="0"/>
    <x v="1526"/>
    <x v="2020"/>
    <x v="1835"/>
    <x v="2016"/>
    <x v="2077"/>
    <x v="0"/>
    <x v="3"/>
    <x v="9"/>
    <x v="9"/>
  </r>
  <r>
    <x v="2080"/>
    <x v="282"/>
    <x v="0"/>
    <x v="9"/>
    <x v="4"/>
    <x v="1"/>
    <x v="11"/>
    <x v="0"/>
    <x v="0"/>
    <x v="3"/>
    <x v="5"/>
    <x v="1"/>
    <x v="1692"/>
    <x v="2"/>
    <x v="1527"/>
    <x v="2021"/>
    <x v="1836"/>
    <x v="2017"/>
    <x v="2078"/>
    <x v="0"/>
    <x v="3"/>
    <x v="9"/>
    <x v="9"/>
  </r>
  <r>
    <x v="2081"/>
    <x v="282"/>
    <x v="0"/>
    <x v="9"/>
    <x v="4"/>
    <x v="2"/>
    <x v="2"/>
    <x v="0"/>
    <x v="2"/>
    <x v="3"/>
    <x v="13"/>
    <x v="2"/>
    <x v="1693"/>
    <x v="3"/>
    <x v="1528"/>
    <x v="2022"/>
    <x v="1429"/>
    <x v="2018"/>
    <x v="2079"/>
    <x v="0"/>
    <x v="3"/>
    <x v="9"/>
    <x v="9"/>
  </r>
  <r>
    <x v="2082"/>
    <x v="282"/>
    <x v="0"/>
    <x v="9"/>
    <x v="4"/>
    <x v="0"/>
    <x v="15"/>
    <x v="1"/>
    <x v="1"/>
    <x v="1"/>
    <x v="17"/>
    <x v="7"/>
    <x v="1694"/>
    <x v="3"/>
    <x v="1529"/>
    <x v="2023"/>
    <x v="1837"/>
    <x v="2019"/>
    <x v="2080"/>
    <x v="0"/>
    <x v="3"/>
    <x v="9"/>
    <x v="9"/>
  </r>
  <r>
    <x v="2083"/>
    <x v="282"/>
    <x v="0"/>
    <x v="9"/>
    <x v="4"/>
    <x v="3"/>
    <x v="7"/>
    <x v="2"/>
    <x v="1"/>
    <x v="2"/>
    <x v="2"/>
    <x v="0"/>
    <x v="148"/>
    <x v="0"/>
    <x v="227"/>
    <x v="2024"/>
    <x v="1838"/>
    <x v="2020"/>
    <x v="2081"/>
    <x v="0"/>
    <x v="3"/>
    <x v="9"/>
    <x v="9"/>
  </r>
  <r>
    <x v="2084"/>
    <x v="282"/>
    <x v="0"/>
    <x v="9"/>
    <x v="4"/>
    <x v="2"/>
    <x v="5"/>
    <x v="2"/>
    <x v="1"/>
    <x v="2"/>
    <x v="9"/>
    <x v="3"/>
    <x v="1695"/>
    <x v="0"/>
    <x v="1530"/>
    <x v="2025"/>
    <x v="1839"/>
    <x v="2021"/>
    <x v="2082"/>
    <x v="0"/>
    <x v="3"/>
    <x v="9"/>
    <x v="9"/>
  </r>
  <r>
    <x v="2085"/>
    <x v="283"/>
    <x v="0"/>
    <x v="9"/>
    <x v="4"/>
    <x v="0"/>
    <x v="9"/>
    <x v="0"/>
    <x v="0"/>
    <x v="1"/>
    <x v="1"/>
    <x v="3"/>
    <x v="1696"/>
    <x v="0"/>
    <x v="1267"/>
    <x v="2026"/>
    <x v="1474"/>
    <x v="2022"/>
    <x v="2083"/>
    <x v="0"/>
    <x v="3"/>
    <x v="9"/>
    <x v="9"/>
  </r>
  <r>
    <x v="2086"/>
    <x v="283"/>
    <x v="0"/>
    <x v="9"/>
    <x v="4"/>
    <x v="1"/>
    <x v="12"/>
    <x v="0"/>
    <x v="1"/>
    <x v="4"/>
    <x v="10"/>
    <x v="3"/>
    <x v="1169"/>
    <x v="0"/>
    <x v="1003"/>
    <x v="1311"/>
    <x v="1133"/>
    <x v="2023"/>
    <x v="2084"/>
    <x v="0"/>
    <x v="3"/>
    <x v="9"/>
    <x v="9"/>
  </r>
  <r>
    <x v="2087"/>
    <x v="283"/>
    <x v="0"/>
    <x v="9"/>
    <x v="4"/>
    <x v="2"/>
    <x v="5"/>
    <x v="1"/>
    <x v="2"/>
    <x v="0"/>
    <x v="6"/>
    <x v="7"/>
    <x v="1528"/>
    <x v="1"/>
    <x v="1531"/>
    <x v="2027"/>
    <x v="1840"/>
    <x v="2024"/>
    <x v="2085"/>
    <x v="0"/>
    <x v="3"/>
    <x v="9"/>
    <x v="9"/>
  </r>
  <r>
    <x v="2088"/>
    <x v="284"/>
    <x v="0"/>
    <x v="9"/>
    <x v="4"/>
    <x v="3"/>
    <x v="7"/>
    <x v="0"/>
    <x v="2"/>
    <x v="2"/>
    <x v="18"/>
    <x v="3"/>
    <x v="1697"/>
    <x v="0"/>
    <x v="1532"/>
    <x v="2028"/>
    <x v="1841"/>
    <x v="2025"/>
    <x v="2086"/>
    <x v="0"/>
    <x v="3"/>
    <x v="9"/>
    <x v="9"/>
  </r>
  <r>
    <x v="2089"/>
    <x v="284"/>
    <x v="0"/>
    <x v="9"/>
    <x v="4"/>
    <x v="2"/>
    <x v="3"/>
    <x v="0"/>
    <x v="1"/>
    <x v="4"/>
    <x v="14"/>
    <x v="3"/>
    <x v="242"/>
    <x v="2"/>
    <x v="1119"/>
    <x v="2029"/>
    <x v="1281"/>
    <x v="2026"/>
    <x v="2087"/>
    <x v="0"/>
    <x v="3"/>
    <x v="9"/>
    <x v="9"/>
  </r>
  <r>
    <x v="2090"/>
    <x v="284"/>
    <x v="0"/>
    <x v="9"/>
    <x v="4"/>
    <x v="2"/>
    <x v="3"/>
    <x v="0"/>
    <x v="2"/>
    <x v="3"/>
    <x v="13"/>
    <x v="0"/>
    <x v="1698"/>
    <x v="0"/>
    <x v="1533"/>
    <x v="2030"/>
    <x v="1842"/>
    <x v="2027"/>
    <x v="2088"/>
    <x v="0"/>
    <x v="3"/>
    <x v="9"/>
    <x v="9"/>
  </r>
  <r>
    <x v="2091"/>
    <x v="284"/>
    <x v="0"/>
    <x v="9"/>
    <x v="4"/>
    <x v="2"/>
    <x v="2"/>
    <x v="0"/>
    <x v="2"/>
    <x v="0"/>
    <x v="6"/>
    <x v="2"/>
    <x v="1040"/>
    <x v="0"/>
    <x v="1290"/>
    <x v="2031"/>
    <x v="1843"/>
    <x v="2028"/>
    <x v="2089"/>
    <x v="0"/>
    <x v="3"/>
    <x v="9"/>
    <x v="9"/>
  </r>
  <r>
    <x v="2092"/>
    <x v="285"/>
    <x v="0"/>
    <x v="9"/>
    <x v="4"/>
    <x v="1"/>
    <x v="12"/>
    <x v="1"/>
    <x v="2"/>
    <x v="2"/>
    <x v="2"/>
    <x v="6"/>
    <x v="1699"/>
    <x v="1"/>
    <x v="239"/>
    <x v="2032"/>
    <x v="1844"/>
    <x v="2029"/>
    <x v="2090"/>
    <x v="0"/>
    <x v="3"/>
    <x v="9"/>
    <x v="9"/>
  </r>
  <r>
    <x v="2093"/>
    <x v="285"/>
    <x v="0"/>
    <x v="9"/>
    <x v="4"/>
    <x v="2"/>
    <x v="5"/>
    <x v="2"/>
    <x v="1"/>
    <x v="2"/>
    <x v="2"/>
    <x v="1"/>
    <x v="1700"/>
    <x v="2"/>
    <x v="1344"/>
    <x v="2033"/>
    <x v="1845"/>
    <x v="2030"/>
    <x v="2091"/>
    <x v="0"/>
    <x v="3"/>
    <x v="9"/>
    <x v="9"/>
  </r>
  <r>
    <x v="2094"/>
    <x v="285"/>
    <x v="0"/>
    <x v="9"/>
    <x v="4"/>
    <x v="1"/>
    <x v="11"/>
    <x v="0"/>
    <x v="0"/>
    <x v="0"/>
    <x v="6"/>
    <x v="2"/>
    <x v="338"/>
    <x v="0"/>
    <x v="99"/>
    <x v="2034"/>
    <x v="1846"/>
    <x v="2031"/>
    <x v="2092"/>
    <x v="0"/>
    <x v="3"/>
    <x v="9"/>
    <x v="9"/>
  </r>
  <r>
    <x v="2095"/>
    <x v="285"/>
    <x v="0"/>
    <x v="9"/>
    <x v="4"/>
    <x v="3"/>
    <x v="8"/>
    <x v="2"/>
    <x v="0"/>
    <x v="0"/>
    <x v="4"/>
    <x v="3"/>
    <x v="748"/>
    <x v="1"/>
    <x v="1059"/>
    <x v="2035"/>
    <x v="1197"/>
    <x v="2032"/>
    <x v="2093"/>
    <x v="0"/>
    <x v="3"/>
    <x v="9"/>
    <x v="9"/>
  </r>
  <r>
    <x v="2096"/>
    <x v="285"/>
    <x v="0"/>
    <x v="9"/>
    <x v="4"/>
    <x v="0"/>
    <x v="15"/>
    <x v="2"/>
    <x v="1"/>
    <x v="2"/>
    <x v="2"/>
    <x v="2"/>
    <x v="1401"/>
    <x v="3"/>
    <x v="21"/>
    <x v="2036"/>
    <x v="1847"/>
    <x v="2033"/>
    <x v="2094"/>
    <x v="0"/>
    <x v="3"/>
    <x v="9"/>
    <x v="9"/>
  </r>
  <r>
    <x v="2097"/>
    <x v="285"/>
    <x v="0"/>
    <x v="9"/>
    <x v="4"/>
    <x v="2"/>
    <x v="2"/>
    <x v="1"/>
    <x v="0"/>
    <x v="0"/>
    <x v="6"/>
    <x v="7"/>
    <x v="14"/>
    <x v="3"/>
    <x v="281"/>
    <x v="2037"/>
    <x v="1848"/>
    <x v="2034"/>
    <x v="2095"/>
    <x v="0"/>
    <x v="3"/>
    <x v="9"/>
    <x v="9"/>
  </r>
  <r>
    <x v="2098"/>
    <x v="285"/>
    <x v="0"/>
    <x v="9"/>
    <x v="4"/>
    <x v="3"/>
    <x v="7"/>
    <x v="2"/>
    <x v="0"/>
    <x v="1"/>
    <x v="11"/>
    <x v="3"/>
    <x v="1701"/>
    <x v="2"/>
    <x v="1534"/>
    <x v="2038"/>
    <x v="1849"/>
    <x v="2035"/>
    <x v="2096"/>
    <x v="0"/>
    <x v="3"/>
    <x v="9"/>
    <x v="9"/>
  </r>
  <r>
    <x v="2099"/>
    <x v="285"/>
    <x v="0"/>
    <x v="9"/>
    <x v="4"/>
    <x v="1"/>
    <x v="14"/>
    <x v="0"/>
    <x v="2"/>
    <x v="4"/>
    <x v="14"/>
    <x v="3"/>
    <x v="4"/>
    <x v="0"/>
    <x v="1535"/>
    <x v="2039"/>
    <x v="1850"/>
    <x v="2036"/>
    <x v="2097"/>
    <x v="0"/>
    <x v="3"/>
    <x v="9"/>
    <x v="9"/>
  </r>
  <r>
    <x v="2100"/>
    <x v="285"/>
    <x v="0"/>
    <x v="9"/>
    <x v="4"/>
    <x v="0"/>
    <x v="0"/>
    <x v="2"/>
    <x v="2"/>
    <x v="0"/>
    <x v="6"/>
    <x v="3"/>
    <x v="602"/>
    <x v="2"/>
    <x v="698"/>
    <x v="640"/>
    <x v="1851"/>
    <x v="2037"/>
    <x v="2098"/>
    <x v="0"/>
    <x v="3"/>
    <x v="9"/>
    <x v="9"/>
  </r>
  <r>
    <x v="2101"/>
    <x v="285"/>
    <x v="0"/>
    <x v="9"/>
    <x v="4"/>
    <x v="2"/>
    <x v="10"/>
    <x v="0"/>
    <x v="1"/>
    <x v="1"/>
    <x v="11"/>
    <x v="3"/>
    <x v="1702"/>
    <x v="0"/>
    <x v="1536"/>
    <x v="2040"/>
    <x v="1852"/>
    <x v="646"/>
    <x v="2099"/>
    <x v="0"/>
    <x v="3"/>
    <x v="9"/>
    <x v="9"/>
  </r>
  <r>
    <x v="2102"/>
    <x v="286"/>
    <x v="0"/>
    <x v="9"/>
    <x v="4"/>
    <x v="3"/>
    <x v="8"/>
    <x v="3"/>
    <x v="2"/>
    <x v="0"/>
    <x v="4"/>
    <x v="0"/>
    <x v="277"/>
    <x v="2"/>
    <x v="552"/>
    <x v="2041"/>
    <x v="584"/>
    <x v="2038"/>
    <x v="2100"/>
    <x v="0"/>
    <x v="3"/>
    <x v="9"/>
    <x v="9"/>
  </r>
  <r>
    <x v="2103"/>
    <x v="286"/>
    <x v="0"/>
    <x v="9"/>
    <x v="4"/>
    <x v="0"/>
    <x v="0"/>
    <x v="0"/>
    <x v="1"/>
    <x v="4"/>
    <x v="10"/>
    <x v="2"/>
    <x v="406"/>
    <x v="2"/>
    <x v="881"/>
    <x v="2042"/>
    <x v="1853"/>
    <x v="2039"/>
    <x v="2101"/>
    <x v="0"/>
    <x v="3"/>
    <x v="9"/>
    <x v="9"/>
  </r>
  <r>
    <x v="2104"/>
    <x v="286"/>
    <x v="0"/>
    <x v="9"/>
    <x v="4"/>
    <x v="3"/>
    <x v="4"/>
    <x v="2"/>
    <x v="0"/>
    <x v="1"/>
    <x v="3"/>
    <x v="3"/>
    <x v="1703"/>
    <x v="0"/>
    <x v="1537"/>
    <x v="2043"/>
    <x v="1854"/>
    <x v="2040"/>
    <x v="2102"/>
    <x v="0"/>
    <x v="3"/>
    <x v="9"/>
    <x v="9"/>
  </r>
  <r>
    <x v="2105"/>
    <x v="286"/>
    <x v="0"/>
    <x v="9"/>
    <x v="4"/>
    <x v="3"/>
    <x v="7"/>
    <x v="0"/>
    <x v="1"/>
    <x v="3"/>
    <x v="7"/>
    <x v="2"/>
    <x v="1704"/>
    <x v="1"/>
    <x v="1538"/>
    <x v="2044"/>
    <x v="1855"/>
    <x v="2041"/>
    <x v="2103"/>
    <x v="0"/>
    <x v="3"/>
    <x v="9"/>
    <x v="9"/>
  </r>
  <r>
    <x v="2106"/>
    <x v="286"/>
    <x v="0"/>
    <x v="9"/>
    <x v="4"/>
    <x v="3"/>
    <x v="4"/>
    <x v="3"/>
    <x v="1"/>
    <x v="0"/>
    <x v="4"/>
    <x v="0"/>
    <x v="640"/>
    <x v="0"/>
    <x v="426"/>
    <x v="2045"/>
    <x v="1799"/>
    <x v="2042"/>
    <x v="2104"/>
    <x v="0"/>
    <x v="3"/>
    <x v="9"/>
    <x v="9"/>
  </r>
  <r>
    <x v="2107"/>
    <x v="286"/>
    <x v="0"/>
    <x v="9"/>
    <x v="4"/>
    <x v="3"/>
    <x v="7"/>
    <x v="0"/>
    <x v="1"/>
    <x v="2"/>
    <x v="9"/>
    <x v="3"/>
    <x v="1705"/>
    <x v="0"/>
    <x v="1172"/>
    <x v="2046"/>
    <x v="1856"/>
    <x v="2043"/>
    <x v="2105"/>
    <x v="0"/>
    <x v="3"/>
    <x v="9"/>
    <x v="9"/>
  </r>
  <r>
    <x v="2108"/>
    <x v="287"/>
    <x v="0"/>
    <x v="9"/>
    <x v="4"/>
    <x v="2"/>
    <x v="2"/>
    <x v="0"/>
    <x v="2"/>
    <x v="1"/>
    <x v="1"/>
    <x v="3"/>
    <x v="605"/>
    <x v="1"/>
    <x v="1233"/>
    <x v="2047"/>
    <x v="28"/>
    <x v="2044"/>
    <x v="2106"/>
    <x v="0"/>
    <x v="3"/>
    <x v="9"/>
    <x v="9"/>
  </r>
  <r>
    <x v="2109"/>
    <x v="287"/>
    <x v="0"/>
    <x v="9"/>
    <x v="4"/>
    <x v="3"/>
    <x v="13"/>
    <x v="2"/>
    <x v="0"/>
    <x v="0"/>
    <x v="4"/>
    <x v="2"/>
    <x v="638"/>
    <x v="3"/>
    <x v="692"/>
    <x v="2048"/>
    <x v="1857"/>
    <x v="2045"/>
    <x v="2107"/>
    <x v="0"/>
    <x v="3"/>
    <x v="9"/>
    <x v="9"/>
  </r>
  <r>
    <x v="2110"/>
    <x v="287"/>
    <x v="0"/>
    <x v="9"/>
    <x v="4"/>
    <x v="1"/>
    <x v="12"/>
    <x v="0"/>
    <x v="1"/>
    <x v="1"/>
    <x v="17"/>
    <x v="3"/>
    <x v="1706"/>
    <x v="3"/>
    <x v="442"/>
    <x v="2049"/>
    <x v="1858"/>
    <x v="2046"/>
    <x v="2108"/>
    <x v="0"/>
    <x v="3"/>
    <x v="9"/>
    <x v="9"/>
  </r>
  <r>
    <x v="2111"/>
    <x v="287"/>
    <x v="0"/>
    <x v="9"/>
    <x v="4"/>
    <x v="0"/>
    <x v="0"/>
    <x v="0"/>
    <x v="1"/>
    <x v="1"/>
    <x v="17"/>
    <x v="3"/>
    <x v="1707"/>
    <x v="0"/>
    <x v="1539"/>
    <x v="2050"/>
    <x v="620"/>
    <x v="2047"/>
    <x v="2109"/>
    <x v="0"/>
    <x v="3"/>
    <x v="9"/>
    <x v="9"/>
  </r>
  <r>
    <x v="2112"/>
    <x v="287"/>
    <x v="0"/>
    <x v="9"/>
    <x v="4"/>
    <x v="3"/>
    <x v="13"/>
    <x v="2"/>
    <x v="0"/>
    <x v="0"/>
    <x v="6"/>
    <x v="2"/>
    <x v="1420"/>
    <x v="3"/>
    <x v="315"/>
    <x v="2051"/>
    <x v="1859"/>
    <x v="2048"/>
    <x v="2110"/>
    <x v="0"/>
    <x v="3"/>
    <x v="9"/>
    <x v="9"/>
  </r>
  <r>
    <x v="2113"/>
    <x v="287"/>
    <x v="0"/>
    <x v="9"/>
    <x v="4"/>
    <x v="3"/>
    <x v="7"/>
    <x v="0"/>
    <x v="1"/>
    <x v="4"/>
    <x v="16"/>
    <x v="2"/>
    <x v="1276"/>
    <x v="2"/>
    <x v="250"/>
    <x v="2052"/>
    <x v="1023"/>
    <x v="2049"/>
    <x v="2111"/>
    <x v="0"/>
    <x v="3"/>
    <x v="9"/>
    <x v="9"/>
  </r>
  <r>
    <x v="2114"/>
    <x v="287"/>
    <x v="0"/>
    <x v="9"/>
    <x v="4"/>
    <x v="1"/>
    <x v="6"/>
    <x v="3"/>
    <x v="1"/>
    <x v="1"/>
    <x v="1"/>
    <x v="3"/>
    <x v="1708"/>
    <x v="0"/>
    <x v="1122"/>
    <x v="2053"/>
    <x v="1283"/>
    <x v="2050"/>
    <x v="2112"/>
    <x v="0"/>
    <x v="3"/>
    <x v="9"/>
    <x v="9"/>
  </r>
  <r>
    <x v="2115"/>
    <x v="287"/>
    <x v="0"/>
    <x v="9"/>
    <x v="4"/>
    <x v="0"/>
    <x v="15"/>
    <x v="3"/>
    <x v="0"/>
    <x v="0"/>
    <x v="0"/>
    <x v="3"/>
    <x v="1423"/>
    <x v="2"/>
    <x v="1540"/>
    <x v="2054"/>
    <x v="1860"/>
    <x v="2051"/>
    <x v="2113"/>
    <x v="0"/>
    <x v="3"/>
    <x v="9"/>
    <x v="9"/>
  </r>
  <r>
    <x v="2116"/>
    <x v="287"/>
    <x v="0"/>
    <x v="9"/>
    <x v="4"/>
    <x v="3"/>
    <x v="8"/>
    <x v="0"/>
    <x v="0"/>
    <x v="0"/>
    <x v="0"/>
    <x v="3"/>
    <x v="1709"/>
    <x v="0"/>
    <x v="1541"/>
    <x v="2055"/>
    <x v="1861"/>
    <x v="2052"/>
    <x v="2114"/>
    <x v="0"/>
    <x v="3"/>
    <x v="9"/>
    <x v="9"/>
  </r>
  <r>
    <x v="2117"/>
    <x v="287"/>
    <x v="0"/>
    <x v="9"/>
    <x v="4"/>
    <x v="0"/>
    <x v="9"/>
    <x v="0"/>
    <x v="2"/>
    <x v="0"/>
    <x v="8"/>
    <x v="3"/>
    <x v="316"/>
    <x v="0"/>
    <x v="1542"/>
    <x v="2056"/>
    <x v="1862"/>
    <x v="2053"/>
    <x v="2115"/>
    <x v="0"/>
    <x v="3"/>
    <x v="9"/>
    <x v="9"/>
  </r>
  <r>
    <x v="2118"/>
    <x v="288"/>
    <x v="0"/>
    <x v="9"/>
    <x v="4"/>
    <x v="0"/>
    <x v="9"/>
    <x v="0"/>
    <x v="1"/>
    <x v="1"/>
    <x v="3"/>
    <x v="2"/>
    <x v="1710"/>
    <x v="2"/>
    <x v="1387"/>
    <x v="2057"/>
    <x v="1863"/>
    <x v="2054"/>
    <x v="2116"/>
    <x v="0"/>
    <x v="3"/>
    <x v="9"/>
    <x v="9"/>
  </r>
  <r>
    <x v="2119"/>
    <x v="288"/>
    <x v="0"/>
    <x v="9"/>
    <x v="4"/>
    <x v="2"/>
    <x v="16"/>
    <x v="0"/>
    <x v="1"/>
    <x v="1"/>
    <x v="1"/>
    <x v="2"/>
    <x v="1610"/>
    <x v="3"/>
    <x v="1543"/>
    <x v="2058"/>
    <x v="1864"/>
    <x v="2055"/>
    <x v="2117"/>
    <x v="0"/>
    <x v="3"/>
    <x v="9"/>
    <x v="9"/>
  </r>
  <r>
    <x v="2120"/>
    <x v="288"/>
    <x v="0"/>
    <x v="9"/>
    <x v="4"/>
    <x v="3"/>
    <x v="7"/>
    <x v="2"/>
    <x v="2"/>
    <x v="2"/>
    <x v="18"/>
    <x v="0"/>
    <x v="1711"/>
    <x v="0"/>
    <x v="1544"/>
    <x v="2059"/>
    <x v="1865"/>
    <x v="2056"/>
    <x v="2118"/>
    <x v="0"/>
    <x v="3"/>
    <x v="9"/>
    <x v="9"/>
  </r>
  <r>
    <x v="2121"/>
    <x v="288"/>
    <x v="0"/>
    <x v="9"/>
    <x v="4"/>
    <x v="3"/>
    <x v="4"/>
    <x v="0"/>
    <x v="2"/>
    <x v="4"/>
    <x v="12"/>
    <x v="3"/>
    <x v="1712"/>
    <x v="0"/>
    <x v="1545"/>
    <x v="2060"/>
    <x v="1866"/>
    <x v="2057"/>
    <x v="2119"/>
    <x v="0"/>
    <x v="3"/>
    <x v="9"/>
    <x v="9"/>
  </r>
  <r>
    <x v="2122"/>
    <x v="288"/>
    <x v="0"/>
    <x v="9"/>
    <x v="4"/>
    <x v="1"/>
    <x v="1"/>
    <x v="0"/>
    <x v="0"/>
    <x v="2"/>
    <x v="2"/>
    <x v="2"/>
    <x v="1713"/>
    <x v="2"/>
    <x v="638"/>
    <x v="2061"/>
    <x v="1867"/>
    <x v="2058"/>
    <x v="2120"/>
    <x v="0"/>
    <x v="3"/>
    <x v="9"/>
    <x v="9"/>
  </r>
  <r>
    <x v="2123"/>
    <x v="288"/>
    <x v="0"/>
    <x v="9"/>
    <x v="4"/>
    <x v="3"/>
    <x v="4"/>
    <x v="2"/>
    <x v="2"/>
    <x v="4"/>
    <x v="16"/>
    <x v="2"/>
    <x v="1714"/>
    <x v="3"/>
    <x v="1546"/>
    <x v="2062"/>
    <x v="1868"/>
    <x v="2059"/>
    <x v="2121"/>
    <x v="0"/>
    <x v="3"/>
    <x v="9"/>
    <x v="9"/>
  </r>
  <r>
    <x v="2124"/>
    <x v="288"/>
    <x v="0"/>
    <x v="9"/>
    <x v="4"/>
    <x v="3"/>
    <x v="4"/>
    <x v="0"/>
    <x v="0"/>
    <x v="4"/>
    <x v="10"/>
    <x v="3"/>
    <x v="1715"/>
    <x v="0"/>
    <x v="852"/>
    <x v="2063"/>
    <x v="1621"/>
    <x v="2060"/>
    <x v="2122"/>
    <x v="0"/>
    <x v="3"/>
    <x v="9"/>
    <x v="9"/>
  </r>
  <r>
    <x v="2125"/>
    <x v="288"/>
    <x v="0"/>
    <x v="9"/>
    <x v="4"/>
    <x v="2"/>
    <x v="5"/>
    <x v="1"/>
    <x v="2"/>
    <x v="3"/>
    <x v="5"/>
    <x v="1"/>
    <x v="1716"/>
    <x v="2"/>
    <x v="1547"/>
    <x v="2064"/>
    <x v="1869"/>
    <x v="2061"/>
    <x v="2123"/>
    <x v="0"/>
    <x v="3"/>
    <x v="9"/>
    <x v="9"/>
  </r>
  <r>
    <x v="2126"/>
    <x v="288"/>
    <x v="0"/>
    <x v="9"/>
    <x v="4"/>
    <x v="1"/>
    <x v="6"/>
    <x v="2"/>
    <x v="1"/>
    <x v="2"/>
    <x v="2"/>
    <x v="0"/>
    <x v="496"/>
    <x v="0"/>
    <x v="307"/>
    <x v="2065"/>
    <x v="1870"/>
    <x v="2062"/>
    <x v="2124"/>
    <x v="0"/>
    <x v="3"/>
    <x v="9"/>
    <x v="9"/>
  </r>
  <r>
    <x v="2127"/>
    <x v="288"/>
    <x v="0"/>
    <x v="9"/>
    <x v="4"/>
    <x v="3"/>
    <x v="7"/>
    <x v="3"/>
    <x v="1"/>
    <x v="1"/>
    <x v="1"/>
    <x v="2"/>
    <x v="1143"/>
    <x v="0"/>
    <x v="643"/>
    <x v="1279"/>
    <x v="1871"/>
    <x v="2063"/>
    <x v="2125"/>
    <x v="0"/>
    <x v="3"/>
    <x v="9"/>
    <x v="9"/>
  </r>
  <r>
    <x v="2128"/>
    <x v="289"/>
    <x v="0"/>
    <x v="9"/>
    <x v="4"/>
    <x v="3"/>
    <x v="8"/>
    <x v="0"/>
    <x v="0"/>
    <x v="3"/>
    <x v="13"/>
    <x v="0"/>
    <x v="1717"/>
    <x v="2"/>
    <x v="1548"/>
    <x v="2066"/>
    <x v="1872"/>
    <x v="2064"/>
    <x v="2126"/>
    <x v="0"/>
    <x v="3"/>
    <x v="9"/>
    <x v="9"/>
  </r>
  <r>
    <x v="2129"/>
    <x v="289"/>
    <x v="0"/>
    <x v="9"/>
    <x v="4"/>
    <x v="3"/>
    <x v="13"/>
    <x v="0"/>
    <x v="2"/>
    <x v="1"/>
    <x v="11"/>
    <x v="3"/>
    <x v="302"/>
    <x v="0"/>
    <x v="1549"/>
    <x v="2067"/>
    <x v="1873"/>
    <x v="2065"/>
    <x v="2127"/>
    <x v="0"/>
    <x v="3"/>
    <x v="9"/>
    <x v="9"/>
  </r>
  <r>
    <x v="2130"/>
    <x v="289"/>
    <x v="0"/>
    <x v="9"/>
    <x v="4"/>
    <x v="3"/>
    <x v="13"/>
    <x v="3"/>
    <x v="0"/>
    <x v="2"/>
    <x v="9"/>
    <x v="3"/>
    <x v="1718"/>
    <x v="2"/>
    <x v="1550"/>
    <x v="2068"/>
    <x v="1874"/>
    <x v="2066"/>
    <x v="2128"/>
    <x v="0"/>
    <x v="3"/>
    <x v="9"/>
    <x v="9"/>
  </r>
  <r>
    <x v="2131"/>
    <x v="289"/>
    <x v="0"/>
    <x v="9"/>
    <x v="4"/>
    <x v="2"/>
    <x v="16"/>
    <x v="0"/>
    <x v="2"/>
    <x v="0"/>
    <x v="0"/>
    <x v="3"/>
    <x v="172"/>
    <x v="0"/>
    <x v="1551"/>
    <x v="178"/>
    <x v="1875"/>
    <x v="1201"/>
    <x v="2129"/>
    <x v="0"/>
    <x v="3"/>
    <x v="9"/>
    <x v="9"/>
  </r>
  <r>
    <x v="2132"/>
    <x v="289"/>
    <x v="0"/>
    <x v="9"/>
    <x v="4"/>
    <x v="0"/>
    <x v="15"/>
    <x v="0"/>
    <x v="0"/>
    <x v="2"/>
    <x v="15"/>
    <x v="3"/>
    <x v="1719"/>
    <x v="2"/>
    <x v="1552"/>
    <x v="2069"/>
    <x v="1876"/>
    <x v="2067"/>
    <x v="2130"/>
    <x v="0"/>
    <x v="3"/>
    <x v="9"/>
    <x v="9"/>
  </r>
  <r>
    <x v="2133"/>
    <x v="289"/>
    <x v="0"/>
    <x v="9"/>
    <x v="4"/>
    <x v="2"/>
    <x v="16"/>
    <x v="0"/>
    <x v="1"/>
    <x v="3"/>
    <x v="19"/>
    <x v="3"/>
    <x v="1720"/>
    <x v="0"/>
    <x v="251"/>
    <x v="2070"/>
    <x v="1877"/>
    <x v="2068"/>
    <x v="2131"/>
    <x v="0"/>
    <x v="3"/>
    <x v="9"/>
    <x v="9"/>
  </r>
  <r>
    <x v="2134"/>
    <x v="289"/>
    <x v="0"/>
    <x v="9"/>
    <x v="4"/>
    <x v="1"/>
    <x v="6"/>
    <x v="0"/>
    <x v="1"/>
    <x v="3"/>
    <x v="13"/>
    <x v="3"/>
    <x v="463"/>
    <x v="0"/>
    <x v="1553"/>
    <x v="2071"/>
    <x v="1878"/>
    <x v="2069"/>
    <x v="2132"/>
    <x v="0"/>
    <x v="3"/>
    <x v="9"/>
    <x v="9"/>
  </r>
  <r>
    <x v="2135"/>
    <x v="289"/>
    <x v="0"/>
    <x v="9"/>
    <x v="4"/>
    <x v="0"/>
    <x v="9"/>
    <x v="3"/>
    <x v="0"/>
    <x v="1"/>
    <x v="17"/>
    <x v="3"/>
    <x v="1721"/>
    <x v="1"/>
    <x v="1554"/>
    <x v="2072"/>
    <x v="1879"/>
    <x v="2070"/>
    <x v="2133"/>
    <x v="0"/>
    <x v="3"/>
    <x v="9"/>
    <x v="9"/>
  </r>
  <r>
    <x v="2136"/>
    <x v="289"/>
    <x v="0"/>
    <x v="9"/>
    <x v="4"/>
    <x v="3"/>
    <x v="13"/>
    <x v="0"/>
    <x v="2"/>
    <x v="3"/>
    <x v="7"/>
    <x v="8"/>
    <x v="1722"/>
    <x v="0"/>
    <x v="1555"/>
    <x v="2073"/>
    <x v="1880"/>
    <x v="2071"/>
    <x v="2134"/>
    <x v="0"/>
    <x v="3"/>
    <x v="9"/>
    <x v="9"/>
  </r>
  <r>
    <x v="2137"/>
    <x v="289"/>
    <x v="0"/>
    <x v="9"/>
    <x v="4"/>
    <x v="3"/>
    <x v="4"/>
    <x v="0"/>
    <x v="1"/>
    <x v="4"/>
    <x v="14"/>
    <x v="2"/>
    <x v="1723"/>
    <x v="2"/>
    <x v="595"/>
    <x v="2074"/>
    <x v="634"/>
    <x v="2072"/>
    <x v="2135"/>
    <x v="0"/>
    <x v="3"/>
    <x v="9"/>
    <x v="9"/>
  </r>
  <r>
    <x v="2138"/>
    <x v="289"/>
    <x v="0"/>
    <x v="9"/>
    <x v="4"/>
    <x v="2"/>
    <x v="16"/>
    <x v="0"/>
    <x v="0"/>
    <x v="1"/>
    <x v="1"/>
    <x v="0"/>
    <x v="1317"/>
    <x v="3"/>
    <x v="1556"/>
    <x v="2075"/>
    <x v="819"/>
    <x v="2073"/>
    <x v="2136"/>
    <x v="0"/>
    <x v="3"/>
    <x v="9"/>
    <x v="9"/>
  </r>
  <r>
    <x v="2139"/>
    <x v="289"/>
    <x v="0"/>
    <x v="9"/>
    <x v="4"/>
    <x v="1"/>
    <x v="14"/>
    <x v="2"/>
    <x v="1"/>
    <x v="4"/>
    <x v="10"/>
    <x v="3"/>
    <x v="1078"/>
    <x v="0"/>
    <x v="159"/>
    <x v="1203"/>
    <x v="160"/>
    <x v="2074"/>
    <x v="2137"/>
    <x v="0"/>
    <x v="3"/>
    <x v="9"/>
    <x v="9"/>
  </r>
  <r>
    <x v="2140"/>
    <x v="290"/>
    <x v="0"/>
    <x v="9"/>
    <x v="4"/>
    <x v="1"/>
    <x v="1"/>
    <x v="0"/>
    <x v="0"/>
    <x v="1"/>
    <x v="1"/>
    <x v="3"/>
    <x v="1724"/>
    <x v="0"/>
    <x v="1557"/>
    <x v="2076"/>
    <x v="1881"/>
    <x v="962"/>
    <x v="2138"/>
    <x v="0"/>
    <x v="3"/>
    <x v="9"/>
    <x v="9"/>
  </r>
  <r>
    <x v="2141"/>
    <x v="290"/>
    <x v="0"/>
    <x v="9"/>
    <x v="4"/>
    <x v="2"/>
    <x v="10"/>
    <x v="0"/>
    <x v="0"/>
    <x v="2"/>
    <x v="2"/>
    <x v="3"/>
    <x v="1725"/>
    <x v="0"/>
    <x v="96"/>
    <x v="2077"/>
    <x v="96"/>
    <x v="2075"/>
    <x v="2139"/>
    <x v="0"/>
    <x v="3"/>
    <x v="9"/>
    <x v="9"/>
  </r>
  <r>
    <x v="2142"/>
    <x v="290"/>
    <x v="0"/>
    <x v="9"/>
    <x v="4"/>
    <x v="1"/>
    <x v="12"/>
    <x v="3"/>
    <x v="0"/>
    <x v="3"/>
    <x v="7"/>
    <x v="6"/>
    <x v="643"/>
    <x v="2"/>
    <x v="704"/>
    <x v="2078"/>
    <x v="1882"/>
    <x v="2076"/>
    <x v="2140"/>
    <x v="0"/>
    <x v="3"/>
    <x v="9"/>
    <x v="9"/>
  </r>
  <r>
    <x v="2143"/>
    <x v="290"/>
    <x v="0"/>
    <x v="9"/>
    <x v="4"/>
    <x v="0"/>
    <x v="15"/>
    <x v="0"/>
    <x v="1"/>
    <x v="1"/>
    <x v="1"/>
    <x v="0"/>
    <x v="1176"/>
    <x v="0"/>
    <x v="1558"/>
    <x v="2079"/>
    <x v="1883"/>
    <x v="2077"/>
    <x v="2141"/>
    <x v="0"/>
    <x v="3"/>
    <x v="9"/>
    <x v="9"/>
  </r>
  <r>
    <x v="2144"/>
    <x v="290"/>
    <x v="0"/>
    <x v="9"/>
    <x v="4"/>
    <x v="2"/>
    <x v="10"/>
    <x v="0"/>
    <x v="2"/>
    <x v="2"/>
    <x v="2"/>
    <x v="3"/>
    <x v="1713"/>
    <x v="2"/>
    <x v="1559"/>
    <x v="2080"/>
    <x v="1884"/>
    <x v="2078"/>
    <x v="2142"/>
    <x v="0"/>
    <x v="3"/>
    <x v="9"/>
    <x v="9"/>
  </r>
  <r>
    <x v="2145"/>
    <x v="290"/>
    <x v="0"/>
    <x v="9"/>
    <x v="4"/>
    <x v="1"/>
    <x v="14"/>
    <x v="0"/>
    <x v="0"/>
    <x v="3"/>
    <x v="19"/>
    <x v="0"/>
    <x v="359"/>
    <x v="0"/>
    <x v="1560"/>
    <x v="2081"/>
    <x v="1885"/>
    <x v="2079"/>
    <x v="2143"/>
    <x v="0"/>
    <x v="3"/>
    <x v="9"/>
    <x v="9"/>
  </r>
  <r>
    <x v="2146"/>
    <x v="290"/>
    <x v="0"/>
    <x v="9"/>
    <x v="4"/>
    <x v="3"/>
    <x v="8"/>
    <x v="2"/>
    <x v="1"/>
    <x v="1"/>
    <x v="1"/>
    <x v="3"/>
    <x v="1726"/>
    <x v="3"/>
    <x v="1561"/>
    <x v="2082"/>
    <x v="1886"/>
    <x v="2080"/>
    <x v="2144"/>
    <x v="0"/>
    <x v="3"/>
    <x v="9"/>
    <x v="9"/>
  </r>
  <r>
    <x v="2147"/>
    <x v="290"/>
    <x v="0"/>
    <x v="9"/>
    <x v="4"/>
    <x v="3"/>
    <x v="8"/>
    <x v="3"/>
    <x v="1"/>
    <x v="1"/>
    <x v="17"/>
    <x v="1"/>
    <x v="1727"/>
    <x v="0"/>
    <x v="1562"/>
    <x v="2083"/>
    <x v="1887"/>
    <x v="2081"/>
    <x v="2145"/>
    <x v="0"/>
    <x v="3"/>
    <x v="9"/>
    <x v="9"/>
  </r>
  <r>
    <x v="2148"/>
    <x v="290"/>
    <x v="0"/>
    <x v="9"/>
    <x v="4"/>
    <x v="0"/>
    <x v="15"/>
    <x v="0"/>
    <x v="0"/>
    <x v="0"/>
    <x v="4"/>
    <x v="2"/>
    <x v="1455"/>
    <x v="3"/>
    <x v="980"/>
    <x v="2084"/>
    <x v="1888"/>
    <x v="2082"/>
    <x v="2146"/>
    <x v="0"/>
    <x v="3"/>
    <x v="9"/>
    <x v="9"/>
  </r>
  <r>
    <x v="2149"/>
    <x v="290"/>
    <x v="0"/>
    <x v="9"/>
    <x v="4"/>
    <x v="2"/>
    <x v="2"/>
    <x v="0"/>
    <x v="1"/>
    <x v="3"/>
    <x v="7"/>
    <x v="3"/>
    <x v="1374"/>
    <x v="0"/>
    <x v="1096"/>
    <x v="1582"/>
    <x v="1889"/>
    <x v="352"/>
    <x v="2147"/>
    <x v="0"/>
    <x v="3"/>
    <x v="9"/>
    <x v="9"/>
  </r>
  <r>
    <x v="2150"/>
    <x v="290"/>
    <x v="0"/>
    <x v="9"/>
    <x v="4"/>
    <x v="3"/>
    <x v="8"/>
    <x v="1"/>
    <x v="2"/>
    <x v="4"/>
    <x v="10"/>
    <x v="9"/>
    <x v="871"/>
    <x v="3"/>
    <x v="575"/>
    <x v="2085"/>
    <x v="1890"/>
    <x v="2083"/>
    <x v="2148"/>
    <x v="0"/>
    <x v="3"/>
    <x v="9"/>
    <x v="9"/>
  </r>
  <r>
    <x v="2151"/>
    <x v="290"/>
    <x v="0"/>
    <x v="9"/>
    <x v="4"/>
    <x v="2"/>
    <x v="3"/>
    <x v="3"/>
    <x v="1"/>
    <x v="2"/>
    <x v="2"/>
    <x v="3"/>
    <x v="633"/>
    <x v="2"/>
    <x v="796"/>
    <x v="679"/>
    <x v="1891"/>
    <x v="2084"/>
    <x v="2149"/>
    <x v="0"/>
    <x v="3"/>
    <x v="9"/>
    <x v="9"/>
  </r>
  <r>
    <x v="2152"/>
    <x v="290"/>
    <x v="0"/>
    <x v="9"/>
    <x v="4"/>
    <x v="3"/>
    <x v="8"/>
    <x v="0"/>
    <x v="1"/>
    <x v="0"/>
    <x v="4"/>
    <x v="3"/>
    <x v="1276"/>
    <x v="0"/>
    <x v="1116"/>
    <x v="1446"/>
    <x v="1278"/>
    <x v="989"/>
    <x v="2150"/>
    <x v="0"/>
    <x v="3"/>
    <x v="9"/>
    <x v="9"/>
  </r>
  <r>
    <x v="2153"/>
    <x v="291"/>
    <x v="0"/>
    <x v="9"/>
    <x v="4"/>
    <x v="0"/>
    <x v="15"/>
    <x v="0"/>
    <x v="2"/>
    <x v="3"/>
    <x v="13"/>
    <x v="3"/>
    <x v="1728"/>
    <x v="0"/>
    <x v="1563"/>
    <x v="2086"/>
    <x v="1892"/>
    <x v="2085"/>
    <x v="2151"/>
    <x v="0"/>
    <x v="3"/>
    <x v="9"/>
    <x v="9"/>
  </r>
  <r>
    <x v="2154"/>
    <x v="291"/>
    <x v="0"/>
    <x v="9"/>
    <x v="4"/>
    <x v="2"/>
    <x v="5"/>
    <x v="2"/>
    <x v="2"/>
    <x v="2"/>
    <x v="18"/>
    <x v="0"/>
    <x v="1729"/>
    <x v="2"/>
    <x v="1564"/>
    <x v="2087"/>
    <x v="1893"/>
    <x v="2086"/>
    <x v="2152"/>
    <x v="0"/>
    <x v="3"/>
    <x v="9"/>
    <x v="9"/>
  </r>
  <r>
    <x v="2155"/>
    <x v="291"/>
    <x v="0"/>
    <x v="9"/>
    <x v="4"/>
    <x v="3"/>
    <x v="8"/>
    <x v="0"/>
    <x v="2"/>
    <x v="3"/>
    <x v="13"/>
    <x v="3"/>
    <x v="1503"/>
    <x v="0"/>
    <x v="1565"/>
    <x v="2088"/>
    <x v="1894"/>
    <x v="2087"/>
    <x v="2153"/>
    <x v="0"/>
    <x v="3"/>
    <x v="9"/>
    <x v="9"/>
  </r>
  <r>
    <x v="2156"/>
    <x v="291"/>
    <x v="0"/>
    <x v="9"/>
    <x v="4"/>
    <x v="0"/>
    <x v="9"/>
    <x v="3"/>
    <x v="1"/>
    <x v="2"/>
    <x v="18"/>
    <x v="3"/>
    <x v="1730"/>
    <x v="0"/>
    <x v="961"/>
    <x v="2089"/>
    <x v="1081"/>
    <x v="2088"/>
    <x v="2154"/>
    <x v="0"/>
    <x v="3"/>
    <x v="9"/>
    <x v="9"/>
  </r>
  <r>
    <x v="2157"/>
    <x v="291"/>
    <x v="0"/>
    <x v="9"/>
    <x v="4"/>
    <x v="3"/>
    <x v="8"/>
    <x v="3"/>
    <x v="1"/>
    <x v="0"/>
    <x v="8"/>
    <x v="8"/>
    <x v="1731"/>
    <x v="0"/>
    <x v="1566"/>
    <x v="2090"/>
    <x v="1895"/>
    <x v="2089"/>
    <x v="2155"/>
    <x v="0"/>
    <x v="3"/>
    <x v="9"/>
    <x v="9"/>
  </r>
  <r>
    <x v="2158"/>
    <x v="292"/>
    <x v="0"/>
    <x v="9"/>
    <x v="4"/>
    <x v="0"/>
    <x v="0"/>
    <x v="2"/>
    <x v="0"/>
    <x v="4"/>
    <x v="14"/>
    <x v="6"/>
    <x v="893"/>
    <x v="0"/>
    <x v="1567"/>
    <x v="2091"/>
    <x v="1896"/>
    <x v="2090"/>
    <x v="2156"/>
    <x v="0"/>
    <x v="3"/>
    <x v="9"/>
    <x v="9"/>
  </r>
  <r>
    <x v="2159"/>
    <x v="292"/>
    <x v="0"/>
    <x v="9"/>
    <x v="4"/>
    <x v="3"/>
    <x v="8"/>
    <x v="0"/>
    <x v="0"/>
    <x v="4"/>
    <x v="14"/>
    <x v="0"/>
    <x v="804"/>
    <x v="3"/>
    <x v="1568"/>
    <x v="2092"/>
    <x v="1897"/>
    <x v="2091"/>
    <x v="2157"/>
    <x v="0"/>
    <x v="3"/>
    <x v="9"/>
    <x v="9"/>
  </r>
  <r>
    <x v="2160"/>
    <x v="292"/>
    <x v="0"/>
    <x v="9"/>
    <x v="4"/>
    <x v="1"/>
    <x v="6"/>
    <x v="0"/>
    <x v="1"/>
    <x v="0"/>
    <x v="6"/>
    <x v="3"/>
    <x v="905"/>
    <x v="3"/>
    <x v="368"/>
    <x v="2093"/>
    <x v="384"/>
    <x v="2092"/>
    <x v="2158"/>
    <x v="0"/>
    <x v="3"/>
    <x v="9"/>
    <x v="9"/>
  </r>
  <r>
    <x v="2161"/>
    <x v="292"/>
    <x v="0"/>
    <x v="9"/>
    <x v="4"/>
    <x v="3"/>
    <x v="8"/>
    <x v="2"/>
    <x v="0"/>
    <x v="3"/>
    <x v="13"/>
    <x v="2"/>
    <x v="1732"/>
    <x v="0"/>
    <x v="1569"/>
    <x v="2094"/>
    <x v="1898"/>
    <x v="2093"/>
    <x v="2159"/>
    <x v="0"/>
    <x v="3"/>
    <x v="9"/>
    <x v="9"/>
  </r>
  <r>
    <x v="2162"/>
    <x v="292"/>
    <x v="0"/>
    <x v="9"/>
    <x v="4"/>
    <x v="3"/>
    <x v="13"/>
    <x v="2"/>
    <x v="2"/>
    <x v="1"/>
    <x v="3"/>
    <x v="6"/>
    <x v="1733"/>
    <x v="0"/>
    <x v="1570"/>
    <x v="2095"/>
    <x v="1899"/>
    <x v="2094"/>
    <x v="2160"/>
    <x v="0"/>
    <x v="3"/>
    <x v="9"/>
    <x v="9"/>
  </r>
  <r>
    <x v="2163"/>
    <x v="292"/>
    <x v="0"/>
    <x v="9"/>
    <x v="4"/>
    <x v="1"/>
    <x v="11"/>
    <x v="0"/>
    <x v="1"/>
    <x v="4"/>
    <x v="12"/>
    <x v="2"/>
    <x v="79"/>
    <x v="3"/>
    <x v="1571"/>
    <x v="2096"/>
    <x v="1900"/>
    <x v="2095"/>
    <x v="2161"/>
    <x v="0"/>
    <x v="3"/>
    <x v="9"/>
    <x v="9"/>
  </r>
  <r>
    <x v="2164"/>
    <x v="293"/>
    <x v="0"/>
    <x v="9"/>
    <x v="4"/>
    <x v="3"/>
    <x v="8"/>
    <x v="0"/>
    <x v="0"/>
    <x v="1"/>
    <x v="3"/>
    <x v="0"/>
    <x v="1734"/>
    <x v="2"/>
    <x v="195"/>
    <x v="2097"/>
    <x v="1901"/>
    <x v="2096"/>
    <x v="2162"/>
    <x v="0"/>
    <x v="3"/>
    <x v="9"/>
    <x v="9"/>
  </r>
  <r>
    <x v="2165"/>
    <x v="293"/>
    <x v="0"/>
    <x v="9"/>
    <x v="4"/>
    <x v="0"/>
    <x v="0"/>
    <x v="1"/>
    <x v="2"/>
    <x v="0"/>
    <x v="4"/>
    <x v="4"/>
    <x v="1474"/>
    <x v="2"/>
    <x v="462"/>
    <x v="2098"/>
    <x v="1902"/>
    <x v="2097"/>
    <x v="2163"/>
    <x v="0"/>
    <x v="3"/>
    <x v="9"/>
    <x v="9"/>
  </r>
  <r>
    <x v="2166"/>
    <x v="293"/>
    <x v="0"/>
    <x v="9"/>
    <x v="4"/>
    <x v="3"/>
    <x v="7"/>
    <x v="3"/>
    <x v="0"/>
    <x v="3"/>
    <x v="7"/>
    <x v="3"/>
    <x v="1735"/>
    <x v="0"/>
    <x v="1572"/>
    <x v="2099"/>
    <x v="1903"/>
    <x v="2098"/>
    <x v="2164"/>
    <x v="0"/>
    <x v="3"/>
    <x v="9"/>
    <x v="9"/>
  </r>
  <r>
    <x v="2167"/>
    <x v="294"/>
    <x v="0"/>
    <x v="9"/>
    <x v="4"/>
    <x v="3"/>
    <x v="4"/>
    <x v="0"/>
    <x v="1"/>
    <x v="0"/>
    <x v="4"/>
    <x v="3"/>
    <x v="833"/>
    <x v="0"/>
    <x v="607"/>
    <x v="2100"/>
    <x v="1010"/>
    <x v="572"/>
    <x v="2165"/>
    <x v="0"/>
    <x v="3"/>
    <x v="9"/>
    <x v="9"/>
  </r>
  <r>
    <x v="2168"/>
    <x v="294"/>
    <x v="0"/>
    <x v="9"/>
    <x v="4"/>
    <x v="3"/>
    <x v="4"/>
    <x v="2"/>
    <x v="1"/>
    <x v="2"/>
    <x v="9"/>
    <x v="3"/>
    <x v="955"/>
    <x v="2"/>
    <x v="340"/>
    <x v="1060"/>
    <x v="1077"/>
    <x v="2099"/>
    <x v="2166"/>
    <x v="0"/>
    <x v="3"/>
    <x v="9"/>
    <x v="9"/>
  </r>
  <r>
    <x v="2169"/>
    <x v="294"/>
    <x v="0"/>
    <x v="9"/>
    <x v="4"/>
    <x v="2"/>
    <x v="2"/>
    <x v="3"/>
    <x v="0"/>
    <x v="3"/>
    <x v="19"/>
    <x v="3"/>
    <x v="307"/>
    <x v="0"/>
    <x v="1573"/>
    <x v="2101"/>
    <x v="1904"/>
    <x v="2100"/>
    <x v="2167"/>
    <x v="0"/>
    <x v="3"/>
    <x v="9"/>
    <x v="9"/>
  </r>
  <r>
    <x v="2170"/>
    <x v="294"/>
    <x v="0"/>
    <x v="9"/>
    <x v="4"/>
    <x v="3"/>
    <x v="8"/>
    <x v="1"/>
    <x v="2"/>
    <x v="2"/>
    <x v="2"/>
    <x v="4"/>
    <x v="1736"/>
    <x v="2"/>
    <x v="284"/>
    <x v="2102"/>
    <x v="1905"/>
    <x v="2101"/>
    <x v="2168"/>
    <x v="0"/>
    <x v="3"/>
    <x v="9"/>
    <x v="9"/>
  </r>
  <r>
    <x v="2171"/>
    <x v="294"/>
    <x v="0"/>
    <x v="9"/>
    <x v="4"/>
    <x v="0"/>
    <x v="0"/>
    <x v="0"/>
    <x v="1"/>
    <x v="3"/>
    <x v="13"/>
    <x v="3"/>
    <x v="1737"/>
    <x v="0"/>
    <x v="1574"/>
    <x v="2103"/>
    <x v="1906"/>
    <x v="2102"/>
    <x v="2169"/>
    <x v="0"/>
    <x v="3"/>
    <x v="9"/>
    <x v="9"/>
  </r>
  <r>
    <x v="2172"/>
    <x v="294"/>
    <x v="0"/>
    <x v="9"/>
    <x v="4"/>
    <x v="3"/>
    <x v="7"/>
    <x v="0"/>
    <x v="1"/>
    <x v="0"/>
    <x v="6"/>
    <x v="3"/>
    <x v="649"/>
    <x v="2"/>
    <x v="1575"/>
    <x v="2104"/>
    <x v="1907"/>
    <x v="2103"/>
    <x v="2170"/>
    <x v="0"/>
    <x v="3"/>
    <x v="9"/>
    <x v="9"/>
  </r>
  <r>
    <x v="2173"/>
    <x v="295"/>
    <x v="0"/>
    <x v="9"/>
    <x v="4"/>
    <x v="1"/>
    <x v="12"/>
    <x v="1"/>
    <x v="2"/>
    <x v="2"/>
    <x v="15"/>
    <x v="7"/>
    <x v="1738"/>
    <x v="4"/>
    <x v="1208"/>
    <x v="2105"/>
    <x v="1908"/>
    <x v="2104"/>
    <x v="2171"/>
    <x v="0"/>
    <x v="3"/>
    <x v="9"/>
    <x v="9"/>
  </r>
  <r>
    <x v="2174"/>
    <x v="295"/>
    <x v="0"/>
    <x v="9"/>
    <x v="4"/>
    <x v="1"/>
    <x v="6"/>
    <x v="0"/>
    <x v="0"/>
    <x v="0"/>
    <x v="0"/>
    <x v="3"/>
    <x v="1163"/>
    <x v="0"/>
    <x v="1576"/>
    <x v="2106"/>
    <x v="1909"/>
    <x v="852"/>
    <x v="2172"/>
    <x v="0"/>
    <x v="3"/>
    <x v="9"/>
    <x v="9"/>
  </r>
  <r>
    <x v="2175"/>
    <x v="295"/>
    <x v="0"/>
    <x v="9"/>
    <x v="4"/>
    <x v="1"/>
    <x v="11"/>
    <x v="0"/>
    <x v="1"/>
    <x v="2"/>
    <x v="2"/>
    <x v="8"/>
    <x v="1284"/>
    <x v="0"/>
    <x v="5"/>
    <x v="2107"/>
    <x v="1910"/>
    <x v="2105"/>
    <x v="2173"/>
    <x v="0"/>
    <x v="3"/>
    <x v="9"/>
    <x v="9"/>
  </r>
  <r>
    <x v="2176"/>
    <x v="295"/>
    <x v="0"/>
    <x v="9"/>
    <x v="4"/>
    <x v="2"/>
    <x v="3"/>
    <x v="2"/>
    <x v="1"/>
    <x v="1"/>
    <x v="11"/>
    <x v="3"/>
    <x v="1739"/>
    <x v="1"/>
    <x v="302"/>
    <x v="2108"/>
    <x v="311"/>
    <x v="2106"/>
    <x v="2174"/>
    <x v="0"/>
    <x v="3"/>
    <x v="9"/>
    <x v="9"/>
  </r>
  <r>
    <x v="2177"/>
    <x v="295"/>
    <x v="0"/>
    <x v="9"/>
    <x v="4"/>
    <x v="1"/>
    <x v="1"/>
    <x v="3"/>
    <x v="1"/>
    <x v="1"/>
    <x v="1"/>
    <x v="3"/>
    <x v="1740"/>
    <x v="0"/>
    <x v="1577"/>
    <x v="2109"/>
    <x v="794"/>
    <x v="2107"/>
    <x v="2175"/>
    <x v="0"/>
    <x v="3"/>
    <x v="9"/>
    <x v="9"/>
  </r>
  <r>
    <x v="2178"/>
    <x v="295"/>
    <x v="0"/>
    <x v="9"/>
    <x v="4"/>
    <x v="3"/>
    <x v="7"/>
    <x v="2"/>
    <x v="0"/>
    <x v="4"/>
    <x v="12"/>
    <x v="3"/>
    <x v="1741"/>
    <x v="0"/>
    <x v="51"/>
    <x v="2110"/>
    <x v="51"/>
    <x v="2108"/>
    <x v="2176"/>
    <x v="0"/>
    <x v="3"/>
    <x v="9"/>
    <x v="9"/>
  </r>
  <r>
    <x v="2179"/>
    <x v="295"/>
    <x v="0"/>
    <x v="9"/>
    <x v="4"/>
    <x v="1"/>
    <x v="1"/>
    <x v="0"/>
    <x v="1"/>
    <x v="4"/>
    <x v="12"/>
    <x v="2"/>
    <x v="1742"/>
    <x v="2"/>
    <x v="181"/>
    <x v="2111"/>
    <x v="187"/>
    <x v="2109"/>
    <x v="2177"/>
    <x v="0"/>
    <x v="3"/>
    <x v="9"/>
    <x v="9"/>
  </r>
  <r>
    <x v="2180"/>
    <x v="295"/>
    <x v="0"/>
    <x v="9"/>
    <x v="4"/>
    <x v="3"/>
    <x v="13"/>
    <x v="2"/>
    <x v="2"/>
    <x v="1"/>
    <x v="11"/>
    <x v="0"/>
    <x v="1743"/>
    <x v="0"/>
    <x v="1025"/>
    <x v="2112"/>
    <x v="1911"/>
    <x v="2110"/>
    <x v="2178"/>
    <x v="0"/>
    <x v="3"/>
    <x v="9"/>
    <x v="9"/>
  </r>
  <r>
    <x v="2181"/>
    <x v="296"/>
    <x v="0"/>
    <x v="9"/>
    <x v="4"/>
    <x v="2"/>
    <x v="5"/>
    <x v="2"/>
    <x v="1"/>
    <x v="2"/>
    <x v="2"/>
    <x v="3"/>
    <x v="1744"/>
    <x v="0"/>
    <x v="1269"/>
    <x v="2113"/>
    <x v="1476"/>
    <x v="2111"/>
    <x v="2179"/>
    <x v="0"/>
    <x v="3"/>
    <x v="9"/>
    <x v="9"/>
  </r>
  <r>
    <x v="2182"/>
    <x v="296"/>
    <x v="0"/>
    <x v="9"/>
    <x v="4"/>
    <x v="0"/>
    <x v="9"/>
    <x v="3"/>
    <x v="0"/>
    <x v="3"/>
    <x v="7"/>
    <x v="3"/>
    <x v="1745"/>
    <x v="0"/>
    <x v="1578"/>
    <x v="2114"/>
    <x v="1912"/>
    <x v="2112"/>
    <x v="2180"/>
    <x v="0"/>
    <x v="3"/>
    <x v="9"/>
    <x v="9"/>
  </r>
  <r>
    <x v="2183"/>
    <x v="296"/>
    <x v="0"/>
    <x v="9"/>
    <x v="4"/>
    <x v="0"/>
    <x v="15"/>
    <x v="2"/>
    <x v="0"/>
    <x v="0"/>
    <x v="6"/>
    <x v="3"/>
    <x v="1553"/>
    <x v="3"/>
    <x v="1579"/>
    <x v="2115"/>
    <x v="1913"/>
    <x v="2113"/>
    <x v="2181"/>
    <x v="0"/>
    <x v="3"/>
    <x v="9"/>
    <x v="9"/>
  </r>
  <r>
    <x v="2184"/>
    <x v="296"/>
    <x v="0"/>
    <x v="9"/>
    <x v="4"/>
    <x v="3"/>
    <x v="7"/>
    <x v="1"/>
    <x v="2"/>
    <x v="1"/>
    <x v="17"/>
    <x v="8"/>
    <x v="1746"/>
    <x v="2"/>
    <x v="645"/>
    <x v="2116"/>
    <x v="1914"/>
    <x v="2114"/>
    <x v="2182"/>
    <x v="0"/>
    <x v="3"/>
    <x v="9"/>
    <x v="9"/>
  </r>
  <r>
    <x v="2185"/>
    <x v="296"/>
    <x v="0"/>
    <x v="9"/>
    <x v="4"/>
    <x v="1"/>
    <x v="14"/>
    <x v="1"/>
    <x v="2"/>
    <x v="3"/>
    <x v="13"/>
    <x v="1"/>
    <x v="1487"/>
    <x v="3"/>
    <x v="999"/>
    <x v="2117"/>
    <x v="1915"/>
    <x v="2115"/>
    <x v="2183"/>
    <x v="0"/>
    <x v="3"/>
    <x v="9"/>
    <x v="9"/>
  </r>
  <r>
    <x v="2186"/>
    <x v="296"/>
    <x v="0"/>
    <x v="9"/>
    <x v="4"/>
    <x v="1"/>
    <x v="1"/>
    <x v="0"/>
    <x v="2"/>
    <x v="2"/>
    <x v="9"/>
    <x v="3"/>
    <x v="1747"/>
    <x v="1"/>
    <x v="1580"/>
    <x v="2118"/>
    <x v="1916"/>
    <x v="2116"/>
    <x v="2184"/>
    <x v="0"/>
    <x v="3"/>
    <x v="9"/>
    <x v="9"/>
  </r>
  <r>
    <x v="2187"/>
    <x v="296"/>
    <x v="0"/>
    <x v="9"/>
    <x v="4"/>
    <x v="3"/>
    <x v="7"/>
    <x v="1"/>
    <x v="2"/>
    <x v="2"/>
    <x v="9"/>
    <x v="6"/>
    <x v="1748"/>
    <x v="3"/>
    <x v="1581"/>
    <x v="2119"/>
    <x v="1917"/>
    <x v="2117"/>
    <x v="2185"/>
    <x v="0"/>
    <x v="3"/>
    <x v="9"/>
    <x v="9"/>
  </r>
  <r>
    <x v="2188"/>
    <x v="297"/>
    <x v="0"/>
    <x v="9"/>
    <x v="4"/>
    <x v="1"/>
    <x v="12"/>
    <x v="0"/>
    <x v="2"/>
    <x v="1"/>
    <x v="3"/>
    <x v="6"/>
    <x v="1749"/>
    <x v="3"/>
    <x v="1582"/>
    <x v="2120"/>
    <x v="1918"/>
    <x v="2118"/>
    <x v="2186"/>
    <x v="0"/>
    <x v="3"/>
    <x v="9"/>
    <x v="9"/>
  </r>
  <r>
    <x v="2189"/>
    <x v="297"/>
    <x v="0"/>
    <x v="9"/>
    <x v="4"/>
    <x v="2"/>
    <x v="10"/>
    <x v="3"/>
    <x v="1"/>
    <x v="0"/>
    <x v="0"/>
    <x v="0"/>
    <x v="1750"/>
    <x v="2"/>
    <x v="1154"/>
    <x v="2121"/>
    <x v="1919"/>
    <x v="2119"/>
    <x v="2187"/>
    <x v="0"/>
    <x v="3"/>
    <x v="9"/>
    <x v="9"/>
  </r>
  <r>
    <x v="2190"/>
    <x v="297"/>
    <x v="0"/>
    <x v="9"/>
    <x v="4"/>
    <x v="3"/>
    <x v="4"/>
    <x v="0"/>
    <x v="2"/>
    <x v="3"/>
    <x v="7"/>
    <x v="3"/>
    <x v="1751"/>
    <x v="0"/>
    <x v="904"/>
    <x v="2122"/>
    <x v="1005"/>
    <x v="2120"/>
    <x v="2188"/>
    <x v="0"/>
    <x v="3"/>
    <x v="9"/>
    <x v="9"/>
  </r>
  <r>
    <x v="2191"/>
    <x v="297"/>
    <x v="0"/>
    <x v="9"/>
    <x v="4"/>
    <x v="3"/>
    <x v="13"/>
    <x v="2"/>
    <x v="1"/>
    <x v="4"/>
    <x v="14"/>
    <x v="3"/>
    <x v="257"/>
    <x v="2"/>
    <x v="264"/>
    <x v="2123"/>
    <x v="273"/>
    <x v="2121"/>
    <x v="2189"/>
    <x v="0"/>
    <x v="3"/>
    <x v="9"/>
    <x v="9"/>
  </r>
  <r>
    <x v="2192"/>
    <x v="297"/>
    <x v="0"/>
    <x v="9"/>
    <x v="4"/>
    <x v="3"/>
    <x v="4"/>
    <x v="1"/>
    <x v="2"/>
    <x v="2"/>
    <x v="2"/>
    <x v="8"/>
    <x v="1450"/>
    <x v="2"/>
    <x v="638"/>
    <x v="2124"/>
    <x v="1920"/>
    <x v="2122"/>
    <x v="2190"/>
    <x v="0"/>
    <x v="3"/>
    <x v="9"/>
    <x v="9"/>
  </r>
  <r>
    <x v="2193"/>
    <x v="297"/>
    <x v="0"/>
    <x v="9"/>
    <x v="4"/>
    <x v="1"/>
    <x v="12"/>
    <x v="3"/>
    <x v="0"/>
    <x v="2"/>
    <x v="15"/>
    <x v="3"/>
    <x v="1752"/>
    <x v="2"/>
    <x v="1583"/>
    <x v="2125"/>
    <x v="1921"/>
    <x v="2123"/>
    <x v="2191"/>
    <x v="0"/>
    <x v="3"/>
    <x v="9"/>
    <x v="9"/>
  </r>
  <r>
    <x v="2194"/>
    <x v="297"/>
    <x v="0"/>
    <x v="9"/>
    <x v="4"/>
    <x v="3"/>
    <x v="4"/>
    <x v="0"/>
    <x v="1"/>
    <x v="1"/>
    <x v="17"/>
    <x v="3"/>
    <x v="1753"/>
    <x v="0"/>
    <x v="1584"/>
    <x v="2126"/>
    <x v="1922"/>
    <x v="2124"/>
    <x v="2192"/>
    <x v="0"/>
    <x v="3"/>
    <x v="9"/>
    <x v="9"/>
  </r>
  <r>
    <x v="2195"/>
    <x v="297"/>
    <x v="0"/>
    <x v="9"/>
    <x v="4"/>
    <x v="0"/>
    <x v="15"/>
    <x v="1"/>
    <x v="2"/>
    <x v="2"/>
    <x v="15"/>
    <x v="8"/>
    <x v="1754"/>
    <x v="3"/>
    <x v="1585"/>
    <x v="2127"/>
    <x v="1923"/>
    <x v="2125"/>
    <x v="2193"/>
    <x v="0"/>
    <x v="3"/>
    <x v="9"/>
    <x v="9"/>
  </r>
  <r>
    <x v="2196"/>
    <x v="297"/>
    <x v="0"/>
    <x v="9"/>
    <x v="4"/>
    <x v="1"/>
    <x v="11"/>
    <x v="2"/>
    <x v="0"/>
    <x v="3"/>
    <x v="13"/>
    <x v="2"/>
    <x v="532"/>
    <x v="2"/>
    <x v="1586"/>
    <x v="2128"/>
    <x v="1924"/>
    <x v="2126"/>
    <x v="2194"/>
    <x v="0"/>
    <x v="3"/>
    <x v="9"/>
    <x v="9"/>
  </r>
  <r>
    <x v="2197"/>
    <x v="298"/>
    <x v="0"/>
    <x v="9"/>
    <x v="4"/>
    <x v="0"/>
    <x v="15"/>
    <x v="0"/>
    <x v="0"/>
    <x v="4"/>
    <x v="16"/>
    <x v="6"/>
    <x v="1755"/>
    <x v="3"/>
    <x v="230"/>
    <x v="2129"/>
    <x v="1925"/>
    <x v="2127"/>
    <x v="2195"/>
    <x v="0"/>
    <x v="3"/>
    <x v="9"/>
    <x v="9"/>
  </r>
  <r>
    <x v="2198"/>
    <x v="298"/>
    <x v="0"/>
    <x v="9"/>
    <x v="4"/>
    <x v="2"/>
    <x v="5"/>
    <x v="0"/>
    <x v="1"/>
    <x v="1"/>
    <x v="3"/>
    <x v="2"/>
    <x v="1756"/>
    <x v="2"/>
    <x v="1587"/>
    <x v="2130"/>
    <x v="264"/>
    <x v="2128"/>
    <x v="2196"/>
    <x v="0"/>
    <x v="3"/>
    <x v="9"/>
    <x v="9"/>
  </r>
  <r>
    <x v="2199"/>
    <x v="298"/>
    <x v="0"/>
    <x v="9"/>
    <x v="4"/>
    <x v="2"/>
    <x v="2"/>
    <x v="3"/>
    <x v="1"/>
    <x v="4"/>
    <x v="14"/>
    <x v="1"/>
    <x v="1757"/>
    <x v="1"/>
    <x v="160"/>
    <x v="2131"/>
    <x v="1926"/>
    <x v="2129"/>
    <x v="2197"/>
    <x v="0"/>
    <x v="3"/>
    <x v="9"/>
    <x v="9"/>
  </r>
  <r>
    <x v="2200"/>
    <x v="298"/>
    <x v="0"/>
    <x v="9"/>
    <x v="4"/>
    <x v="3"/>
    <x v="7"/>
    <x v="2"/>
    <x v="1"/>
    <x v="3"/>
    <x v="19"/>
    <x v="3"/>
    <x v="486"/>
    <x v="2"/>
    <x v="1588"/>
    <x v="2132"/>
    <x v="1927"/>
    <x v="2130"/>
    <x v="2198"/>
    <x v="0"/>
    <x v="3"/>
    <x v="9"/>
    <x v="9"/>
  </r>
  <r>
    <x v="2201"/>
    <x v="299"/>
    <x v="0"/>
    <x v="9"/>
    <x v="4"/>
    <x v="2"/>
    <x v="2"/>
    <x v="2"/>
    <x v="2"/>
    <x v="0"/>
    <x v="8"/>
    <x v="3"/>
    <x v="1758"/>
    <x v="2"/>
    <x v="229"/>
    <x v="2133"/>
    <x v="238"/>
    <x v="2131"/>
    <x v="2199"/>
    <x v="0"/>
    <x v="3"/>
    <x v="9"/>
    <x v="9"/>
  </r>
  <r>
    <x v="2202"/>
    <x v="299"/>
    <x v="0"/>
    <x v="9"/>
    <x v="4"/>
    <x v="2"/>
    <x v="5"/>
    <x v="0"/>
    <x v="1"/>
    <x v="4"/>
    <x v="12"/>
    <x v="8"/>
    <x v="1759"/>
    <x v="1"/>
    <x v="1589"/>
    <x v="2134"/>
    <x v="1928"/>
    <x v="2132"/>
    <x v="2200"/>
    <x v="0"/>
    <x v="3"/>
    <x v="9"/>
    <x v="9"/>
  </r>
  <r>
    <x v="2203"/>
    <x v="299"/>
    <x v="0"/>
    <x v="9"/>
    <x v="4"/>
    <x v="2"/>
    <x v="16"/>
    <x v="0"/>
    <x v="1"/>
    <x v="2"/>
    <x v="2"/>
    <x v="0"/>
    <x v="148"/>
    <x v="0"/>
    <x v="68"/>
    <x v="2024"/>
    <x v="1929"/>
    <x v="2133"/>
    <x v="2201"/>
    <x v="0"/>
    <x v="3"/>
    <x v="9"/>
    <x v="9"/>
  </r>
  <r>
    <x v="2204"/>
    <x v="299"/>
    <x v="0"/>
    <x v="9"/>
    <x v="4"/>
    <x v="3"/>
    <x v="4"/>
    <x v="0"/>
    <x v="1"/>
    <x v="3"/>
    <x v="5"/>
    <x v="0"/>
    <x v="1760"/>
    <x v="0"/>
    <x v="1590"/>
    <x v="2135"/>
    <x v="1930"/>
    <x v="2134"/>
    <x v="2202"/>
    <x v="0"/>
    <x v="3"/>
    <x v="9"/>
    <x v="9"/>
  </r>
  <r>
    <x v="2205"/>
    <x v="299"/>
    <x v="0"/>
    <x v="9"/>
    <x v="4"/>
    <x v="1"/>
    <x v="12"/>
    <x v="1"/>
    <x v="2"/>
    <x v="1"/>
    <x v="3"/>
    <x v="2"/>
    <x v="1761"/>
    <x v="3"/>
    <x v="210"/>
    <x v="2136"/>
    <x v="1931"/>
    <x v="2135"/>
    <x v="2203"/>
    <x v="0"/>
    <x v="3"/>
    <x v="9"/>
    <x v="9"/>
  </r>
  <r>
    <x v="2206"/>
    <x v="299"/>
    <x v="0"/>
    <x v="9"/>
    <x v="4"/>
    <x v="1"/>
    <x v="12"/>
    <x v="3"/>
    <x v="1"/>
    <x v="4"/>
    <x v="16"/>
    <x v="0"/>
    <x v="1762"/>
    <x v="0"/>
    <x v="1591"/>
    <x v="2137"/>
    <x v="1932"/>
    <x v="2136"/>
    <x v="2204"/>
    <x v="0"/>
    <x v="3"/>
    <x v="9"/>
    <x v="9"/>
  </r>
  <r>
    <x v="2207"/>
    <x v="299"/>
    <x v="0"/>
    <x v="9"/>
    <x v="4"/>
    <x v="3"/>
    <x v="7"/>
    <x v="0"/>
    <x v="0"/>
    <x v="3"/>
    <x v="7"/>
    <x v="2"/>
    <x v="1763"/>
    <x v="3"/>
    <x v="384"/>
    <x v="2138"/>
    <x v="1933"/>
    <x v="2137"/>
    <x v="2205"/>
    <x v="0"/>
    <x v="3"/>
    <x v="9"/>
    <x v="9"/>
  </r>
  <r>
    <x v="2208"/>
    <x v="300"/>
    <x v="0"/>
    <x v="9"/>
    <x v="4"/>
    <x v="1"/>
    <x v="12"/>
    <x v="0"/>
    <x v="0"/>
    <x v="3"/>
    <x v="19"/>
    <x v="3"/>
    <x v="1764"/>
    <x v="2"/>
    <x v="1592"/>
    <x v="2139"/>
    <x v="1934"/>
    <x v="2138"/>
    <x v="2206"/>
    <x v="0"/>
    <x v="3"/>
    <x v="9"/>
    <x v="9"/>
  </r>
  <r>
    <x v="2209"/>
    <x v="300"/>
    <x v="0"/>
    <x v="9"/>
    <x v="4"/>
    <x v="0"/>
    <x v="15"/>
    <x v="3"/>
    <x v="1"/>
    <x v="3"/>
    <x v="13"/>
    <x v="2"/>
    <x v="1518"/>
    <x v="1"/>
    <x v="1593"/>
    <x v="2140"/>
    <x v="1935"/>
    <x v="2139"/>
    <x v="2207"/>
    <x v="0"/>
    <x v="3"/>
    <x v="9"/>
    <x v="9"/>
  </r>
  <r>
    <x v="2210"/>
    <x v="300"/>
    <x v="0"/>
    <x v="9"/>
    <x v="4"/>
    <x v="3"/>
    <x v="8"/>
    <x v="3"/>
    <x v="2"/>
    <x v="4"/>
    <x v="14"/>
    <x v="2"/>
    <x v="1145"/>
    <x v="2"/>
    <x v="1594"/>
    <x v="2141"/>
    <x v="1936"/>
    <x v="2140"/>
    <x v="2208"/>
    <x v="0"/>
    <x v="3"/>
    <x v="9"/>
    <x v="9"/>
  </r>
  <r>
    <x v="2211"/>
    <x v="300"/>
    <x v="0"/>
    <x v="9"/>
    <x v="4"/>
    <x v="3"/>
    <x v="7"/>
    <x v="3"/>
    <x v="1"/>
    <x v="4"/>
    <x v="10"/>
    <x v="3"/>
    <x v="693"/>
    <x v="0"/>
    <x v="1595"/>
    <x v="747"/>
    <x v="1937"/>
    <x v="2141"/>
    <x v="2209"/>
    <x v="0"/>
    <x v="3"/>
    <x v="9"/>
    <x v="9"/>
  </r>
  <r>
    <x v="2212"/>
    <x v="300"/>
    <x v="0"/>
    <x v="9"/>
    <x v="4"/>
    <x v="3"/>
    <x v="4"/>
    <x v="0"/>
    <x v="1"/>
    <x v="0"/>
    <x v="4"/>
    <x v="0"/>
    <x v="1765"/>
    <x v="0"/>
    <x v="1223"/>
    <x v="2142"/>
    <x v="1938"/>
    <x v="426"/>
    <x v="2210"/>
    <x v="0"/>
    <x v="3"/>
    <x v="9"/>
    <x v="9"/>
  </r>
  <r>
    <x v="2213"/>
    <x v="300"/>
    <x v="0"/>
    <x v="9"/>
    <x v="4"/>
    <x v="1"/>
    <x v="12"/>
    <x v="0"/>
    <x v="0"/>
    <x v="1"/>
    <x v="17"/>
    <x v="1"/>
    <x v="1766"/>
    <x v="3"/>
    <x v="1431"/>
    <x v="2143"/>
    <x v="1939"/>
    <x v="2142"/>
    <x v="2211"/>
    <x v="0"/>
    <x v="3"/>
    <x v="9"/>
    <x v="9"/>
  </r>
  <r>
    <x v="2214"/>
    <x v="300"/>
    <x v="0"/>
    <x v="9"/>
    <x v="4"/>
    <x v="2"/>
    <x v="5"/>
    <x v="2"/>
    <x v="0"/>
    <x v="0"/>
    <x v="4"/>
    <x v="3"/>
    <x v="1767"/>
    <x v="2"/>
    <x v="1493"/>
    <x v="2144"/>
    <x v="1940"/>
    <x v="2143"/>
    <x v="2212"/>
    <x v="0"/>
    <x v="3"/>
    <x v="9"/>
    <x v="9"/>
  </r>
  <r>
    <x v="2215"/>
    <x v="301"/>
    <x v="0"/>
    <x v="9"/>
    <x v="4"/>
    <x v="0"/>
    <x v="0"/>
    <x v="3"/>
    <x v="0"/>
    <x v="2"/>
    <x v="2"/>
    <x v="3"/>
    <x v="196"/>
    <x v="0"/>
    <x v="1197"/>
    <x v="1530"/>
    <x v="1941"/>
    <x v="2144"/>
    <x v="2213"/>
    <x v="0"/>
    <x v="3"/>
    <x v="9"/>
    <x v="9"/>
  </r>
  <r>
    <x v="2216"/>
    <x v="301"/>
    <x v="0"/>
    <x v="9"/>
    <x v="4"/>
    <x v="1"/>
    <x v="6"/>
    <x v="3"/>
    <x v="0"/>
    <x v="4"/>
    <x v="10"/>
    <x v="0"/>
    <x v="1488"/>
    <x v="2"/>
    <x v="1596"/>
    <x v="1746"/>
    <x v="1942"/>
    <x v="2145"/>
    <x v="2214"/>
    <x v="0"/>
    <x v="3"/>
    <x v="9"/>
    <x v="9"/>
  </r>
  <r>
    <x v="2217"/>
    <x v="301"/>
    <x v="0"/>
    <x v="9"/>
    <x v="4"/>
    <x v="1"/>
    <x v="14"/>
    <x v="3"/>
    <x v="0"/>
    <x v="3"/>
    <x v="19"/>
    <x v="3"/>
    <x v="1088"/>
    <x v="1"/>
    <x v="1597"/>
    <x v="2145"/>
    <x v="1943"/>
    <x v="2146"/>
    <x v="2215"/>
    <x v="0"/>
    <x v="3"/>
    <x v="9"/>
    <x v="9"/>
  </r>
  <r>
    <x v="2218"/>
    <x v="301"/>
    <x v="0"/>
    <x v="9"/>
    <x v="4"/>
    <x v="3"/>
    <x v="7"/>
    <x v="1"/>
    <x v="0"/>
    <x v="2"/>
    <x v="15"/>
    <x v="6"/>
    <x v="1768"/>
    <x v="4"/>
    <x v="921"/>
    <x v="2146"/>
    <x v="1944"/>
    <x v="2147"/>
    <x v="2216"/>
    <x v="0"/>
    <x v="3"/>
    <x v="9"/>
    <x v="9"/>
  </r>
  <r>
    <x v="2219"/>
    <x v="301"/>
    <x v="0"/>
    <x v="9"/>
    <x v="4"/>
    <x v="2"/>
    <x v="2"/>
    <x v="0"/>
    <x v="1"/>
    <x v="2"/>
    <x v="18"/>
    <x v="3"/>
    <x v="1769"/>
    <x v="0"/>
    <x v="1598"/>
    <x v="2147"/>
    <x v="1945"/>
    <x v="2148"/>
    <x v="2217"/>
    <x v="0"/>
    <x v="3"/>
    <x v="9"/>
    <x v="9"/>
  </r>
  <r>
    <x v="2220"/>
    <x v="301"/>
    <x v="0"/>
    <x v="9"/>
    <x v="4"/>
    <x v="0"/>
    <x v="15"/>
    <x v="2"/>
    <x v="0"/>
    <x v="0"/>
    <x v="0"/>
    <x v="0"/>
    <x v="1324"/>
    <x v="0"/>
    <x v="1599"/>
    <x v="2148"/>
    <x v="1765"/>
    <x v="2149"/>
    <x v="2218"/>
    <x v="0"/>
    <x v="3"/>
    <x v="9"/>
    <x v="9"/>
  </r>
  <r>
    <x v="2221"/>
    <x v="301"/>
    <x v="0"/>
    <x v="9"/>
    <x v="4"/>
    <x v="3"/>
    <x v="4"/>
    <x v="1"/>
    <x v="2"/>
    <x v="3"/>
    <x v="7"/>
    <x v="2"/>
    <x v="1770"/>
    <x v="1"/>
    <x v="11"/>
    <x v="2149"/>
    <x v="1946"/>
    <x v="2150"/>
    <x v="2219"/>
    <x v="0"/>
    <x v="3"/>
    <x v="9"/>
    <x v="9"/>
  </r>
  <r>
    <x v="2222"/>
    <x v="301"/>
    <x v="0"/>
    <x v="9"/>
    <x v="4"/>
    <x v="1"/>
    <x v="12"/>
    <x v="0"/>
    <x v="0"/>
    <x v="2"/>
    <x v="18"/>
    <x v="2"/>
    <x v="1771"/>
    <x v="0"/>
    <x v="1600"/>
    <x v="2150"/>
    <x v="1947"/>
    <x v="2151"/>
    <x v="2220"/>
    <x v="0"/>
    <x v="3"/>
    <x v="9"/>
    <x v="9"/>
  </r>
  <r>
    <x v="2223"/>
    <x v="301"/>
    <x v="0"/>
    <x v="9"/>
    <x v="4"/>
    <x v="3"/>
    <x v="8"/>
    <x v="0"/>
    <x v="0"/>
    <x v="4"/>
    <x v="10"/>
    <x v="0"/>
    <x v="1553"/>
    <x v="3"/>
    <x v="400"/>
    <x v="2151"/>
    <x v="419"/>
    <x v="2152"/>
    <x v="2221"/>
    <x v="0"/>
    <x v="3"/>
    <x v="9"/>
    <x v="9"/>
  </r>
  <r>
    <x v="2224"/>
    <x v="301"/>
    <x v="0"/>
    <x v="9"/>
    <x v="4"/>
    <x v="0"/>
    <x v="9"/>
    <x v="1"/>
    <x v="2"/>
    <x v="3"/>
    <x v="13"/>
    <x v="5"/>
    <x v="1772"/>
    <x v="3"/>
    <x v="1601"/>
    <x v="2152"/>
    <x v="1948"/>
    <x v="2153"/>
    <x v="2222"/>
    <x v="0"/>
    <x v="3"/>
    <x v="9"/>
    <x v="9"/>
  </r>
  <r>
    <x v="2225"/>
    <x v="302"/>
    <x v="0"/>
    <x v="9"/>
    <x v="4"/>
    <x v="3"/>
    <x v="13"/>
    <x v="0"/>
    <x v="0"/>
    <x v="0"/>
    <x v="6"/>
    <x v="3"/>
    <x v="1773"/>
    <x v="0"/>
    <x v="1602"/>
    <x v="2153"/>
    <x v="1949"/>
    <x v="2154"/>
    <x v="2223"/>
    <x v="0"/>
    <x v="3"/>
    <x v="9"/>
    <x v="9"/>
  </r>
  <r>
    <x v="2226"/>
    <x v="302"/>
    <x v="0"/>
    <x v="9"/>
    <x v="4"/>
    <x v="1"/>
    <x v="12"/>
    <x v="0"/>
    <x v="1"/>
    <x v="0"/>
    <x v="8"/>
    <x v="3"/>
    <x v="1774"/>
    <x v="3"/>
    <x v="1603"/>
    <x v="2154"/>
    <x v="1950"/>
    <x v="2155"/>
    <x v="2224"/>
    <x v="0"/>
    <x v="3"/>
    <x v="9"/>
    <x v="9"/>
  </r>
  <r>
    <x v="2227"/>
    <x v="302"/>
    <x v="0"/>
    <x v="9"/>
    <x v="4"/>
    <x v="3"/>
    <x v="13"/>
    <x v="2"/>
    <x v="2"/>
    <x v="4"/>
    <x v="10"/>
    <x v="0"/>
    <x v="1775"/>
    <x v="0"/>
    <x v="1604"/>
    <x v="754"/>
    <x v="1951"/>
    <x v="2156"/>
    <x v="2225"/>
    <x v="0"/>
    <x v="3"/>
    <x v="9"/>
    <x v="9"/>
  </r>
  <r>
    <x v="2228"/>
    <x v="302"/>
    <x v="0"/>
    <x v="9"/>
    <x v="4"/>
    <x v="3"/>
    <x v="8"/>
    <x v="2"/>
    <x v="2"/>
    <x v="2"/>
    <x v="2"/>
    <x v="0"/>
    <x v="1700"/>
    <x v="2"/>
    <x v="752"/>
    <x v="2155"/>
    <x v="828"/>
    <x v="2157"/>
    <x v="2226"/>
    <x v="0"/>
    <x v="3"/>
    <x v="9"/>
    <x v="9"/>
  </r>
  <r>
    <x v="2229"/>
    <x v="302"/>
    <x v="0"/>
    <x v="9"/>
    <x v="4"/>
    <x v="0"/>
    <x v="15"/>
    <x v="3"/>
    <x v="1"/>
    <x v="0"/>
    <x v="0"/>
    <x v="3"/>
    <x v="1776"/>
    <x v="0"/>
    <x v="1378"/>
    <x v="2156"/>
    <x v="703"/>
    <x v="2158"/>
    <x v="2227"/>
    <x v="0"/>
    <x v="3"/>
    <x v="9"/>
    <x v="9"/>
  </r>
  <r>
    <x v="2230"/>
    <x v="303"/>
    <x v="0"/>
    <x v="9"/>
    <x v="4"/>
    <x v="3"/>
    <x v="8"/>
    <x v="0"/>
    <x v="0"/>
    <x v="4"/>
    <x v="14"/>
    <x v="3"/>
    <x v="1777"/>
    <x v="0"/>
    <x v="246"/>
    <x v="2157"/>
    <x v="254"/>
    <x v="2159"/>
    <x v="2228"/>
    <x v="0"/>
    <x v="3"/>
    <x v="9"/>
    <x v="9"/>
  </r>
  <r>
    <x v="2231"/>
    <x v="303"/>
    <x v="0"/>
    <x v="9"/>
    <x v="4"/>
    <x v="3"/>
    <x v="4"/>
    <x v="2"/>
    <x v="1"/>
    <x v="2"/>
    <x v="18"/>
    <x v="8"/>
    <x v="1778"/>
    <x v="0"/>
    <x v="1605"/>
    <x v="2158"/>
    <x v="1952"/>
    <x v="2160"/>
    <x v="2229"/>
    <x v="0"/>
    <x v="3"/>
    <x v="9"/>
    <x v="9"/>
  </r>
  <r>
    <x v="2232"/>
    <x v="303"/>
    <x v="0"/>
    <x v="9"/>
    <x v="4"/>
    <x v="1"/>
    <x v="12"/>
    <x v="3"/>
    <x v="1"/>
    <x v="2"/>
    <x v="15"/>
    <x v="3"/>
    <x v="1779"/>
    <x v="0"/>
    <x v="1606"/>
    <x v="2159"/>
    <x v="1953"/>
    <x v="2161"/>
    <x v="2230"/>
    <x v="0"/>
    <x v="3"/>
    <x v="9"/>
    <x v="9"/>
  </r>
  <r>
    <x v="2233"/>
    <x v="304"/>
    <x v="0"/>
    <x v="10"/>
    <x v="4"/>
    <x v="1"/>
    <x v="11"/>
    <x v="0"/>
    <x v="1"/>
    <x v="2"/>
    <x v="15"/>
    <x v="0"/>
    <x v="1780"/>
    <x v="3"/>
    <x v="740"/>
    <x v="2160"/>
    <x v="1954"/>
    <x v="2162"/>
    <x v="2231"/>
    <x v="0"/>
    <x v="3"/>
    <x v="10"/>
    <x v="10"/>
  </r>
  <r>
    <x v="2234"/>
    <x v="304"/>
    <x v="0"/>
    <x v="10"/>
    <x v="4"/>
    <x v="1"/>
    <x v="11"/>
    <x v="3"/>
    <x v="2"/>
    <x v="0"/>
    <x v="4"/>
    <x v="2"/>
    <x v="1429"/>
    <x v="2"/>
    <x v="1607"/>
    <x v="2161"/>
    <x v="1955"/>
    <x v="2163"/>
    <x v="2232"/>
    <x v="0"/>
    <x v="3"/>
    <x v="10"/>
    <x v="10"/>
  </r>
  <r>
    <x v="2235"/>
    <x v="304"/>
    <x v="0"/>
    <x v="10"/>
    <x v="4"/>
    <x v="1"/>
    <x v="1"/>
    <x v="3"/>
    <x v="0"/>
    <x v="1"/>
    <x v="11"/>
    <x v="3"/>
    <x v="1781"/>
    <x v="1"/>
    <x v="153"/>
    <x v="2162"/>
    <x v="1956"/>
    <x v="2164"/>
    <x v="2233"/>
    <x v="0"/>
    <x v="3"/>
    <x v="10"/>
    <x v="10"/>
  </r>
  <r>
    <x v="2236"/>
    <x v="304"/>
    <x v="0"/>
    <x v="10"/>
    <x v="4"/>
    <x v="3"/>
    <x v="13"/>
    <x v="0"/>
    <x v="1"/>
    <x v="0"/>
    <x v="8"/>
    <x v="3"/>
    <x v="1782"/>
    <x v="3"/>
    <x v="1608"/>
    <x v="2163"/>
    <x v="1957"/>
    <x v="2165"/>
    <x v="2234"/>
    <x v="0"/>
    <x v="3"/>
    <x v="10"/>
    <x v="10"/>
  </r>
  <r>
    <x v="2237"/>
    <x v="304"/>
    <x v="0"/>
    <x v="10"/>
    <x v="4"/>
    <x v="2"/>
    <x v="2"/>
    <x v="0"/>
    <x v="0"/>
    <x v="0"/>
    <x v="8"/>
    <x v="1"/>
    <x v="316"/>
    <x v="0"/>
    <x v="1609"/>
    <x v="2164"/>
    <x v="1958"/>
    <x v="2166"/>
    <x v="2235"/>
    <x v="0"/>
    <x v="3"/>
    <x v="10"/>
    <x v="10"/>
  </r>
  <r>
    <x v="2238"/>
    <x v="304"/>
    <x v="0"/>
    <x v="10"/>
    <x v="4"/>
    <x v="3"/>
    <x v="8"/>
    <x v="1"/>
    <x v="2"/>
    <x v="2"/>
    <x v="2"/>
    <x v="6"/>
    <x v="1777"/>
    <x v="1"/>
    <x v="42"/>
    <x v="2165"/>
    <x v="1959"/>
    <x v="2167"/>
    <x v="2236"/>
    <x v="0"/>
    <x v="3"/>
    <x v="10"/>
    <x v="10"/>
  </r>
  <r>
    <x v="2239"/>
    <x v="304"/>
    <x v="0"/>
    <x v="10"/>
    <x v="4"/>
    <x v="0"/>
    <x v="0"/>
    <x v="1"/>
    <x v="2"/>
    <x v="2"/>
    <x v="15"/>
    <x v="6"/>
    <x v="1783"/>
    <x v="4"/>
    <x v="1610"/>
    <x v="2166"/>
    <x v="1960"/>
    <x v="2168"/>
    <x v="2237"/>
    <x v="0"/>
    <x v="3"/>
    <x v="10"/>
    <x v="10"/>
  </r>
  <r>
    <x v="2240"/>
    <x v="304"/>
    <x v="0"/>
    <x v="10"/>
    <x v="4"/>
    <x v="3"/>
    <x v="13"/>
    <x v="2"/>
    <x v="1"/>
    <x v="0"/>
    <x v="4"/>
    <x v="0"/>
    <x v="1340"/>
    <x v="0"/>
    <x v="29"/>
    <x v="1977"/>
    <x v="29"/>
    <x v="2169"/>
    <x v="2238"/>
    <x v="0"/>
    <x v="3"/>
    <x v="10"/>
    <x v="10"/>
  </r>
  <r>
    <x v="2241"/>
    <x v="304"/>
    <x v="0"/>
    <x v="10"/>
    <x v="4"/>
    <x v="2"/>
    <x v="2"/>
    <x v="1"/>
    <x v="0"/>
    <x v="4"/>
    <x v="16"/>
    <x v="2"/>
    <x v="1784"/>
    <x v="1"/>
    <x v="1116"/>
    <x v="2167"/>
    <x v="1961"/>
    <x v="2170"/>
    <x v="2239"/>
    <x v="0"/>
    <x v="3"/>
    <x v="10"/>
    <x v="10"/>
  </r>
  <r>
    <x v="2242"/>
    <x v="304"/>
    <x v="0"/>
    <x v="10"/>
    <x v="4"/>
    <x v="3"/>
    <x v="13"/>
    <x v="0"/>
    <x v="0"/>
    <x v="3"/>
    <x v="7"/>
    <x v="3"/>
    <x v="1785"/>
    <x v="2"/>
    <x v="1611"/>
    <x v="2168"/>
    <x v="1962"/>
    <x v="2171"/>
    <x v="2240"/>
    <x v="0"/>
    <x v="3"/>
    <x v="10"/>
    <x v="10"/>
  </r>
  <r>
    <x v="2243"/>
    <x v="304"/>
    <x v="0"/>
    <x v="10"/>
    <x v="4"/>
    <x v="0"/>
    <x v="0"/>
    <x v="1"/>
    <x v="2"/>
    <x v="1"/>
    <x v="17"/>
    <x v="6"/>
    <x v="1786"/>
    <x v="3"/>
    <x v="1477"/>
    <x v="2169"/>
    <x v="1963"/>
    <x v="2172"/>
    <x v="2241"/>
    <x v="0"/>
    <x v="3"/>
    <x v="10"/>
    <x v="10"/>
  </r>
  <r>
    <x v="2244"/>
    <x v="304"/>
    <x v="0"/>
    <x v="10"/>
    <x v="4"/>
    <x v="1"/>
    <x v="12"/>
    <x v="1"/>
    <x v="0"/>
    <x v="3"/>
    <x v="5"/>
    <x v="4"/>
    <x v="1787"/>
    <x v="3"/>
    <x v="1612"/>
    <x v="2170"/>
    <x v="1964"/>
    <x v="2173"/>
    <x v="2242"/>
    <x v="0"/>
    <x v="3"/>
    <x v="10"/>
    <x v="10"/>
  </r>
  <r>
    <x v="2245"/>
    <x v="304"/>
    <x v="0"/>
    <x v="10"/>
    <x v="4"/>
    <x v="1"/>
    <x v="11"/>
    <x v="0"/>
    <x v="1"/>
    <x v="2"/>
    <x v="2"/>
    <x v="3"/>
    <x v="264"/>
    <x v="2"/>
    <x v="275"/>
    <x v="276"/>
    <x v="283"/>
    <x v="2174"/>
    <x v="2243"/>
    <x v="0"/>
    <x v="3"/>
    <x v="10"/>
    <x v="10"/>
  </r>
  <r>
    <x v="2246"/>
    <x v="304"/>
    <x v="0"/>
    <x v="10"/>
    <x v="4"/>
    <x v="0"/>
    <x v="0"/>
    <x v="0"/>
    <x v="1"/>
    <x v="2"/>
    <x v="2"/>
    <x v="1"/>
    <x v="179"/>
    <x v="1"/>
    <x v="752"/>
    <x v="2171"/>
    <x v="1965"/>
    <x v="2175"/>
    <x v="2244"/>
    <x v="0"/>
    <x v="3"/>
    <x v="10"/>
    <x v="10"/>
  </r>
  <r>
    <x v="2247"/>
    <x v="305"/>
    <x v="0"/>
    <x v="10"/>
    <x v="4"/>
    <x v="2"/>
    <x v="10"/>
    <x v="0"/>
    <x v="1"/>
    <x v="2"/>
    <x v="2"/>
    <x v="0"/>
    <x v="5"/>
    <x v="3"/>
    <x v="798"/>
    <x v="2172"/>
    <x v="880"/>
    <x v="2176"/>
    <x v="2245"/>
    <x v="0"/>
    <x v="3"/>
    <x v="10"/>
    <x v="10"/>
  </r>
  <r>
    <x v="2248"/>
    <x v="305"/>
    <x v="0"/>
    <x v="10"/>
    <x v="4"/>
    <x v="2"/>
    <x v="10"/>
    <x v="0"/>
    <x v="1"/>
    <x v="2"/>
    <x v="9"/>
    <x v="1"/>
    <x v="1788"/>
    <x v="2"/>
    <x v="606"/>
    <x v="2173"/>
    <x v="1966"/>
    <x v="2177"/>
    <x v="2246"/>
    <x v="0"/>
    <x v="3"/>
    <x v="10"/>
    <x v="10"/>
  </r>
  <r>
    <x v="2249"/>
    <x v="305"/>
    <x v="0"/>
    <x v="10"/>
    <x v="4"/>
    <x v="3"/>
    <x v="13"/>
    <x v="2"/>
    <x v="1"/>
    <x v="3"/>
    <x v="7"/>
    <x v="3"/>
    <x v="1789"/>
    <x v="2"/>
    <x v="1613"/>
    <x v="2174"/>
    <x v="1967"/>
    <x v="2178"/>
    <x v="2247"/>
    <x v="0"/>
    <x v="3"/>
    <x v="10"/>
    <x v="10"/>
  </r>
  <r>
    <x v="2250"/>
    <x v="305"/>
    <x v="0"/>
    <x v="10"/>
    <x v="4"/>
    <x v="1"/>
    <x v="6"/>
    <x v="0"/>
    <x v="0"/>
    <x v="4"/>
    <x v="12"/>
    <x v="6"/>
    <x v="1790"/>
    <x v="3"/>
    <x v="1614"/>
    <x v="2175"/>
    <x v="1968"/>
    <x v="2179"/>
    <x v="2248"/>
    <x v="0"/>
    <x v="3"/>
    <x v="10"/>
    <x v="10"/>
  </r>
  <r>
    <x v="2251"/>
    <x v="305"/>
    <x v="0"/>
    <x v="10"/>
    <x v="4"/>
    <x v="0"/>
    <x v="9"/>
    <x v="1"/>
    <x v="0"/>
    <x v="1"/>
    <x v="17"/>
    <x v="2"/>
    <x v="1791"/>
    <x v="1"/>
    <x v="1615"/>
    <x v="2176"/>
    <x v="1969"/>
    <x v="2180"/>
    <x v="2249"/>
    <x v="0"/>
    <x v="3"/>
    <x v="10"/>
    <x v="10"/>
  </r>
  <r>
    <x v="2252"/>
    <x v="305"/>
    <x v="0"/>
    <x v="10"/>
    <x v="4"/>
    <x v="1"/>
    <x v="12"/>
    <x v="2"/>
    <x v="0"/>
    <x v="0"/>
    <x v="0"/>
    <x v="0"/>
    <x v="1107"/>
    <x v="1"/>
    <x v="1616"/>
    <x v="2177"/>
    <x v="1970"/>
    <x v="2181"/>
    <x v="2250"/>
    <x v="0"/>
    <x v="3"/>
    <x v="10"/>
    <x v="10"/>
  </r>
  <r>
    <x v="2253"/>
    <x v="305"/>
    <x v="0"/>
    <x v="10"/>
    <x v="4"/>
    <x v="2"/>
    <x v="2"/>
    <x v="3"/>
    <x v="0"/>
    <x v="2"/>
    <x v="18"/>
    <x v="1"/>
    <x v="1792"/>
    <x v="2"/>
    <x v="847"/>
    <x v="2178"/>
    <x v="1971"/>
    <x v="2182"/>
    <x v="2251"/>
    <x v="0"/>
    <x v="3"/>
    <x v="10"/>
    <x v="10"/>
  </r>
  <r>
    <x v="2254"/>
    <x v="305"/>
    <x v="0"/>
    <x v="10"/>
    <x v="4"/>
    <x v="3"/>
    <x v="8"/>
    <x v="2"/>
    <x v="1"/>
    <x v="1"/>
    <x v="1"/>
    <x v="3"/>
    <x v="399"/>
    <x v="0"/>
    <x v="1617"/>
    <x v="2179"/>
    <x v="1323"/>
    <x v="2183"/>
    <x v="2252"/>
    <x v="0"/>
    <x v="3"/>
    <x v="10"/>
    <x v="10"/>
  </r>
  <r>
    <x v="2255"/>
    <x v="305"/>
    <x v="0"/>
    <x v="10"/>
    <x v="4"/>
    <x v="2"/>
    <x v="3"/>
    <x v="0"/>
    <x v="2"/>
    <x v="4"/>
    <x v="14"/>
    <x v="3"/>
    <x v="1793"/>
    <x v="3"/>
    <x v="354"/>
    <x v="2180"/>
    <x v="998"/>
    <x v="2184"/>
    <x v="2253"/>
    <x v="0"/>
    <x v="3"/>
    <x v="10"/>
    <x v="10"/>
  </r>
  <r>
    <x v="2256"/>
    <x v="306"/>
    <x v="0"/>
    <x v="10"/>
    <x v="4"/>
    <x v="3"/>
    <x v="13"/>
    <x v="0"/>
    <x v="0"/>
    <x v="0"/>
    <x v="4"/>
    <x v="3"/>
    <x v="510"/>
    <x v="0"/>
    <x v="1607"/>
    <x v="538"/>
    <x v="1972"/>
    <x v="2185"/>
    <x v="2254"/>
    <x v="0"/>
    <x v="3"/>
    <x v="10"/>
    <x v="10"/>
  </r>
  <r>
    <x v="2257"/>
    <x v="306"/>
    <x v="0"/>
    <x v="10"/>
    <x v="4"/>
    <x v="1"/>
    <x v="11"/>
    <x v="2"/>
    <x v="0"/>
    <x v="0"/>
    <x v="4"/>
    <x v="3"/>
    <x v="960"/>
    <x v="3"/>
    <x v="412"/>
    <x v="2181"/>
    <x v="434"/>
    <x v="2186"/>
    <x v="2255"/>
    <x v="0"/>
    <x v="3"/>
    <x v="10"/>
    <x v="10"/>
  </r>
  <r>
    <x v="2258"/>
    <x v="306"/>
    <x v="0"/>
    <x v="10"/>
    <x v="4"/>
    <x v="3"/>
    <x v="7"/>
    <x v="0"/>
    <x v="0"/>
    <x v="0"/>
    <x v="6"/>
    <x v="3"/>
    <x v="1794"/>
    <x v="3"/>
    <x v="315"/>
    <x v="2182"/>
    <x v="324"/>
    <x v="2187"/>
    <x v="2256"/>
    <x v="0"/>
    <x v="3"/>
    <x v="10"/>
    <x v="10"/>
  </r>
  <r>
    <x v="2259"/>
    <x v="306"/>
    <x v="0"/>
    <x v="10"/>
    <x v="4"/>
    <x v="1"/>
    <x v="12"/>
    <x v="3"/>
    <x v="0"/>
    <x v="3"/>
    <x v="5"/>
    <x v="0"/>
    <x v="1795"/>
    <x v="3"/>
    <x v="1618"/>
    <x v="2183"/>
    <x v="1973"/>
    <x v="2188"/>
    <x v="2257"/>
    <x v="0"/>
    <x v="3"/>
    <x v="10"/>
    <x v="10"/>
  </r>
  <r>
    <x v="2260"/>
    <x v="306"/>
    <x v="0"/>
    <x v="10"/>
    <x v="4"/>
    <x v="1"/>
    <x v="12"/>
    <x v="0"/>
    <x v="1"/>
    <x v="1"/>
    <x v="11"/>
    <x v="1"/>
    <x v="1796"/>
    <x v="2"/>
    <x v="1619"/>
    <x v="2184"/>
    <x v="1974"/>
    <x v="2189"/>
    <x v="2258"/>
    <x v="0"/>
    <x v="3"/>
    <x v="10"/>
    <x v="10"/>
  </r>
  <r>
    <x v="2261"/>
    <x v="306"/>
    <x v="0"/>
    <x v="10"/>
    <x v="4"/>
    <x v="0"/>
    <x v="0"/>
    <x v="1"/>
    <x v="2"/>
    <x v="4"/>
    <x v="10"/>
    <x v="9"/>
    <x v="1797"/>
    <x v="1"/>
    <x v="431"/>
    <x v="2185"/>
    <x v="1975"/>
    <x v="2190"/>
    <x v="2259"/>
    <x v="0"/>
    <x v="3"/>
    <x v="10"/>
    <x v="10"/>
  </r>
  <r>
    <x v="2262"/>
    <x v="307"/>
    <x v="0"/>
    <x v="10"/>
    <x v="4"/>
    <x v="0"/>
    <x v="15"/>
    <x v="0"/>
    <x v="2"/>
    <x v="1"/>
    <x v="1"/>
    <x v="0"/>
    <x v="1798"/>
    <x v="4"/>
    <x v="1620"/>
    <x v="2186"/>
    <x v="1976"/>
    <x v="2191"/>
    <x v="2260"/>
    <x v="0"/>
    <x v="3"/>
    <x v="10"/>
    <x v="10"/>
  </r>
  <r>
    <x v="2263"/>
    <x v="307"/>
    <x v="0"/>
    <x v="10"/>
    <x v="4"/>
    <x v="1"/>
    <x v="12"/>
    <x v="0"/>
    <x v="0"/>
    <x v="4"/>
    <x v="10"/>
    <x v="2"/>
    <x v="826"/>
    <x v="2"/>
    <x v="1621"/>
    <x v="2187"/>
    <x v="1977"/>
    <x v="2192"/>
    <x v="2261"/>
    <x v="0"/>
    <x v="3"/>
    <x v="10"/>
    <x v="10"/>
  </r>
  <r>
    <x v="2264"/>
    <x v="307"/>
    <x v="0"/>
    <x v="10"/>
    <x v="4"/>
    <x v="3"/>
    <x v="8"/>
    <x v="0"/>
    <x v="0"/>
    <x v="0"/>
    <x v="4"/>
    <x v="3"/>
    <x v="1498"/>
    <x v="3"/>
    <x v="849"/>
    <x v="2188"/>
    <x v="935"/>
    <x v="2193"/>
    <x v="2262"/>
    <x v="0"/>
    <x v="3"/>
    <x v="10"/>
    <x v="10"/>
  </r>
  <r>
    <x v="2265"/>
    <x v="307"/>
    <x v="0"/>
    <x v="10"/>
    <x v="4"/>
    <x v="2"/>
    <x v="16"/>
    <x v="2"/>
    <x v="2"/>
    <x v="2"/>
    <x v="2"/>
    <x v="3"/>
    <x v="600"/>
    <x v="2"/>
    <x v="84"/>
    <x v="2189"/>
    <x v="84"/>
    <x v="2194"/>
    <x v="2263"/>
    <x v="0"/>
    <x v="3"/>
    <x v="10"/>
    <x v="10"/>
  </r>
  <r>
    <x v="2266"/>
    <x v="307"/>
    <x v="0"/>
    <x v="10"/>
    <x v="4"/>
    <x v="0"/>
    <x v="15"/>
    <x v="2"/>
    <x v="1"/>
    <x v="1"/>
    <x v="17"/>
    <x v="1"/>
    <x v="1799"/>
    <x v="2"/>
    <x v="522"/>
    <x v="2190"/>
    <x v="1978"/>
    <x v="2195"/>
    <x v="2264"/>
    <x v="0"/>
    <x v="3"/>
    <x v="10"/>
    <x v="10"/>
  </r>
  <r>
    <x v="2267"/>
    <x v="307"/>
    <x v="0"/>
    <x v="10"/>
    <x v="4"/>
    <x v="0"/>
    <x v="15"/>
    <x v="3"/>
    <x v="0"/>
    <x v="1"/>
    <x v="11"/>
    <x v="2"/>
    <x v="1800"/>
    <x v="3"/>
    <x v="1097"/>
    <x v="2191"/>
    <x v="1979"/>
    <x v="2196"/>
    <x v="2265"/>
    <x v="0"/>
    <x v="3"/>
    <x v="10"/>
    <x v="10"/>
  </r>
  <r>
    <x v="2268"/>
    <x v="307"/>
    <x v="0"/>
    <x v="10"/>
    <x v="4"/>
    <x v="3"/>
    <x v="8"/>
    <x v="0"/>
    <x v="2"/>
    <x v="0"/>
    <x v="4"/>
    <x v="3"/>
    <x v="1801"/>
    <x v="2"/>
    <x v="380"/>
    <x v="2192"/>
    <x v="1980"/>
    <x v="2197"/>
    <x v="2266"/>
    <x v="0"/>
    <x v="3"/>
    <x v="10"/>
    <x v="10"/>
  </r>
  <r>
    <x v="2269"/>
    <x v="307"/>
    <x v="0"/>
    <x v="10"/>
    <x v="4"/>
    <x v="2"/>
    <x v="2"/>
    <x v="2"/>
    <x v="0"/>
    <x v="1"/>
    <x v="11"/>
    <x v="0"/>
    <x v="1802"/>
    <x v="1"/>
    <x v="826"/>
    <x v="2193"/>
    <x v="1981"/>
    <x v="2198"/>
    <x v="2267"/>
    <x v="0"/>
    <x v="3"/>
    <x v="10"/>
    <x v="10"/>
  </r>
  <r>
    <x v="2270"/>
    <x v="307"/>
    <x v="0"/>
    <x v="10"/>
    <x v="4"/>
    <x v="0"/>
    <x v="15"/>
    <x v="3"/>
    <x v="0"/>
    <x v="0"/>
    <x v="6"/>
    <x v="2"/>
    <x v="1803"/>
    <x v="3"/>
    <x v="1622"/>
    <x v="2194"/>
    <x v="1982"/>
    <x v="2199"/>
    <x v="2268"/>
    <x v="0"/>
    <x v="3"/>
    <x v="10"/>
    <x v="10"/>
  </r>
  <r>
    <x v="2271"/>
    <x v="308"/>
    <x v="0"/>
    <x v="10"/>
    <x v="4"/>
    <x v="0"/>
    <x v="15"/>
    <x v="0"/>
    <x v="1"/>
    <x v="1"/>
    <x v="3"/>
    <x v="3"/>
    <x v="1804"/>
    <x v="3"/>
    <x v="112"/>
    <x v="2195"/>
    <x v="112"/>
    <x v="2200"/>
    <x v="2269"/>
    <x v="0"/>
    <x v="3"/>
    <x v="10"/>
    <x v="10"/>
  </r>
  <r>
    <x v="2272"/>
    <x v="308"/>
    <x v="0"/>
    <x v="10"/>
    <x v="4"/>
    <x v="1"/>
    <x v="14"/>
    <x v="0"/>
    <x v="0"/>
    <x v="2"/>
    <x v="18"/>
    <x v="0"/>
    <x v="1805"/>
    <x v="0"/>
    <x v="1623"/>
    <x v="2196"/>
    <x v="1983"/>
    <x v="2201"/>
    <x v="2270"/>
    <x v="0"/>
    <x v="3"/>
    <x v="10"/>
    <x v="10"/>
  </r>
  <r>
    <x v="2273"/>
    <x v="308"/>
    <x v="0"/>
    <x v="10"/>
    <x v="4"/>
    <x v="3"/>
    <x v="4"/>
    <x v="0"/>
    <x v="0"/>
    <x v="4"/>
    <x v="16"/>
    <x v="8"/>
    <x v="318"/>
    <x v="0"/>
    <x v="336"/>
    <x v="2197"/>
    <x v="962"/>
    <x v="2202"/>
    <x v="2271"/>
    <x v="0"/>
    <x v="3"/>
    <x v="10"/>
    <x v="10"/>
  </r>
  <r>
    <x v="2274"/>
    <x v="308"/>
    <x v="0"/>
    <x v="10"/>
    <x v="4"/>
    <x v="1"/>
    <x v="11"/>
    <x v="2"/>
    <x v="0"/>
    <x v="0"/>
    <x v="0"/>
    <x v="2"/>
    <x v="1776"/>
    <x v="2"/>
    <x v="465"/>
    <x v="2198"/>
    <x v="1984"/>
    <x v="2203"/>
    <x v="2272"/>
    <x v="0"/>
    <x v="3"/>
    <x v="10"/>
    <x v="10"/>
  </r>
  <r>
    <x v="2275"/>
    <x v="308"/>
    <x v="0"/>
    <x v="10"/>
    <x v="4"/>
    <x v="1"/>
    <x v="1"/>
    <x v="2"/>
    <x v="1"/>
    <x v="1"/>
    <x v="11"/>
    <x v="1"/>
    <x v="1806"/>
    <x v="2"/>
    <x v="1624"/>
    <x v="2199"/>
    <x v="1985"/>
    <x v="2204"/>
    <x v="2273"/>
    <x v="0"/>
    <x v="3"/>
    <x v="10"/>
    <x v="10"/>
  </r>
  <r>
    <x v="2276"/>
    <x v="308"/>
    <x v="0"/>
    <x v="10"/>
    <x v="4"/>
    <x v="1"/>
    <x v="14"/>
    <x v="2"/>
    <x v="2"/>
    <x v="2"/>
    <x v="9"/>
    <x v="0"/>
    <x v="1807"/>
    <x v="2"/>
    <x v="407"/>
    <x v="2200"/>
    <x v="1986"/>
    <x v="2205"/>
    <x v="2274"/>
    <x v="0"/>
    <x v="3"/>
    <x v="10"/>
    <x v="10"/>
  </r>
  <r>
    <x v="2277"/>
    <x v="308"/>
    <x v="0"/>
    <x v="10"/>
    <x v="4"/>
    <x v="3"/>
    <x v="13"/>
    <x v="0"/>
    <x v="1"/>
    <x v="1"/>
    <x v="17"/>
    <x v="0"/>
    <x v="1262"/>
    <x v="1"/>
    <x v="1539"/>
    <x v="2201"/>
    <x v="1987"/>
    <x v="2206"/>
    <x v="2275"/>
    <x v="0"/>
    <x v="3"/>
    <x v="10"/>
    <x v="10"/>
  </r>
  <r>
    <x v="2278"/>
    <x v="308"/>
    <x v="0"/>
    <x v="10"/>
    <x v="4"/>
    <x v="2"/>
    <x v="5"/>
    <x v="2"/>
    <x v="0"/>
    <x v="2"/>
    <x v="2"/>
    <x v="3"/>
    <x v="1808"/>
    <x v="0"/>
    <x v="1205"/>
    <x v="2202"/>
    <x v="1988"/>
    <x v="113"/>
    <x v="2276"/>
    <x v="0"/>
    <x v="3"/>
    <x v="10"/>
    <x v="10"/>
  </r>
  <r>
    <x v="2279"/>
    <x v="308"/>
    <x v="0"/>
    <x v="10"/>
    <x v="4"/>
    <x v="0"/>
    <x v="15"/>
    <x v="0"/>
    <x v="2"/>
    <x v="1"/>
    <x v="17"/>
    <x v="2"/>
    <x v="1809"/>
    <x v="1"/>
    <x v="1625"/>
    <x v="2203"/>
    <x v="1989"/>
    <x v="2207"/>
    <x v="2277"/>
    <x v="0"/>
    <x v="3"/>
    <x v="10"/>
    <x v="10"/>
  </r>
  <r>
    <x v="2280"/>
    <x v="309"/>
    <x v="0"/>
    <x v="10"/>
    <x v="4"/>
    <x v="1"/>
    <x v="1"/>
    <x v="3"/>
    <x v="2"/>
    <x v="1"/>
    <x v="1"/>
    <x v="3"/>
    <x v="455"/>
    <x v="2"/>
    <x v="1626"/>
    <x v="1120"/>
    <x v="1990"/>
    <x v="2208"/>
    <x v="2278"/>
    <x v="0"/>
    <x v="3"/>
    <x v="10"/>
    <x v="10"/>
  </r>
  <r>
    <x v="2281"/>
    <x v="309"/>
    <x v="0"/>
    <x v="10"/>
    <x v="4"/>
    <x v="1"/>
    <x v="1"/>
    <x v="0"/>
    <x v="2"/>
    <x v="0"/>
    <x v="0"/>
    <x v="3"/>
    <x v="1123"/>
    <x v="0"/>
    <x v="95"/>
    <x v="2204"/>
    <x v="1991"/>
    <x v="2209"/>
    <x v="2279"/>
    <x v="0"/>
    <x v="3"/>
    <x v="10"/>
    <x v="10"/>
  </r>
  <r>
    <x v="2282"/>
    <x v="309"/>
    <x v="0"/>
    <x v="10"/>
    <x v="4"/>
    <x v="3"/>
    <x v="7"/>
    <x v="0"/>
    <x v="1"/>
    <x v="2"/>
    <x v="2"/>
    <x v="0"/>
    <x v="1670"/>
    <x v="4"/>
    <x v="1627"/>
    <x v="2205"/>
    <x v="1992"/>
    <x v="2210"/>
    <x v="2280"/>
    <x v="0"/>
    <x v="3"/>
    <x v="10"/>
    <x v="10"/>
  </r>
  <r>
    <x v="2283"/>
    <x v="309"/>
    <x v="0"/>
    <x v="10"/>
    <x v="4"/>
    <x v="3"/>
    <x v="13"/>
    <x v="2"/>
    <x v="1"/>
    <x v="4"/>
    <x v="10"/>
    <x v="3"/>
    <x v="296"/>
    <x v="1"/>
    <x v="855"/>
    <x v="2206"/>
    <x v="1993"/>
    <x v="2211"/>
    <x v="2281"/>
    <x v="0"/>
    <x v="3"/>
    <x v="10"/>
    <x v="10"/>
  </r>
  <r>
    <x v="2284"/>
    <x v="309"/>
    <x v="0"/>
    <x v="10"/>
    <x v="4"/>
    <x v="1"/>
    <x v="12"/>
    <x v="3"/>
    <x v="1"/>
    <x v="1"/>
    <x v="3"/>
    <x v="3"/>
    <x v="1810"/>
    <x v="2"/>
    <x v="323"/>
    <x v="2207"/>
    <x v="334"/>
    <x v="2212"/>
    <x v="2282"/>
    <x v="0"/>
    <x v="3"/>
    <x v="10"/>
    <x v="10"/>
  </r>
  <r>
    <x v="2285"/>
    <x v="309"/>
    <x v="0"/>
    <x v="10"/>
    <x v="4"/>
    <x v="0"/>
    <x v="15"/>
    <x v="3"/>
    <x v="1"/>
    <x v="2"/>
    <x v="2"/>
    <x v="0"/>
    <x v="766"/>
    <x v="1"/>
    <x v="239"/>
    <x v="2208"/>
    <x v="1566"/>
    <x v="2213"/>
    <x v="2283"/>
    <x v="0"/>
    <x v="3"/>
    <x v="10"/>
    <x v="10"/>
  </r>
  <r>
    <x v="2286"/>
    <x v="309"/>
    <x v="0"/>
    <x v="10"/>
    <x v="4"/>
    <x v="3"/>
    <x v="8"/>
    <x v="0"/>
    <x v="1"/>
    <x v="3"/>
    <x v="19"/>
    <x v="3"/>
    <x v="468"/>
    <x v="0"/>
    <x v="901"/>
    <x v="493"/>
    <x v="1994"/>
    <x v="2214"/>
    <x v="2284"/>
    <x v="0"/>
    <x v="3"/>
    <x v="10"/>
    <x v="10"/>
  </r>
  <r>
    <x v="2287"/>
    <x v="309"/>
    <x v="0"/>
    <x v="10"/>
    <x v="4"/>
    <x v="1"/>
    <x v="14"/>
    <x v="0"/>
    <x v="0"/>
    <x v="3"/>
    <x v="19"/>
    <x v="2"/>
    <x v="1811"/>
    <x v="2"/>
    <x v="1628"/>
    <x v="2209"/>
    <x v="1995"/>
    <x v="2215"/>
    <x v="2285"/>
    <x v="0"/>
    <x v="3"/>
    <x v="10"/>
    <x v="10"/>
  </r>
  <r>
    <x v="2288"/>
    <x v="309"/>
    <x v="0"/>
    <x v="10"/>
    <x v="4"/>
    <x v="0"/>
    <x v="15"/>
    <x v="0"/>
    <x v="1"/>
    <x v="0"/>
    <x v="0"/>
    <x v="0"/>
    <x v="1812"/>
    <x v="0"/>
    <x v="1629"/>
    <x v="2210"/>
    <x v="1996"/>
    <x v="2216"/>
    <x v="2286"/>
    <x v="0"/>
    <x v="3"/>
    <x v="10"/>
    <x v="10"/>
  </r>
  <r>
    <x v="2289"/>
    <x v="310"/>
    <x v="0"/>
    <x v="10"/>
    <x v="4"/>
    <x v="1"/>
    <x v="11"/>
    <x v="0"/>
    <x v="1"/>
    <x v="1"/>
    <x v="11"/>
    <x v="3"/>
    <x v="1813"/>
    <x v="0"/>
    <x v="1630"/>
    <x v="2211"/>
    <x v="1997"/>
    <x v="2217"/>
    <x v="2287"/>
    <x v="0"/>
    <x v="3"/>
    <x v="10"/>
    <x v="10"/>
  </r>
  <r>
    <x v="2290"/>
    <x v="310"/>
    <x v="0"/>
    <x v="10"/>
    <x v="4"/>
    <x v="1"/>
    <x v="1"/>
    <x v="2"/>
    <x v="0"/>
    <x v="2"/>
    <x v="2"/>
    <x v="3"/>
    <x v="1212"/>
    <x v="0"/>
    <x v="635"/>
    <x v="1368"/>
    <x v="684"/>
    <x v="2218"/>
    <x v="2288"/>
    <x v="0"/>
    <x v="3"/>
    <x v="10"/>
    <x v="10"/>
  </r>
  <r>
    <x v="2291"/>
    <x v="310"/>
    <x v="0"/>
    <x v="10"/>
    <x v="4"/>
    <x v="0"/>
    <x v="0"/>
    <x v="3"/>
    <x v="1"/>
    <x v="4"/>
    <x v="14"/>
    <x v="6"/>
    <x v="403"/>
    <x v="1"/>
    <x v="346"/>
    <x v="2212"/>
    <x v="1192"/>
    <x v="2219"/>
    <x v="2289"/>
    <x v="0"/>
    <x v="3"/>
    <x v="10"/>
    <x v="10"/>
  </r>
  <r>
    <x v="2292"/>
    <x v="310"/>
    <x v="0"/>
    <x v="10"/>
    <x v="4"/>
    <x v="3"/>
    <x v="4"/>
    <x v="3"/>
    <x v="0"/>
    <x v="1"/>
    <x v="11"/>
    <x v="0"/>
    <x v="289"/>
    <x v="3"/>
    <x v="1619"/>
    <x v="301"/>
    <x v="1998"/>
    <x v="2220"/>
    <x v="2290"/>
    <x v="0"/>
    <x v="3"/>
    <x v="10"/>
    <x v="10"/>
  </r>
  <r>
    <x v="2293"/>
    <x v="310"/>
    <x v="0"/>
    <x v="10"/>
    <x v="4"/>
    <x v="0"/>
    <x v="9"/>
    <x v="2"/>
    <x v="1"/>
    <x v="3"/>
    <x v="13"/>
    <x v="0"/>
    <x v="1654"/>
    <x v="0"/>
    <x v="761"/>
    <x v="2213"/>
    <x v="1651"/>
    <x v="2221"/>
    <x v="2291"/>
    <x v="0"/>
    <x v="3"/>
    <x v="10"/>
    <x v="10"/>
  </r>
  <r>
    <x v="2294"/>
    <x v="310"/>
    <x v="0"/>
    <x v="10"/>
    <x v="4"/>
    <x v="3"/>
    <x v="7"/>
    <x v="1"/>
    <x v="2"/>
    <x v="0"/>
    <x v="0"/>
    <x v="9"/>
    <x v="1633"/>
    <x v="2"/>
    <x v="1486"/>
    <x v="2214"/>
    <x v="1999"/>
    <x v="2222"/>
    <x v="2292"/>
    <x v="0"/>
    <x v="3"/>
    <x v="10"/>
    <x v="10"/>
  </r>
  <r>
    <x v="2295"/>
    <x v="310"/>
    <x v="0"/>
    <x v="10"/>
    <x v="4"/>
    <x v="3"/>
    <x v="8"/>
    <x v="2"/>
    <x v="0"/>
    <x v="2"/>
    <x v="18"/>
    <x v="0"/>
    <x v="1814"/>
    <x v="3"/>
    <x v="1055"/>
    <x v="2215"/>
    <x v="2000"/>
    <x v="2223"/>
    <x v="2293"/>
    <x v="0"/>
    <x v="3"/>
    <x v="10"/>
    <x v="10"/>
  </r>
  <r>
    <x v="2296"/>
    <x v="310"/>
    <x v="0"/>
    <x v="10"/>
    <x v="4"/>
    <x v="0"/>
    <x v="9"/>
    <x v="2"/>
    <x v="0"/>
    <x v="1"/>
    <x v="17"/>
    <x v="0"/>
    <x v="1815"/>
    <x v="1"/>
    <x v="32"/>
    <x v="2216"/>
    <x v="2001"/>
    <x v="431"/>
    <x v="2294"/>
    <x v="0"/>
    <x v="3"/>
    <x v="10"/>
    <x v="10"/>
  </r>
  <r>
    <x v="2297"/>
    <x v="311"/>
    <x v="0"/>
    <x v="10"/>
    <x v="4"/>
    <x v="3"/>
    <x v="8"/>
    <x v="0"/>
    <x v="0"/>
    <x v="2"/>
    <x v="2"/>
    <x v="0"/>
    <x v="415"/>
    <x v="1"/>
    <x v="177"/>
    <x v="2217"/>
    <x v="2002"/>
    <x v="2224"/>
    <x v="2295"/>
    <x v="0"/>
    <x v="3"/>
    <x v="10"/>
    <x v="10"/>
  </r>
  <r>
    <x v="2298"/>
    <x v="311"/>
    <x v="0"/>
    <x v="10"/>
    <x v="4"/>
    <x v="1"/>
    <x v="12"/>
    <x v="0"/>
    <x v="1"/>
    <x v="4"/>
    <x v="14"/>
    <x v="0"/>
    <x v="728"/>
    <x v="3"/>
    <x v="1568"/>
    <x v="2218"/>
    <x v="1897"/>
    <x v="2225"/>
    <x v="2296"/>
    <x v="0"/>
    <x v="3"/>
    <x v="10"/>
    <x v="10"/>
  </r>
  <r>
    <x v="2299"/>
    <x v="311"/>
    <x v="0"/>
    <x v="10"/>
    <x v="4"/>
    <x v="2"/>
    <x v="5"/>
    <x v="0"/>
    <x v="0"/>
    <x v="2"/>
    <x v="2"/>
    <x v="0"/>
    <x v="1816"/>
    <x v="3"/>
    <x v="1236"/>
    <x v="2219"/>
    <x v="2003"/>
    <x v="2226"/>
    <x v="2297"/>
    <x v="0"/>
    <x v="3"/>
    <x v="10"/>
    <x v="10"/>
  </r>
  <r>
    <x v="2300"/>
    <x v="311"/>
    <x v="0"/>
    <x v="10"/>
    <x v="4"/>
    <x v="0"/>
    <x v="9"/>
    <x v="0"/>
    <x v="1"/>
    <x v="1"/>
    <x v="17"/>
    <x v="3"/>
    <x v="1817"/>
    <x v="1"/>
    <x v="1631"/>
    <x v="2220"/>
    <x v="2004"/>
    <x v="2227"/>
    <x v="2298"/>
    <x v="0"/>
    <x v="3"/>
    <x v="10"/>
    <x v="10"/>
  </r>
  <r>
    <x v="2301"/>
    <x v="311"/>
    <x v="0"/>
    <x v="10"/>
    <x v="4"/>
    <x v="1"/>
    <x v="12"/>
    <x v="2"/>
    <x v="2"/>
    <x v="3"/>
    <x v="13"/>
    <x v="8"/>
    <x v="865"/>
    <x v="0"/>
    <x v="1632"/>
    <x v="2221"/>
    <x v="2005"/>
    <x v="2228"/>
    <x v="2299"/>
    <x v="0"/>
    <x v="3"/>
    <x v="10"/>
    <x v="10"/>
  </r>
  <r>
    <x v="2302"/>
    <x v="311"/>
    <x v="0"/>
    <x v="10"/>
    <x v="4"/>
    <x v="1"/>
    <x v="12"/>
    <x v="1"/>
    <x v="0"/>
    <x v="0"/>
    <x v="0"/>
    <x v="6"/>
    <x v="1352"/>
    <x v="1"/>
    <x v="779"/>
    <x v="2222"/>
    <x v="2006"/>
    <x v="2229"/>
    <x v="2300"/>
    <x v="0"/>
    <x v="3"/>
    <x v="10"/>
    <x v="10"/>
  </r>
  <r>
    <x v="2303"/>
    <x v="311"/>
    <x v="0"/>
    <x v="10"/>
    <x v="4"/>
    <x v="3"/>
    <x v="13"/>
    <x v="1"/>
    <x v="2"/>
    <x v="0"/>
    <x v="4"/>
    <x v="7"/>
    <x v="1818"/>
    <x v="3"/>
    <x v="173"/>
    <x v="2223"/>
    <x v="2007"/>
    <x v="2230"/>
    <x v="2301"/>
    <x v="0"/>
    <x v="3"/>
    <x v="10"/>
    <x v="10"/>
  </r>
  <r>
    <x v="2304"/>
    <x v="311"/>
    <x v="0"/>
    <x v="10"/>
    <x v="4"/>
    <x v="0"/>
    <x v="15"/>
    <x v="0"/>
    <x v="0"/>
    <x v="0"/>
    <x v="8"/>
    <x v="2"/>
    <x v="1819"/>
    <x v="3"/>
    <x v="1633"/>
    <x v="2224"/>
    <x v="2008"/>
    <x v="2231"/>
    <x v="2302"/>
    <x v="0"/>
    <x v="3"/>
    <x v="10"/>
    <x v="10"/>
  </r>
  <r>
    <x v="2305"/>
    <x v="311"/>
    <x v="0"/>
    <x v="10"/>
    <x v="4"/>
    <x v="3"/>
    <x v="13"/>
    <x v="1"/>
    <x v="2"/>
    <x v="3"/>
    <x v="13"/>
    <x v="8"/>
    <x v="1820"/>
    <x v="1"/>
    <x v="1634"/>
    <x v="2225"/>
    <x v="2009"/>
    <x v="2232"/>
    <x v="2303"/>
    <x v="0"/>
    <x v="3"/>
    <x v="10"/>
    <x v="10"/>
  </r>
  <r>
    <x v="2306"/>
    <x v="311"/>
    <x v="0"/>
    <x v="10"/>
    <x v="4"/>
    <x v="1"/>
    <x v="12"/>
    <x v="0"/>
    <x v="1"/>
    <x v="3"/>
    <x v="19"/>
    <x v="8"/>
    <x v="1821"/>
    <x v="1"/>
    <x v="1635"/>
    <x v="2226"/>
    <x v="2010"/>
    <x v="2233"/>
    <x v="2304"/>
    <x v="0"/>
    <x v="3"/>
    <x v="10"/>
    <x v="10"/>
  </r>
  <r>
    <x v="2307"/>
    <x v="311"/>
    <x v="0"/>
    <x v="10"/>
    <x v="4"/>
    <x v="0"/>
    <x v="15"/>
    <x v="0"/>
    <x v="1"/>
    <x v="1"/>
    <x v="1"/>
    <x v="0"/>
    <x v="1822"/>
    <x v="3"/>
    <x v="1204"/>
    <x v="2227"/>
    <x v="1395"/>
    <x v="2234"/>
    <x v="2305"/>
    <x v="0"/>
    <x v="3"/>
    <x v="10"/>
    <x v="10"/>
  </r>
  <r>
    <x v="2308"/>
    <x v="311"/>
    <x v="0"/>
    <x v="10"/>
    <x v="4"/>
    <x v="2"/>
    <x v="2"/>
    <x v="3"/>
    <x v="1"/>
    <x v="0"/>
    <x v="0"/>
    <x v="3"/>
    <x v="1823"/>
    <x v="3"/>
    <x v="1636"/>
    <x v="1358"/>
    <x v="1215"/>
    <x v="2235"/>
    <x v="2306"/>
    <x v="0"/>
    <x v="3"/>
    <x v="10"/>
    <x v="10"/>
  </r>
  <r>
    <x v="2309"/>
    <x v="311"/>
    <x v="0"/>
    <x v="10"/>
    <x v="4"/>
    <x v="2"/>
    <x v="16"/>
    <x v="0"/>
    <x v="1"/>
    <x v="4"/>
    <x v="12"/>
    <x v="3"/>
    <x v="1824"/>
    <x v="3"/>
    <x v="454"/>
    <x v="2228"/>
    <x v="478"/>
    <x v="2236"/>
    <x v="2307"/>
    <x v="0"/>
    <x v="3"/>
    <x v="10"/>
    <x v="10"/>
  </r>
  <r>
    <x v="2310"/>
    <x v="312"/>
    <x v="0"/>
    <x v="10"/>
    <x v="4"/>
    <x v="3"/>
    <x v="13"/>
    <x v="2"/>
    <x v="0"/>
    <x v="1"/>
    <x v="11"/>
    <x v="3"/>
    <x v="1825"/>
    <x v="1"/>
    <x v="475"/>
    <x v="2229"/>
    <x v="2011"/>
    <x v="2237"/>
    <x v="2308"/>
    <x v="0"/>
    <x v="3"/>
    <x v="10"/>
    <x v="10"/>
  </r>
  <r>
    <x v="2311"/>
    <x v="312"/>
    <x v="0"/>
    <x v="10"/>
    <x v="4"/>
    <x v="0"/>
    <x v="9"/>
    <x v="2"/>
    <x v="1"/>
    <x v="2"/>
    <x v="2"/>
    <x v="2"/>
    <x v="1288"/>
    <x v="3"/>
    <x v="337"/>
    <x v="2230"/>
    <x v="414"/>
    <x v="2238"/>
    <x v="2309"/>
    <x v="0"/>
    <x v="3"/>
    <x v="10"/>
    <x v="10"/>
  </r>
  <r>
    <x v="2312"/>
    <x v="312"/>
    <x v="0"/>
    <x v="10"/>
    <x v="4"/>
    <x v="3"/>
    <x v="13"/>
    <x v="1"/>
    <x v="2"/>
    <x v="1"/>
    <x v="1"/>
    <x v="5"/>
    <x v="1826"/>
    <x v="4"/>
    <x v="1489"/>
    <x v="2231"/>
    <x v="2012"/>
    <x v="2239"/>
    <x v="2310"/>
    <x v="0"/>
    <x v="3"/>
    <x v="10"/>
    <x v="10"/>
  </r>
  <r>
    <x v="2313"/>
    <x v="312"/>
    <x v="0"/>
    <x v="10"/>
    <x v="4"/>
    <x v="3"/>
    <x v="13"/>
    <x v="3"/>
    <x v="2"/>
    <x v="0"/>
    <x v="4"/>
    <x v="3"/>
    <x v="1827"/>
    <x v="2"/>
    <x v="674"/>
    <x v="2232"/>
    <x v="2013"/>
    <x v="2240"/>
    <x v="2311"/>
    <x v="0"/>
    <x v="3"/>
    <x v="10"/>
    <x v="10"/>
  </r>
  <r>
    <x v="2314"/>
    <x v="312"/>
    <x v="0"/>
    <x v="10"/>
    <x v="4"/>
    <x v="0"/>
    <x v="0"/>
    <x v="2"/>
    <x v="1"/>
    <x v="4"/>
    <x v="16"/>
    <x v="3"/>
    <x v="1828"/>
    <x v="1"/>
    <x v="432"/>
    <x v="2233"/>
    <x v="456"/>
    <x v="2241"/>
    <x v="2312"/>
    <x v="0"/>
    <x v="3"/>
    <x v="10"/>
    <x v="10"/>
  </r>
  <r>
    <x v="2315"/>
    <x v="312"/>
    <x v="0"/>
    <x v="10"/>
    <x v="4"/>
    <x v="1"/>
    <x v="12"/>
    <x v="0"/>
    <x v="1"/>
    <x v="0"/>
    <x v="0"/>
    <x v="6"/>
    <x v="1829"/>
    <x v="0"/>
    <x v="1637"/>
    <x v="2234"/>
    <x v="2014"/>
    <x v="2242"/>
    <x v="2313"/>
    <x v="0"/>
    <x v="3"/>
    <x v="10"/>
    <x v="10"/>
  </r>
  <r>
    <x v="2316"/>
    <x v="312"/>
    <x v="0"/>
    <x v="10"/>
    <x v="4"/>
    <x v="3"/>
    <x v="4"/>
    <x v="3"/>
    <x v="2"/>
    <x v="1"/>
    <x v="17"/>
    <x v="3"/>
    <x v="1830"/>
    <x v="2"/>
    <x v="366"/>
    <x v="2235"/>
    <x v="2015"/>
    <x v="2243"/>
    <x v="2314"/>
    <x v="0"/>
    <x v="3"/>
    <x v="10"/>
    <x v="10"/>
  </r>
  <r>
    <x v="2317"/>
    <x v="312"/>
    <x v="0"/>
    <x v="10"/>
    <x v="4"/>
    <x v="2"/>
    <x v="2"/>
    <x v="2"/>
    <x v="0"/>
    <x v="2"/>
    <x v="9"/>
    <x v="0"/>
    <x v="1831"/>
    <x v="1"/>
    <x v="518"/>
    <x v="2236"/>
    <x v="2016"/>
    <x v="2244"/>
    <x v="2315"/>
    <x v="0"/>
    <x v="3"/>
    <x v="10"/>
    <x v="10"/>
  </r>
  <r>
    <x v="2318"/>
    <x v="312"/>
    <x v="0"/>
    <x v="10"/>
    <x v="4"/>
    <x v="0"/>
    <x v="15"/>
    <x v="3"/>
    <x v="1"/>
    <x v="4"/>
    <x v="10"/>
    <x v="1"/>
    <x v="1832"/>
    <x v="4"/>
    <x v="488"/>
    <x v="2237"/>
    <x v="845"/>
    <x v="2245"/>
    <x v="2316"/>
    <x v="0"/>
    <x v="3"/>
    <x v="10"/>
    <x v="10"/>
  </r>
  <r>
    <x v="2319"/>
    <x v="312"/>
    <x v="0"/>
    <x v="10"/>
    <x v="4"/>
    <x v="1"/>
    <x v="14"/>
    <x v="0"/>
    <x v="0"/>
    <x v="1"/>
    <x v="11"/>
    <x v="1"/>
    <x v="1833"/>
    <x v="2"/>
    <x v="1638"/>
    <x v="2238"/>
    <x v="2017"/>
    <x v="2246"/>
    <x v="2317"/>
    <x v="0"/>
    <x v="3"/>
    <x v="10"/>
    <x v="10"/>
  </r>
  <r>
    <x v="2320"/>
    <x v="312"/>
    <x v="0"/>
    <x v="10"/>
    <x v="4"/>
    <x v="0"/>
    <x v="0"/>
    <x v="0"/>
    <x v="1"/>
    <x v="1"/>
    <x v="3"/>
    <x v="3"/>
    <x v="1834"/>
    <x v="3"/>
    <x v="182"/>
    <x v="2239"/>
    <x v="689"/>
    <x v="2247"/>
    <x v="2318"/>
    <x v="0"/>
    <x v="3"/>
    <x v="10"/>
    <x v="10"/>
  </r>
  <r>
    <x v="2321"/>
    <x v="312"/>
    <x v="0"/>
    <x v="10"/>
    <x v="4"/>
    <x v="2"/>
    <x v="10"/>
    <x v="2"/>
    <x v="0"/>
    <x v="4"/>
    <x v="14"/>
    <x v="3"/>
    <x v="148"/>
    <x v="0"/>
    <x v="1639"/>
    <x v="2240"/>
    <x v="2018"/>
    <x v="2248"/>
    <x v="2319"/>
    <x v="0"/>
    <x v="3"/>
    <x v="10"/>
    <x v="10"/>
  </r>
  <r>
    <x v="2322"/>
    <x v="312"/>
    <x v="0"/>
    <x v="10"/>
    <x v="4"/>
    <x v="1"/>
    <x v="6"/>
    <x v="0"/>
    <x v="0"/>
    <x v="1"/>
    <x v="11"/>
    <x v="3"/>
    <x v="1835"/>
    <x v="3"/>
    <x v="966"/>
    <x v="2241"/>
    <x v="1087"/>
    <x v="2249"/>
    <x v="2320"/>
    <x v="0"/>
    <x v="3"/>
    <x v="10"/>
    <x v="10"/>
  </r>
  <r>
    <x v="2323"/>
    <x v="312"/>
    <x v="0"/>
    <x v="10"/>
    <x v="4"/>
    <x v="2"/>
    <x v="16"/>
    <x v="1"/>
    <x v="2"/>
    <x v="4"/>
    <x v="10"/>
    <x v="9"/>
    <x v="1449"/>
    <x v="3"/>
    <x v="1640"/>
    <x v="2242"/>
    <x v="2019"/>
    <x v="2250"/>
    <x v="2321"/>
    <x v="0"/>
    <x v="3"/>
    <x v="10"/>
    <x v="10"/>
  </r>
  <r>
    <x v="2324"/>
    <x v="312"/>
    <x v="0"/>
    <x v="10"/>
    <x v="4"/>
    <x v="3"/>
    <x v="8"/>
    <x v="2"/>
    <x v="1"/>
    <x v="1"/>
    <x v="3"/>
    <x v="2"/>
    <x v="1836"/>
    <x v="0"/>
    <x v="456"/>
    <x v="2243"/>
    <x v="2020"/>
    <x v="2251"/>
    <x v="2322"/>
    <x v="0"/>
    <x v="3"/>
    <x v="10"/>
    <x v="10"/>
  </r>
  <r>
    <x v="2325"/>
    <x v="313"/>
    <x v="0"/>
    <x v="10"/>
    <x v="4"/>
    <x v="3"/>
    <x v="7"/>
    <x v="0"/>
    <x v="1"/>
    <x v="1"/>
    <x v="1"/>
    <x v="3"/>
    <x v="1371"/>
    <x v="0"/>
    <x v="1641"/>
    <x v="2244"/>
    <x v="2021"/>
    <x v="2252"/>
    <x v="2323"/>
    <x v="0"/>
    <x v="3"/>
    <x v="10"/>
    <x v="10"/>
  </r>
  <r>
    <x v="2326"/>
    <x v="313"/>
    <x v="0"/>
    <x v="10"/>
    <x v="4"/>
    <x v="3"/>
    <x v="7"/>
    <x v="0"/>
    <x v="1"/>
    <x v="1"/>
    <x v="11"/>
    <x v="6"/>
    <x v="1837"/>
    <x v="3"/>
    <x v="1363"/>
    <x v="2245"/>
    <x v="2022"/>
    <x v="2253"/>
    <x v="2324"/>
    <x v="0"/>
    <x v="3"/>
    <x v="10"/>
    <x v="10"/>
  </r>
  <r>
    <x v="2327"/>
    <x v="313"/>
    <x v="0"/>
    <x v="10"/>
    <x v="4"/>
    <x v="0"/>
    <x v="0"/>
    <x v="0"/>
    <x v="2"/>
    <x v="2"/>
    <x v="2"/>
    <x v="0"/>
    <x v="880"/>
    <x v="2"/>
    <x v="307"/>
    <x v="2246"/>
    <x v="1870"/>
    <x v="2254"/>
    <x v="2325"/>
    <x v="0"/>
    <x v="3"/>
    <x v="10"/>
    <x v="10"/>
  </r>
  <r>
    <x v="2328"/>
    <x v="313"/>
    <x v="0"/>
    <x v="10"/>
    <x v="4"/>
    <x v="3"/>
    <x v="8"/>
    <x v="1"/>
    <x v="2"/>
    <x v="1"/>
    <x v="11"/>
    <x v="5"/>
    <x v="1838"/>
    <x v="3"/>
    <x v="1395"/>
    <x v="2247"/>
    <x v="2023"/>
    <x v="2255"/>
    <x v="2326"/>
    <x v="0"/>
    <x v="3"/>
    <x v="10"/>
    <x v="10"/>
  </r>
  <r>
    <x v="2329"/>
    <x v="314"/>
    <x v="0"/>
    <x v="10"/>
    <x v="4"/>
    <x v="0"/>
    <x v="0"/>
    <x v="0"/>
    <x v="0"/>
    <x v="1"/>
    <x v="3"/>
    <x v="3"/>
    <x v="1839"/>
    <x v="3"/>
    <x v="1453"/>
    <x v="2248"/>
    <x v="2024"/>
    <x v="2256"/>
    <x v="2327"/>
    <x v="0"/>
    <x v="3"/>
    <x v="10"/>
    <x v="10"/>
  </r>
  <r>
    <x v="2330"/>
    <x v="314"/>
    <x v="0"/>
    <x v="10"/>
    <x v="4"/>
    <x v="0"/>
    <x v="0"/>
    <x v="0"/>
    <x v="0"/>
    <x v="2"/>
    <x v="18"/>
    <x v="1"/>
    <x v="1840"/>
    <x v="0"/>
    <x v="1642"/>
    <x v="2249"/>
    <x v="2025"/>
    <x v="2257"/>
    <x v="2328"/>
    <x v="0"/>
    <x v="3"/>
    <x v="10"/>
    <x v="10"/>
  </r>
  <r>
    <x v="2331"/>
    <x v="314"/>
    <x v="0"/>
    <x v="10"/>
    <x v="4"/>
    <x v="3"/>
    <x v="8"/>
    <x v="2"/>
    <x v="0"/>
    <x v="1"/>
    <x v="3"/>
    <x v="0"/>
    <x v="1841"/>
    <x v="2"/>
    <x v="1503"/>
    <x v="2250"/>
    <x v="2026"/>
    <x v="2258"/>
    <x v="2329"/>
    <x v="0"/>
    <x v="3"/>
    <x v="10"/>
    <x v="10"/>
  </r>
  <r>
    <x v="2332"/>
    <x v="314"/>
    <x v="0"/>
    <x v="10"/>
    <x v="4"/>
    <x v="2"/>
    <x v="16"/>
    <x v="0"/>
    <x v="0"/>
    <x v="3"/>
    <x v="19"/>
    <x v="3"/>
    <x v="765"/>
    <x v="3"/>
    <x v="1643"/>
    <x v="2251"/>
    <x v="2027"/>
    <x v="2259"/>
    <x v="2330"/>
    <x v="0"/>
    <x v="3"/>
    <x v="10"/>
    <x v="10"/>
  </r>
  <r>
    <x v="2333"/>
    <x v="314"/>
    <x v="0"/>
    <x v="10"/>
    <x v="4"/>
    <x v="2"/>
    <x v="5"/>
    <x v="0"/>
    <x v="2"/>
    <x v="3"/>
    <x v="19"/>
    <x v="2"/>
    <x v="193"/>
    <x v="1"/>
    <x v="1644"/>
    <x v="2252"/>
    <x v="2028"/>
    <x v="2260"/>
    <x v="2331"/>
    <x v="0"/>
    <x v="3"/>
    <x v="10"/>
    <x v="10"/>
  </r>
  <r>
    <x v="2334"/>
    <x v="314"/>
    <x v="0"/>
    <x v="10"/>
    <x v="4"/>
    <x v="2"/>
    <x v="10"/>
    <x v="2"/>
    <x v="0"/>
    <x v="1"/>
    <x v="3"/>
    <x v="3"/>
    <x v="1104"/>
    <x v="3"/>
    <x v="217"/>
    <x v="2253"/>
    <x v="1182"/>
    <x v="2261"/>
    <x v="2332"/>
    <x v="0"/>
    <x v="3"/>
    <x v="10"/>
    <x v="10"/>
  </r>
  <r>
    <x v="2335"/>
    <x v="314"/>
    <x v="0"/>
    <x v="10"/>
    <x v="4"/>
    <x v="3"/>
    <x v="8"/>
    <x v="0"/>
    <x v="1"/>
    <x v="3"/>
    <x v="19"/>
    <x v="2"/>
    <x v="1842"/>
    <x v="1"/>
    <x v="1645"/>
    <x v="2254"/>
    <x v="2029"/>
    <x v="2262"/>
    <x v="2333"/>
    <x v="0"/>
    <x v="3"/>
    <x v="10"/>
    <x v="10"/>
  </r>
  <r>
    <x v="2336"/>
    <x v="314"/>
    <x v="0"/>
    <x v="10"/>
    <x v="4"/>
    <x v="2"/>
    <x v="2"/>
    <x v="2"/>
    <x v="0"/>
    <x v="4"/>
    <x v="14"/>
    <x v="3"/>
    <x v="109"/>
    <x v="3"/>
    <x v="36"/>
    <x v="2255"/>
    <x v="1056"/>
    <x v="2263"/>
    <x v="2334"/>
    <x v="0"/>
    <x v="3"/>
    <x v="10"/>
    <x v="10"/>
  </r>
  <r>
    <x v="2337"/>
    <x v="314"/>
    <x v="0"/>
    <x v="10"/>
    <x v="4"/>
    <x v="2"/>
    <x v="3"/>
    <x v="2"/>
    <x v="2"/>
    <x v="2"/>
    <x v="18"/>
    <x v="0"/>
    <x v="1843"/>
    <x v="2"/>
    <x v="1646"/>
    <x v="2256"/>
    <x v="2030"/>
    <x v="2264"/>
    <x v="2335"/>
    <x v="0"/>
    <x v="3"/>
    <x v="10"/>
    <x v="10"/>
  </r>
  <r>
    <x v="2338"/>
    <x v="314"/>
    <x v="0"/>
    <x v="10"/>
    <x v="4"/>
    <x v="2"/>
    <x v="16"/>
    <x v="3"/>
    <x v="1"/>
    <x v="0"/>
    <x v="0"/>
    <x v="0"/>
    <x v="1844"/>
    <x v="2"/>
    <x v="1647"/>
    <x v="2257"/>
    <x v="2031"/>
    <x v="2265"/>
    <x v="2336"/>
    <x v="0"/>
    <x v="3"/>
    <x v="10"/>
    <x v="10"/>
  </r>
  <r>
    <x v="2339"/>
    <x v="314"/>
    <x v="0"/>
    <x v="10"/>
    <x v="4"/>
    <x v="0"/>
    <x v="9"/>
    <x v="1"/>
    <x v="0"/>
    <x v="3"/>
    <x v="7"/>
    <x v="9"/>
    <x v="1845"/>
    <x v="3"/>
    <x v="1648"/>
    <x v="2258"/>
    <x v="2032"/>
    <x v="2266"/>
    <x v="2337"/>
    <x v="0"/>
    <x v="3"/>
    <x v="10"/>
    <x v="10"/>
  </r>
  <r>
    <x v="2340"/>
    <x v="315"/>
    <x v="0"/>
    <x v="10"/>
    <x v="4"/>
    <x v="3"/>
    <x v="8"/>
    <x v="2"/>
    <x v="0"/>
    <x v="1"/>
    <x v="1"/>
    <x v="8"/>
    <x v="1846"/>
    <x v="4"/>
    <x v="63"/>
    <x v="2259"/>
    <x v="2033"/>
    <x v="2267"/>
    <x v="2338"/>
    <x v="0"/>
    <x v="3"/>
    <x v="10"/>
    <x v="10"/>
  </r>
  <r>
    <x v="2341"/>
    <x v="315"/>
    <x v="0"/>
    <x v="10"/>
    <x v="4"/>
    <x v="1"/>
    <x v="14"/>
    <x v="3"/>
    <x v="1"/>
    <x v="0"/>
    <x v="4"/>
    <x v="2"/>
    <x v="687"/>
    <x v="3"/>
    <x v="1649"/>
    <x v="2260"/>
    <x v="2034"/>
    <x v="2268"/>
    <x v="2339"/>
    <x v="0"/>
    <x v="3"/>
    <x v="10"/>
    <x v="10"/>
  </r>
  <r>
    <x v="2342"/>
    <x v="315"/>
    <x v="0"/>
    <x v="10"/>
    <x v="4"/>
    <x v="3"/>
    <x v="4"/>
    <x v="3"/>
    <x v="1"/>
    <x v="2"/>
    <x v="9"/>
    <x v="1"/>
    <x v="347"/>
    <x v="2"/>
    <x v="1650"/>
    <x v="2261"/>
    <x v="2035"/>
    <x v="2269"/>
    <x v="2340"/>
    <x v="0"/>
    <x v="3"/>
    <x v="10"/>
    <x v="10"/>
  </r>
  <r>
    <x v="2343"/>
    <x v="315"/>
    <x v="0"/>
    <x v="10"/>
    <x v="4"/>
    <x v="1"/>
    <x v="12"/>
    <x v="2"/>
    <x v="1"/>
    <x v="1"/>
    <x v="17"/>
    <x v="1"/>
    <x v="1847"/>
    <x v="4"/>
    <x v="1651"/>
    <x v="2262"/>
    <x v="2036"/>
    <x v="2270"/>
    <x v="2341"/>
    <x v="0"/>
    <x v="3"/>
    <x v="10"/>
    <x v="10"/>
  </r>
  <r>
    <x v="2344"/>
    <x v="315"/>
    <x v="0"/>
    <x v="10"/>
    <x v="4"/>
    <x v="2"/>
    <x v="10"/>
    <x v="3"/>
    <x v="1"/>
    <x v="3"/>
    <x v="19"/>
    <x v="3"/>
    <x v="897"/>
    <x v="1"/>
    <x v="1652"/>
    <x v="2263"/>
    <x v="2037"/>
    <x v="2271"/>
    <x v="2342"/>
    <x v="0"/>
    <x v="3"/>
    <x v="10"/>
    <x v="10"/>
  </r>
  <r>
    <x v="2345"/>
    <x v="315"/>
    <x v="0"/>
    <x v="10"/>
    <x v="4"/>
    <x v="1"/>
    <x v="11"/>
    <x v="3"/>
    <x v="2"/>
    <x v="4"/>
    <x v="12"/>
    <x v="0"/>
    <x v="1848"/>
    <x v="1"/>
    <x v="1653"/>
    <x v="2264"/>
    <x v="2038"/>
    <x v="2272"/>
    <x v="2343"/>
    <x v="0"/>
    <x v="3"/>
    <x v="10"/>
    <x v="10"/>
  </r>
  <r>
    <x v="2346"/>
    <x v="316"/>
    <x v="0"/>
    <x v="10"/>
    <x v="4"/>
    <x v="1"/>
    <x v="12"/>
    <x v="2"/>
    <x v="0"/>
    <x v="2"/>
    <x v="9"/>
    <x v="3"/>
    <x v="1640"/>
    <x v="4"/>
    <x v="329"/>
    <x v="2265"/>
    <x v="2039"/>
    <x v="1852"/>
    <x v="2344"/>
    <x v="0"/>
    <x v="3"/>
    <x v="10"/>
    <x v="10"/>
  </r>
  <r>
    <x v="2347"/>
    <x v="316"/>
    <x v="0"/>
    <x v="10"/>
    <x v="4"/>
    <x v="1"/>
    <x v="12"/>
    <x v="1"/>
    <x v="2"/>
    <x v="1"/>
    <x v="1"/>
    <x v="8"/>
    <x v="890"/>
    <x v="2"/>
    <x v="892"/>
    <x v="2266"/>
    <x v="2040"/>
    <x v="2273"/>
    <x v="2345"/>
    <x v="0"/>
    <x v="3"/>
    <x v="10"/>
    <x v="10"/>
  </r>
  <r>
    <x v="2348"/>
    <x v="316"/>
    <x v="0"/>
    <x v="10"/>
    <x v="4"/>
    <x v="2"/>
    <x v="16"/>
    <x v="2"/>
    <x v="0"/>
    <x v="0"/>
    <x v="4"/>
    <x v="3"/>
    <x v="659"/>
    <x v="3"/>
    <x v="1009"/>
    <x v="2267"/>
    <x v="1139"/>
    <x v="2274"/>
    <x v="2346"/>
    <x v="0"/>
    <x v="3"/>
    <x v="10"/>
    <x v="10"/>
  </r>
  <r>
    <x v="2349"/>
    <x v="316"/>
    <x v="0"/>
    <x v="10"/>
    <x v="4"/>
    <x v="3"/>
    <x v="8"/>
    <x v="0"/>
    <x v="1"/>
    <x v="2"/>
    <x v="9"/>
    <x v="1"/>
    <x v="1256"/>
    <x v="4"/>
    <x v="1654"/>
    <x v="2268"/>
    <x v="2041"/>
    <x v="2275"/>
    <x v="2347"/>
    <x v="0"/>
    <x v="3"/>
    <x v="10"/>
    <x v="10"/>
  </r>
  <r>
    <x v="2350"/>
    <x v="316"/>
    <x v="0"/>
    <x v="10"/>
    <x v="4"/>
    <x v="1"/>
    <x v="6"/>
    <x v="0"/>
    <x v="1"/>
    <x v="0"/>
    <x v="4"/>
    <x v="1"/>
    <x v="1849"/>
    <x v="2"/>
    <x v="244"/>
    <x v="2269"/>
    <x v="641"/>
    <x v="2276"/>
    <x v="2348"/>
    <x v="0"/>
    <x v="3"/>
    <x v="10"/>
    <x v="10"/>
  </r>
  <r>
    <x v="2351"/>
    <x v="316"/>
    <x v="0"/>
    <x v="10"/>
    <x v="4"/>
    <x v="1"/>
    <x v="11"/>
    <x v="3"/>
    <x v="1"/>
    <x v="1"/>
    <x v="11"/>
    <x v="3"/>
    <x v="1850"/>
    <x v="2"/>
    <x v="1655"/>
    <x v="2270"/>
    <x v="2042"/>
    <x v="2277"/>
    <x v="2349"/>
    <x v="0"/>
    <x v="3"/>
    <x v="10"/>
    <x v="10"/>
  </r>
  <r>
    <x v="2352"/>
    <x v="316"/>
    <x v="0"/>
    <x v="10"/>
    <x v="4"/>
    <x v="0"/>
    <x v="0"/>
    <x v="0"/>
    <x v="0"/>
    <x v="0"/>
    <x v="6"/>
    <x v="1"/>
    <x v="1851"/>
    <x v="2"/>
    <x v="1320"/>
    <x v="2271"/>
    <x v="2043"/>
    <x v="2278"/>
    <x v="2350"/>
    <x v="0"/>
    <x v="3"/>
    <x v="10"/>
    <x v="10"/>
  </r>
  <r>
    <x v="2353"/>
    <x v="316"/>
    <x v="0"/>
    <x v="10"/>
    <x v="4"/>
    <x v="0"/>
    <x v="9"/>
    <x v="0"/>
    <x v="0"/>
    <x v="1"/>
    <x v="11"/>
    <x v="0"/>
    <x v="234"/>
    <x v="3"/>
    <x v="1656"/>
    <x v="2272"/>
    <x v="2044"/>
    <x v="2279"/>
    <x v="2351"/>
    <x v="0"/>
    <x v="3"/>
    <x v="10"/>
    <x v="10"/>
  </r>
  <r>
    <x v="2354"/>
    <x v="316"/>
    <x v="0"/>
    <x v="10"/>
    <x v="4"/>
    <x v="3"/>
    <x v="13"/>
    <x v="2"/>
    <x v="1"/>
    <x v="4"/>
    <x v="12"/>
    <x v="0"/>
    <x v="1852"/>
    <x v="2"/>
    <x v="218"/>
    <x v="2273"/>
    <x v="227"/>
    <x v="2280"/>
    <x v="2352"/>
    <x v="0"/>
    <x v="3"/>
    <x v="10"/>
    <x v="10"/>
  </r>
  <r>
    <x v="2355"/>
    <x v="316"/>
    <x v="0"/>
    <x v="10"/>
    <x v="4"/>
    <x v="2"/>
    <x v="10"/>
    <x v="3"/>
    <x v="1"/>
    <x v="1"/>
    <x v="11"/>
    <x v="3"/>
    <x v="1743"/>
    <x v="3"/>
    <x v="500"/>
    <x v="2274"/>
    <x v="2045"/>
    <x v="2281"/>
    <x v="2353"/>
    <x v="0"/>
    <x v="3"/>
    <x v="10"/>
    <x v="10"/>
  </r>
  <r>
    <x v="2356"/>
    <x v="316"/>
    <x v="0"/>
    <x v="10"/>
    <x v="4"/>
    <x v="3"/>
    <x v="8"/>
    <x v="0"/>
    <x v="1"/>
    <x v="1"/>
    <x v="3"/>
    <x v="0"/>
    <x v="1853"/>
    <x v="1"/>
    <x v="604"/>
    <x v="2275"/>
    <x v="2046"/>
    <x v="2282"/>
    <x v="2354"/>
    <x v="0"/>
    <x v="3"/>
    <x v="10"/>
    <x v="10"/>
  </r>
  <r>
    <x v="2357"/>
    <x v="316"/>
    <x v="0"/>
    <x v="10"/>
    <x v="4"/>
    <x v="1"/>
    <x v="14"/>
    <x v="0"/>
    <x v="2"/>
    <x v="2"/>
    <x v="18"/>
    <x v="1"/>
    <x v="1239"/>
    <x v="2"/>
    <x v="1657"/>
    <x v="2276"/>
    <x v="2047"/>
    <x v="2283"/>
    <x v="2355"/>
    <x v="0"/>
    <x v="3"/>
    <x v="10"/>
    <x v="10"/>
  </r>
  <r>
    <x v="2358"/>
    <x v="316"/>
    <x v="0"/>
    <x v="10"/>
    <x v="4"/>
    <x v="1"/>
    <x v="14"/>
    <x v="1"/>
    <x v="2"/>
    <x v="2"/>
    <x v="15"/>
    <x v="6"/>
    <x v="1854"/>
    <x v="1"/>
    <x v="712"/>
    <x v="2277"/>
    <x v="2048"/>
    <x v="2284"/>
    <x v="2356"/>
    <x v="0"/>
    <x v="3"/>
    <x v="10"/>
    <x v="10"/>
  </r>
  <r>
    <x v="2359"/>
    <x v="316"/>
    <x v="0"/>
    <x v="10"/>
    <x v="4"/>
    <x v="1"/>
    <x v="6"/>
    <x v="2"/>
    <x v="0"/>
    <x v="3"/>
    <x v="13"/>
    <x v="0"/>
    <x v="1855"/>
    <x v="3"/>
    <x v="1658"/>
    <x v="2278"/>
    <x v="2049"/>
    <x v="2285"/>
    <x v="2357"/>
    <x v="0"/>
    <x v="3"/>
    <x v="10"/>
    <x v="10"/>
  </r>
  <r>
    <x v="2360"/>
    <x v="317"/>
    <x v="0"/>
    <x v="10"/>
    <x v="4"/>
    <x v="1"/>
    <x v="12"/>
    <x v="0"/>
    <x v="1"/>
    <x v="1"/>
    <x v="1"/>
    <x v="3"/>
    <x v="1321"/>
    <x v="0"/>
    <x v="774"/>
    <x v="2279"/>
    <x v="2050"/>
    <x v="2286"/>
    <x v="2358"/>
    <x v="0"/>
    <x v="3"/>
    <x v="10"/>
    <x v="10"/>
  </r>
  <r>
    <x v="2361"/>
    <x v="317"/>
    <x v="0"/>
    <x v="10"/>
    <x v="4"/>
    <x v="3"/>
    <x v="13"/>
    <x v="1"/>
    <x v="2"/>
    <x v="2"/>
    <x v="2"/>
    <x v="6"/>
    <x v="1521"/>
    <x v="1"/>
    <x v="1627"/>
    <x v="2280"/>
    <x v="2051"/>
    <x v="2287"/>
    <x v="2359"/>
    <x v="0"/>
    <x v="3"/>
    <x v="10"/>
    <x v="10"/>
  </r>
  <r>
    <x v="2362"/>
    <x v="317"/>
    <x v="0"/>
    <x v="10"/>
    <x v="4"/>
    <x v="2"/>
    <x v="16"/>
    <x v="0"/>
    <x v="0"/>
    <x v="3"/>
    <x v="5"/>
    <x v="2"/>
    <x v="1856"/>
    <x v="1"/>
    <x v="1659"/>
    <x v="2281"/>
    <x v="2052"/>
    <x v="2288"/>
    <x v="2360"/>
    <x v="0"/>
    <x v="3"/>
    <x v="10"/>
    <x v="10"/>
  </r>
  <r>
    <x v="2363"/>
    <x v="317"/>
    <x v="0"/>
    <x v="10"/>
    <x v="4"/>
    <x v="2"/>
    <x v="2"/>
    <x v="0"/>
    <x v="1"/>
    <x v="4"/>
    <x v="14"/>
    <x v="0"/>
    <x v="409"/>
    <x v="1"/>
    <x v="1660"/>
    <x v="2282"/>
    <x v="2053"/>
    <x v="2289"/>
    <x v="2361"/>
    <x v="0"/>
    <x v="3"/>
    <x v="10"/>
    <x v="10"/>
  </r>
  <r>
    <x v="2364"/>
    <x v="317"/>
    <x v="0"/>
    <x v="10"/>
    <x v="4"/>
    <x v="3"/>
    <x v="13"/>
    <x v="3"/>
    <x v="1"/>
    <x v="4"/>
    <x v="14"/>
    <x v="0"/>
    <x v="1005"/>
    <x v="0"/>
    <x v="772"/>
    <x v="2283"/>
    <x v="2054"/>
    <x v="2290"/>
    <x v="2362"/>
    <x v="0"/>
    <x v="3"/>
    <x v="10"/>
    <x v="10"/>
  </r>
  <r>
    <x v="2365"/>
    <x v="317"/>
    <x v="0"/>
    <x v="10"/>
    <x v="4"/>
    <x v="2"/>
    <x v="2"/>
    <x v="0"/>
    <x v="2"/>
    <x v="4"/>
    <x v="12"/>
    <x v="3"/>
    <x v="1857"/>
    <x v="2"/>
    <x v="1661"/>
    <x v="2284"/>
    <x v="2055"/>
    <x v="2291"/>
    <x v="2363"/>
    <x v="0"/>
    <x v="3"/>
    <x v="10"/>
    <x v="10"/>
  </r>
  <r>
    <x v="2366"/>
    <x v="317"/>
    <x v="0"/>
    <x v="10"/>
    <x v="4"/>
    <x v="2"/>
    <x v="5"/>
    <x v="2"/>
    <x v="0"/>
    <x v="0"/>
    <x v="4"/>
    <x v="8"/>
    <x v="80"/>
    <x v="2"/>
    <x v="374"/>
    <x v="2285"/>
    <x v="390"/>
    <x v="2292"/>
    <x v="2364"/>
    <x v="0"/>
    <x v="3"/>
    <x v="10"/>
    <x v="10"/>
  </r>
  <r>
    <x v="2367"/>
    <x v="317"/>
    <x v="0"/>
    <x v="10"/>
    <x v="4"/>
    <x v="2"/>
    <x v="5"/>
    <x v="2"/>
    <x v="2"/>
    <x v="1"/>
    <x v="1"/>
    <x v="0"/>
    <x v="1321"/>
    <x v="2"/>
    <x v="1662"/>
    <x v="2286"/>
    <x v="2056"/>
    <x v="2293"/>
    <x v="2365"/>
    <x v="0"/>
    <x v="3"/>
    <x v="10"/>
    <x v="10"/>
  </r>
  <r>
    <x v="2368"/>
    <x v="317"/>
    <x v="0"/>
    <x v="10"/>
    <x v="4"/>
    <x v="3"/>
    <x v="8"/>
    <x v="3"/>
    <x v="0"/>
    <x v="0"/>
    <x v="4"/>
    <x v="0"/>
    <x v="1253"/>
    <x v="1"/>
    <x v="836"/>
    <x v="2287"/>
    <x v="920"/>
    <x v="2294"/>
    <x v="2366"/>
    <x v="0"/>
    <x v="3"/>
    <x v="10"/>
    <x v="10"/>
  </r>
  <r>
    <x v="2369"/>
    <x v="317"/>
    <x v="0"/>
    <x v="10"/>
    <x v="4"/>
    <x v="1"/>
    <x v="1"/>
    <x v="2"/>
    <x v="0"/>
    <x v="4"/>
    <x v="10"/>
    <x v="3"/>
    <x v="345"/>
    <x v="2"/>
    <x v="1640"/>
    <x v="2288"/>
    <x v="2057"/>
    <x v="2295"/>
    <x v="2367"/>
    <x v="0"/>
    <x v="3"/>
    <x v="10"/>
    <x v="10"/>
  </r>
  <r>
    <x v="2370"/>
    <x v="318"/>
    <x v="0"/>
    <x v="10"/>
    <x v="4"/>
    <x v="1"/>
    <x v="6"/>
    <x v="1"/>
    <x v="2"/>
    <x v="3"/>
    <x v="5"/>
    <x v="9"/>
    <x v="1858"/>
    <x v="1"/>
    <x v="1663"/>
    <x v="2289"/>
    <x v="2058"/>
    <x v="2296"/>
    <x v="2368"/>
    <x v="0"/>
    <x v="3"/>
    <x v="10"/>
    <x v="10"/>
  </r>
  <r>
    <x v="2371"/>
    <x v="318"/>
    <x v="0"/>
    <x v="10"/>
    <x v="4"/>
    <x v="3"/>
    <x v="4"/>
    <x v="0"/>
    <x v="2"/>
    <x v="0"/>
    <x v="4"/>
    <x v="2"/>
    <x v="1859"/>
    <x v="4"/>
    <x v="700"/>
    <x v="2290"/>
    <x v="2059"/>
    <x v="2297"/>
    <x v="2369"/>
    <x v="0"/>
    <x v="3"/>
    <x v="10"/>
    <x v="10"/>
  </r>
  <r>
    <x v="2372"/>
    <x v="318"/>
    <x v="0"/>
    <x v="10"/>
    <x v="4"/>
    <x v="1"/>
    <x v="11"/>
    <x v="3"/>
    <x v="1"/>
    <x v="1"/>
    <x v="17"/>
    <x v="3"/>
    <x v="1629"/>
    <x v="3"/>
    <x v="1664"/>
    <x v="2291"/>
    <x v="2060"/>
    <x v="2298"/>
    <x v="2370"/>
    <x v="0"/>
    <x v="3"/>
    <x v="10"/>
    <x v="10"/>
  </r>
  <r>
    <x v="2373"/>
    <x v="318"/>
    <x v="0"/>
    <x v="10"/>
    <x v="4"/>
    <x v="3"/>
    <x v="4"/>
    <x v="3"/>
    <x v="2"/>
    <x v="1"/>
    <x v="3"/>
    <x v="0"/>
    <x v="1860"/>
    <x v="3"/>
    <x v="1665"/>
    <x v="2292"/>
    <x v="2061"/>
    <x v="2299"/>
    <x v="2371"/>
    <x v="0"/>
    <x v="3"/>
    <x v="10"/>
    <x v="10"/>
  </r>
  <r>
    <x v="2374"/>
    <x v="318"/>
    <x v="0"/>
    <x v="10"/>
    <x v="4"/>
    <x v="0"/>
    <x v="15"/>
    <x v="3"/>
    <x v="1"/>
    <x v="1"/>
    <x v="3"/>
    <x v="0"/>
    <x v="1861"/>
    <x v="1"/>
    <x v="1666"/>
    <x v="2293"/>
    <x v="2062"/>
    <x v="2300"/>
    <x v="2372"/>
    <x v="0"/>
    <x v="3"/>
    <x v="10"/>
    <x v="10"/>
  </r>
  <r>
    <x v="2375"/>
    <x v="318"/>
    <x v="0"/>
    <x v="10"/>
    <x v="4"/>
    <x v="2"/>
    <x v="10"/>
    <x v="0"/>
    <x v="0"/>
    <x v="1"/>
    <x v="17"/>
    <x v="3"/>
    <x v="1862"/>
    <x v="1"/>
    <x v="1667"/>
    <x v="2294"/>
    <x v="2063"/>
    <x v="2301"/>
    <x v="2373"/>
    <x v="0"/>
    <x v="3"/>
    <x v="10"/>
    <x v="10"/>
  </r>
  <r>
    <x v="2376"/>
    <x v="318"/>
    <x v="0"/>
    <x v="10"/>
    <x v="4"/>
    <x v="2"/>
    <x v="16"/>
    <x v="0"/>
    <x v="2"/>
    <x v="1"/>
    <x v="11"/>
    <x v="2"/>
    <x v="809"/>
    <x v="3"/>
    <x v="820"/>
    <x v="2295"/>
    <x v="2064"/>
    <x v="2302"/>
    <x v="2374"/>
    <x v="0"/>
    <x v="3"/>
    <x v="10"/>
    <x v="10"/>
  </r>
  <r>
    <x v="2377"/>
    <x v="319"/>
    <x v="0"/>
    <x v="10"/>
    <x v="4"/>
    <x v="3"/>
    <x v="4"/>
    <x v="3"/>
    <x v="0"/>
    <x v="1"/>
    <x v="3"/>
    <x v="3"/>
    <x v="1863"/>
    <x v="3"/>
    <x v="559"/>
    <x v="2296"/>
    <x v="592"/>
    <x v="2303"/>
    <x v="2375"/>
    <x v="0"/>
    <x v="3"/>
    <x v="10"/>
    <x v="10"/>
  </r>
  <r>
    <x v="2378"/>
    <x v="320"/>
    <x v="0"/>
    <x v="10"/>
    <x v="4"/>
    <x v="3"/>
    <x v="8"/>
    <x v="0"/>
    <x v="0"/>
    <x v="2"/>
    <x v="15"/>
    <x v="3"/>
    <x v="1864"/>
    <x v="2"/>
    <x v="1668"/>
    <x v="2297"/>
    <x v="1654"/>
    <x v="2304"/>
    <x v="2376"/>
    <x v="0"/>
    <x v="3"/>
    <x v="10"/>
    <x v="10"/>
  </r>
  <r>
    <x v="2379"/>
    <x v="320"/>
    <x v="0"/>
    <x v="10"/>
    <x v="4"/>
    <x v="3"/>
    <x v="7"/>
    <x v="2"/>
    <x v="0"/>
    <x v="4"/>
    <x v="16"/>
    <x v="3"/>
    <x v="773"/>
    <x v="1"/>
    <x v="241"/>
    <x v="2298"/>
    <x v="2065"/>
    <x v="1956"/>
    <x v="2377"/>
    <x v="0"/>
    <x v="3"/>
    <x v="10"/>
    <x v="10"/>
  </r>
  <r>
    <x v="2380"/>
    <x v="320"/>
    <x v="0"/>
    <x v="10"/>
    <x v="4"/>
    <x v="0"/>
    <x v="0"/>
    <x v="0"/>
    <x v="1"/>
    <x v="0"/>
    <x v="4"/>
    <x v="3"/>
    <x v="1302"/>
    <x v="3"/>
    <x v="142"/>
    <x v="2299"/>
    <x v="2066"/>
    <x v="2305"/>
    <x v="2378"/>
    <x v="0"/>
    <x v="3"/>
    <x v="10"/>
    <x v="10"/>
  </r>
  <r>
    <x v="2381"/>
    <x v="320"/>
    <x v="0"/>
    <x v="10"/>
    <x v="4"/>
    <x v="3"/>
    <x v="8"/>
    <x v="0"/>
    <x v="0"/>
    <x v="2"/>
    <x v="18"/>
    <x v="0"/>
    <x v="1865"/>
    <x v="3"/>
    <x v="1669"/>
    <x v="2300"/>
    <x v="2067"/>
    <x v="2306"/>
    <x v="2379"/>
    <x v="0"/>
    <x v="3"/>
    <x v="10"/>
    <x v="10"/>
  </r>
  <r>
    <x v="2382"/>
    <x v="320"/>
    <x v="0"/>
    <x v="10"/>
    <x v="4"/>
    <x v="3"/>
    <x v="13"/>
    <x v="0"/>
    <x v="1"/>
    <x v="3"/>
    <x v="7"/>
    <x v="3"/>
    <x v="1866"/>
    <x v="1"/>
    <x v="1670"/>
    <x v="2301"/>
    <x v="2068"/>
    <x v="2307"/>
    <x v="2380"/>
    <x v="0"/>
    <x v="3"/>
    <x v="10"/>
    <x v="10"/>
  </r>
  <r>
    <x v="2383"/>
    <x v="320"/>
    <x v="0"/>
    <x v="10"/>
    <x v="4"/>
    <x v="1"/>
    <x v="14"/>
    <x v="2"/>
    <x v="0"/>
    <x v="1"/>
    <x v="1"/>
    <x v="1"/>
    <x v="1867"/>
    <x v="3"/>
    <x v="1671"/>
    <x v="2302"/>
    <x v="2000"/>
    <x v="2308"/>
    <x v="2381"/>
    <x v="0"/>
    <x v="3"/>
    <x v="10"/>
    <x v="10"/>
  </r>
  <r>
    <x v="2384"/>
    <x v="320"/>
    <x v="0"/>
    <x v="10"/>
    <x v="4"/>
    <x v="3"/>
    <x v="13"/>
    <x v="0"/>
    <x v="0"/>
    <x v="2"/>
    <x v="2"/>
    <x v="1"/>
    <x v="804"/>
    <x v="2"/>
    <x v="1559"/>
    <x v="2303"/>
    <x v="2069"/>
    <x v="2309"/>
    <x v="2382"/>
    <x v="0"/>
    <x v="3"/>
    <x v="10"/>
    <x v="10"/>
  </r>
  <r>
    <x v="2385"/>
    <x v="320"/>
    <x v="0"/>
    <x v="10"/>
    <x v="4"/>
    <x v="1"/>
    <x v="12"/>
    <x v="3"/>
    <x v="0"/>
    <x v="0"/>
    <x v="6"/>
    <x v="3"/>
    <x v="1621"/>
    <x v="2"/>
    <x v="333"/>
    <x v="2304"/>
    <x v="1175"/>
    <x v="2310"/>
    <x v="2383"/>
    <x v="0"/>
    <x v="3"/>
    <x v="10"/>
    <x v="10"/>
  </r>
  <r>
    <x v="2386"/>
    <x v="320"/>
    <x v="0"/>
    <x v="10"/>
    <x v="4"/>
    <x v="3"/>
    <x v="4"/>
    <x v="2"/>
    <x v="0"/>
    <x v="1"/>
    <x v="1"/>
    <x v="3"/>
    <x v="1868"/>
    <x v="3"/>
    <x v="1672"/>
    <x v="2305"/>
    <x v="751"/>
    <x v="2311"/>
    <x v="2384"/>
    <x v="0"/>
    <x v="3"/>
    <x v="10"/>
    <x v="10"/>
  </r>
  <r>
    <x v="2387"/>
    <x v="320"/>
    <x v="0"/>
    <x v="10"/>
    <x v="4"/>
    <x v="2"/>
    <x v="2"/>
    <x v="0"/>
    <x v="0"/>
    <x v="4"/>
    <x v="12"/>
    <x v="3"/>
    <x v="1869"/>
    <x v="0"/>
    <x v="1673"/>
    <x v="2306"/>
    <x v="2070"/>
    <x v="2312"/>
    <x v="2385"/>
    <x v="0"/>
    <x v="3"/>
    <x v="10"/>
    <x v="10"/>
  </r>
  <r>
    <x v="2388"/>
    <x v="320"/>
    <x v="0"/>
    <x v="10"/>
    <x v="4"/>
    <x v="1"/>
    <x v="12"/>
    <x v="0"/>
    <x v="2"/>
    <x v="0"/>
    <x v="0"/>
    <x v="3"/>
    <x v="1870"/>
    <x v="3"/>
    <x v="1674"/>
    <x v="2307"/>
    <x v="2071"/>
    <x v="2313"/>
    <x v="2386"/>
    <x v="0"/>
    <x v="3"/>
    <x v="10"/>
    <x v="10"/>
  </r>
  <r>
    <x v="2389"/>
    <x v="321"/>
    <x v="0"/>
    <x v="10"/>
    <x v="4"/>
    <x v="2"/>
    <x v="5"/>
    <x v="3"/>
    <x v="2"/>
    <x v="4"/>
    <x v="14"/>
    <x v="3"/>
    <x v="1432"/>
    <x v="2"/>
    <x v="1675"/>
    <x v="1660"/>
    <x v="2072"/>
    <x v="2314"/>
    <x v="2387"/>
    <x v="0"/>
    <x v="3"/>
    <x v="10"/>
    <x v="10"/>
  </r>
  <r>
    <x v="2390"/>
    <x v="321"/>
    <x v="0"/>
    <x v="10"/>
    <x v="4"/>
    <x v="3"/>
    <x v="13"/>
    <x v="0"/>
    <x v="0"/>
    <x v="0"/>
    <x v="8"/>
    <x v="0"/>
    <x v="1871"/>
    <x v="3"/>
    <x v="539"/>
    <x v="2308"/>
    <x v="2073"/>
    <x v="2315"/>
    <x v="2388"/>
    <x v="0"/>
    <x v="3"/>
    <x v="10"/>
    <x v="10"/>
  </r>
  <r>
    <x v="2391"/>
    <x v="321"/>
    <x v="0"/>
    <x v="10"/>
    <x v="4"/>
    <x v="1"/>
    <x v="11"/>
    <x v="2"/>
    <x v="0"/>
    <x v="3"/>
    <x v="19"/>
    <x v="2"/>
    <x v="87"/>
    <x v="0"/>
    <x v="1676"/>
    <x v="2309"/>
    <x v="2074"/>
    <x v="2316"/>
    <x v="2389"/>
    <x v="0"/>
    <x v="3"/>
    <x v="10"/>
    <x v="10"/>
  </r>
  <r>
    <x v="2392"/>
    <x v="321"/>
    <x v="0"/>
    <x v="10"/>
    <x v="4"/>
    <x v="1"/>
    <x v="1"/>
    <x v="0"/>
    <x v="1"/>
    <x v="3"/>
    <x v="19"/>
    <x v="0"/>
    <x v="521"/>
    <x v="1"/>
    <x v="1677"/>
    <x v="2310"/>
    <x v="2075"/>
    <x v="2317"/>
    <x v="2390"/>
    <x v="0"/>
    <x v="3"/>
    <x v="10"/>
    <x v="10"/>
  </r>
  <r>
    <x v="2393"/>
    <x v="321"/>
    <x v="0"/>
    <x v="10"/>
    <x v="4"/>
    <x v="0"/>
    <x v="0"/>
    <x v="0"/>
    <x v="0"/>
    <x v="1"/>
    <x v="11"/>
    <x v="2"/>
    <x v="845"/>
    <x v="2"/>
    <x v="1247"/>
    <x v="2311"/>
    <x v="2076"/>
    <x v="2318"/>
    <x v="2391"/>
    <x v="0"/>
    <x v="3"/>
    <x v="10"/>
    <x v="10"/>
  </r>
  <r>
    <x v="2394"/>
    <x v="321"/>
    <x v="0"/>
    <x v="10"/>
    <x v="4"/>
    <x v="0"/>
    <x v="15"/>
    <x v="1"/>
    <x v="2"/>
    <x v="4"/>
    <x v="12"/>
    <x v="1"/>
    <x v="1872"/>
    <x v="2"/>
    <x v="1678"/>
    <x v="2312"/>
    <x v="2077"/>
    <x v="2319"/>
    <x v="2392"/>
    <x v="0"/>
    <x v="3"/>
    <x v="10"/>
    <x v="10"/>
  </r>
  <r>
    <x v="2395"/>
    <x v="321"/>
    <x v="0"/>
    <x v="10"/>
    <x v="4"/>
    <x v="2"/>
    <x v="3"/>
    <x v="0"/>
    <x v="1"/>
    <x v="0"/>
    <x v="8"/>
    <x v="3"/>
    <x v="1873"/>
    <x v="0"/>
    <x v="1679"/>
    <x v="2313"/>
    <x v="1859"/>
    <x v="2320"/>
    <x v="2393"/>
    <x v="0"/>
    <x v="3"/>
    <x v="10"/>
    <x v="10"/>
  </r>
  <r>
    <x v="2396"/>
    <x v="321"/>
    <x v="0"/>
    <x v="10"/>
    <x v="4"/>
    <x v="3"/>
    <x v="8"/>
    <x v="0"/>
    <x v="1"/>
    <x v="2"/>
    <x v="9"/>
    <x v="0"/>
    <x v="762"/>
    <x v="3"/>
    <x v="64"/>
    <x v="2314"/>
    <x v="64"/>
    <x v="2321"/>
    <x v="2394"/>
    <x v="0"/>
    <x v="3"/>
    <x v="10"/>
    <x v="10"/>
  </r>
  <r>
    <x v="2397"/>
    <x v="321"/>
    <x v="0"/>
    <x v="10"/>
    <x v="4"/>
    <x v="2"/>
    <x v="16"/>
    <x v="0"/>
    <x v="1"/>
    <x v="3"/>
    <x v="13"/>
    <x v="0"/>
    <x v="1874"/>
    <x v="2"/>
    <x v="1563"/>
    <x v="2315"/>
    <x v="2078"/>
    <x v="2322"/>
    <x v="2395"/>
    <x v="0"/>
    <x v="3"/>
    <x v="10"/>
    <x v="10"/>
  </r>
  <r>
    <x v="2398"/>
    <x v="321"/>
    <x v="0"/>
    <x v="10"/>
    <x v="4"/>
    <x v="3"/>
    <x v="8"/>
    <x v="2"/>
    <x v="1"/>
    <x v="1"/>
    <x v="17"/>
    <x v="2"/>
    <x v="1875"/>
    <x v="2"/>
    <x v="840"/>
    <x v="2316"/>
    <x v="2079"/>
    <x v="2323"/>
    <x v="2396"/>
    <x v="0"/>
    <x v="3"/>
    <x v="10"/>
    <x v="10"/>
  </r>
  <r>
    <x v="2399"/>
    <x v="322"/>
    <x v="0"/>
    <x v="10"/>
    <x v="4"/>
    <x v="3"/>
    <x v="7"/>
    <x v="3"/>
    <x v="1"/>
    <x v="4"/>
    <x v="14"/>
    <x v="3"/>
    <x v="1061"/>
    <x v="1"/>
    <x v="612"/>
    <x v="2317"/>
    <x v="1000"/>
    <x v="2324"/>
    <x v="2397"/>
    <x v="0"/>
    <x v="3"/>
    <x v="10"/>
    <x v="10"/>
  </r>
  <r>
    <x v="2400"/>
    <x v="322"/>
    <x v="0"/>
    <x v="10"/>
    <x v="4"/>
    <x v="1"/>
    <x v="6"/>
    <x v="2"/>
    <x v="2"/>
    <x v="1"/>
    <x v="1"/>
    <x v="3"/>
    <x v="1876"/>
    <x v="1"/>
    <x v="1680"/>
    <x v="2318"/>
    <x v="2080"/>
    <x v="2325"/>
    <x v="2398"/>
    <x v="0"/>
    <x v="3"/>
    <x v="10"/>
    <x v="10"/>
  </r>
  <r>
    <x v="2401"/>
    <x v="322"/>
    <x v="0"/>
    <x v="10"/>
    <x v="4"/>
    <x v="1"/>
    <x v="12"/>
    <x v="0"/>
    <x v="0"/>
    <x v="1"/>
    <x v="11"/>
    <x v="6"/>
    <x v="1877"/>
    <x v="2"/>
    <x v="1681"/>
    <x v="2319"/>
    <x v="2081"/>
    <x v="2326"/>
    <x v="2399"/>
    <x v="0"/>
    <x v="3"/>
    <x v="10"/>
    <x v="10"/>
  </r>
  <r>
    <x v="2402"/>
    <x v="322"/>
    <x v="0"/>
    <x v="10"/>
    <x v="4"/>
    <x v="1"/>
    <x v="12"/>
    <x v="0"/>
    <x v="1"/>
    <x v="0"/>
    <x v="8"/>
    <x v="0"/>
    <x v="110"/>
    <x v="0"/>
    <x v="1682"/>
    <x v="2320"/>
    <x v="2082"/>
    <x v="2327"/>
    <x v="2400"/>
    <x v="0"/>
    <x v="3"/>
    <x v="10"/>
    <x v="10"/>
  </r>
  <r>
    <x v="2403"/>
    <x v="323"/>
    <x v="0"/>
    <x v="10"/>
    <x v="4"/>
    <x v="2"/>
    <x v="3"/>
    <x v="0"/>
    <x v="0"/>
    <x v="2"/>
    <x v="2"/>
    <x v="3"/>
    <x v="666"/>
    <x v="3"/>
    <x v="1091"/>
    <x v="2321"/>
    <x v="1240"/>
    <x v="2328"/>
    <x v="2401"/>
    <x v="0"/>
    <x v="3"/>
    <x v="10"/>
    <x v="10"/>
  </r>
  <r>
    <x v="2404"/>
    <x v="323"/>
    <x v="0"/>
    <x v="10"/>
    <x v="4"/>
    <x v="0"/>
    <x v="0"/>
    <x v="3"/>
    <x v="1"/>
    <x v="0"/>
    <x v="0"/>
    <x v="0"/>
    <x v="1878"/>
    <x v="0"/>
    <x v="1683"/>
    <x v="2322"/>
    <x v="2083"/>
    <x v="2329"/>
    <x v="2402"/>
    <x v="0"/>
    <x v="3"/>
    <x v="10"/>
    <x v="10"/>
  </r>
  <r>
    <x v="2405"/>
    <x v="323"/>
    <x v="0"/>
    <x v="10"/>
    <x v="4"/>
    <x v="0"/>
    <x v="0"/>
    <x v="3"/>
    <x v="1"/>
    <x v="2"/>
    <x v="18"/>
    <x v="2"/>
    <x v="1879"/>
    <x v="2"/>
    <x v="529"/>
    <x v="2323"/>
    <x v="2084"/>
    <x v="2330"/>
    <x v="2403"/>
    <x v="0"/>
    <x v="3"/>
    <x v="10"/>
    <x v="10"/>
  </r>
  <r>
    <x v="2406"/>
    <x v="323"/>
    <x v="0"/>
    <x v="10"/>
    <x v="4"/>
    <x v="1"/>
    <x v="11"/>
    <x v="1"/>
    <x v="2"/>
    <x v="4"/>
    <x v="16"/>
    <x v="6"/>
    <x v="490"/>
    <x v="3"/>
    <x v="1389"/>
    <x v="2324"/>
    <x v="2085"/>
    <x v="2331"/>
    <x v="2404"/>
    <x v="0"/>
    <x v="3"/>
    <x v="10"/>
    <x v="10"/>
  </r>
  <r>
    <x v="2407"/>
    <x v="323"/>
    <x v="0"/>
    <x v="10"/>
    <x v="4"/>
    <x v="2"/>
    <x v="16"/>
    <x v="3"/>
    <x v="0"/>
    <x v="2"/>
    <x v="2"/>
    <x v="3"/>
    <x v="1475"/>
    <x v="0"/>
    <x v="835"/>
    <x v="1990"/>
    <x v="2086"/>
    <x v="2332"/>
    <x v="2405"/>
    <x v="0"/>
    <x v="3"/>
    <x v="10"/>
    <x v="10"/>
  </r>
  <r>
    <x v="2408"/>
    <x v="324"/>
    <x v="0"/>
    <x v="10"/>
    <x v="4"/>
    <x v="3"/>
    <x v="7"/>
    <x v="2"/>
    <x v="0"/>
    <x v="3"/>
    <x v="19"/>
    <x v="6"/>
    <x v="1880"/>
    <x v="1"/>
    <x v="1684"/>
    <x v="2325"/>
    <x v="2087"/>
    <x v="2333"/>
    <x v="2406"/>
    <x v="0"/>
    <x v="3"/>
    <x v="10"/>
    <x v="10"/>
  </r>
  <r>
    <x v="2409"/>
    <x v="324"/>
    <x v="0"/>
    <x v="10"/>
    <x v="4"/>
    <x v="3"/>
    <x v="8"/>
    <x v="0"/>
    <x v="0"/>
    <x v="3"/>
    <x v="13"/>
    <x v="3"/>
    <x v="1881"/>
    <x v="2"/>
    <x v="1685"/>
    <x v="2326"/>
    <x v="2088"/>
    <x v="2334"/>
    <x v="2407"/>
    <x v="0"/>
    <x v="3"/>
    <x v="10"/>
    <x v="10"/>
  </r>
  <r>
    <x v="2410"/>
    <x v="324"/>
    <x v="0"/>
    <x v="10"/>
    <x v="4"/>
    <x v="1"/>
    <x v="12"/>
    <x v="0"/>
    <x v="1"/>
    <x v="0"/>
    <x v="4"/>
    <x v="0"/>
    <x v="1594"/>
    <x v="3"/>
    <x v="1686"/>
    <x v="2327"/>
    <x v="2089"/>
    <x v="2335"/>
    <x v="2408"/>
    <x v="0"/>
    <x v="3"/>
    <x v="10"/>
    <x v="10"/>
  </r>
  <r>
    <x v="2411"/>
    <x v="324"/>
    <x v="0"/>
    <x v="10"/>
    <x v="4"/>
    <x v="2"/>
    <x v="2"/>
    <x v="3"/>
    <x v="1"/>
    <x v="3"/>
    <x v="19"/>
    <x v="3"/>
    <x v="1882"/>
    <x v="1"/>
    <x v="1687"/>
    <x v="2328"/>
    <x v="2090"/>
    <x v="2336"/>
    <x v="2409"/>
    <x v="0"/>
    <x v="3"/>
    <x v="10"/>
    <x v="10"/>
  </r>
  <r>
    <x v="2412"/>
    <x v="324"/>
    <x v="0"/>
    <x v="10"/>
    <x v="4"/>
    <x v="3"/>
    <x v="7"/>
    <x v="0"/>
    <x v="1"/>
    <x v="2"/>
    <x v="18"/>
    <x v="3"/>
    <x v="1883"/>
    <x v="3"/>
    <x v="1688"/>
    <x v="2329"/>
    <x v="2091"/>
    <x v="2337"/>
    <x v="2410"/>
    <x v="0"/>
    <x v="3"/>
    <x v="10"/>
    <x v="10"/>
  </r>
  <r>
    <x v="2413"/>
    <x v="324"/>
    <x v="0"/>
    <x v="10"/>
    <x v="4"/>
    <x v="0"/>
    <x v="0"/>
    <x v="0"/>
    <x v="1"/>
    <x v="2"/>
    <x v="9"/>
    <x v="3"/>
    <x v="1884"/>
    <x v="4"/>
    <x v="1305"/>
    <x v="2330"/>
    <x v="2092"/>
    <x v="2338"/>
    <x v="2411"/>
    <x v="0"/>
    <x v="3"/>
    <x v="10"/>
    <x v="10"/>
  </r>
  <r>
    <x v="2414"/>
    <x v="325"/>
    <x v="0"/>
    <x v="10"/>
    <x v="4"/>
    <x v="0"/>
    <x v="9"/>
    <x v="0"/>
    <x v="1"/>
    <x v="4"/>
    <x v="10"/>
    <x v="3"/>
    <x v="996"/>
    <x v="3"/>
    <x v="1188"/>
    <x v="2331"/>
    <x v="1377"/>
    <x v="2339"/>
    <x v="2412"/>
    <x v="0"/>
    <x v="3"/>
    <x v="10"/>
    <x v="10"/>
  </r>
  <r>
    <x v="2415"/>
    <x v="325"/>
    <x v="0"/>
    <x v="10"/>
    <x v="4"/>
    <x v="1"/>
    <x v="12"/>
    <x v="3"/>
    <x v="1"/>
    <x v="3"/>
    <x v="7"/>
    <x v="3"/>
    <x v="1885"/>
    <x v="3"/>
    <x v="1689"/>
    <x v="1187"/>
    <x v="2093"/>
    <x v="2340"/>
    <x v="2413"/>
    <x v="0"/>
    <x v="3"/>
    <x v="10"/>
    <x v="10"/>
  </r>
  <r>
    <x v="2416"/>
    <x v="325"/>
    <x v="0"/>
    <x v="10"/>
    <x v="4"/>
    <x v="3"/>
    <x v="8"/>
    <x v="2"/>
    <x v="1"/>
    <x v="3"/>
    <x v="7"/>
    <x v="3"/>
    <x v="1735"/>
    <x v="3"/>
    <x v="1690"/>
    <x v="2332"/>
    <x v="2094"/>
    <x v="2341"/>
    <x v="2414"/>
    <x v="0"/>
    <x v="3"/>
    <x v="10"/>
    <x v="10"/>
  </r>
  <r>
    <x v="2417"/>
    <x v="325"/>
    <x v="0"/>
    <x v="10"/>
    <x v="4"/>
    <x v="1"/>
    <x v="12"/>
    <x v="3"/>
    <x v="1"/>
    <x v="0"/>
    <x v="8"/>
    <x v="0"/>
    <x v="1886"/>
    <x v="2"/>
    <x v="1691"/>
    <x v="2333"/>
    <x v="1561"/>
    <x v="2342"/>
    <x v="2415"/>
    <x v="0"/>
    <x v="3"/>
    <x v="10"/>
    <x v="10"/>
  </r>
  <r>
    <x v="2418"/>
    <x v="325"/>
    <x v="0"/>
    <x v="10"/>
    <x v="4"/>
    <x v="0"/>
    <x v="15"/>
    <x v="0"/>
    <x v="1"/>
    <x v="0"/>
    <x v="4"/>
    <x v="2"/>
    <x v="442"/>
    <x v="4"/>
    <x v="691"/>
    <x v="2334"/>
    <x v="2095"/>
    <x v="2343"/>
    <x v="2416"/>
    <x v="0"/>
    <x v="3"/>
    <x v="10"/>
    <x v="10"/>
  </r>
  <r>
    <x v="2419"/>
    <x v="325"/>
    <x v="0"/>
    <x v="10"/>
    <x v="4"/>
    <x v="1"/>
    <x v="12"/>
    <x v="2"/>
    <x v="1"/>
    <x v="0"/>
    <x v="6"/>
    <x v="3"/>
    <x v="1149"/>
    <x v="3"/>
    <x v="1067"/>
    <x v="2335"/>
    <x v="1211"/>
    <x v="2344"/>
    <x v="2417"/>
    <x v="0"/>
    <x v="3"/>
    <x v="10"/>
    <x v="10"/>
  </r>
  <r>
    <x v="2420"/>
    <x v="325"/>
    <x v="0"/>
    <x v="10"/>
    <x v="4"/>
    <x v="3"/>
    <x v="8"/>
    <x v="0"/>
    <x v="1"/>
    <x v="2"/>
    <x v="18"/>
    <x v="0"/>
    <x v="1887"/>
    <x v="0"/>
    <x v="1692"/>
    <x v="2336"/>
    <x v="2096"/>
    <x v="2345"/>
    <x v="2418"/>
    <x v="0"/>
    <x v="3"/>
    <x v="10"/>
    <x v="10"/>
  </r>
  <r>
    <x v="2421"/>
    <x v="325"/>
    <x v="0"/>
    <x v="10"/>
    <x v="4"/>
    <x v="1"/>
    <x v="6"/>
    <x v="0"/>
    <x v="1"/>
    <x v="4"/>
    <x v="14"/>
    <x v="3"/>
    <x v="841"/>
    <x v="3"/>
    <x v="481"/>
    <x v="2337"/>
    <x v="2097"/>
    <x v="2346"/>
    <x v="2419"/>
    <x v="0"/>
    <x v="3"/>
    <x v="10"/>
    <x v="10"/>
  </r>
  <r>
    <x v="2422"/>
    <x v="326"/>
    <x v="0"/>
    <x v="10"/>
    <x v="4"/>
    <x v="2"/>
    <x v="2"/>
    <x v="0"/>
    <x v="1"/>
    <x v="3"/>
    <x v="7"/>
    <x v="6"/>
    <x v="1888"/>
    <x v="1"/>
    <x v="1179"/>
    <x v="2338"/>
    <x v="2098"/>
    <x v="2347"/>
    <x v="2420"/>
    <x v="0"/>
    <x v="3"/>
    <x v="10"/>
    <x v="10"/>
  </r>
  <r>
    <x v="2423"/>
    <x v="326"/>
    <x v="0"/>
    <x v="10"/>
    <x v="4"/>
    <x v="1"/>
    <x v="12"/>
    <x v="0"/>
    <x v="1"/>
    <x v="2"/>
    <x v="2"/>
    <x v="8"/>
    <x v="537"/>
    <x v="0"/>
    <x v="1693"/>
    <x v="2339"/>
    <x v="2099"/>
    <x v="2348"/>
    <x v="2421"/>
    <x v="0"/>
    <x v="3"/>
    <x v="10"/>
    <x v="10"/>
  </r>
  <r>
    <x v="2424"/>
    <x v="326"/>
    <x v="0"/>
    <x v="10"/>
    <x v="4"/>
    <x v="1"/>
    <x v="6"/>
    <x v="1"/>
    <x v="0"/>
    <x v="3"/>
    <x v="7"/>
    <x v="7"/>
    <x v="1889"/>
    <x v="1"/>
    <x v="536"/>
    <x v="2340"/>
    <x v="2100"/>
    <x v="2349"/>
    <x v="2422"/>
    <x v="0"/>
    <x v="3"/>
    <x v="10"/>
    <x v="10"/>
  </r>
  <r>
    <x v="2425"/>
    <x v="326"/>
    <x v="0"/>
    <x v="10"/>
    <x v="4"/>
    <x v="1"/>
    <x v="12"/>
    <x v="0"/>
    <x v="1"/>
    <x v="2"/>
    <x v="18"/>
    <x v="0"/>
    <x v="1890"/>
    <x v="1"/>
    <x v="1694"/>
    <x v="2341"/>
    <x v="2101"/>
    <x v="2350"/>
    <x v="2423"/>
    <x v="0"/>
    <x v="3"/>
    <x v="10"/>
    <x v="10"/>
  </r>
  <r>
    <x v="2426"/>
    <x v="326"/>
    <x v="0"/>
    <x v="10"/>
    <x v="4"/>
    <x v="1"/>
    <x v="6"/>
    <x v="0"/>
    <x v="2"/>
    <x v="3"/>
    <x v="13"/>
    <x v="0"/>
    <x v="1891"/>
    <x v="3"/>
    <x v="1695"/>
    <x v="2342"/>
    <x v="2102"/>
    <x v="2351"/>
    <x v="2424"/>
    <x v="0"/>
    <x v="3"/>
    <x v="10"/>
    <x v="10"/>
  </r>
  <r>
    <x v="2427"/>
    <x v="326"/>
    <x v="0"/>
    <x v="10"/>
    <x v="4"/>
    <x v="0"/>
    <x v="15"/>
    <x v="0"/>
    <x v="2"/>
    <x v="1"/>
    <x v="17"/>
    <x v="3"/>
    <x v="1892"/>
    <x v="4"/>
    <x v="1696"/>
    <x v="2343"/>
    <x v="2103"/>
    <x v="2352"/>
    <x v="2425"/>
    <x v="0"/>
    <x v="3"/>
    <x v="10"/>
    <x v="10"/>
  </r>
  <r>
    <x v="2428"/>
    <x v="326"/>
    <x v="0"/>
    <x v="10"/>
    <x v="4"/>
    <x v="2"/>
    <x v="3"/>
    <x v="0"/>
    <x v="0"/>
    <x v="3"/>
    <x v="19"/>
    <x v="6"/>
    <x v="1893"/>
    <x v="2"/>
    <x v="1697"/>
    <x v="2344"/>
    <x v="2104"/>
    <x v="2353"/>
    <x v="2426"/>
    <x v="0"/>
    <x v="3"/>
    <x v="10"/>
    <x v="10"/>
  </r>
  <r>
    <x v="2429"/>
    <x v="327"/>
    <x v="0"/>
    <x v="10"/>
    <x v="4"/>
    <x v="0"/>
    <x v="15"/>
    <x v="3"/>
    <x v="0"/>
    <x v="1"/>
    <x v="1"/>
    <x v="0"/>
    <x v="1894"/>
    <x v="1"/>
    <x v="1698"/>
    <x v="2345"/>
    <x v="2105"/>
    <x v="2354"/>
    <x v="2427"/>
    <x v="0"/>
    <x v="3"/>
    <x v="10"/>
    <x v="10"/>
  </r>
  <r>
    <x v="2430"/>
    <x v="327"/>
    <x v="0"/>
    <x v="10"/>
    <x v="4"/>
    <x v="0"/>
    <x v="0"/>
    <x v="3"/>
    <x v="1"/>
    <x v="1"/>
    <x v="11"/>
    <x v="1"/>
    <x v="1895"/>
    <x v="0"/>
    <x v="1699"/>
    <x v="2346"/>
    <x v="2106"/>
    <x v="2355"/>
    <x v="2428"/>
    <x v="0"/>
    <x v="3"/>
    <x v="10"/>
    <x v="10"/>
  </r>
  <r>
    <x v="2431"/>
    <x v="327"/>
    <x v="0"/>
    <x v="10"/>
    <x v="4"/>
    <x v="2"/>
    <x v="10"/>
    <x v="2"/>
    <x v="0"/>
    <x v="4"/>
    <x v="10"/>
    <x v="3"/>
    <x v="693"/>
    <x v="0"/>
    <x v="367"/>
    <x v="747"/>
    <x v="2107"/>
    <x v="2356"/>
    <x v="2429"/>
    <x v="0"/>
    <x v="3"/>
    <x v="10"/>
    <x v="10"/>
  </r>
  <r>
    <x v="2432"/>
    <x v="327"/>
    <x v="0"/>
    <x v="10"/>
    <x v="4"/>
    <x v="2"/>
    <x v="2"/>
    <x v="0"/>
    <x v="0"/>
    <x v="0"/>
    <x v="4"/>
    <x v="0"/>
    <x v="28"/>
    <x v="2"/>
    <x v="1700"/>
    <x v="28"/>
    <x v="2108"/>
    <x v="2357"/>
    <x v="2430"/>
    <x v="0"/>
    <x v="3"/>
    <x v="10"/>
    <x v="10"/>
  </r>
  <r>
    <x v="2433"/>
    <x v="327"/>
    <x v="0"/>
    <x v="10"/>
    <x v="4"/>
    <x v="0"/>
    <x v="0"/>
    <x v="0"/>
    <x v="0"/>
    <x v="3"/>
    <x v="19"/>
    <x v="3"/>
    <x v="606"/>
    <x v="1"/>
    <x v="1701"/>
    <x v="2347"/>
    <x v="2109"/>
    <x v="2358"/>
    <x v="2431"/>
    <x v="0"/>
    <x v="3"/>
    <x v="10"/>
    <x v="10"/>
  </r>
  <r>
    <x v="2434"/>
    <x v="327"/>
    <x v="0"/>
    <x v="10"/>
    <x v="4"/>
    <x v="2"/>
    <x v="16"/>
    <x v="2"/>
    <x v="0"/>
    <x v="1"/>
    <x v="11"/>
    <x v="0"/>
    <x v="1813"/>
    <x v="0"/>
    <x v="1681"/>
    <x v="2348"/>
    <x v="2110"/>
    <x v="2359"/>
    <x v="2432"/>
    <x v="0"/>
    <x v="3"/>
    <x v="10"/>
    <x v="10"/>
  </r>
  <r>
    <x v="2435"/>
    <x v="327"/>
    <x v="0"/>
    <x v="10"/>
    <x v="4"/>
    <x v="2"/>
    <x v="16"/>
    <x v="2"/>
    <x v="1"/>
    <x v="0"/>
    <x v="6"/>
    <x v="3"/>
    <x v="1512"/>
    <x v="0"/>
    <x v="1480"/>
    <x v="2349"/>
    <x v="1781"/>
    <x v="2360"/>
    <x v="2433"/>
    <x v="0"/>
    <x v="3"/>
    <x v="10"/>
    <x v="10"/>
  </r>
  <r>
    <x v="2436"/>
    <x v="328"/>
    <x v="0"/>
    <x v="10"/>
    <x v="4"/>
    <x v="3"/>
    <x v="13"/>
    <x v="3"/>
    <x v="0"/>
    <x v="0"/>
    <x v="8"/>
    <x v="0"/>
    <x v="1896"/>
    <x v="1"/>
    <x v="958"/>
    <x v="2350"/>
    <x v="2111"/>
    <x v="2361"/>
    <x v="2434"/>
    <x v="0"/>
    <x v="3"/>
    <x v="10"/>
    <x v="10"/>
  </r>
  <r>
    <x v="2437"/>
    <x v="328"/>
    <x v="0"/>
    <x v="10"/>
    <x v="4"/>
    <x v="3"/>
    <x v="7"/>
    <x v="0"/>
    <x v="0"/>
    <x v="2"/>
    <x v="15"/>
    <x v="0"/>
    <x v="1897"/>
    <x v="3"/>
    <x v="1702"/>
    <x v="2351"/>
    <x v="2112"/>
    <x v="2362"/>
    <x v="2435"/>
    <x v="0"/>
    <x v="3"/>
    <x v="10"/>
    <x v="10"/>
  </r>
  <r>
    <x v="2438"/>
    <x v="328"/>
    <x v="0"/>
    <x v="10"/>
    <x v="4"/>
    <x v="1"/>
    <x v="1"/>
    <x v="3"/>
    <x v="1"/>
    <x v="2"/>
    <x v="2"/>
    <x v="3"/>
    <x v="1898"/>
    <x v="3"/>
    <x v="1269"/>
    <x v="2352"/>
    <x v="1476"/>
    <x v="2363"/>
    <x v="2436"/>
    <x v="0"/>
    <x v="3"/>
    <x v="10"/>
    <x v="10"/>
  </r>
  <r>
    <x v="2439"/>
    <x v="328"/>
    <x v="0"/>
    <x v="10"/>
    <x v="4"/>
    <x v="2"/>
    <x v="10"/>
    <x v="0"/>
    <x v="1"/>
    <x v="2"/>
    <x v="15"/>
    <x v="1"/>
    <x v="1899"/>
    <x v="2"/>
    <x v="1703"/>
    <x v="2353"/>
    <x v="2113"/>
    <x v="2364"/>
    <x v="2437"/>
    <x v="0"/>
    <x v="3"/>
    <x v="10"/>
    <x v="10"/>
  </r>
  <r>
    <x v="2440"/>
    <x v="328"/>
    <x v="0"/>
    <x v="10"/>
    <x v="4"/>
    <x v="0"/>
    <x v="9"/>
    <x v="3"/>
    <x v="0"/>
    <x v="1"/>
    <x v="3"/>
    <x v="0"/>
    <x v="1900"/>
    <x v="3"/>
    <x v="117"/>
    <x v="2354"/>
    <x v="118"/>
    <x v="2365"/>
    <x v="2438"/>
    <x v="0"/>
    <x v="3"/>
    <x v="10"/>
    <x v="10"/>
  </r>
  <r>
    <x v="2441"/>
    <x v="328"/>
    <x v="0"/>
    <x v="10"/>
    <x v="4"/>
    <x v="0"/>
    <x v="15"/>
    <x v="2"/>
    <x v="1"/>
    <x v="3"/>
    <x v="19"/>
    <x v="3"/>
    <x v="1901"/>
    <x v="1"/>
    <x v="1704"/>
    <x v="2355"/>
    <x v="2114"/>
    <x v="2366"/>
    <x v="2439"/>
    <x v="0"/>
    <x v="3"/>
    <x v="10"/>
    <x v="10"/>
  </r>
  <r>
    <x v="2442"/>
    <x v="328"/>
    <x v="0"/>
    <x v="10"/>
    <x v="4"/>
    <x v="2"/>
    <x v="2"/>
    <x v="0"/>
    <x v="2"/>
    <x v="0"/>
    <x v="6"/>
    <x v="0"/>
    <x v="981"/>
    <x v="2"/>
    <x v="1705"/>
    <x v="2356"/>
    <x v="2115"/>
    <x v="2367"/>
    <x v="2440"/>
    <x v="0"/>
    <x v="3"/>
    <x v="10"/>
    <x v="10"/>
  </r>
  <r>
    <x v="2443"/>
    <x v="328"/>
    <x v="0"/>
    <x v="10"/>
    <x v="4"/>
    <x v="2"/>
    <x v="5"/>
    <x v="0"/>
    <x v="1"/>
    <x v="1"/>
    <x v="17"/>
    <x v="3"/>
    <x v="1902"/>
    <x v="1"/>
    <x v="122"/>
    <x v="2357"/>
    <x v="123"/>
    <x v="2368"/>
    <x v="2441"/>
    <x v="0"/>
    <x v="3"/>
    <x v="10"/>
    <x v="10"/>
  </r>
  <r>
    <x v="2444"/>
    <x v="328"/>
    <x v="0"/>
    <x v="10"/>
    <x v="4"/>
    <x v="1"/>
    <x v="12"/>
    <x v="3"/>
    <x v="1"/>
    <x v="1"/>
    <x v="3"/>
    <x v="3"/>
    <x v="1903"/>
    <x v="3"/>
    <x v="1706"/>
    <x v="2358"/>
    <x v="2116"/>
    <x v="2369"/>
    <x v="2442"/>
    <x v="0"/>
    <x v="3"/>
    <x v="10"/>
    <x v="10"/>
  </r>
  <r>
    <x v="2445"/>
    <x v="328"/>
    <x v="0"/>
    <x v="10"/>
    <x v="4"/>
    <x v="1"/>
    <x v="6"/>
    <x v="3"/>
    <x v="0"/>
    <x v="1"/>
    <x v="3"/>
    <x v="1"/>
    <x v="1904"/>
    <x v="3"/>
    <x v="1707"/>
    <x v="2359"/>
    <x v="2117"/>
    <x v="2370"/>
    <x v="2443"/>
    <x v="0"/>
    <x v="3"/>
    <x v="10"/>
    <x v="10"/>
  </r>
  <r>
    <x v="2446"/>
    <x v="328"/>
    <x v="0"/>
    <x v="10"/>
    <x v="4"/>
    <x v="0"/>
    <x v="9"/>
    <x v="0"/>
    <x v="1"/>
    <x v="3"/>
    <x v="13"/>
    <x v="3"/>
    <x v="1905"/>
    <x v="2"/>
    <x v="1708"/>
    <x v="2360"/>
    <x v="2118"/>
    <x v="2371"/>
    <x v="2444"/>
    <x v="0"/>
    <x v="3"/>
    <x v="10"/>
    <x v="10"/>
  </r>
  <r>
    <x v="2447"/>
    <x v="328"/>
    <x v="0"/>
    <x v="10"/>
    <x v="4"/>
    <x v="2"/>
    <x v="2"/>
    <x v="2"/>
    <x v="1"/>
    <x v="3"/>
    <x v="7"/>
    <x v="0"/>
    <x v="1906"/>
    <x v="1"/>
    <x v="1572"/>
    <x v="2361"/>
    <x v="2119"/>
    <x v="2372"/>
    <x v="2445"/>
    <x v="0"/>
    <x v="3"/>
    <x v="10"/>
    <x v="10"/>
  </r>
  <r>
    <x v="2448"/>
    <x v="328"/>
    <x v="0"/>
    <x v="10"/>
    <x v="4"/>
    <x v="1"/>
    <x v="14"/>
    <x v="0"/>
    <x v="0"/>
    <x v="1"/>
    <x v="3"/>
    <x v="3"/>
    <x v="1907"/>
    <x v="2"/>
    <x v="1025"/>
    <x v="2362"/>
    <x v="1157"/>
    <x v="2373"/>
    <x v="2446"/>
    <x v="0"/>
    <x v="3"/>
    <x v="10"/>
    <x v="10"/>
  </r>
  <r>
    <x v="2449"/>
    <x v="329"/>
    <x v="0"/>
    <x v="10"/>
    <x v="4"/>
    <x v="2"/>
    <x v="16"/>
    <x v="0"/>
    <x v="0"/>
    <x v="0"/>
    <x v="6"/>
    <x v="3"/>
    <x v="422"/>
    <x v="2"/>
    <x v="617"/>
    <x v="1000"/>
    <x v="2120"/>
    <x v="2374"/>
    <x v="2447"/>
    <x v="0"/>
    <x v="3"/>
    <x v="10"/>
    <x v="10"/>
  </r>
  <r>
    <x v="2450"/>
    <x v="329"/>
    <x v="0"/>
    <x v="10"/>
    <x v="4"/>
    <x v="3"/>
    <x v="8"/>
    <x v="0"/>
    <x v="1"/>
    <x v="1"/>
    <x v="3"/>
    <x v="3"/>
    <x v="1908"/>
    <x v="2"/>
    <x v="1263"/>
    <x v="2363"/>
    <x v="1469"/>
    <x v="2375"/>
    <x v="2448"/>
    <x v="0"/>
    <x v="3"/>
    <x v="10"/>
    <x v="10"/>
  </r>
  <r>
    <x v="2451"/>
    <x v="329"/>
    <x v="0"/>
    <x v="10"/>
    <x v="4"/>
    <x v="3"/>
    <x v="7"/>
    <x v="0"/>
    <x v="1"/>
    <x v="3"/>
    <x v="19"/>
    <x v="0"/>
    <x v="1909"/>
    <x v="3"/>
    <x v="1709"/>
    <x v="2364"/>
    <x v="2121"/>
    <x v="2376"/>
    <x v="2449"/>
    <x v="0"/>
    <x v="3"/>
    <x v="10"/>
    <x v="10"/>
  </r>
  <r>
    <x v="2452"/>
    <x v="329"/>
    <x v="0"/>
    <x v="10"/>
    <x v="4"/>
    <x v="2"/>
    <x v="5"/>
    <x v="2"/>
    <x v="0"/>
    <x v="2"/>
    <x v="15"/>
    <x v="6"/>
    <x v="1910"/>
    <x v="3"/>
    <x v="1710"/>
    <x v="2365"/>
    <x v="2122"/>
    <x v="2377"/>
    <x v="2450"/>
    <x v="0"/>
    <x v="3"/>
    <x v="10"/>
    <x v="10"/>
  </r>
  <r>
    <x v="2453"/>
    <x v="329"/>
    <x v="0"/>
    <x v="10"/>
    <x v="4"/>
    <x v="0"/>
    <x v="15"/>
    <x v="1"/>
    <x v="0"/>
    <x v="0"/>
    <x v="4"/>
    <x v="2"/>
    <x v="631"/>
    <x v="3"/>
    <x v="421"/>
    <x v="2366"/>
    <x v="2123"/>
    <x v="2378"/>
    <x v="2451"/>
    <x v="0"/>
    <x v="3"/>
    <x v="10"/>
    <x v="10"/>
  </r>
  <r>
    <x v="2454"/>
    <x v="329"/>
    <x v="0"/>
    <x v="10"/>
    <x v="4"/>
    <x v="0"/>
    <x v="9"/>
    <x v="2"/>
    <x v="1"/>
    <x v="4"/>
    <x v="16"/>
    <x v="0"/>
    <x v="715"/>
    <x v="1"/>
    <x v="1711"/>
    <x v="2367"/>
    <x v="1453"/>
    <x v="2379"/>
    <x v="2452"/>
    <x v="0"/>
    <x v="3"/>
    <x v="10"/>
    <x v="10"/>
  </r>
  <r>
    <x v="2455"/>
    <x v="329"/>
    <x v="0"/>
    <x v="10"/>
    <x v="4"/>
    <x v="2"/>
    <x v="10"/>
    <x v="0"/>
    <x v="2"/>
    <x v="0"/>
    <x v="4"/>
    <x v="3"/>
    <x v="6"/>
    <x v="0"/>
    <x v="244"/>
    <x v="2368"/>
    <x v="2124"/>
    <x v="2380"/>
    <x v="2453"/>
    <x v="0"/>
    <x v="3"/>
    <x v="10"/>
    <x v="10"/>
  </r>
  <r>
    <x v="2456"/>
    <x v="329"/>
    <x v="0"/>
    <x v="10"/>
    <x v="4"/>
    <x v="1"/>
    <x v="11"/>
    <x v="1"/>
    <x v="2"/>
    <x v="3"/>
    <x v="13"/>
    <x v="2"/>
    <x v="831"/>
    <x v="1"/>
    <x v="1189"/>
    <x v="2369"/>
    <x v="2125"/>
    <x v="2381"/>
    <x v="2454"/>
    <x v="0"/>
    <x v="3"/>
    <x v="10"/>
    <x v="10"/>
  </r>
  <r>
    <x v="2457"/>
    <x v="329"/>
    <x v="0"/>
    <x v="10"/>
    <x v="4"/>
    <x v="1"/>
    <x v="14"/>
    <x v="3"/>
    <x v="2"/>
    <x v="2"/>
    <x v="2"/>
    <x v="3"/>
    <x v="298"/>
    <x v="2"/>
    <x v="160"/>
    <x v="2370"/>
    <x v="535"/>
    <x v="2382"/>
    <x v="2455"/>
    <x v="0"/>
    <x v="3"/>
    <x v="10"/>
    <x v="10"/>
  </r>
  <r>
    <x v="2458"/>
    <x v="330"/>
    <x v="0"/>
    <x v="10"/>
    <x v="4"/>
    <x v="3"/>
    <x v="4"/>
    <x v="2"/>
    <x v="1"/>
    <x v="3"/>
    <x v="7"/>
    <x v="3"/>
    <x v="1911"/>
    <x v="0"/>
    <x v="1712"/>
    <x v="2371"/>
    <x v="2126"/>
    <x v="2383"/>
    <x v="2456"/>
    <x v="0"/>
    <x v="3"/>
    <x v="10"/>
    <x v="10"/>
  </r>
  <r>
    <x v="2459"/>
    <x v="330"/>
    <x v="0"/>
    <x v="10"/>
    <x v="4"/>
    <x v="1"/>
    <x v="6"/>
    <x v="0"/>
    <x v="0"/>
    <x v="2"/>
    <x v="2"/>
    <x v="3"/>
    <x v="1912"/>
    <x v="2"/>
    <x v="68"/>
    <x v="2372"/>
    <x v="68"/>
    <x v="2384"/>
    <x v="2457"/>
    <x v="0"/>
    <x v="3"/>
    <x v="10"/>
    <x v="10"/>
  </r>
  <r>
    <x v="2460"/>
    <x v="330"/>
    <x v="0"/>
    <x v="10"/>
    <x v="4"/>
    <x v="1"/>
    <x v="12"/>
    <x v="0"/>
    <x v="0"/>
    <x v="2"/>
    <x v="2"/>
    <x v="0"/>
    <x v="1913"/>
    <x v="2"/>
    <x v="612"/>
    <x v="2373"/>
    <x v="655"/>
    <x v="2385"/>
    <x v="2458"/>
    <x v="0"/>
    <x v="3"/>
    <x v="10"/>
    <x v="10"/>
  </r>
  <r>
    <x v="2461"/>
    <x v="330"/>
    <x v="0"/>
    <x v="10"/>
    <x v="4"/>
    <x v="3"/>
    <x v="8"/>
    <x v="0"/>
    <x v="1"/>
    <x v="2"/>
    <x v="9"/>
    <x v="1"/>
    <x v="1914"/>
    <x v="0"/>
    <x v="280"/>
    <x v="2374"/>
    <x v="2127"/>
    <x v="2386"/>
    <x v="2459"/>
    <x v="0"/>
    <x v="3"/>
    <x v="10"/>
    <x v="10"/>
  </r>
  <r>
    <x v="2462"/>
    <x v="330"/>
    <x v="0"/>
    <x v="10"/>
    <x v="4"/>
    <x v="3"/>
    <x v="13"/>
    <x v="2"/>
    <x v="0"/>
    <x v="1"/>
    <x v="3"/>
    <x v="2"/>
    <x v="1915"/>
    <x v="1"/>
    <x v="1713"/>
    <x v="2375"/>
    <x v="2128"/>
    <x v="2387"/>
    <x v="2460"/>
    <x v="0"/>
    <x v="3"/>
    <x v="10"/>
    <x v="10"/>
  </r>
  <r>
    <x v="2463"/>
    <x v="330"/>
    <x v="0"/>
    <x v="10"/>
    <x v="4"/>
    <x v="1"/>
    <x v="12"/>
    <x v="3"/>
    <x v="1"/>
    <x v="4"/>
    <x v="14"/>
    <x v="3"/>
    <x v="1470"/>
    <x v="0"/>
    <x v="113"/>
    <x v="1717"/>
    <x v="113"/>
    <x v="2388"/>
    <x v="2461"/>
    <x v="0"/>
    <x v="3"/>
    <x v="10"/>
    <x v="10"/>
  </r>
  <r>
    <x v="2464"/>
    <x v="330"/>
    <x v="0"/>
    <x v="10"/>
    <x v="4"/>
    <x v="3"/>
    <x v="13"/>
    <x v="3"/>
    <x v="0"/>
    <x v="1"/>
    <x v="17"/>
    <x v="1"/>
    <x v="1916"/>
    <x v="2"/>
    <x v="676"/>
    <x v="2376"/>
    <x v="2129"/>
    <x v="2389"/>
    <x v="2462"/>
    <x v="0"/>
    <x v="3"/>
    <x v="10"/>
    <x v="10"/>
  </r>
  <r>
    <x v="2465"/>
    <x v="330"/>
    <x v="0"/>
    <x v="10"/>
    <x v="4"/>
    <x v="0"/>
    <x v="9"/>
    <x v="3"/>
    <x v="2"/>
    <x v="0"/>
    <x v="4"/>
    <x v="6"/>
    <x v="799"/>
    <x v="0"/>
    <x v="1714"/>
    <x v="2377"/>
    <x v="2130"/>
    <x v="2390"/>
    <x v="2463"/>
    <x v="0"/>
    <x v="3"/>
    <x v="10"/>
    <x v="10"/>
  </r>
  <r>
    <x v="2466"/>
    <x v="330"/>
    <x v="0"/>
    <x v="10"/>
    <x v="4"/>
    <x v="1"/>
    <x v="14"/>
    <x v="2"/>
    <x v="0"/>
    <x v="2"/>
    <x v="18"/>
    <x v="2"/>
    <x v="1917"/>
    <x v="2"/>
    <x v="1715"/>
    <x v="2378"/>
    <x v="2131"/>
    <x v="2391"/>
    <x v="2464"/>
    <x v="0"/>
    <x v="3"/>
    <x v="10"/>
    <x v="10"/>
  </r>
  <r>
    <x v="2467"/>
    <x v="330"/>
    <x v="0"/>
    <x v="10"/>
    <x v="4"/>
    <x v="3"/>
    <x v="13"/>
    <x v="0"/>
    <x v="2"/>
    <x v="3"/>
    <x v="13"/>
    <x v="0"/>
    <x v="1776"/>
    <x v="1"/>
    <x v="1716"/>
    <x v="2379"/>
    <x v="2132"/>
    <x v="2392"/>
    <x v="2465"/>
    <x v="0"/>
    <x v="3"/>
    <x v="10"/>
    <x v="10"/>
  </r>
  <r>
    <x v="2468"/>
    <x v="331"/>
    <x v="0"/>
    <x v="10"/>
    <x v="4"/>
    <x v="2"/>
    <x v="3"/>
    <x v="0"/>
    <x v="0"/>
    <x v="4"/>
    <x v="14"/>
    <x v="2"/>
    <x v="1918"/>
    <x v="2"/>
    <x v="798"/>
    <x v="2380"/>
    <x v="262"/>
    <x v="2393"/>
    <x v="2466"/>
    <x v="0"/>
    <x v="3"/>
    <x v="10"/>
    <x v="10"/>
  </r>
  <r>
    <x v="2469"/>
    <x v="331"/>
    <x v="0"/>
    <x v="10"/>
    <x v="4"/>
    <x v="1"/>
    <x v="12"/>
    <x v="3"/>
    <x v="0"/>
    <x v="2"/>
    <x v="15"/>
    <x v="0"/>
    <x v="1919"/>
    <x v="3"/>
    <x v="51"/>
    <x v="2381"/>
    <x v="2133"/>
    <x v="2394"/>
    <x v="2467"/>
    <x v="0"/>
    <x v="3"/>
    <x v="10"/>
    <x v="10"/>
  </r>
  <r>
    <x v="2470"/>
    <x v="331"/>
    <x v="0"/>
    <x v="10"/>
    <x v="4"/>
    <x v="0"/>
    <x v="15"/>
    <x v="0"/>
    <x v="0"/>
    <x v="0"/>
    <x v="6"/>
    <x v="6"/>
    <x v="736"/>
    <x v="3"/>
    <x v="1717"/>
    <x v="2382"/>
    <x v="2134"/>
    <x v="2395"/>
    <x v="2468"/>
    <x v="0"/>
    <x v="3"/>
    <x v="10"/>
    <x v="10"/>
  </r>
  <r>
    <x v="2471"/>
    <x v="331"/>
    <x v="0"/>
    <x v="10"/>
    <x v="4"/>
    <x v="3"/>
    <x v="4"/>
    <x v="0"/>
    <x v="0"/>
    <x v="2"/>
    <x v="2"/>
    <x v="0"/>
    <x v="1920"/>
    <x v="3"/>
    <x v="714"/>
    <x v="2383"/>
    <x v="2135"/>
    <x v="2396"/>
    <x v="2469"/>
    <x v="0"/>
    <x v="3"/>
    <x v="10"/>
    <x v="10"/>
  </r>
  <r>
    <x v="2472"/>
    <x v="331"/>
    <x v="0"/>
    <x v="10"/>
    <x v="4"/>
    <x v="3"/>
    <x v="7"/>
    <x v="2"/>
    <x v="0"/>
    <x v="1"/>
    <x v="11"/>
    <x v="6"/>
    <x v="1921"/>
    <x v="2"/>
    <x v="1718"/>
    <x v="2384"/>
    <x v="2136"/>
    <x v="2397"/>
    <x v="2470"/>
    <x v="0"/>
    <x v="3"/>
    <x v="10"/>
    <x v="10"/>
  </r>
  <r>
    <x v="2473"/>
    <x v="331"/>
    <x v="0"/>
    <x v="10"/>
    <x v="4"/>
    <x v="2"/>
    <x v="3"/>
    <x v="2"/>
    <x v="1"/>
    <x v="4"/>
    <x v="16"/>
    <x v="2"/>
    <x v="628"/>
    <x v="2"/>
    <x v="142"/>
    <x v="2385"/>
    <x v="2137"/>
    <x v="2398"/>
    <x v="2471"/>
    <x v="0"/>
    <x v="3"/>
    <x v="10"/>
    <x v="10"/>
  </r>
  <r>
    <x v="2474"/>
    <x v="331"/>
    <x v="0"/>
    <x v="10"/>
    <x v="4"/>
    <x v="2"/>
    <x v="3"/>
    <x v="0"/>
    <x v="0"/>
    <x v="1"/>
    <x v="17"/>
    <x v="1"/>
    <x v="1922"/>
    <x v="0"/>
    <x v="1719"/>
    <x v="2386"/>
    <x v="2138"/>
    <x v="2399"/>
    <x v="2472"/>
    <x v="0"/>
    <x v="3"/>
    <x v="10"/>
    <x v="10"/>
  </r>
  <r>
    <x v="2475"/>
    <x v="331"/>
    <x v="0"/>
    <x v="10"/>
    <x v="4"/>
    <x v="2"/>
    <x v="10"/>
    <x v="3"/>
    <x v="1"/>
    <x v="2"/>
    <x v="9"/>
    <x v="3"/>
    <x v="1923"/>
    <x v="3"/>
    <x v="1650"/>
    <x v="2387"/>
    <x v="2139"/>
    <x v="2400"/>
    <x v="2473"/>
    <x v="0"/>
    <x v="3"/>
    <x v="10"/>
    <x v="10"/>
  </r>
  <r>
    <x v="2476"/>
    <x v="331"/>
    <x v="0"/>
    <x v="10"/>
    <x v="4"/>
    <x v="0"/>
    <x v="15"/>
    <x v="0"/>
    <x v="1"/>
    <x v="2"/>
    <x v="18"/>
    <x v="3"/>
    <x v="1924"/>
    <x v="4"/>
    <x v="1720"/>
    <x v="2388"/>
    <x v="2140"/>
    <x v="2401"/>
    <x v="2474"/>
    <x v="0"/>
    <x v="3"/>
    <x v="10"/>
    <x v="10"/>
  </r>
  <r>
    <x v="2477"/>
    <x v="331"/>
    <x v="0"/>
    <x v="10"/>
    <x v="4"/>
    <x v="2"/>
    <x v="2"/>
    <x v="3"/>
    <x v="1"/>
    <x v="3"/>
    <x v="7"/>
    <x v="1"/>
    <x v="1925"/>
    <x v="2"/>
    <x v="1721"/>
    <x v="2389"/>
    <x v="2141"/>
    <x v="2402"/>
    <x v="2475"/>
    <x v="0"/>
    <x v="3"/>
    <x v="10"/>
    <x v="10"/>
  </r>
  <r>
    <x v="2478"/>
    <x v="332"/>
    <x v="0"/>
    <x v="10"/>
    <x v="4"/>
    <x v="1"/>
    <x v="12"/>
    <x v="0"/>
    <x v="1"/>
    <x v="2"/>
    <x v="9"/>
    <x v="3"/>
    <x v="1926"/>
    <x v="4"/>
    <x v="1722"/>
    <x v="2390"/>
    <x v="2142"/>
    <x v="2403"/>
    <x v="2476"/>
    <x v="0"/>
    <x v="3"/>
    <x v="10"/>
    <x v="10"/>
  </r>
  <r>
    <x v="2479"/>
    <x v="332"/>
    <x v="0"/>
    <x v="10"/>
    <x v="4"/>
    <x v="0"/>
    <x v="15"/>
    <x v="3"/>
    <x v="0"/>
    <x v="4"/>
    <x v="10"/>
    <x v="3"/>
    <x v="319"/>
    <x v="0"/>
    <x v="1517"/>
    <x v="2008"/>
    <x v="1826"/>
    <x v="2404"/>
    <x v="2477"/>
    <x v="0"/>
    <x v="3"/>
    <x v="10"/>
    <x v="10"/>
  </r>
  <r>
    <x v="2480"/>
    <x v="332"/>
    <x v="0"/>
    <x v="10"/>
    <x v="4"/>
    <x v="1"/>
    <x v="6"/>
    <x v="0"/>
    <x v="1"/>
    <x v="3"/>
    <x v="13"/>
    <x v="2"/>
    <x v="1927"/>
    <x v="2"/>
    <x v="1001"/>
    <x v="2391"/>
    <x v="2143"/>
    <x v="2405"/>
    <x v="2478"/>
    <x v="0"/>
    <x v="3"/>
    <x v="10"/>
    <x v="10"/>
  </r>
  <r>
    <x v="2481"/>
    <x v="332"/>
    <x v="0"/>
    <x v="10"/>
    <x v="4"/>
    <x v="1"/>
    <x v="14"/>
    <x v="3"/>
    <x v="1"/>
    <x v="2"/>
    <x v="2"/>
    <x v="0"/>
    <x v="1928"/>
    <x v="2"/>
    <x v="1693"/>
    <x v="2392"/>
    <x v="2144"/>
    <x v="2406"/>
    <x v="2479"/>
    <x v="0"/>
    <x v="3"/>
    <x v="10"/>
    <x v="10"/>
  </r>
  <r>
    <x v="2482"/>
    <x v="333"/>
    <x v="0"/>
    <x v="10"/>
    <x v="4"/>
    <x v="3"/>
    <x v="8"/>
    <x v="2"/>
    <x v="2"/>
    <x v="2"/>
    <x v="15"/>
    <x v="3"/>
    <x v="1929"/>
    <x v="1"/>
    <x v="1723"/>
    <x v="2393"/>
    <x v="2145"/>
    <x v="2407"/>
    <x v="2480"/>
    <x v="0"/>
    <x v="3"/>
    <x v="10"/>
    <x v="10"/>
  </r>
  <r>
    <x v="2483"/>
    <x v="333"/>
    <x v="0"/>
    <x v="10"/>
    <x v="4"/>
    <x v="3"/>
    <x v="8"/>
    <x v="0"/>
    <x v="2"/>
    <x v="0"/>
    <x v="6"/>
    <x v="2"/>
    <x v="142"/>
    <x v="3"/>
    <x v="1160"/>
    <x v="2394"/>
    <x v="1335"/>
    <x v="2408"/>
    <x v="2481"/>
    <x v="0"/>
    <x v="3"/>
    <x v="10"/>
    <x v="10"/>
  </r>
  <r>
    <x v="2484"/>
    <x v="333"/>
    <x v="0"/>
    <x v="10"/>
    <x v="4"/>
    <x v="1"/>
    <x v="12"/>
    <x v="0"/>
    <x v="1"/>
    <x v="1"/>
    <x v="11"/>
    <x v="0"/>
    <x v="1930"/>
    <x v="3"/>
    <x v="1724"/>
    <x v="2395"/>
    <x v="2146"/>
    <x v="2409"/>
    <x v="2482"/>
    <x v="0"/>
    <x v="3"/>
    <x v="10"/>
    <x v="10"/>
  </r>
  <r>
    <x v="2485"/>
    <x v="333"/>
    <x v="0"/>
    <x v="10"/>
    <x v="4"/>
    <x v="0"/>
    <x v="0"/>
    <x v="2"/>
    <x v="2"/>
    <x v="4"/>
    <x v="14"/>
    <x v="3"/>
    <x v="109"/>
    <x v="4"/>
    <x v="49"/>
    <x v="2396"/>
    <x v="49"/>
    <x v="2410"/>
    <x v="2483"/>
    <x v="0"/>
    <x v="3"/>
    <x v="10"/>
    <x v="10"/>
  </r>
  <r>
    <x v="2486"/>
    <x v="333"/>
    <x v="0"/>
    <x v="10"/>
    <x v="4"/>
    <x v="0"/>
    <x v="0"/>
    <x v="2"/>
    <x v="0"/>
    <x v="0"/>
    <x v="4"/>
    <x v="0"/>
    <x v="174"/>
    <x v="3"/>
    <x v="1725"/>
    <x v="2397"/>
    <x v="567"/>
    <x v="2411"/>
    <x v="2484"/>
    <x v="0"/>
    <x v="3"/>
    <x v="10"/>
    <x v="10"/>
  </r>
  <r>
    <x v="2487"/>
    <x v="333"/>
    <x v="0"/>
    <x v="10"/>
    <x v="4"/>
    <x v="0"/>
    <x v="9"/>
    <x v="0"/>
    <x v="2"/>
    <x v="4"/>
    <x v="14"/>
    <x v="3"/>
    <x v="1931"/>
    <x v="3"/>
    <x v="86"/>
    <x v="2398"/>
    <x v="86"/>
    <x v="2412"/>
    <x v="2485"/>
    <x v="0"/>
    <x v="3"/>
    <x v="10"/>
    <x v="10"/>
  </r>
  <r>
    <x v="2488"/>
    <x v="333"/>
    <x v="0"/>
    <x v="10"/>
    <x v="4"/>
    <x v="1"/>
    <x v="14"/>
    <x v="1"/>
    <x v="2"/>
    <x v="3"/>
    <x v="13"/>
    <x v="5"/>
    <x v="1932"/>
    <x v="1"/>
    <x v="1533"/>
    <x v="2399"/>
    <x v="2147"/>
    <x v="2413"/>
    <x v="2486"/>
    <x v="0"/>
    <x v="3"/>
    <x v="10"/>
    <x v="10"/>
  </r>
  <r>
    <x v="2489"/>
    <x v="333"/>
    <x v="0"/>
    <x v="10"/>
    <x v="4"/>
    <x v="0"/>
    <x v="15"/>
    <x v="2"/>
    <x v="0"/>
    <x v="3"/>
    <x v="7"/>
    <x v="3"/>
    <x v="913"/>
    <x v="0"/>
    <x v="1726"/>
    <x v="1006"/>
    <x v="2148"/>
    <x v="2414"/>
    <x v="2487"/>
    <x v="0"/>
    <x v="3"/>
    <x v="10"/>
    <x v="10"/>
  </r>
  <r>
    <x v="2490"/>
    <x v="333"/>
    <x v="0"/>
    <x v="10"/>
    <x v="4"/>
    <x v="1"/>
    <x v="1"/>
    <x v="3"/>
    <x v="2"/>
    <x v="3"/>
    <x v="19"/>
    <x v="0"/>
    <x v="1933"/>
    <x v="1"/>
    <x v="1727"/>
    <x v="2400"/>
    <x v="2149"/>
    <x v="2415"/>
    <x v="2488"/>
    <x v="0"/>
    <x v="3"/>
    <x v="10"/>
    <x v="10"/>
  </r>
  <r>
    <x v="2491"/>
    <x v="333"/>
    <x v="0"/>
    <x v="10"/>
    <x v="4"/>
    <x v="3"/>
    <x v="13"/>
    <x v="0"/>
    <x v="0"/>
    <x v="3"/>
    <x v="13"/>
    <x v="3"/>
    <x v="1934"/>
    <x v="0"/>
    <x v="1728"/>
    <x v="2401"/>
    <x v="2150"/>
    <x v="2416"/>
    <x v="2489"/>
    <x v="0"/>
    <x v="3"/>
    <x v="10"/>
    <x v="10"/>
  </r>
  <r>
    <x v="2492"/>
    <x v="333"/>
    <x v="0"/>
    <x v="10"/>
    <x v="4"/>
    <x v="2"/>
    <x v="5"/>
    <x v="0"/>
    <x v="0"/>
    <x v="0"/>
    <x v="0"/>
    <x v="3"/>
    <x v="1935"/>
    <x v="0"/>
    <x v="1729"/>
    <x v="2402"/>
    <x v="1260"/>
    <x v="2417"/>
    <x v="2490"/>
    <x v="0"/>
    <x v="3"/>
    <x v="10"/>
    <x v="10"/>
  </r>
  <r>
    <x v="2493"/>
    <x v="333"/>
    <x v="0"/>
    <x v="10"/>
    <x v="4"/>
    <x v="0"/>
    <x v="9"/>
    <x v="0"/>
    <x v="1"/>
    <x v="1"/>
    <x v="17"/>
    <x v="3"/>
    <x v="756"/>
    <x v="0"/>
    <x v="1730"/>
    <x v="2403"/>
    <x v="2151"/>
    <x v="2418"/>
    <x v="2491"/>
    <x v="0"/>
    <x v="3"/>
    <x v="10"/>
    <x v="10"/>
  </r>
  <r>
    <x v="2494"/>
    <x v="333"/>
    <x v="0"/>
    <x v="10"/>
    <x v="4"/>
    <x v="2"/>
    <x v="3"/>
    <x v="0"/>
    <x v="0"/>
    <x v="2"/>
    <x v="9"/>
    <x v="3"/>
    <x v="1936"/>
    <x v="2"/>
    <x v="1580"/>
    <x v="2404"/>
    <x v="1916"/>
    <x v="2419"/>
    <x v="2492"/>
    <x v="0"/>
    <x v="3"/>
    <x v="10"/>
    <x v="10"/>
  </r>
  <r>
    <x v="2495"/>
    <x v="333"/>
    <x v="0"/>
    <x v="10"/>
    <x v="4"/>
    <x v="3"/>
    <x v="7"/>
    <x v="3"/>
    <x v="1"/>
    <x v="1"/>
    <x v="11"/>
    <x v="0"/>
    <x v="1937"/>
    <x v="1"/>
    <x v="1507"/>
    <x v="2405"/>
    <x v="2152"/>
    <x v="2420"/>
    <x v="2493"/>
    <x v="0"/>
    <x v="3"/>
    <x v="10"/>
    <x v="10"/>
  </r>
  <r>
    <x v="2496"/>
    <x v="333"/>
    <x v="0"/>
    <x v="10"/>
    <x v="4"/>
    <x v="2"/>
    <x v="5"/>
    <x v="3"/>
    <x v="1"/>
    <x v="3"/>
    <x v="7"/>
    <x v="0"/>
    <x v="1938"/>
    <x v="0"/>
    <x v="1731"/>
    <x v="2406"/>
    <x v="2153"/>
    <x v="2421"/>
    <x v="2494"/>
    <x v="0"/>
    <x v="3"/>
    <x v="10"/>
    <x v="10"/>
  </r>
  <r>
    <x v="2497"/>
    <x v="334"/>
    <x v="0"/>
    <x v="11"/>
    <x v="4"/>
    <x v="3"/>
    <x v="8"/>
    <x v="1"/>
    <x v="2"/>
    <x v="1"/>
    <x v="3"/>
    <x v="4"/>
    <x v="936"/>
    <x v="3"/>
    <x v="1732"/>
    <x v="2407"/>
    <x v="2154"/>
    <x v="2422"/>
    <x v="2495"/>
    <x v="0"/>
    <x v="3"/>
    <x v="11"/>
    <x v="11"/>
  </r>
  <r>
    <x v="2498"/>
    <x v="334"/>
    <x v="0"/>
    <x v="11"/>
    <x v="4"/>
    <x v="3"/>
    <x v="13"/>
    <x v="0"/>
    <x v="2"/>
    <x v="0"/>
    <x v="4"/>
    <x v="0"/>
    <x v="938"/>
    <x v="1"/>
    <x v="1223"/>
    <x v="2408"/>
    <x v="1938"/>
    <x v="2423"/>
    <x v="2496"/>
    <x v="0"/>
    <x v="3"/>
    <x v="11"/>
    <x v="11"/>
  </r>
  <r>
    <x v="2499"/>
    <x v="334"/>
    <x v="0"/>
    <x v="11"/>
    <x v="4"/>
    <x v="1"/>
    <x v="12"/>
    <x v="0"/>
    <x v="1"/>
    <x v="1"/>
    <x v="3"/>
    <x v="3"/>
    <x v="1939"/>
    <x v="1"/>
    <x v="1733"/>
    <x v="2409"/>
    <x v="2155"/>
    <x v="2424"/>
    <x v="2497"/>
    <x v="0"/>
    <x v="3"/>
    <x v="11"/>
    <x v="11"/>
  </r>
  <r>
    <x v="2500"/>
    <x v="334"/>
    <x v="0"/>
    <x v="11"/>
    <x v="4"/>
    <x v="0"/>
    <x v="0"/>
    <x v="0"/>
    <x v="1"/>
    <x v="1"/>
    <x v="11"/>
    <x v="3"/>
    <x v="1461"/>
    <x v="0"/>
    <x v="475"/>
    <x v="2410"/>
    <x v="2011"/>
    <x v="2425"/>
    <x v="2498"/>
    <x v="0"/>
    <x v="3"/>
    <x v="11"/>
    <x v="11"/>
  </r>
  <r>
    <x v="2501"/>
    <x v="334"/>
    <x v="0"/>
    <x v="11"/>
    <x v="4"/>
    <x v="2"/>
    <x v="16"/>
    <x v="3"/>
    <x v="0"/>
    <x v="4"/>
    <x v="10"/>
    <x v="3"/>
    <x v="1169"/>
    <x v="0"/>
    <x v="428"/>
    <x v="1311"/>
    <x v="2156"/>
    <x v="2426"/>
    <x v="2499"/>
    <x v="0"/>
    <x v="3"/>
    <x v="11"/>
    <x v="11"/>
  </r>
  <r>
    <x v="2502"/>
    <x v="334"/>
    <x v="0"/>
    <x v="11"/>
    <x v="4"/>
    <x v="1"/>
    <x v="11"/>
    <x v="2"/>
    <x v="1"/>
    <x v="0"/>
    <x v="6"/>
    <x v="3"/>
    <x v="1940"/>
    <x v="2"/>
    <x v="1320"/>
    <x v="2411"/>
    <x v="1544"/>
    <x v="2427"/>
    <x v="2500"/>
    <x v="0"/>
    <x v="3"/>
    <x v="11"/>
    <x v="11"/>
  </r>
  <r>
    <x v="2503"/>
    <x v="335"/>
    <x v="0"/>
    <x v="11"/>
    <x v="4"/>
    <x v="2"/>
    <x v="3"/>
    <x v="0"/>
    <x v="2"/>
    <x v="1"/>
    <x v="17"/>
    <x v="3"/>
    <x v="1809"/>
    <x v="3"/>
    <x v="1431"/>
    <x v="2412"/>
    <x v="1711"/>
    <x v="2428"/>
    <x v="2501"/>
    <x v="0"/>
    <x v="3"/>
    <x v="11"/>
    <x v="11"/>
  </r>
  <r>
    <x v="2504"/>
    <x v="335"/>
    <x v="0"/>
    <x v="11"/>
    <x v="4"/>
    <x v="0"/>
    <x v="15"/>
    <x v="0"/>
    <x v="2"/>
    <x v="4"/>
    <x v="10"/>
    <x v="0"/>
    <x v="422"/>
    <x v="2"/>
    <x v="575"/>
    <x v="2413"/>
    <x v="2157"/>
    <x v="2429"/>
    <x v="2502"/>
    <x v="0"/>
    <x v="3"/>
    <x v="11"/>
    <x v="11"/>
  </r>
  <r>
    <x v="2505"/>
    <x v="335"/>
    <x v="0"/>
    <x v="11"/>
    <x v="4"/>
    <x v="2"/>
    <x v="5"/>
    <x v="3"/>
    <x v="0"/>
    <x v="3"/>
    <x v="7"/>
    <x v="8"/>
    <x v="1046"/>
    <x v="0"/>
    <x v="697"/>
    <x v="2414"/>
    <x v="2158"/>
    <x v="2430"/>
    <x v="2503"/>
    <x v="0"/>
    <x v="3"/>
    <x v="11"/>
    <x v="11"/>
  </r>
  <r>
    <x v="2506"/>
    <x v="335"/>
    <x v="0"/>
    <x v="11"/>
    <x v="4"/>
    <x v="3"/>
    <x v="13"/>
    <x v="0"/>
    <x v="1"/>
    <x v="3"/>
    <x v="13"/>
    <x v="1"/>
    <x v="557"/>
    <x v="4"/>
    <x v="1734"/>
    <x v="2415"/>
    <x v="2159"/>
    <x v="2431"/>
    <x v="2504"/>
    <x v="0"/>
    <x v="3"/>
    <x v="11"/>
    <x v="11"/>
  </r>
  <r>
    <x v="2507"/>
    <x v="335"/>
    <x v="0"/>
    <x v="11"/>
    <x v="4"/>
    <x v="0"/>
    <x v="15"/>
    <x v="0"/>
    <x v="1"/>
    <x v="3"/>
    <x v="7"/>
    <x v="2"/>
    <x v="388"/>
    <x v="2"/>
    <x v="1735"/>
    <x v="2416"/>
    <x v="2160"/>
    <x v="2432"/>
    <x v="2505"/>
    <x v="0"/>
    <x v="3"/>
    <x v="11"/>
    <x v="11"/>
  </r>
  <r>
    <x v="2508"/>
    <x v="335"/>
    <x v="0"/>
    <x v="11"/>
    <x v="4"/>
    <x v="0"/>
    <x v="9"/>
    <x v="2"/>
    <x v="1"/>
    <x v="2"/>
    <x v="9"/>
    <x v="0"/>
    <x v="1941"/>
    <x v="0"/>
    <x v="1736"/>
    <x v="2417"/>
    <x v="2161"/>
    <x v="1506"/>
    <x v="2506"/>
    <x v="0"/>
    <x v="3"/>
    <x v="11"/>
    <x v="11"/>
  </r>
  <r>
    <x v="2509"/>
    <x v="335"/>
    <x v="0"/>
    <x v="11"/>
    <x v="4"/>
    <x v="2"/>
    <x v="5"/>
    <x v="1"/>
    <x v="2"/>
    <x v="1"/>
    <x v="3"/>
    <x v="5"/>
    <x v="1942"/>
    <x v="3"/>
    <x v="824"/>
    <x v="2418"/>
    <x v="2162"/>
    <x v="2433"/>
    <x v="2507"/>
    <x v="0"/>
    <x v="3"/>
    <x v="11"/>
    <x v="11"/>
  </r>
  <r>
    <x v="2510"/>
    <x v="335"/>
    <x v="0"/>
    <x v="11"/>
    <x v="4"/>
    <x v="1"/>
    <x v="12"/>
    <x v="2"/>
    <x v="0"/>
    <x v="1"/>
    <x v="11"/>
    <x v="0"/>
    <x v="876"/>
    <x v="0"/>
    <x v="1737"/>
    <x v="2419"/>
    <x v="2163"/>
    <x v="2434"/>
    <x v="2508"/>
    <x v="0"/>
    <x v="3"/>
    <x v="11"/>
    <x v="11"/>
  </r>
  <r>
    <x v="2511"/>
    <x v="335"/>
    <x v="0"/>
    <x v="11"/>
    <x v="4"/>
    <x v="3"/>
    <x v="13"/>
    <x v="0"/>
    <x v="0"/>
    <x v="3"/>
    <x v="5"/>
    <x v="3"/>
    <x v="1943"/>
    <x v="2"/>
    <x v="1738"/>
    <x v="2420"/>
    <x v="2164"/>
    <x v="2435"/>
    <x v="2509"/>
    <x v="0"/>
    <x v="3"/>
    <x v="11"/>
    <x v="11"/>
  </r>
  <r>
    <x v="2512"/>
    <x v="336"/>
    <x v="0"/>
    <x v="11"/>
    <x v="4"/>
    <x v="3"/>
    <x v="13"/>
    <x v="0"/>
    <x v="1"/>
    <x v="2"/>
    <x v="9"/>
    <x v="0"/>
    <x v="1944"/>
    <x v="2"/>
    <x v="484"/>
    <x v="2421"/>
    <x v="509"/>
    <x v="2436"/>
    <x v="2510"/>
    <x v="0"/>
    <x v="3"/>
    <x v="11"/>
    <x v="11"/>
  </r>
  <r>
    <x v="2513"/>
    <x v="336"/>
    <x v="0"/>
    <x v="11"/>
    <x v="4"/>
    <x v="0"/>
    <x v="9"/>
    <x v="1"/>
    <x v="2"/>
    <x v="0"/>
    <x v="0"/>
    <x v="8"/>
    <x v="1945"/>
    <x v="3"/>
    <x v="672"/>
    <x v="2422"/>
    <x v="1501"/>
    <x v="2437"/>
    <x v="2511"/>
    <x v="0"/>
    <x v="3"/>
    <x v="11"/>
    <x v="11"/>
  </r>
  <r>
    <x v="2514"/>
    <x v="336"/>
    <x v="0"/>
    <x v="11"/>
    <x v="4"/>
    <x v="3"/>
    <x v="13"/>
    <x v="0"/>
    <x v="1"/>
    <x v="3"/>
    <x v="19"/>
    <x v="0"/>
    <x v="1946"/>
    <x v="3"/>
    <x v="889"/>
    <x v="2423"/>
    <x v="986"/>
    <x v="2438"/>
    <x v="2512"/>
    <x v="0"/>
    <x v="3"/>
    <x v="11"/>
    <x v="11"/>
  </r>
  <r>
    <x v="2515"/>
    <x v="336"/>
    <x v="0"/>
    <x v="11"/>
    <x v="4"/>
    <x v="2"/>
    <x v="3"/>
    <x v="0"/>
    <x v="0"/>
    <x v="1"/>
    <x v="3"/>
    <x v="3"/>
    <x v="1947"/>
    <x v="1"/>
    <x v="1739"/>
    <x v="2424"/>
    <x v="2165"/>
    <x v="2439"/>
    <x v="2513"/>
    <x v="0"/>
    <x v="3"/>
    <x v="11"/>
    <x v="11"/>
  </r>
  <r>
    <x v="2516"/>
    <x v="336"/>
    <x v="0"/>
    <x v="11"/>
    <x v="4"/>
    <x v="3"/>
    <x v="7"/>
    <x v="0"/>
    <x v="2"/>
    <x v="2"/>
    <x v="15"/>
    <x v="3"/>
    <x v="1948"/>
    <x v="0"/>
    <x v="1740"/>
    <x v="2425"/>
    <x v="1959"/>
    <x v="2440"/>
    <x v="2514"/>
    <x v="0"/>
    <x v="3"/>
    <x v="11"/>
    <x v="11"/>
  </r>
  <r>
    <x v="2517"/>
    <x v="336"/>
    <x v="0"/>
    <x v="11"/>
    <x v="4"/>
    <x v="3"/>
    <x v="7"/>
    <x v="2"/>
    <x v="1"/>
    <x v="3"/>
    <x v="19"/>
    <x v="3"/>
    <x v="230"/>
    <x v="0"/>
    <x v="1741"/>
    <x v="2426"/>
    <x v="2166"/>
    <x v="893"/>
    <x v="2515"/>
    <x v="0"/>
    <x v="3"/>
    <x v="11"/>
    <x v="11"/>
  </r>
  <r>
    <x v="2518"/>
    <x v="336"/>
    <x v="0"/>
    <x v="11"/>
    <x v="4"/>
    <x v="1"/>
    <x v="12"/>
    <x v="0"/>
    <x v="1"/>
    <x v="1"/>
    <x v="17"/>
    <x v="0"/>
    <x v="1949"/>
    <x v="3"/>
    <x v="840"/>
    <x v="2427"/>
    <x v="1654"/>
    <x v="2441"/>
    <x v="2516"/>
    <x v="0"/>
    <x v="3"/>
    <x v="11"/>
    <x v="11"/>
  </r>
  <r>
    <x v="2519"/>
    <x v="337"/>
    <x v="0"/>
    <x v="11"/>
    <x v="4"/>
    <x v="3"/>
    <x v="7"/>
    <x v="0"/>
    <x v="0"/>
    <x v="1"/>
    <x v="11"/>
    <x v="0"/>
    <x v="1950"/>
    <x v="1"/>
    <x v="820"/>
    <x v="2428"/>
    <x v="2167"/>
    <x v="2442"/>
    <x v="2517"/>
    <x v="0"/>
    <x v="3"/>
    <x v="11"/>
    <x v="11"/>
  </r>
  <r>
    <x v="2520"/>
    <x v="337"/>
    <x v="0"/>
    <x v="11"/>
    <x v="4"/>
    <x v="3"/>
    <x v="7"/>
    <x v="0"/>
    <x v="0"/>
    <x v="3"/>
    <x v="19"/>
    <x v="0"/>
    <x v="1951"/>
    <x v="4"/>
    <x v="1742"/>
    <x v="2429"/>
    <x v="2168"/>
    <x v="2443"/>
    <x v="2518"/>
    <x v="0"/>
    <x v="3"/>
    <x v="11"/>
    <x v="11"/>
  </r>
  <r>
    <x v="2521"/>
    <x v="337"/>
    <x v="0"/>
    <x v="11"/>
    <x v="4"/>
    <x v="1"/>
    <x v="1"/>
    <x v="0"/>
    <x v="0"/>
    <x v="3"/>
    <x v="7"/>
    <x v="2"/>
    <x v="1952"/>
    <x v="0"/>
    <x v="1743"/>
    <x v="2430"/>
    <x v="2169"/>
    <x v="2444"/>
    <x v="2519"/>
    <x v="0"/>
    <x v="3"/>
    <x v="11"/>
    <x v="11"/>
  </r>
  <r>
    <x v="2522"/>
    <x v="338"/>
    <x v="0"/>
    <x v="11"/>
    <x v="4"/>
    <x v="3"/>
    <x v="13"/>
    <x v="0"/>
    <x v="2"/>
    <x v="1"/>
    <x v="3"/>
    <x v="3"/>
    <x v="1953"/>
    <x v="3"/>
    <x v="1744"/>
    <x v="2431"/>
    <x v="2170"/>
    <x v="2445"/>
    <x v="2520"/>
    <x v="0"/>
    <x v="3"/>
    <x v="11"/>
    <x v="11"/>
  </r>
  <r>
    <x v="2523"/>
    <x v="338"/>
    <x v="0"/>
    <x v="11"/>
    <x v="4"/>
    <x v="3"/>
    <x v="7"/>
    <x v="1"/>
    <x v="2"/>
    <x v="0"/>
    <x v="8"/>
    <x v="1"/>
    <x v="1954"/>
    <x v="1"/>
    <x v="1745"/>
    <x v="2432"/>
    <x v="2171"/>
    <x v="2446"/>
    <x v="2521"/>
    <x v="0"/>
    <x v="3"/>
    <x v="11"/>
    <x v="11"/>
  </r>
  <r>
    <x v="2524"/>
    <x v="338"/>
    <x v="0"/>
    <x v="11"/>
    <x v="4"/>
    <x v="1"/>
    <x v="6"/>
    <x v="2"/>
    <x v="1"/>
    <x v="3"/>
    <x v="19"/>
    <x v="0"/>
    <x v="1630"/>
    <x v="0"/>
    <x v="1746"/>
    <x v="2433"/>
    <x v="2172"/>
    <x v="2447"/>
    <x v="2522"/>
    <x v="0"/>
    <x v="3"/>
    <x v="11"/>
    <x v="11"/>
  </r>
  <r>
    <x v="2525"/>
    <x v="338"/>
    <x v="0"/>
    <x v="11"/>
    <x v="4"/>
    <x v="1"/>
    <x v="1"/>
    <x v="0"/>
    <x v="0"/>
    <x v="2"/>
    <x v="18"/>
    <x v="3"/>
    <x v="1955"/>
    <x v="2"/>
    <x v="1747"/>
    <x v="2434"/>
    <x v="2173"/>
    <x v="2448"/>
    <x v="2523"/>
    <x v="0"/>
    <x v="3"/>
    <x v="11"/>
    <x v="11"/>
  </r>
  <r>
    <x v="2526"/>
    <x v="338"/>
    <x v="0"/>
    <x v="11"/>
    <x v="4"/>
    <x v="3"/>
    <x v="13"/>
    <x v="0"/>
    <x v="1"/>
    <x v="3"/>
    <x v="7"/>
    <x v="2"/>
    <x v="1956"/>
    <x v="3"/>
    <x v="1748"/>
    <x v="2435"/>
    <x v="2174"/>
    <x v="2449"/>
    <x v="2524"/>
    <x v="0"/>
    <x v="3"/>
    <x v="11"/>
    <x v="11"/>
  </r>
  <r>
    <x v="2527"/>
    <x v="338"/>
    <x v="0"/>
    <x v="11"/>
    <x v="4"/>
    <x v="3"/>
    <x v="13"/>
    <x v="3"/>
    <x v="1"/>
    <x v="1"/>
    <x v="11"/>
    <x v="3"/>
    <x v="483"/>
    <x v="3"/>
    <x v="1749"/>
    <x v="2436"/>
    <x v="2175"/>
    <x v="2450"/>
    <x v="2525"/>
    <x v="0"/>
    <x v="3"/>
    <x v="11"/>
    <x v="11"/>
  </r>
  <r>
    <x v="2528"/>
    <x v="338"/>
    <x v="0"/>
    <x v="11"/>
    <x v="4"/>
    <x v="1"/>
    <x v="12"/>
    <x v="0"/>
    <x v="0"/>
    <x v="3"/>
    <x v="19"/>
    <x v="3"/>
    <x v="849"/>
    <x v="2"/>
    <x v="362"/>
    <x v="2437"/>
    <x v="2176"/>
    <x v="2451"/>
    <x v="2526"/>
    <x v="0"/>
    <x v="3"/>
    <x v="11"/>
    <x v="11"/>
  </r>
  <r>
    <x v="2529"/>
    <x v="338"/>
    <x v="0"/>
    <x v="11"/>
    <x v="4"/>
    <x v="0"/>
    <x v="0"/>
    <x v="0"/>
    <x v="1"/>
    <x v="1"/>
    <x v="17"/>
    <x v="1"/>
    <x v="1791"/>
    <x v="2"/>
    <x v="417"/>
    <x v="2438"/>
    <x v="440"/>
    <x v="2452"/>
    <x v="2527"/>
    <x v="0"/>
    <x v="3"/>
    <x v="11"/>
    <x v="11"/>
  </r>
  <r>
    <x v="2530"/>
    <x v="338"/>
    <x v="0"/>
    <x v="11"/>
    <x v="4"/>
    <x v="2"/>
    <x v="16"/>
    <x v="3"/>
    <x v="0"/>
    <x v="1"/>
    <x v="17"/>
    <x v="3"/>
    <x v="1957"/>
    <x v="3"/>
    <x v="1750"/>
    <x v="2439"/>
    <x v="2177"/>
    <x v="2453"/>
    <x v="2528"/>
    <x v="0"/>
    <x v="3"/>
    <x v="11"/>
    <x v="11"/>
  </r>
  <r>
    <x v="2531"/>
    <x v="338"/>
    <x v="0"/>
    <x v="11"/>
    <x v="4"/>
    <x v="2"/>
    <x v="2"/>
    <x v="3"/>
    <x v="0"/>
    <x v="1"/>
    <x v="17"/>
    <x v="0"/>
    <x v="1678"/>
    <x v="3"/>
    <x v="335"/>
    <x v="2440"/>
    <x v="346"/>
    <x v="2454"/>
    <x v="2529"/>
    <x v="0"/>
    <x v="3"/>
    <x v="11"/>
    <x v="11"/>
  </r>
  <r>
    <x v="2532"/>
    <x v="339"/>
    <x v="0"/>
    <x v="11"/>
    <x v="4"/>
    <x v="0"/>
    <x v="0"/>
    <x v="3"/>
    <x v="0"/>
    <x v="0"/>
    <x v="4"/>
    <x v="0"/>
    <x v="1958"/>
    <x v="1"/>
    <x v="1725"/>
    <x v="2441"/>
    <x v="567"/>
    <x v="2455"/>
    <x v="2530"/>
    <x v="0"/>
    <x v="3"/>
    <x v="11"/>
    <x v="11"/>
  </r>
  <r>
    <x v="2533"/>
    <x v="339"/>
    <x v="0"/>
    <x v="11"/>
    <x v="4"/>
    <x v="3"/>
    <x v="7"/>
    <x v="0"/>
    <x v="1"/>
    <x v="0"/>
    <x v="8"/>
    <x v="3"/>
    <x v="1959"/>
    <x v="0"/>
    <x v="1751"/>
    <x v="2442"/>
    <x v="2178"/>
    <x v="1606"/>
    <x v="2531"/>
    <x v="0"/>
    <x v="3"/>
    <x v="11"/>
    <x v="11"/>
  </r>
  <r>
    <x v="2534"/>
    <x v="339"/>
    <x v="0"/>
    <x v="11"/>
    <x v="4"/>
    <x v="0"/>
    <x v="0"/>
    <x v="3"/>
    <x v="2"/>
    <x v="2"/>
    <x v="9"/>
    <x v="0"/>
    <x v="1695"/>
    <x v="2"/>
    <x v="1550"/>
    <x v="2443"/>
    <x v="2179"/>
    <x v="2456"/>
    <x v="2532"/>
    <x v="0"/>
    <x v="3"/>
    <x v="11"/>
    <x v="11"/>
  </r>
  <r>
    <x v="2535"/>
    <x v="339"/>
    <x v="0"/>
    <x v="11"/>
    <x v="4"/>
    <x v="1"/>
    <x v="12"/>
    <x v="0"/>
    <x v="1"/>
    <x v="2"/>
    <x v="15"/>
    <x v="0"/>
    <x v="1960"/>
    <x v="3"/>
    <x v="1752"/>
    <x v="2444"/>
    <x v="2180"/>
    <x v="2457"/>
    <x v="2533"/>
    <x v="0"/>
    <x v="3"/>
    <x v="11"/>
    <x v="11"/>
  </r>
  <r>
    <x v="2536"/>
    <x v="339"/>
    <x v="0"/>
    <x v="11"/>
    <x v="4"/>
    <x v="3"/>
    <x v="7"/>
    <x v="2"/>
    <x v="1"/>
    <x v="1"/>
    <x v="17"/>
    <x v="0"/>
    <x v="1961"/>
    <x v="1"/>
    <x v="1346"/>
    <x v="2445"/>
    <x v="2181"/>
    <x v="2458"/>
    <x v="2534"/>
    <x v="0"/>
    <x v="3"/>
    <x v="11"/>
    <x v="11"/>
  </r>
  <r>
    <x v="2537"/>
    <x v="339"/>
    <x v="0"/>
    <x v="11"/>
    <x v="4"/>
    <x v="1"/>
    <x v="6"/>
    <x v="0"/>
    <x v="2"/>
    <x v="2"/>
    <x v="9"/>
    <x v="0"/>
    <x v="1962"/>
    <x v="2"/>
    <x v="713"/>
    <x v="2446"/>
    <x v="779"/>
    <x v="2459"/>
    <x v="2535"/>
    <x v="0"/>
    <x v="3"/>
    <x v="11"/>
    <x v="11"/>
  </r>
  <r>
    <x v="2538"/>
    <x v="340"/>
    <x v="0"/>
    <x v="11"/>
    <x v="4"/>
    <x v="0"/>
    <x v="9"/>
    <x v="0"/>
    <x v="1"/>
    <x v="2"/>
    <x v="2"/>
    <x v="3"/>
    <x v="66"/>
    <x v="2"/>
    <x v="337"/>
    <x v="67"/>
    <x v="350"/>
    <x v="2460"/>
    <x v="2536"/>
    <x v="0"/>
    <x v="3"/>
    <x v="11"/>
    <x v="11"/>
  </r>
  <r>
    <x v="2539"/>
    <x v="340"/>
    <x v="0"/>
    <x v="11"/>
    <x v="4"/>
    <x v="0"/>
    <x v="15"/>
    <x v="3"/>
    <x v="0"/>
    <x v="2"/>
    <x v="2"/>
    <x v="3"/>
    <x v="1232"/>
    <x v="2"/>
    <x v="404"/>
    <x v="2447"/>
    <x v="630"/>
    <x v="2461"/>
    <x v="2537"/>
    <x v="0"/>
    <x v="3"/>
    <x v="11"/>
    <x v="11"/>
  </r>
  <r>
    <x v="2540"/>
    <x v="340"/>
    <x v="0"/>
    <x v="11"/>
    <x v="4"/>
    <x v="1"/>
    <x v="14"/>
    <x v="0"/>
    <x v="1"/>
    <x v="3"/>
    <x v="7"/>
    <x v="2"/>
    <x v="1963"/>
    <x v="1"/>
    <x v="1753"/>
    <x v="2448"/>
    <x v="2182"/>
    <x v="2462"/>
    <x v="2538"/>
    <x v="0"/>
    <x v="3"/>
    <x v="11"/>
    <x v="11"/>
  </r>
  <r>
    <x v="2541"/>
    <x v="340"/>
    <x v="0"/>
    <x v="11"/>
    <x v="4"/>
    <x v="0"/>
    <x v="0"/>
    <x v="0"/>
    <x v="1"/>
    <x v="2"/>
    <x v="2"/>
    <x v="0"/>
    <x v="1473"/>
    <x v="4"/>
    <x v="84"/>
    <x v="2449"/>
    <x v="1007"/>
    <x v="2463"/>
    <x v="2539"/>
    <x v="0"/>
    <x v="3"/>
    <x v="11"/>
    <x v="11"/>
  </r>
  <r>
    <x v="2542"/>
    <x v="340"/>
    <x v="0"/>
    <x v="11"/>
    <x v="4"/>
    <x v="1"/>
    <x v="14"/>
    <x v="0"/>
    <x v="1"/>
    <x v="2"/>
    <x v="9"/>
    <x v="1"/>
    <x v="1964"/>
    <x v="0"/>
    <x v="57"/>
    <x v="2450"/>
    <x v="2183"/>
    <x v="2464"/>
    <x v="2540"/>
    <x v="0"/>
    <x v="3"/>
    <x v="11"/>
    <x v="11"/>
  </r>
  <r>
    <x v="2543"/>
    <x v="341"/>
    <x v="0"/>
    <x v="11"/>
    <x v="4"/>
    <x v="1"/>
    <x v="12"/>
    <x v="2"/>
    <x v="0"/>
    <x v="2"/>
    <x v="9"/>
    <x v="1"/>
    <x v="1277"/>
    <x v="3"/>
    <x v="1092"/>
    <x v="2451"/>
    <x v="2184"/>
    <x v="2465"/>
    <x v="2541"/>
    <x v="0"/>
    <x v="3"/>
    <x v="11"/>
    <x v="11"/>
  </r>
  <r>
    <x v="2544"/>
    <x v="341"/>
    <x v="0"/>
    <x v="11"/>
    <x v="4"/>
    <x v="3"/>
    <x v="13"/>
    <x v="1"/>
    <x v="2"/>
    <x v="1"/>
    <x v="3"/>
    <x v="5"/>
    <x v="273"/>
    <x v="1"/>
    <x v="486"/>
    <x v="2452"/>
    <x v="2185"/>
    <x v="2466"/>
    <x v="2542"/>
    <x v="0"/>
    <x v="3"/>
    <x v="11"/>
    <x v="11"/>
  </r>
  <r>
    <x v="2545"/>
    <x v="341"/>
    <x v="0"/>
    <x v="11"/>
    <x v="4"/>
    <x v="2"/>
    <x v="10"/>
    <x v="0"/>
    <x v="1"/>
    <x v="4"/>
    <x v="10"/>
    <x v="3"/>
    <x v="1965"/>
    <x v="0"/>
    <x v="1596"/>
    <x v="2453"/>
    <x v="2186"/>
    <x v="2467"/>
    <x v="2543"/>
    <x v="0"/>
    <x v="3"/>
    <x v="11"/>
    <x v="11"/>
  </r>
  <r>
    <x v="2546"/>
    <x v="341"/>
    <x v="0"/>
    <x v="11"/>
    <x v="4"/>
    <x v="0"/>
    <x v="0"/>
    <x v="1"/>
    <x v="2"/>
    <x v="3"/>
    <x v="19"/>
    <x v="1"/>
    <x v="1966"/>
    <x v="1"/>
    <x v="1754"/>
    <x v="2454"/>
    <x v="2187"/>
    <x v="2468"/>
    <x v="2544"/>
    <x v="0"/>
    <x v="3"/>
    <x v="11"/>
    <x v="11"/>
  </r>
  <r>
    <x v="2547"/>
    <x v="341"/>
    <x v="0"/>
    <x v="11"/>
    <x v="4"/>
    <x v="1"/>
    <x v="1"/>
    <x v="0"/>
    <x v="1"/>
    <x v="2"/>
    <x v="2"/>
    <x v="2"/>
    <x v="1375"/>
    <x v="0"/>
    <x v="4"/>
    <x v="2455"/>
    <x v="4"/>
    <x v="2469"/>
    <x v="2545"/>
    <x v="0"/>
    <x v="3"/>
    <x v="11"/>
    <x v="11"/>
  </r>
  <r>
    <x v="2548"/>
    <x v="341"/>
    <x v="0"/>
    <x v="11"/>
    <x v="4"/>
    <x v="2"/>
    <x v="10"/>
    <x v="3"/>
    <x v="0"/>
    <x v="2"/>
    <x v="18"/>
    <x v="3"/>
    <x v="1967"/>
    <x v="2"/>
    <x v="1755"/>
    <x v="2456"/>
    <x v="526"/>
    <x v="2470"/>
    <x v="2546"/>
    <x v="0"/>
    <x v="3"/>
    <x v="11"/>
    <x v="11"/>
  </r>
  <r>
    <x v="2549"/>
    <x v="341"/>
    <x v="0"/>
    <x v="11"/>
    <x v="4"/>
    <x v="3"/>
    <x v="8"/>
    <x v="0"/>
    <x v="1"/>
    <x v="3"/>
    <x v="13"/>
    <x v="3"/>
    <x v="1123"/>
    <x v="1"/>
    <x v="1211"/>
    <x v="2457"/>
    <x v="1403"/>
    <x v="2471"/>
    <x v="2547"/>
    <x v="0"/>
    <x v="3"/>
    <x v="11"/>
    <x v="11"/>
  </r>
  <r>
    <x v="2550"/>
    <x v="341"/>
    <x v="0"/>
    <x v="11"/>
    <x v="4"/>
    <x v="1"/>
    <x v="6"/>
    <x v="0"/>
    <x v="2"/>
    <x v="3"/>
    <x v="7"/>
    <x v="3"/>
    <x v="1968"/>
    <x v="0"/>
    <x v="1756"/>
    <x v="2458"/>
    <x v="2188"/>
    <x v="2472"/>
    <x v="2548"/>
    <x v="0"/>
    <x v="3"/>
    <x v="11"/>
    <x v="11"/>
  </r>
  <r>
    <x v="2551"/>
    <x v="341"/>
    <x v="0"/>
    <x v="11"/>
    <x v="4"/>
    <x v="3"/>
    <x v="8"/>
    <x v="2"/>
    <x v="1"/>
    <x v="1"/>
    <x v="3"/>
    <x v="0"/>
    <x v="1969"/>
    <x v="2"/>
    <x v="1757"/>
    <x v="2459"/>
    <x v="2189"/>
    <x v="2473"/>
    <x v="2549"/>
    <x v="0"/>
    <x v="3"/>
    <x v="11"/>
    <x v="11"/>
  </r>
  <r>
    <x v="2552"/>
    <x v="341"/>
    <x v="0"/>
    <x v="11"/>
    <x v="4"/>
    <x v="0"/>
    <x v="9"/>
    <x v="3"/>
    <x v="0"/>
    <x v="3"/>
    <x v="5"/>
    <x v="3"/>
    <x v="1970"/>
    <x v="4"/>
    <x v="1758"/>
    <x v="2460"/>
    <x v="2190"/>
    <x v="2474"/>
    <x v="2550"/>
    <x v="0"/>
    <x v="3"/>
    <x v="11"/>
    <x v="11"/>
  </r>
  <r>
    <x v="2553"/>
    <x v="341"/>
    <x v="0"/>
    <x v="11"/>
    <x v="4"/>
    <x v="1"/>
    <x v="12"/>
    <x v="2"/>
    <x v="1"/>
    <x v="1"/>
    <x v="11"/>
    <x v="3"/>
    <x v="1971"/>
    <x v="2"/>
    <x v="1759"/>
    <x v="2461"/>
    <x v="2191"/>
    <x v="2475"/>
    <x v="2551"/>
    <x v="0"/>
    <x v="3"/>
    <x v="11"/>
    <x v="11"/>
  </r>
  <r>
    <x v="2554"/>
    <x v="341"/>
    <x v="0"/>
    <x v="11"/>
    <x v="4"/>
    <x v="3"/>
    <x v="13"/>
    <x v="2"/>
    <x v="1"/>
    <x v="0"/>
    <x v="6"/>
    <x v="3"/>
    <x v="142"/>
    <x v="0"/>
    <x v="1321"/>
    <x v="2462"/>
    <x v="1545"/>
    <x v="2476"/>
    <x v="2552"/>
    <x v="0"/>
    <x v="3"/>
    <x v="11"/>
    <x v="11"/>
  </r>
  <r>
    <x v="2555"/>
    <x v="341"/>
    <x v="0"/>
    <x v="11"/>
    <x v="4"/>
    <x v="1"/>
    <x v="11"/>
    <x v="3"/>
    <x v="0"/>
    <x v="3"/>
    <x v="19"/>
    <x v="3"/>
    <x v="1972"/>
    <x v="0"/>
    <x v="1136"/>
    <x v="2463"/>
    <x v="2192"/>
    <x v="2477"/>
    <x v="2553"/>
    <x v="0"/>
    <x v="3"/>
    <x v="11"/>
    <x v="11"/>
  </r>
  <r>
    <x v="2556"/>
    <x v="342"/>
    <x v="0"/>
    <x v="11"/>
    <x v="4"/>
    <x v="1"/>
    <x v="6"/>
    <x v="0"/>
    <x v="0"/>
    <x v="1"/>
    <x v="3"/>
    <x v="8"/>
    <x v="1973"/>
    <x v="1"/>
    <x v="1666"/>
    <x v="2464"/>
    <x v="2193"/>
    <x v="2478"/>
    <x v="2554"/>
    <x v="0"/>
    <x v="3"/>
    <x v="11"/>
    <x v="11"/>
  </r>
  <r>
    <x v="2557"/>
    <x v="342"/>
    <x v="0"/>
    <x v="11"/>
    <x v="4"/>
    <x v="2"/>
    <x v="5"/>
    <x v="2"/>
    <x v="1"/>
    <x v="1"/>
    <x v="3"/>
    <x v="2"/>
    <x v="1974"/>
    <x v="3"/>
    <x v="1419"/>
    <x v="2465"/>
    <x v="1691"/>
    <x v="2479"/>
    <x v="2555"/>
    <x v="0"/>
    <x v="3"/>
    <x v="11"/>
    <x v="11"/>
  </r>
  <r>
    <x v="2558"/>
    <x v="342"/>
    <x v="0"/>
    <x v="11"/>
    <x v="4"/>
    <x v="1"/>
    <x v="12"/>
    <x v="2"/>
    <x v="0"/>
    <x v="4"/>
    <x v="14"/>
    <x v="0"/>
    <x v="1975"/>
    <x v="3"/>
    <x v="716"/>
    <x v="2466"/>
    <x v="2194"/>
    <x v="2480"/>
    <x v="2556"/>
    <x v="0"/>
    <x v="3"/>
    <x v="11"/>
    <x v="11"/>
  </r>
  <r>
    <x v="2559"/>
    <x v="342"/>
    <x v="0"/>
    <x v="11"/>
    <x v="4"/>
    <x v="0"/>
    <x v="15"/>
    <x v="2"/>
    <x v="0"/>
    <x v="2"/>
    <x v="15"/>
    <x v="0"/>
    <x v="1976"/>
    <x v="0"/>
    <x v="205"/>
    <x v="2467"/>
    <x v="2195"/>
    <x v="282"/>
    <x v="2557"/>
    <x v="0"/>
    <x v="3"/>
    <x v="11"/>
    <x v="11"/>
  </r>
  <r>
    <x v="2560"/>
    <x v="342"/>
    <x v="0"/>
    <x v="11"/>
    <x v="4"/>
    <x v="2"/>
    <x v="2"/>
    <x v="2"/>
    <x v="0"/>
    <x v="3"/>
    <x v="7"/>
    <x v="2"/>
    <x v="1977"/>
    <x v="2"/>
    <x v="1760"/>
    <x v="2468"/>
    <x v="2196"/>
    <x v="2481"/>
    <x v="2558"/>
    <x v="0"/>
    <x v="3"/>
    <x v="11"/>
    <x v="11"/>
  </r>
  <r>
    <x v="2561"/>
    <x v="342"/>
    <x v="0"/>
    <x v="11"/>
    <x v="4"/>
    <x v="1"/>
    <x v="11"/>
    <x v="0"/>
    <x v="2"/>
    <x v="2"/>
    <x v="9"/>
    <x v="3"/>
    <x v="1978"/>
    <x v="1"/>
    <x v="647"/>
    <x v="2469"/>
    <x v="2197"/>
    <x v="2482"/>
    <x v="2559"/>
    <x v="0"/>
    <x v="3"/>
    <x v="11"/>
    <x v="11"/>
  </r>
  <r>
    <x v="2562"/>
    <x v="342"/>
    <x v="0"/>
    <x v="11"/>
    <x v="4"/>
    <x v="0"/>
    <x v="0"/>
    <x v="1"/>
    <x v="2"/>
    <x v="1"/>
    <x v="3"/>
    <x v="9"/>
    <x v="1452"/>
    <x v="3"/>
    <x v="574"/>
    <x v="2470"/>
    <x v="2198"/>
    <x v="2483"/>
    <x v="2560"/>
    <x v="0"/>
    <x v="3"/>
    <x v="11"/>
    <x v="11"/>
  </r>
  <r>
    <x v="2563"/>
    <x v="343"/>
    <x v="0"/>
    <x v="11"/>
    <x v="4"/>
    <x v="0"/>
    <x v="0"/>
    <x v="3"/>
    <x v="1"/>
    <x v="0"/>
    <x v="0"/>
    <x v="3"/>
    <x v="1979"/>
    <x v="4"/>
    <x v="1761"/>
    <x v="2471"/>
    <x v="2199"/>
    <x v="2484"/>
    <x v="2561"/>
    <x v="0"/>
    <x v="3"/>
    <x v="11"/>
    <x v="11"/>
  </r>
  <r>
    <x v="2564"/>
    <x v="343"/>
    <x v="0"/>
    <x v="11"/>
    <x v="4"/>
    <x v="3"/>
    <x v="7"/>
    <x v="3"/>
    <x v="1"/>
    <x v="2"/>
    <x v="2"/>
    <x v="0"/>
    <x v="660"/>
    <x v="0"/>
    <x v="246"/>
    <x v="2472"/>
    <x v="2200"/>
    <x v="2485"/>
    <x v="2562"/>
    <x v="0"/>
    <x v="3"/>
    <x v="11"/>
    <x v="11"/>
  </r>
  <r>
    <x v="2565"/>
    <x v="343"/>
    <x v="0"/>
    <x v="11"/>
    <x v="4"/>
    <x v="0"/>
    <x v="0"/>
    <x v="0"/>
    <x v="1"/>
    <x v="0"/>
    <x v="4"/>
    <x v="0"/>
    <x v="1980"/>
    <x v="2"/>
    <x v="478"/>
    <x v="2473"/>
    <x v="2201"/>
    <x v="2486"/>
    <x v="2563"/>
    <x v="0"/>
    <x v="3"/>
    <x v="11"/>
    <x v="11"/>
  </r>
  <r>
    <x v="2566"/>
    <x v="343"/>
    <x v="0"/>
    <x v="11"/>
    <x v="4"/>
    <x v="3"/>
    <x v="7"/>
    <x v="3"/>
    <x v="0"/>
    <x v="0"/>
    <x v="8"/>
    <x v="3"/>
    <x v="1569"/>
    <x v="2"/>
    <x v="1762"/>
    <x v="2474"/>
    <x v="2202"/>
    <x v="2487"/>
    <x v="2564"/>
    <x v="0"/>
    <x v="3"/>
    <x v="11"/>
    <x v="11"/>
  </r>
  <r>
    <x v="2567"/>
    <x v="343"/>
    <x v="0"/>
    <x v="11"/>
    <x v="4"/>
    <x v="1"/>
    <x v="12"/>
    <x v="2"/>
    <x v="2"/>
    <x v="4"/>
    <x v="14"/>
    <x v="0"/>
    <x v="1981"/>
    <x v="0"/>
    <x v="151"/>
    <x v="2475"/>
    <x v="2203"/>
    <x v="2488"/>
    <x v="2565"/>
    <x v="0"/>
    <x v="3"/>
    <x v="11"/>
    <x v="11"/>
  </r>
  <r>
    <x v="2568"/>
    <x v="343"/>
    <x v="0"/>
    <x v="11"/>
    <x v="4"/>
    <x v="1"/>
    <x v="12"/>
    <x v="2"/>
    <x v="0"/>
    <x v="0"/>
    <x v="6"/>
    <x v="2"/>
    <x v="1982"/>
    <x v="3"/>
    <x v="1156"/>
    <x v="2476"/>
    <x v="2204"/>
    <x v="2489"/>
    <x v="2566"/>
    <x v="0"/>
    <x v="3"/>
    <x v="11"/>
    <x v="11"/>
  </r>
  <r>
    <x v="2569"/>
    <x v="343"/>
    <x v="0"/>
    <x v="11"/>
    <x v="4"/>
    <x v="3"/>
    <x v="4"/>
    <x v="3"/>
    <x v="2"/>
    <x v="1"/>
    <x v="3"/>
    <x v="2"/>
    <x v="1983"/>
    <x v="0"/>
    <x v="148"/>
    <x v="2477"/>
    <x v="1575"/>
    <x v="2490"/>
    <x v="2567"/>
    <x v="0"/>
    <x v="3"/>
    <x v="11"/>
    <x v="11"/>
  </r>
  <r>
    <x v="2570"/>
    <x v="344"/>
    <x v="0"/>
    <x v="11"/>
    <x v="4"/>
    <x v="3"/>
    <x v="4"/>
    <x v="0"/>
    <x v="1"/>
    <x v="0"/>
    <x v="8"/>
    <x v="3"/>
    <x v="1984"/>
    <x v="3"/>
    <x v="687"/>
    <x v="2478"/>
    <x v="2205"/>
    <x v="2491"/>
    <x v="2568"/>
    <x v="0"/>
    <x v="3"/>
    <x v="11"/>
    <x v="11"/>
  </r>
  <r>
    <x v="2571"/>
    <x v="344"/>
    <x v="0"/>
    <x v="11"/>
    <x v="4"/>
    <x v="3"/>
    <x v="13"/>
    <x v="0"/>
    <x v="1"/>
    <x v="4"/>
    <x v="12"/>
    <x v="0"/>
    <x v="1985"/>
    <x v="1"/>
    <x v="1678"/>
    <x v="2479"/>
    <x v="2206"/>
    <x v="2492"/>
    <x v="2569"/>
    <x v="0"/>
    <x v="3"/>
    <x v="11"/>
    <x v="11"/>
  </r>
  <r>
    <x v="2572"/>
    <x v="344"/>
    <x v="0"/>
    <x v="11"/>
    <x v="4"/>
    <x v="1"/>
    <x v="11"/>
    <x v="3"/>
    <x v="1"/>
    <x v="1"/>
    <x v="3"/>
    <x v="3"/>
    <x v="1986"/>
    <x v="1"/>
    <x v="1763"/>
    <x v="2480"/>
    <x v="2207"/>
    <x v="2493"/>
    <x v="2570"/>
    <x v="0"/>
    <x v="3"/>
    <x v="11"/>
    <x v="11"/>
  </r>
  <r>
    <x v="2573"/>
    <x v="344"/>
    <x v="0"/>
    <x v="11"/>
    <x v="4"/>
    <x v="3"/>
    <x v="7"/>
    <x v="0"/>
    <x v="0"/>
    <x v="0"/>
    <x v="6"/>
    <x v="8"/>
    <x v="653"/>
    <x v="3"/>
    <x v="1067"/>
    <x v="2481"/>
    <x v="2208"/>
    <x v="2494"/>
    <x v="2571"/>
    <x v="0"/>
    <x v="3"/>
    <x v="11"/>
    <x v="11"/>
  </r>
  <r>
    <x v="2574"/>
    <x v="344"/>
    <x v="0"/>
    <x v="11"/>
    <x v="4"/>
    <x v="2"/>
    <x v="3"/>
    <x v="2"/>
    <x v="0"/>
    <x v="0"/>
    <x v="4"/>
    <x v="3"/>
    <x v="1987"/>
    <x v="3"/>
    <x v="250"/>
    <x v="2482"/>
    <x v="258"/>
    <x v="2495"/>
    <x v="2572"/>
    <x v="0"/>
    <x v="3"/>
    <x v="11"/>
    <x v="11"/>
  </r>
  <r>
    <x v="2575"/>
    <x v="344"/>
    <x v="0"/>
    <x v="11"/>
    <x v="4"/>
    <x v="2"/>
    <x v="2"/>
    <x v="0"/>
    <x v="1"/>
    <x v="2"/>
    <x v="18"/>
    <x v="3"/>
    <x v="1988"/>
    <x v="2"/>
    <x v="1764"/>
    <x v="2483"/>
    <x v="2209"/>
    <x v="2496"/>
    <x v="2573"/>
    <x v="0"/>
    <x v="3"/>
    <x v="11"/>
    <x v="11"/>
  </r>
  <r>
    <x v="2576"/>
    <x v="344"/>
    <x v="0"/>
    <x v="11"/>
    <x v="4"/>
    <x v="3"/>
    <x v="8"/>
    <x v="0"/>
    <x v="0"/>
    <x v="2"/>
    <x v="2"/>
    <x v="3"/>
    <x v="1115"/>
    <x v="0"/>
    <x v="404"/>
    <x v="2484"/>
    <x v="630"/>
    <x v="1101"/>
    <x v="2574"/>
    <x v="0"/>
    <x v="3"/>
    <x v="11"/>
    <x v="11"/>
  </r>
  <r>
    <x v="2577"/>
    <x v="344"/>
    <x v="0"/>
    <x v="11"/>
    <x v="4"/>
    <x v="0"/>
    <x v="9"/>
    <x v="2"/>
    <x v="1"/>
    <x v="4"/>
    <x v="10"/>
    <x v="3"/>
    <x v="262"/>
    <x v="2"/>
    <x v="1407"/>
    <x v="2485"/>
    <x v="2210"/>
    <x v="2497"/>
    <x v="2575"/>
    <x v="0"/>
    <x v="3"/>
    <x v="11"/>
    <x v="11"/>
  </r>
  <r>
    <x v="2578"/>
    <x v="344"/>
    <x v="0"/>
    <x v="11"/>
    <x v="4"/>
    <x v="3"/>
    <x v="13"/>
    <x v="3"/>
    <x v="1"/>
    <x v="2"/>
    <x v="2"/>
    <x v="2"/>
    <x v="1989"/>
    <x v="1"/>
    <x v="995"/>
    <x v="2486"/>
    <x v="2211"/>
    <x v="1789"/>
    <x v="2576"/>
    <x v="0"/>
    <x v="3"/>
    <x v="11"/>
    <x v="11"/>
  </r>
  <r>
    <x v="2579"/>
    <x v="345"/>
    <x v="0"/>
    <x v="11"/>
    <x v="4"/>
    <x v="1"/>
    <x v="1"/>
    <x v="0"/>
    <x v="1"/>
    <x v="0"/>
    <x v="4"/>
    <x v="6"/>
    <x v="1990"/>
    <x v="0"/>
    <x v="598"/>
    <x v="2487"/>
    <x v="2212"/>
    <x v="2498"/>
    <x v="2577"/>
    <x v="0"/>
    <x v="3"/>
    <x v="11"/>
    <x v="11"/>
  </r>
  <r>
    <x v="2580"/>
    <x v="345"/>
    <x v="0"/>
    <x v="11"/>
    <x v="4"/>
    <x v="0"/>
    <x v="0"/>
    <x v="0"/>
    <x v="1"/>
    <x v="1"/>
    <x v="17"/>
    <x v="6"/>
    <x v="1991"/>
    <x v="2"/>
    <x v="1484"/>
    <x v="2488"/>
    <x v="2213"/>
    <x v="2499"/>
    <x v="2578"/>
    <x v="0"/>
    <x v="3"/>
    <x v="11"/>
    <x v="11"/>
  </r>
  <r>
    <x v="2581"/>
    <x v="345"/>
    <x v="0"/>
    <x v="11"/>
    <x v="4"/>
    <x v="3"/>
    <x v="4"/>
    <x v="0"/>
    <x v="1"/>
    <x v="0"/>
    <x v="4"/>
    <x v="3"/>
    <x v="638"/>
    <x v="3"/>
    <x v="1649"/>
    <x v="2489"/>
    <x v="2214"/>
    <x v="2500"/>
    <x v="2579"/>
    <x v="0"/>
    <x v="3"/>
    <x v="11"/>
    <x v="11"/>
  </r>
  <r>
    <x v="2582"/>
    <x v="346"/>
    <x v="0"/>
    <x v="11"/>
    <x v="4"/>
    <x v="0"/>
    <x v="0"/>
    <x v="0"/>
    <x v="0"/>
    <x v="2"/>
    <x v="2"/>
    <x v="2"/>
    <x v="1450"/>
    <x v="0"/>
    <x v="772"/>
    <x v="1689"/>
    <x v="2215"/>
    <x v="2501"/>
    <x v="2580"/>
    <x v="0"/>
    <x v="3"/>
    <x v="11"/>
    <x v="11"/>
  </r>
  <r>
    <x v="2583"/>
    <x v="346"/>
    <x v="0"/>
    <x v="11"/>
    <x v="4"/>
    <x v="2"/>
    <x v="2"/>
    <x v="0"/>
    <x v="2"/>
    <x v="0"/>
    <x v="0"/>
    <x v="3"/>
    <x v="1992"/>
    <x v="1"/>
    <x v="1765"/>
    <x v="2490"/>
    <x v="2216"/>
    <x v="2502"/>
    <x v="2581"/>
    <x v="0"/>
    <x v="3"/>
    <x v="11"/>
    <x v="11"/>
  </r>
  <r>
    <x v="2584"/>
    <x v="346"/>
    <x v="0"/>
    <x v="11"/>
    <x v="4"/>
    <x v="1"/>
    <x v="12"/>
    <x v="1"/>
    <x v="2"/>
    <x v="3"/>
    <x v="19"/>
    <x v="2"/>
    <x v="486"/>
    <x v="1"/>
    <x v="1766"/>
    <x v="2491"/>
    <x v="2217"/>
    <x v="2503"/>
    <x v="2582"/>
    <x v="0"/>
    <x v="3"/>
    <x v="11"/>
    <x v="11"/>
  </r>
  <r>
    <x v="2585"/>
    <x v="346"/>
    <x v="0"/>
    <x v="11"/>
    <x v="4"/>
    <x v="0"/>
    <x v="0"/>
    <x v="0"/>
    <x v="1"/>
    <x v="1"/>
    <x v="17"/>
    <x v="2"/>
    <x v="1993"/>
    <x v="3"/>
    <x v="1767"/>
    <x v="2492"/>
    <x v="2218"/>
    <x v="2504"/>
    <x v="2583"/>
    <x v="0"/>
    <x v="3"/>
    <x v="11"/>
    <x v="11"/>
  </r>
  <r>
    <x v="2586"/>
    <x v="347"/>
    <x v="0"/>
    <x v="11"/>
    <x v="4"/>
    <x v="1"/>
    <x v="1"/>
    <x v="0"/>
    <x v="0"/>
    <x v="3"/>
    <x v="5"/>
    <x v="0"/>
    <x v="1994"/>
    <x v="0"/>
    <x v="1768"/>
    <x v="2493"/>
    <x v="2219"/>
    <x v="2505"/>
    <x v="2584"/>
    <x v="0"/>
    <x v="3"/>
    <x v="11"/>
    <x v="11"/>
  </r>
  <r>
    <x v="2587"/>
    <x v="347"/>
    <x v="0"/>
    <x v="11"/>
    <x v="4"/>
    <x v="0"/>
    <x v="15"/>
    <x v="3"/>
    <x v="0"/>
    <x v="3"/>
    <x v="7"/>
    <x v="0"/>
    <x v="1995"/>
    <x v="2"/>
    <x v="1769"/>
    <x v="2494"/>
    <x v="2220"/>
    <x v="2506"/>
    <x v="2585"/>
    <x v="0"/>
    <x v="3"/>
    <x v="11"/>
    <x v="11"/>
  </r>
  <r>
    <x v="2588"/>
    <x v="347"/>
    <x v="0"/>
    <x v="11"/>
    <x v="4"/>
    <x v="0"/>
    <x v="15"/>
    <x v="0"/>
    <x v="0"/>
    <x v="4"/>
    <x v="16"/>
    <x v="0"/>
    <x v="1523"/>
    <x v="2"/>
    <x v="434"/>
    <x v="2495"/>
    <x v="458"/>
    <x v="2507"/>
    <x v="2586"/>
    <x v="0"/>
    <x v="3"/>
    <x v="11"/>
    <x v="11"/>
  </r>
  <r>
    <x v="2589"/>
    <x v="347"/>
    <x v="0"/>
    <x v="11"/>
    <x v="4"/>
    <x v="1"/>
    <x v="1"/>
    <x v="0"/>
    <x v="1"/>
    <x v="2"/>
    <x v="18"/>
    <x v="3"/>
    <x v="1996"/>
    <x v="0"/>
    <x v="601"/>
    <x v="2496"/>
    <x v="2221"/>
    <x v="2508"/>
    <x v="2587"/>
    <x v="0"/>
    <x v="3"/>
    <x v="11"/>
    <x v="11"/>
  </r>
  <r>
    <x v="2590"/>
    <x v="347"/>
    <x v="0"/>
    <x v="11"/>
    <x v="4"/>
    <x v="1"/>
    <x v="12"/>
    <x v="1"/>
    <x v="2"/>
    <x v="1"/>
    <x v="3"/>
    <x v="1"/>
    <x v="721"/>
    <x v="3"/>
    <x v="1770"/>
    <x v="2497"/>
    <x v="2222"/>
    <x v="2509"/>
    <x v="2588"/>
    <x v="0"/>
    <x v="3"/>
    <x v="11"/>
    <x v="11"/>
  </r>
  <r>
    <x v="2591"/>
    <x v="347"/>
    <x v="0"/>
    <x v="11"/>
    <x v="4"/>
    <x v="3"/>
    <x v="13"/>
    <x v="0"/>
    <x v="0"/>
    <x v="3"/>
    <x v="7"/>
    <x v="3"/>
    <x v="1997"/>
    <x v="0"/>
    <x v="1771"/>
    <x v="2498"/>
    <x v="2223"/>
    <x v="2510"/>
    <x v="2589"/>
    <x v="0"/>
    <x v="3"/>
    <x v="11"/>
    <x v="11"/>
  </r>
  <r>
    <x v="2592"/>
    <x v="347"/>
    <x v="0"/>
    <x v="11"/>
    <x v="4"/>
    <x v="3"/>
    <x v="7"/>
    <x v="0"/>
    <x v="1"/>
    <x v="3"/>
    <x v="19"/>
    <x v="3"/>
    <x v="1998"/>
    <x v="0"/>
    <x v="1772"/>
    <x v="2499"/>
    <x v="2224"/>
    <x v="2511"/>
    <x v="2590"/>
    <x v="0"/>
    <x v="3"/>
    <x v="11"/>
    <x v="11"/>
  </r>
  <r>
    <x v="2593"/>
    <x v="347"/>
    <x v="0"/>
    <x v="11"/>
    <x v="4"/>
    <x v="2"/>
    <x v="16"/>
    <x v="2"/>
    <x v="1"/>
    <x v="1"/>
    <x v="17"/>
    <x v="0"/>
    <x v="1678"/>
    <x v="3"/>
    <x v="1773"/>
    <x v="2440"/>
    <x v="2225"/>
    <x v="2512"/>
    <x v="2591"/>
    <x v="0"/>
    <x v="3"/>
    <x v="11"/>
    <x v="11"/>
  </r>
  <r>
    <x v="2594"/>
    <x v="347"/>
    <x v="0"/>
    <x v="11"/>
    <x v="4"/>
    <x v="1"/>
    <x v="11"/>
    <x v="2"/>
    <x v="2"/>
    <x v="1"/>
    <x v="3"/>
    <x v="6"/>
    <x v="1999"/>
    <x v="1"/>
    <x v="1774"/>
    <x v="2500"/>
    <x v="2226"/>
    <x v="2513"/>
    <x v="2592"/>
    <x v="0"/>
    <x v="3"/>
    <x v="11"/>
    <x v="11"/>
  </r>
  <r>
    <x v="2595"/>
    <x v="347"/>
    <x v="0"/>
    <x v="11"/>
    <x v="4"/>
    <x v="3"/>
    <x v="8"/>
    <x v="2"/>
    <x v="0"/>
    <x v="1"/>
    <x v="11"/>
    <x v="3"/>
    <x v="414"/>
    <x v="2"/>
    <x v="949"/>
    <x v="2501"/>
    <x v="1059"/>
    <x v="2514"/>
    <x v="2593"/>
    <x v="0"/>
    <x v="3"/>
    <x v="11"/>
    <x v="11"/>
  </r>
  <r>
    <x v="2596"/>
    <x v="347"/>
    <x v="0"/>
    <x v="11"/>
    <x v="4"/>
    <x v="2"/>
    <x v="2"/>
    <x v="0"/>
    <x v="1"/>
    <x v="2"/>
    <x v="2"/>
    <x v="3"/>
    <x v="460"/>
    <x v="2"/>
    <x v="21"/>
    <x v="2502"/>
    <x v="2227"/>
    <x v="2515"/>
    <x v="2594"/>
    <x v="0"/>
    <x v="3"/>
    <x v="11"/>
    <x v="11"/>
  </r>
  <r>
    <x v="2597"/>
    <x v="348"/>
    <x v="0"/>
    <x v="11"/>
    <x v="4"/>
    <x v="1"/>
    <x v="12"/>
    <x v="0"/>
    <x v="0"/>
    <x v="3"/>
    <x v="19"/>
    <x v="2"/>
    <x v="2000"/>
    <x v="3"/>
    <x v="1775"/>
    <x v="2503"/>
    <x v="2228"/>
    <x v="2516"/>
    <x v="2595"/>
    <x v="0"/>
    <x v="3"/>
    <x v="11"/>
    <x v="11"/>
  </r>
  <r>
    <x v="2598"/>
    <x v="348"/>
    <x v="0"/>
    <x v="11"/>
    <x v="4"/>
    <x v="3"/>
    <x v="13"/>
    <x v="1"/>
    <x v="0"/>
    <x v="1"/>
    <x v="3"/>
    <x v="8"/>
    <x v="2001"/>
    <x v="1"/>
    <x v="1718"/>
    <x v="2504"/>
    <x v="2229"/>
    <x v="2517"/>
    <x v="2596"/>
    <x v="0"/>
    <x v="3"/>
    <x v="11"/>
    <x v="11"/>
  </r>
  <r>
    <x v="2599"/>
    <x v="348"/>
    <x v="0"/>
    <x v="11"/>
    <x v="4"/>
    <x v="1"/>
    <x v="12"/>
    <x v="3"/>
    <x v="1"/>
    <x v="1"/>
    <x v="3"/>
    <x v="1"/>
    <x v="2002"/>
    <x v="0"/>
    <x v="1776"/>
    <x v="2505"/>
    <x v="2230"/>
    <x v="2518"/>
    <x v="2597"/>
    <x v="0"/>
    <x v="3"/>
    <x v="11"/>
    <x v="11"/>
  </r>
  <r>
    <x v="2600"/>
    <x v="348"/>
    <x v="0"/>
    <x v="11"/>
    <x v="4"/>
    <x v="1"/>
    <x v="12"/>
    <x v="3"/>
    <x v="0"/>
    <x v="1"/>
    <x v="1"/>
    <x v="0"/>
    <x v="2003"/>
    <x v="2"/>
    <x v="1557"/>
    <x v="2506"/>
    <x v="2231"/>
    <x v="2519"/>
    <x v="2598"/>
    <x v="0"/>
    <x v="3"/>
    <x v="11"/>
    <x v="11"/>
  </r>
  <r>
    <x v="2601"/>
    <x v="348"/>
    <x v="0"/>
    <x v="11"/>
    <x v="4"/>
    <x v="2"/>
    <x v="10"/>
    <x v="2"/>
    <x v="1"/>
    <x v="4"/>
    <x v="16"/>
    <x v="2"/>
    <x v="2004"/>
    <x v="2"/>
    <x v="1777"/>
    <x v="2507"/>
    <x v="734"/>
    <x v="2520"/>
    <x v="2599"/>
    <x v="0"/>
    <x v="3"/>
    <x v="11"/>
    <x v="11"/>
  </r>
  <r>
    <x v="2602"/>
    <x v="348"/>
    <x v="0"/>
    <x v="11"/>
    <x v="4"/>
    <x v="1"/>
    <x v="14"/>
    <x v="1"/>
    <x v="2"/>
    <x v="1"/>
    <x v="1"/>
    <x v="1"/>
    <x v="2005"/>
    <x v="3"/>
    <x v="1778"/>
    <x v="2508"/>
    <x v="2232"/>
    <x v="2521"/>
    <x v="2600"/>
    <x v="0"/>
    <x v="3"/>
    <x v="11"/>
    <x v="11"/>
  </r>
  <r>
    <x v="2603"/>
    <x v="349"/>
    <x v="0"/>
    <x v="11"/>
    <x v="4"/>
    <x v="1"/>
    <x v="12"/>
    <x v="2"/>
    <x v="2"/>
    <x v="4"/>
    <x v="14"/>
    <x v="0"/>
    <x v="143"/>
    <x v="3"/>
    <x v="969"/>
    <x v="2509"/>
    <x v="2233"/>
    <x v="2522"/>
    <x v="2601"/>
    <x v="0"/>
    <x v="3"/>
    <x v="11"/>
    <x v="11"/>
  </r>
  <r>
    <x v="2604"/>
    <x v="349"/>
    <x v="0"/>
    <x v="11"/>
    <x v="4"/>
    <x v="1"/>
    <x v="14"/>
    <x v="0"/>
    <x v="0"/>
    <x v="1"/>
    <x v="11"/>
    <x v="3"/>
    <x v="2006"/>
    <x v="0"/>
    <x v="1587"/>
    <x v="2510"/>
    <x v="2234"/>
    <x v="2523"/>
    <x v="2602"/>
    <x v="0"/>
    <x v="3"/>
    <x v="11"/>
    <x v="11"/>
  </r>
  <r>
    <x v="2605"/>
    <x v="349"/>
    <x v="0"/>
    <x v="11"/>
    <x v="4"/>
    <x v="0"/>
    <x v="9"/>
    <x v="0"/>
    <x v="0"/>
    <x v="1"/>
    <x v="11"/>
    <x v="3"/>
    <x v="2007"/>
    <x v="2"/>
    <x v="217"/>
    <x v="2511"/>
    <x v="1182"/>
    <x v="2524"/>
    <x v="2603"/>
    <x v="0"/>
    <x v="3"/>
    <x v="11"/>
    <x v="11"/>
  </r>
  <r>
    <x v="2606"/>
    <x v="350"/>
    <x v="0"/>
    <x v="11"/>
    <x v="4"/>
    <x v="2"/>
    <x v="2"/>
    <x v="3"/>
    <x v="1"/>
    <x v="0"/>
    <x v="6"/>
    <x v="0"/>
    <x v="1270"/>
    <x v="0"/>
    <x v="590"/>
    <x v="2512"/>
    <x v="625"/>
    <x v="595"/>
    <x v="2604"/>
    <x v="0"/>
    <x v="3"/>
    <x v="11"/>
    <x v="11"/>
  </r>
  <r>
    <x v="2607"/>
    <x v="350"/>
    <x v="0"/>
    <x v="11"/>
    <x v="4"/>
    <x v="2"/>
    <x v="10"/>
    <x v="3"/>
    <x v="2"/>
    <x v="2"/>
    <x v="18"/>
    <x v="2"/>
    <x v="2008"/>
    <x v="3"/>
    <x v="1779"/>
    <x v="2513"/>
    <x v="2235"/>
    <x v="2525"/>
    <x v="2605"/>
    <x v="0"/>
    <x v="3"/>
    <x v="11"/>
    <x v="11"/>
  </r>
  <r>
    <x v="2608"/>
    <x v="350"/>
    <x v="0"/>
    <x v="11"/>
    <x v="4"/>
    <x v="3"/>
    <x v="4"/>
    <x v="2"/>
    <x v="1"/>
    <x v="4"/>
    <x v="10"/>
    <x v="0"/>
    <x v="373"/>
    <x v="0"/>
    <x v="513"/>
    <x v="508"/>
    <x v="540"/>
    <x v="2526"/>
    <x v="2606"/>
    <x v="0"/>
    <x v="3"/>
    <x v="11"/>
    <x v="11"/>
  </r>
  <r>
    <x v="2609"/>
    <x v="350"/>
    <x v="0"/>
    <x v="11"/>
    <x v="4"/>
    <x v="2"/>
    <x v="2"/>
    <x v="3"/>
    <x v="1"/>
    <x v="4"/>
    <x v="10"/>
    <x v="3"/>
    <x v="459"/>
    <x v="1"/>
    <x v="1393"/>
    <x v="2514"/>
    <x v="2236"/>
    <x v="2527"/>
    <x v="2607"/>
    <x v="0"/>
    <x v="3"/>
    <x v="11"/>
    <x v="11"/>
  </r>
  <r>
    <x v="2610"/>
    <x v="350"/>
    <x v="0"/>
    <x v="11"/>
    <x v="4"/>
    <x v="3"/>
    <x v="13"/>
    <x v="0"/>
    <x v="1"/>
    <x v="3"/>
    <x v="13"/>
    <x v="0"/>
    <x v="2009"/>
    <x v="0"/>
    <x v="1780"/>
    <x v="2515"/>
    <x v="2237"/>
    <x v="2528"/>
    <x v="2608"/>
    <x v="0"/>
    <x v="3"/>
    <x v="11"/>
    <x v="11"/>
  </r>
  <r>
    <x v="2611"/>
    <x v="351"/>
    <x v="0"/>
    <x v="11"/>
    <x v="4"/>
    <x v="1"/>
    <x v="11"/>
    <x v="3"/>
    <x v="0"/>
    <x v="3"/>
    <x v="19"/>
    <x v="0"/>
    <x v="2010"/>
    <x v="3"/>
    <x v="1781"/>
    <x v="1303"/>
    <x v="1230"/>
    <x v="2529"/>
    <x v="2609"/>
    <x v="0"/>
    <x v="3"/>
    <x v="11"/>
    <x v="11"/>
  </r>
  <r>
    <x v="2612"/>
    <x v="351"/>
    <x v="0"/>
    <x v="11"/>
    <x v="4"/>
    <x v="2"/>
    <x v="2"/>
    <x v="0"/>
    <x v="0"/>
    <x v="2"/>
    <x v="9"/>
    <x v="3"/>
    <x v="405"/>
    <x v="2"/>
    <x v="111"/>
    <x v="2516"/>
    <x v="582"/>
    <x v="2530"/>
    <x v="2610"/>
    <x v="0"/>
    <x v="3"/>
    <x v="11"/>
    <x v="11"/>
  </r>
  <r>
    <x v="2613"/>
    <x v="351"/>
    <x v="0"/>
    <x v="11"/>
    <x v="4"/>
    <x v="3"/>
    <x v="8"/>
    <x v="0"/>
    <x v="0"/>
    <x v="1"/>
    <x v="1"/>
    <x v="0"/>
    <x v="1465"/>
    <x v="3"/>
    <x v="1294"/>
    <x v="2517"/>
    <x v="2238"/>
    <x v="2531"/>
    <x v="2611"/>
    <x v="0"/>
    <x v="3"/>
    <x v="11"/>
    <x v="11"/>
  </r>
  <r>
    <x v="2614"/>
    <x v="351"/>
    <x v="0"/>
    <x v="11"/>
    <x v="4"/>
    <x v="1"/>
    <x v="11"/>
    <x v="0"/>
    <x v="1"/>
    <x v="1"/>
    <x v="3"/>
    <x v="2"/>
    <x v="2011"/>
    <x v="2"/>
    <x v="56"/>
    <x v="2518"/>
    <x v="2239"/>
    <x v="2532"/>
    <x v="2612"/>
    <x v="0"/>
    <x v="3"/>
    <x v="11"/>
    <x v="11"/>
  </r>
  <r>
    <x v="2615"/>
    <x v="351"/>
    <x v="0"/>
    <x v="11"/>
    <x v="4"/>
    <x v="3"/>
    <x v="4"/>
    <x v="0"/>
    <x v="0"/>
    <x v="2"/>
    <x v="2"/>
    <x v="0"/>
    <x v="2012"/>
    <x v="3"/>
    <x v="1639"/>
    <x v="2519"/>
    <x v="2240"/>
    <x v="2533"/>
    <x v="2613"/>
    <x v="0"/>
    <x v="3"/>
    <x v="11"/>
    <x v="11"/>
  </r>
  <r>
    <x v="2616"/>
    <x v="352"/>
    <x v="0"/>
    <x v="11"/>
    <x v="4"/>
    <x v="0"/>
    <x v="0"/>
    <x v="3"/>
    <x v="0"/>
    <x v="1"/>
    <x v="3"/>
    <x v="3"/>
    <x v="2013"/>
    <x v="3"/>
    <x v="1782"/>
    <x v="2520"/>
    <x v="2241"/>
    <x v="2534"/>
    <x v="2614"/>
    <x v="0"/>
    <x v="3"/>
    <x v="11"/>
    <x v="11"/>
  </r>
  <r>
    <x v="2617"/>
    <x v="352"/>
    <x v="0"/>
    <x v="11"/>
    <x v="4"/>
    <x v="0"/>
    <x v="15"/>
    <x v="0"/>
    <x v="1"/>
    <x v="4"/>
    <x v="16"/>
    <x v="0"/>
    <x v="28"/>
    <x v="0"/>
    <x v="372"/>
    <x v="836"/>
    <x v="2242"/>
    <x v="2535"/>
    <x v="2615"/>
    <x v="0"/>
    <x v="3"/>
    <x v="11"/>
    <x v="11"/>
  </r>
  <r>
    <x v="2618"/>
    <x v="352"/>
    <x v="0"/>
    <x v="11"/>
    <x v="4"/>
    <x v="3"/>
    <x v="7"/>
    <x v="0"/>
    <x v="1"/>
    <x v="3"/>
    <x v="19"/>
    <x v="0"/>
    <x v="2014"/>
    <x v="1"/>
    <x v="1783"/>
    <x v="2521"/>
    <x v="2243"/>
    <x v="2536"/>
    <x v="2616"/>
    <x v="0"/>
    <x v="3"/>
    <x v="11"/>
    <x v="11"/>
  </r>
  <r>
    <x v="2619"/>
    <x v="352"/>
    <x v="0"/>
    <x v="11"/>
    <x v="4"/>
    <x v="2"/>
    <x v="3"/>
    <x v="3"/>
    <x v="1"/>
    <x v="1"/>
    <x v="17"/>
    <x v="3"/>
    <x v="2015"/>
    <x v="1"/>
    <x v="1784"/>
    <x v="2522"/>
    <x v="2244"/>
    <x v="2537"/>
    <x v="2617"/>
    <x v="0"/>
    <x v="3"/>
    <x v="11"/>
    <x v="11"/>
  </r>
  <r>
    <x v="2620"/>
    <x v="352"/>
    <x v="0"/>
    <x v="11"/>
    <x v="4"/>
    <x v="2"/>
    <x v="5"/>
    <x v="0"/>
    <x v="0"/>
    <x v="1"/>
    <x v="17"/>
    <x v="0"/>
    <x v="1949"/>
    <x v="1"/>
    <x v="1785"/>
    <x v="2523"/>
    <x v="2245"/>
    <x v="2538"/>
    <x v="2618"/>
    <x v="0"/>
    <x v="3"/>
    <x v="11"/>
    <x v="11"/>
  </r>
  <r>
    <x v="2621"/>
    <x v="353"/>
    <x v="0"/>
    <x v="11"/>
    <x v="4"/>
    <x v="3"/>
    <x v="7"/>
    <x v="0"/>
    <x v="0"/>
    <x v="1"/>
    <x v="3"/>
    <x v="1"/>
    <x v="2016"/>
    <x v="2"/>
    <x v="1786"/>
    <x v="2524"/>
    <x v="2246"/>
    <x v="2539"/>
    <x v="2619"/>
    <x v="0"/>
    <x v="3"/>
    <x v="11"/>
    <x v="11"/>
  </r>
  <r>
    <x v="2622"/>
    <x v="353"/>
    <x v="0"/>
    <x v="11"/>
    <x v="4"/>
    <x v="1"/>
    <x v="6"/>
    <x v="1"/>
    <x v="2"/>
    <x v="1"/>
    <x v="3"/>
    <x v="2"/>
    <x v="2017"/>
    <x v="4"/>
    <x v="1787"/>
    <x v="2525"/>
    <x v="2247"/>
    <x v="2540"/>
    <x v="2620"/>
    <x v="0"/>
    <x v="3"/>
    <x v="11"/>
    <x v="11"/>
  </r>
  <r>
    <x v="2623"/>
    <x v="353"/>
    <x v="0"/>
    <x v="11"/>
    <x v="4"/>
    <x v="3"/>
    <x v="13"/>
    <x v="3"/>
    <x v="0"/>
    <x v="1"/>
    <x v="17"/>
    <x v="0"/>
    <x v="1390"/>
    <x v="1"/>
    <x v="1159"/>
    <x v="2526"/>
    <x v="1333"/>
    <x v="2541"/>
    <x v="2621"/>
    <x v="0"/>
    <x v="3"/>
    <x v="11"/>
    <x v="11"/>
  </r>
  <r>
    <x v="2624"/>
    <x v="353"/>
    <x v="0"/>
    <x v="11"/>
    <x v="4"/>
    <x v="3"/>
    <x v="8"/>
    <x v="0"/>
    <x v="1"/>
    <x v="3"/>
    <x v="19"/>
    <x v="1"/>
    <x v="846"/>
    <x v="3"/>
    <x v="1788"/>
    <x v="2527"/>
    <x v="2248"/>
    <x v="2542"/>
    <x v="2622"/>
    <x v="0"/>
    <x v="3"/>
    <x v="11"/>
    <x v="11"/>
  </r>
  <r>
    <x v="2625"/>
    <x v="353"/>
    <x v="0"/>
    <x v="11"/>
    <x v="4"/>
    <x v="3"/>
    <x v="7"/>
    <x v="0"/>
    <x v="1"/>
    <x v="1"/>
    <x v="17"/>
    <x v="3"/>
    <x v="586"/>
    <x v="0"/>
    <x v="450"/>
    <x v="2528"/>
    <x v="2249"/>
    <x v="2543"/>
    <x v="2623"/>
    <x v="0"/>
    <x v="3"/>
    <x v="11"/>
    <x v="11"/>
  </r>
  <r>
    <x v="2626"/>
    <x v="353"/>
    <x v="0"/>
    <x v="11"/>
    <x v="4"/>
    <x v="2"/>
    <x v="10"/>
    <x v="1"/>
    <x v="2"/>
    <x v="0"/>
    <x v="4"/>
    <x v="6"/>
    <x v="421"/>
    <x v="2"/>
    <x v="1059"/>
    <x v="2529"/>
    <x v="2250"/>
    <x v="2544"/>
    <x v="2624"/>
    <x v="0"/>
    <x v="3"/>
    <x v="11"/>
    <x v="11"/>
  </r>
  <r>
    <x v="2627"/>
    <x v="353"/>
    <x v="0"/>
    <x v="11"/>
    <x v="4"/>
    <x v="2"/>
    <x v="2"/>
    <x v="3"/>
    <x v="1"/>
    <x v="2"/>
    <x v="15"/>
    <x v="3"/>
    <x v="2018"/>
    <x v="3"/>
    <x v="828"/>
    <x v="2530"/>
    <x v="2251"/>
    <x v="2545"/>
    <x v="2625"/>
    <x v="0"/>
    <x v="3"/>
    <x v="11"/>
    <x v="11"/>
  </r>
  <r>
    <x v="2628"/>
    <x v="353"/>
    <x v="0"/>
    <x v="11"/>
    <x v="4"/>
    <x v="1"/>
    <x v="14"/>
    <x v="0"/>
    <x v="0"/>
    <x v="0"/>
    <x v="0"/>
    <x v="0"/>
    <x v="2019"/>
    <x v="1"/>
    <x v="1789"/>
    <x v="2531"/>
    <x v="626"/>
    <x v="2546"/>
    <x v="2626"/>
    <x v="0"/>
    <x v="3"/>
    <x v="11"/>
    <x v="11"/>
  </r>
  <r>
    <x v="2629"/>
    <x v="353"/>
    <x v="0"/>
    <x v="11"/>
    <x v="4"/>
    <x v="3"/>
    <x v="13"/>
    <x v="0"/>
    <x v="0"/>
    <x v="1"/>
    <x v="17"/>
    <x v="2"/>
    <x v="2020"/>
    <x v="3"/>
    <x v="1554"/>
    <x v="2532"/>
    <x v="2252"/>
    <x v="2547"/>
    <x v="2627"/>
    <x v="0"/>
    <x v="3"/>
    <x v="11"/>
    <x v="11"/>
  </r>
  <r>
    <x v="2630"/>
    <x v="353"/>
    <x v="0"/>
    <x v="11"/>
    <x v="4"/>
    <x v="0"/>
    <x v="9"/>
    <x v="0"/>
    <x v="0"/>
    <x v="3"/>
    <x v="19"/>
    <x v="0"/>
    <x v="2021"/>
    <x v="3"/>
    <x v="1790"/>
    <x v="2533"/>
    <x v="2253"/>
    <x v="2548"/>
    <x v="2628"/>
    <x v="0"/>
    <x v="3"/>
    <x v="11"/>
    <x v="11"/>
  </r>
  <r>
    <x v="2631"/>
    <x v="354"/>
    <x v="0"/>
    <x v="11"/>
    <x v="4"/>
    <x v="3"/>
    <x v="13"/>
    <x v="0"/>
    <x v="2"/>
    <x v="4"/>
    <x v="16"/>
    <x v="0"/>
    <x v="334"/>
    <x v="2"/>
    <x v="931"/>
    <x v="2534"/>
    <x v="1283"/>
    <x v="2549"/>
    <x v="2629"/>
    <x v="0"/>
    <x v="3"/>
    <x v="11"/>
    <x v="11"/>
  </r>
  <r>
    <x v="2632"/>
    <x v="354"/>
    <x v="0"/>
    <x v="11"/>
    <x v="4"/>
    <x v="1"/>
    <x v="1"/>
    <x v="3"/>
    <x v="0"/>
    <x v="3"/>
    <x v="13"/>
    <x v="3"/>
    <x v="2022"/>
    <x v="2"/>
    <x v="1791"/>
    <x v="2535"/>
    <x v="2254"/>
    <x v="2550"/>
    <x v="2630"/>
    <x v="0"/>
    <x v="3"/>
    <x v="11"/>
    <x v="11"/>
  </r>
  <r>
    <x v="2633"/>
    <x v="354"/>
    <x v="0"/>
    <x v="11"/>
    <x v="4"/>
    <x v="2"/>
    <x v="5"/>
    <x v="0"/>
    <x v="2"/>
    <x v="0"/>
    <x v="4"/>
    <x v="8"/>
    <x v="2023"/>
    <x v="1"/>
    <x v="627"/>
    <x v="2428"/>
    <x v="2255"/>
    <x v="2551"/>
    <x v="2631"/>
    <x v="0"/>
    <x v="3"/>
    <x v="11"/>
    <x v="11"/>
  </r>
  <r>
    <x v="2634"/>
    <x v="354"/>
    <x v="0"/>
    <x v="11"/>
    <x v="4"/>
    <x v="1"/>
    <x v="1"/>
    <x v="0"/>
    <x v="0"/>
    <x v="4"/>
    <x v="14"/>
    <x v="3"/>
    <x v="1202"/>
    <x v="2"/>
    <x v="1792"/>
    <x v="2536"/>
    <x v="2256"/>
    <x v="2552"/>
    <x v="2632"/>
    <x v="0"/>
    <x v="3"/>
    <x v="11"/>
    <x v="11"/>
  </r>
  <r>
    <x v="2635"/>
    <x v="354"/>
    <x v="0"/>
    <x v="11"/>
    <x v="4"/>
    <x v="1"/>
    <x v="6"/>
    <x v="1"/>
    <x v="2"/>
    <x v="0"/>
    <x v="6"/>
    <x v="1"/>
    <x v="2024"/>
    <x v="3"/>
    <x v="184"/>
    <x v="2537"/>
    <x v="2257"/>
    <x v="2553"/>
    <x v="2633"/>
    <x v="0"/>
    <x v="3"/>
    <x v="11"/>
    <x v="11"/>
  </r>
  <r>
    <x v="2636"/>
    <x v="354"/>
    <x v="0"/>
    <x v="11"/>
    <x v="4"/>
    <x v="2"/>
    <x v="10"/>
    <x v="0"/>
    <x v="1"/>
    <x v="3"/>
    <x v="13"/>
    <x v="2"/>
    <x v="2025"/>
    <x v="2"/>
    <x v="279"/>
    <x v="2538"/>
    <x v="2258"/>
    <x v="2554"/>
    <x v="2634"/>
    <x v="0"/>
    <x v="3"/>
    <x v="11"/>
    <x v="11"/>
  </r>
  <r>
    <x v="2637"/>
    <x v="354"/>
    <x v="0"/>
    <x v="11"/>
    <x v="4"/>
    <x v="3"/>
    <x v="7"/>
    <x v="2"/>
    <x v="1"/>
    <x v="4"/>
    <x v="12"/>
    <x v="0"/>
    <x v="394"/>
    <x v="3"/>
    <x v="1793"/>
    <x v="2539"/>
    <x v="2259"/>
    <x v="2555"/>
    <x v="2635"/>
    <x v="0"/>
    <x v="3"/>
    <x v="11"/>
    <x v="11"/>
  </r>
  <r>
    <x v="2638"/>
    <x v="354"/>
    <x v="0"/>
    <x v="11"/>
    <x v="4"/>
    <x v="0"/>
    <x v="9"/>
    <x v="3"/>
    <x v="0"/>
    <x v="2"/>
    <x v="9"/>
    <x v="3"/>
    <x v="1359"/>
    <x v="2"/>
    <x v="1654"/>
    <x v="2540"/>
    <x v="2260"/>
    <x v="2556"/>
    <x v="2636"/>
    <x v="0"/>
    <x v="3"/>
    <x v="11"/>
    <x v="11"/>
  </r>
  <r>
    <x v="2639"/>
    <x v="354"/>
    <x v="0"/>
    <x v="11"/>
    <x v="4"/>
    <x v="3"/>
    <x v="13"/>
    <x v="1"/>
    <x v="0"/>
    <x v="3"/>
    <x v="7"/>
    <x v="7"/>
    <x v="2026"/>
    <x v="1"/>
    <x v="1794"/>
    <x v="2541"/>
    <x v="2261"/>
    <x v="2557"/>
    <x v="2637"/>
    <x v="0"/>
    <x v="3"/>
    <x v="11"/>
    <x v="11"/>
  </r>
  <r>
    <x v="2640"/>
    <x v="354"/>
    <x v="0"/>
    <x v="11"/>
    <x v="4"/>
    <x v="3"/>
    <x v="13"/>
    <x v="2"/>
    <x v="2"/>
    <x v="0"/>
    <x v="4"/>
    <x v="3"/>
    <x v="178"/>
    <x v="2"/>
    <x v="1516"/>
    <x v="2542"/>
    <x v="1825"/>
    <x v="2558"/>
    <x v="2638"/>
    <x v="0"/>
    <x v="3"/>
    <x v="11"/>
    <x v="11"/>
  </r>
  <r>
    <x v="2641"/>
    <x v="355"/>
    <x v="0"/>
    <x v="11"/>
    <x v="4"/>
    <x v="1"/>
    <x v="6"/>
    <x v="2"/>
    <x v="1"/>
    <x v="0"/>
    <x v="6"/>
    <x v="2"/>
    <x v="1528"/>
    <x v="1"/>
    <x v="1575"/>
    <x v="2543"/>
    <x v="2262"/>
    <x v="2559"/>
    <x v="2639"/>
    <x v="0"/>
    <x v="3"/>
    <x v="11"/>
    <x v="11"/>
  </r>
  <r>
    <x v="2642"/>
    <x v="355"/>
    <x v="0"/>
    <x v="11"/>
    <x v="4"/>
    <x v="2"/>
    <x v="3"/>
    <x v="3"/>
    <x v="0"/>
    <x v="3"/>
    <x v="7"/>
    <x v="3"/>
    <x v="2027"/>
    <x v="2"/>
    <x v="1230"/>
    <x v="2544"/>
    <x v="1431"/>
    <x v="2560"/>
    <x v="2640"/>
    <x v="0"/>
    <x v="3"/>
    <x v="11"/>
    <x v="11"/>
  </r>
  <r>
    <x v="2643"/>
    <x v="355"/>
    <x v="0"/>
    <x v="11"/>
    <x v="4"/>
    <x v="2"/>
    <x v="5"/>
    <x v="1"/>
    <x v="0"/>
    <x v="2"/>
    <x v="15"/>
    <x v="9"/>
    <x v="610"/>
    <x v="3"/>
    <x v="642"/>
    <x v="2545"/>
    <x v="2263"/>
    <x v="2561"/>
    <x v="2641"/>
    <x v="0"/>
    <x v="3"/>
    <x v="11"/>
    <x v="11"/>
  </r>
  <r>
    <x v="2644"/>
    <x v="355"/>
    <x v="0"/>
    <x v="11"/>
    <x v="4"/>
    <x v="3"/>
    <x v="4"/>
    <x v="0"/>
    <x v="1"/>
    <x v="0"/>
    <x v="0"/>
    <x v="3"/>
    <x v="2028"/>
    <x v="0"/>
    <x v="225"/>
    <x v="2546"/>
    <x v="234"/>
    <x v="2562"/>
    <x v="2642"/>
    <x v="0"/>
    <x v="3"/>
    <x v="11"/>
    <x v="11"/>
  </r>
  <r>
    <x v="2645"/>
    <x v="355"/>
    <x v="0"/>
    <x v="11"/>
    <x v="4"/>
    <x v="1"/>
    <x v="6"/>
    <x v="3"/>
    <x v="2"/>
    <x v="0"/>
    <x v="0"/>
    <x v="3"/>
    <x v="2029"/>
    <x v="1"/>
    <x v="1795"/>
    <x v="2547"/>
    <x v="1299"/>
    <x v="2563"/>
    <x v="2643"/>
    <x v="0"/>
    <x v="3"/>
    <x v="11"/>
    <x v="11"/>
  </r>
  <r>
    <x v="2646"/>
    <x v="355"/>
    <x v="0"/>
    <x v="11"/>
    <x v="4"/>
    <x v="3"/>
    <x v="7"/>
    <x v="2"/>
    <x v="2"/>
    <x v="2"/>
    <x v="9"/>
    <x v="6"/>
    <x v="2030"/>
    <x v="3"/>
    <x v="1357"/>
    <x v="2548"/>
    <x v="2264"/>
    <x v="2564"/>
    <x v="2644"/>
    <x v="0"/>
    <x v="3"/>
    <x v="11"/>
    <x v="11"/>
  </r>
  <r>
    <x v="2647"/>
    <x v="355"/>
    <x v="0"/>
    <x v="11"/>
    <x v="4"/>
    <x v="3"/>
    <x v="7"/>
    <x v="2"/>
    <x v="2"/>
    <x v="0"/>
    <x v="4"/>
    <x v="0"/>
    <x v="2031"/>
    <x v="1"/>
    <x v="1008"/>
    <x v="2549"/>
    <x v="1138"/>
    <x v="2565"/>
    <x v="2645"/>
    <x v="0"/>
    <x v="3"/>
    <x v="11"/>
    <x v="11"/>
  </r>
  <r>
    <x v="2648"/>
    <x v="356"/>
    <x v="0"/>
    <x v="11"/>
    <x v="4"/>
    <x v="3"/>
    <x v="7"/>
    <x v="2"/>
    <x v="1"/>
    <x v="2"/>
    <x v="9"/>
    <x v="6"/>
    <x v="1482"/>
    <x v="2"/>
    <x v="44"/>
    <x v="2550"/>
    <x v="2265"/>
    <x v="2566"/>
    <x v="2646"/>
    <x v="0"/>
    <x v="3"/>
    <x v="11"/>
    <x v="11"/>
  </r>
  <r>
    <x v="2649"/>
    <x v="356"/>
    <x v="0"/>
    <x v="11"/>
    <x v="4"/>
    <x v="3"/>
    <x v="8"/>
    <x v="0"/>
    <x v="0"/>
    <x v="1"/>
    <x v="1"/>
    <x v="3"/>
    <x v="2032"/>
    <x v="4"/>
    <x v="1796"/>
    <x v="2307"/>
    <x v="2266"/>
    <x v="2567"/>
    <x v="2647"/>
    <x v="0"/>
    <x v="3"/>
    <x v="11"/>
    <x v="11"/>
  </r>
  <r>
    <x v="2650"/>
    <x v="356"/>
    <x v="0"/>
    <x v="11"/>
    <x v="4"/>
    <x v="1"/>
    <x v="14"/>
    <x v="2"/>
    <x v="1"/>
    <x v="1"/>
    <x v="3"/>
    <x v="3"/>
    <x v="2033"/>
    <x v="1"/>
    <x v="1797"/>
    <x v="2551"/>
    <x v="2267"/>
    <x v="2568"/>
    <x v="2648"/>
    <x v="0"/>
    <x v="3"/>
    <x v="11"/>
    <x v="11"/>
  </r>
  <r>
    <x v="2651"/>
    <x v="356"/>
    <x v="0"/>
    <x v="11"/>
    <x v="4"/>
    <x v="1"/>
    <x v="6"/>
    <x v="0"/>
    <x v="1"/>
    <x v="0"/>
    <x v="8"/>
    <x v="3"/>
    <x v="2034"/>
    <x v="2"/>
    <x v="1198"/>
    <x v="2552"/>
    <x v="2268"/>
    <x v="2569"/>
    <x v="2649"/>
    <x v="0"/>
    <x v="3"/>
    <x v="11"/>
    <x v="11"/>
  </r>
  <r>
    <x v="2652"/>
    <x v="356"/>
    <x v="0"/>
    <x v="11"/>
    <x v="4"/>
    <x v="1"/>
    <x v="11"/>
    <x v="2"/>
    <x v="1"/>
    <x v="4"/>
    <x v="10"/>
    <x v="0"/>
    <x v="1587"/>
    <x v="0"/>
    <x v="938"/>
    <x v="2553"/>
    <x v="2269"/>
    <x v="2570"/>
    <x v="2650"/>
    <x v="0"/>
    <x v="3"/>
    <x v="11"/>
    <x v="11"/>
  </r>
  <r>
    <x v="2653"/>
    <x v="356"/>
    <x v="0"/>
    <x v="11"/>
    <x v="4"/>
    <x v="0"/>
    <x v="0"/>
    <x v="2"/>
    <x v="0"/>
    <x v="1"/>
    <x v="11"/>
    <x v="3"/>
    <x v="2035"/>
    <x v="3"/>
    <x v="1798"/>
    <x v="2554"/>
    <x v="2270"/>
    <x v="2571"/>
    <x v="2651"/>
    <x v="0"/>
    <x v="3"/>
    <x v="11"/>
    <x v="11"/>
  </r>
  <r>
    <x v="2654"/>
    <x v="356"/>
    <x v="0"/>
    <x v="11"/>
    <x v="4"/>
    <x v="1"/>
    <x v="14"/>
    <x v="0"/>
    <x v="1"/>
    <x v="4"/>
    <x v="14"/>
    <x v="3"/>
    <x v="2036"/>
    <x v="0"/>
    <x v="1799"/>
    <x v="2555"/>
    <x v="2271"/>
    <x v="2218"/>
    <x v="2652"/>
    <x v="0"/>
    <x v="3"/>
    <x v="11"/>
    <x v="11"/>
  </r>
  <r>
    <x v="2655"/>
    <x v="357"/>
    <x v="0"/>
    <x v="11"/>
    <x v="4"/>
    <x v="1"/>
    <x v="11"/>
    <x v="0"/>
    <x v="2"/>
    <x v="1"/>
    <x v="3"/>
    <x v="3"/>
    <x v="2037"/>
    <x v="2"/>
    <x v="997"/>
    <x v="2556"/>
    <x v="1128"/>
    <x v="2572"/>
    <x v="2653"/>
    <x v="0"/>
    <x v="3"/>
    <x v="11"/>
    <x v="11"/>
  </r>
  <r>
    <x v="2656"/>
    <x v="357"/>
    <x v="0"/>
    <x v="11"/>
    <x v="4"/>
    <x v="0"/>
    <x v="0"/>
    <x v="0"/>
    <x v="0"/>
    <x v="3"/>
    <x v="5"/>
    <x v="0"/>
    <x v="2038"/>
    <x v="2"/>
    <x v="659"/>
    <x v="2557"/>
    <x v="716"/>
    <x v="2573"/>
    <x v="2654"/>
    <x v="0"/>
    <x v="3"/>
    <x v="11"/>
    <x v="11"/>
  </r>
  <r>
    <x v="2657"/>
    <x v="357"/>
    <x v="0"/>
    <x v="11"/>
    <x v="4"/>
    <x v="1"/>
    <x v="1"/>
    <x v="2"/>
    <x v="1"/>
    <x v="3"/>
    <x v="19"/>
    <x v="3"/>
    <x v="1933"/>
    <x v="1"/>
    <x v="1800"/>
    <x v="2558"/>
    <x v="2272"/>
    <x v="2574"/>
    <x v="2655"/>
    <x v="0"/>
    <x v="3"/>
    <x v="11"/>
    <x v="11"/>
  </r>
  <r>
    <x v="2658"/>
    <x v="357"/>
    <x v="0"/>
    <x v="11"/>
    <x v="4"/>
    <x v="0"/>
    <x v="0"/>
    <x v="0"/>
    <x v="1"/>
    <x v="3"/>
    <x v="19"/>
    <x v="3"/>
    <x v="2039"/>
    <x v="1"/>
    <x v="1801"/>
    <x v="2559"/>
    <x v="2273"/>
    <x v="2575"/>
    <x v="2656"/>
    <x v="0"/>
    <x v="3"/>
    <x v="11"/>
    <x v="11"/>
  </r>
  <r>
    <x v="2659"/>
    <x v="357"/>
    <x v="0"/>
    <x v="11"/>
    <x v="4"/>
    <x v="3"/>
    <x v="4"/>
    <x v="0"/>
    <x v="0"/>
    <x v="2"/>
    <x v="9"/>
    <x v="0"/>
    <x v="1705"/>
    <x v="2"/>
    <x v="1802"/>
    <x v="2560"/>
    <x v="2274"/>
    <x v="2576"/>
    <x v="2657"/>
    <x v="0"/>
    <x v="3"/>
    <x v="11"/>
    <x v="11"/>
  </r>
  <r>
    <x v="2660"/>
    <x v="357"/>
    <x v="0"/>
    <x v="11"/>
    <x v="4"/>
    <x v="0"/>
    <x v="0"/>
    <x v="0"/>
    <x v="2"/>
    <x v="3"/>
    <x v="13"/>
    <x v="3"/>
    <x v="1124"/>
    <x v="2"/>
    <x v="1708"/>
    <x v="2561"/>
    <x v="2118"/>
    <x v="2577"/>
    <x v="2658"/>
    <x v="0"/>
    <x v="3"/>
    <x v="11"/>
    <x v="11"/>
  </r>
  <r>
    <x v="2661"/>
    <x v="358"/>
    <x v="0"/>
    <x v="11"/>
    <x v="4"/>
    <x v="3"/>
    <x v="8"/>
    <x v="0"/>
    <x v="0"/>
    <x v="0"/>
    <x v="8"/>
    <x v="6"/>
    <x v="2040"/>
    <x v="3"/>
    <x v="1803"/>
    <x v="2562"/>
    <x v="2275"/>
    <x v="2578"/>
    <x v="2659"/>
    <x v="0"/>
    <x v="3"/>
    <x v="11"/>
    <x v="11"/>
  </r>
  <r>
    <x v="2662"/>
    <x v="358"/>
    <x v="0"/>
    <x v="11"/>
    <x v="4"/>
    <x v="1"/>
    <x v="6"/>
    <x v="2"/>
    <x v="2"/>
    <x v="1"/>
    <x v="11"/>
    <x v="0"/>
    <x v="15"/>
    <x v="2"/>
    <x v="1804"/>
    <x v="2563"/>
    <x v="2276"/>
    <x v="2579"/>
    <x v="2660"/>
    <x v="0"/>
    <x v="3"/>
    <x v="11"/>
    <x v="11"/>
  </r>
  <r>
    <x v="2663"/>
    <x v="358"/>
    <x v="0"/>
    <x v="11"/>
    <x v="4"/>
    <x v="3"/>
    <x v="13"/>
    <x v="1"/>
    <x v="2"/>
    <x v="4"/>
    <x v="10"/>
    <x v="8"/>
    <x v="282"/>
    <x v="2"/>
    <x v="321"/>
    <x v="2564"/>
    <x v="2277"/>
    <x v="2580"/>
    <x v="2661"/>
    <x v="0"/>
    <x v="3"/>
    <x v="11"/>
    <x v="11"/>
  </r>
  <r>
    <x v="2664"/>
    <x v="358"/>
    <x v="0"/>
    <x v="11"/>
    <x v="4"/>
    <x v="2"/>
    <x v="2"/>
    <x v="2"/>
    <x v="2"/>
    <x v="4"/>
    <x v="14"/>
    <x v="3"/>
    <x v="2041"/>
    <x v="3"/>
    <x v="610"/>
    <x v="2565"/>
    <x v="972"/>
    <x v="2581"/>
    <x v="2662"/>
    <x v="0"/>
    <x v="3"/>
    <x v="11"/>
    <x v="11"/>
  </r>
  <r>
    <x v="2665"/>
    <x v="358"/>
    <x v="0"/>
    <x v="11"/>
    <x v="4"/>
    <x v="1"/>
    <x v="12"/>
    <x v="3"/>
    <x v="0"/>
    <x v="2"/>
    <x v="18"/>
    <x v="0"/>
    <x v="2042"/>
    <x v="2"/>
    <x v="1323"/>
    <x v="2566"/>
    <x v="2278"/>
    <x v="2582"/>
    <x v="2663"/>
    <x v="0"/>
    <x v="3"/>
    <x v="11"/>
    <x v="11"/>
  </r>
  <r>
    <x v="2666"/>
    <x v="359"/>
    <x v="0"/>
    <x v="11"/>
    <x v="4"/>
    <x v="2"/>
    <x v="2"/>
    <x v="0"/>
    <x v="2"/>
    <x v="1"/>
    <x v="17"/>
    <x v="3"/>
    <x v="2015"/>
    <x v="3"/>
    <x v="1805"/>
    <x v="2567"/>
    <x v="2279"/>
    <x v="2583"/>
    <x v="2664"/>
    <x v="0"/>
    <x v="3"/>
    <x v="11"/>
    <x v="11"/>
  </r>
  <r>
    <x v="2667"/>
    <x v="359"/>
    <x v="0"/>
    <x v="11"/>
    <x v="4"/>
    <x v="0"/>
    <x v="15"/>
    <x v="2"/>
    <x v="1"/>
    <x v="2"/>
    <x v="15"/>
    <x v="3"/>
    <x v="2043"/>
    <x v="2"/>
    <x v="1093"/>
    <x v="2568"/>
    <x v="2280"/>
    <x v="2584"/>
    <x v="2665"/>
    <x v="0"/>
    <x v="3"/>
    <x v="11"/>
    <x v="11"/>
  </r>
  <r>
    <x v="2668"/>
    <x v="359"/>
    <x v="0"/>
    <x v="11"/>
    <x v="4"/>
    <x v="3"/>
    <x v="7"/>
    <x v="3"/>
    <x v="1"/>
    <x v="3"/>
    <x v="19"/>
    <x v="0"/>
    <x v="672"/>
    <x v="3"/>
    <x v="1806"/>
    <x v="2569"/>
    <x v="2281"/>
    <x v="2585"/>
    <x v="2666"/>
    <x v="0"/>
    <x v="3"/>
    <x v="11"/>
    <x v="11"/>
  </r>
  <r>
    <x v="2669"/>
    <x v="359"/>
    <x v="0"/>
    <x v="11"/>
    <x v="4"/>
    <x v="0"/>
    <x v="15"/>
    <x v="0"/>
    <x v="2"/>
    <x v="4"/>
    <x v="10"/>
    <x v="3"/>
    <x v="2044"/>
    <x v="0"/>
    <x v="1807"/>
    <x v="2570"/>
    <x v="2282"/>
    <x v="2586"/>
    <x v="2667"/>
    <x v="0"/>
    <x v="3"/>
    <x v="11"/>
    <x v="11"/>
  </r>
  <r>
    <x v="2670"/>
    <x v="359"/>
    <x v="0"/>
    <x v="11"/>
    <x v="4"/>
    <x v="3"/>
    <x v="4"/>
    <x v="1"/>
    <x v="2"/>
    <x v="2"/>
    <x v="9"/>
    <x v="4"/>
    <x v="223"/>
    <x v="1"/>
    <x v="804"/>
    <x v="2571"/>
    <x v="2283"/>
    <x v="2587"/>
    <x v="2668"/>
    <x v="0"/>
    <x v="3"/>
    <x v="11"/>
    <x v="11"/>
  </r>
  <r>
    <x v="2671"/>
    <x v="359"/>
    <x v="0"/>
    <x v="11"/>
    <x v="4"/>
    <x v="3"/>
    <x v="13"/>
    <x v="1"/>
    <x v="2"/>
    <x v="0"/>
    <x v="4"/>
    <x v="1"/>
    <x v="2031"/>
    <x v="3"/>
    <x v="1437"/>
    <x v="2572"/>
    <x v="2284"/>
    <x v="2588"/>
    <x v="2669"/>
    <x v="0"/>
    <x v="3"/>
    <x v="11"/>
    <x v="11"/>
  </r>
  <r>
    <x v="2672"/>
    <x v="359"/>
    <x v="0"/>
    <x v="11"/>
    <x v="4"/>
    <x v="1"/>
    <x v="1"/>
    <x v="0"/>
    <x v="1"/>
    <x v="0"/>
    <x v="6"/>
    <x v="1"/>
    <x v="348"/>
    <x v="1"/>
    <x v="976"/>
    <x v="2573"/>
    <x v="2285"/>
    <x v="2589"/>
    <x v="2670"/>
    <x v="0"/>
    <x v="3"/>
    <x v="11"/>
    <x v="11"/>
  </r>
  <r>
    <x v="2673"/>
    <x v="360"/>
    <x v="0"/>
    <x v="11"/>
    <x v="4"/>
    <x v="1"/>
    <x v="12"/>
    <x v="0"/>
    <x v="1"/>
    <x v="3"/>
    <x v="5"/>
    <x v="2"/>
    <x v="2045"/>
    <x v="0"/>
    <x v="1808"/>
    <x v="2574"/>
    <x v="2286"/>
    <x v="2590"/>
    <x v="2671"/>
    <x v="0"/>
    <x v="3"/>
    <x v="11"/>
    <x v="11"/>
  </r>
  <r>
    <x v="2674"/>
    <x v="360"/>
    <x v="0"/>
    <x v="11"/>
    <x v="4"/>
    <x v="2"/>
    <x v="16"/>
    <x v="3"/>
    <x v="0"/>
    <x v="3"/>
    <x v="7"/>
    <x v="0"/>
    <x v="2046"/>
    <x v="1"/>
    <x v="1809"/>
    <x v="2575"/>
    <x v="2287"/>
    <x v="2591"/>
    <x v="2672"/>
    <x v="0"/>
    <x v="3"/>
    <x v="11"/>
    <x v="11"/>
  </r>
  <r>
    <x v="2675"/>
    <x v="360"/>
    <x v="0"/>
    <x v="11"/>
    <x v="4"/>
    <x v="2"/>
    <x v="5"/>
    <x v="3"/>
    <x v="1"/>
    <x v="4"/>
    <x v="14"/>
    <x v="2"/>
    <x v="2047"/>
    <x v="0"/>
    <x v="1130"/>
    <x v="2576"/>
    <x v="2288"/>
    <x v="2592"/>
    <x v="2673"/>
    <x v="0"/>
    <x v="3"/>
    <x v="11"/>
    <x v="11"/>
  </r>
  <r>
    <x v="2676"/>
    <x v="360"/>
    <x v="0"/>
    <x v="11"/>
    <x v="4"/>
    <x v="1"/>
    <x v="14"/>
    <x v="3"/>
    <x v="1"/>
    <x v="2"/>
    <x v="15"/>
    <x v="8"/>
    <x v="1976"/>
    <x v="3"/>
    <x v="1810"/>
    <x v="2577"/>
    <x v="2289"/>
    <x v="2593"/>
    <x v="2674"/>
    <x v="0"/>
    <x v="3"/>
    <x v="11"/>
    <x v="11"/>
  </r>
  <r>
    <x v="2677"/>
    <x v="360"/>
    <x v="0"/>
    <x v="11"/>
    <x v="4"/>
    <x v="3"/>
    <x v="7"/>
    <x v="0"/>
    <x v="0"/>
    <x v="1"/>
    <x v="1"/>
    <x v="0"/>
    <x v="2048"/>
    <x v="0"/>
    <x v="1811"/>
    <x v="2578"/>
    <x v="2290"/>
    <x v="2594"/>
    <x v="2675"/>
    <x v="0"/>
    <x v="3"/>
    <x v="11"/>
    <x v="11"/>
  </r>
  <r>
    <x v="2678"/>
    <x v="360"/>
    <x v="0"/>
    <x v="11"/>
    <x v="4"/>
    <x v="2"/>
    <x v="5"/>
    <x v="3"/>
    <x v="1"/>
    <x v="4"/>
    <x v="16"/>
    <x v="3"/>
    <x v="325"/>
    <x v="4"/>
    <x v="119"/>
    <x v="2579"/>
    <x v="2291"/>
    <x v="2595"/>
    <x v="2676"/>
    <x v="0"/>
    <x v="3"/>
    <x v="11"/>
    <x v="11"/>
  </r>
  <r>
    <x v="2679"/>
    <x v="360"/>
    <x v="0"/>
    <x v="11"/>
    <x v="4"/>
    <x v="3"/>
    <x v="8"/>
    <x v="3"/>
    <x v="0"/>
    <x v="1"/>
    <x v="17"/>
    <x v="2"/>
    <x v="1583"/>
    <x v="3"/>
    <x v="1667"/>
    <x v="2580"/>
    <x v="2292"/>
    <x v="2596"/>
    <x v="2677"/>
    <x v="0"/>
    <x v="3"/>
    <x v="11"/>
    <x v="11"/>
  </r>
  <r>
    <x v="2680"/>
    <x v="360"/>
    <x v="0"/>
    <x v="11"/>
    <x v="4"/>
    <x v="2"/>
    <x v="2"/>
    <x v="0"/>
    <x v="2"/>
    <x v="3"/>
    <x v="13"/>
    <x v="0"/>
    <x v="256"/>
    <x v="3"/>
    <x v="1812"/>
    <x v="2581"/>
    <x v="647"/>
    <x v="2597"/>
    <x v="2678"/>
    <x v="0"/>
    <x v="3"/>
    <x v="11"/>
    <x v="11"/>
  </r>
  <r>
    <x v="2681"/>
    <x v="360"/>
    <x v="0"/>
    <x v="11"/>
    <x v="4"/>
    <x v="1"/>
    <x v="11"/>
    <x v="3"/>
    <x v="0"/>
    <x v="2"/>
    <x v="2"/>
    <x v="3"/>
    <x v="341"/>
    <x v="4"/>
    <x v="716"/>
    <x v="2582"/>
    <x v="782"/>
    <x v="2598"/>
    <x v="2679"/>
    <x v="0"/>
    <x v="3"/>
    <x v="11"/>
    <x v="11"/>
  </r>
  <r>
    <x v="2682"/>
    <x v="361"/>
    <x v="0"/>
    <x v="11"/>
    <x v="4"/>
    <x v="3"/>
    <x v="7"/>
    <x v="3"/>
    <x v="2"/>
    <x v="0"/>
    <x v="6"/>
    <x v="3"/>
    <x v="1488"/>
    <x v="3"/>
    <x v="590"/>
    <x v="2583"/>
    <x v="2293"/>
    <x v="2599"/>
    <x v="2680"/>
    <x v="0"/>
    <x v="3"/>
    <x v="11"/>
    <x v="11"/>
  </r>
  <r>
    <x v="2683"/>
    <x v="361"/>
    <x v="0"/>
    <x v="11"/>
    <x v="4"/>
    <x v="3"/>
    <x v="8"/>
    <x v="1"/>
    <x v="2"/>
    <x v="1"/>
    <x v="1"/>
    <x v="5"/>
    <x v="2049"/>
    <x v="3"/>
    <x v="1813"/>
    <x v="2584"/>
    <x v="2294"/>
    <x v="2600"/>
    <x v="2681"/>
    <x v="0"/>
    <x v="3"/>
    <x v="11"/>
    <x v="11"/>
  </r>
  <r>
    <x v="2684"/>
    <x v="361"/>
    <x v="0"/>
    <x v="11"/>
    <x v="4"/>
    <x v="1"/>
    <x v="12"/>
    <x v="2"/>
    <x v="1"/>
    <x v="0"/>
    <x v="8"/>
    <x v="3"/>
    <x v="2050"/>
    <x v="1"/>
    <x v="1814"/>
    <x v="2585"/>
    <x v="2295"/>
    <x v="2601"/>
    <x v="2682"/>
    <x v="0"/>
    <x v="3"/>
    <x v="11"/>
    <x v="11"/>
  </r>
  <r>
    <x v="2685"/>
    <x v="361"/>
    <x v="0"/>
    <x v="11"/>
    <x v="4"/>
    <x v="3"/>
    <x v="13"/>
    <x v="0"/>
    <x v="0"/>
    <x v="0"/>
    <x v="0"/>
    <x v="3"/>
    <x v="1185"/>
    <x v="2"/>
    <x v="106"/>
    <x v="2586"/>
    <x v="106"/>
    <x v="2602"/>
    <x v="2683"/>
    <x v="0"/>
    <x v="3"/>
    <x v="11"/>
    <x v="11"/>
  </r>
  <r>
    <x v="2686"/>
    <x v="361"/>
    <x v="0"/>
    <x v="11"/>
    <x v="4"/>
    <x v="0"/>
    <x v="15"/>
    <x v="3"/>
    <x v="0"/>
    <x v="3"/>
    <x v="5"/>
    <x v="0"/>
    <x v="2051"/>
    <x v="0"/>
    <x v="1815"/>
    <x v="2587"/>
    <x v="2296"/>
    <x v="2603"/>
    <x v="2684"/>
    <x v="0"/>
    <x v="3"/>
    <x v="11"/>
    <x v="11"/>
  </r>
  <r>
    <x v="2687"/>
    <x v="361"/>
    <x v="0"/>
    <x v="11"/>
    <x v="4"/>
    <x v="1"/>
    <x v="14"/>
    <x v="0"/>
    <x v="0"/>
    <x v="1"/>
    <x v="3"/>
    <x v="3"/>
    <x v="2052"/>
    <x v="1"/>
    <x v="1816"/>
    <x v="2588"/>
    <x v="2297"/>
    <x v="2604"/>
    <x v="2685"/>
    <x v="0"/>
    <x v="3"/>
    <x v="11"/>
    <x v="11"/>
  </r>
  <r>
    <x v="2688"/>
    <x v="361"/>
    <x v="0"/>
    <x v="11"/>
    <x v="4"/>
    <x v="0"/>
    <x v="15"/>
    <x v="0"/>
    <x v="1"/>
    <x v="2"/>
    <x v="9"/>
    <x v="3"/>
    <x v="2053"/>
    <x v="4"/>
    <x v="1108"/>
    <x v="2589"/>
    <x v="1264"/>
    <x v="2605"/>
    <x v="2686"/>
    <x v="0"/>
    <x v="3"/>
    <x v="11"/>
    <x v="11"/>
  </r>
  <r>
    <x v="2689"/>
    <x v="361"/>
    <x v="0"/>
    <x v="11"/>
    <x v="4"/>
    <x v="1"/>
    <x v="12"/>
    <x v="3"/>
    <x v="0"/>
    <x v="0"/>
    <x v="6"/>
    <x v="3"/>
    <x v="1204"/>
    <x v="0"/>
    <x v="1717"/>
    <x v="2590"/>
    <x v="2298"/>
    <x v="1522"/>
    <x v="2687"/>
    <x v="0"/>
    <x v="3"/>
    <x v="11"/>
    <x v="11"/>
  </r>
  <r>
    <x v="2690"/>
    <x v="361"/>
    <x v="0"/>
    <x v="11"/>
    <x v="4"/>
    <x v="3"/>
    <x v="4"/>
    <x v="0"/>
    <x v="1"/>
    <x v="3"/>
    <x v="19"/>
    <x v="6"/>
    <x v="2054"/>
    <x v="0"/>
    <x v="1687"/>
    <x v="2591"/>
    <x v="2299"/>
    <x v="2606"/>
    <x v="2688"/>
    <x v="0"/>
    <x v="3"/>
    <x v="11"/>
    <x v="11"/>
  </r>
  <r>
    <x v="2691"/>
    <x v="361"/>
    <x v="0"/>
    <x v="11"/>
    <x v="4"/>
    <x v="1"/>
    <x v="6"/>
    <x v="2"/>
    <x v="1"/>
    <x v="2"/>
    <x v="2"/>
    <x v="3"/>
    <x v="171"/>
    <x v="1"/>
    <x v="160"/>
    <x v="2592"/>
    <x v="535"/>
    <x v="2607"/>
    <x v="2689"/>
    <x v="0"/>
    <x v="3"/>
    <x v="11"/>
    <x v="11"/>
  </r>
  <r>
    <x v="2692"/>
    <x v="361"/>
    <x v="0"/>
    <x v="11"/>
    <x v="4"/>
    <x v="1"/>
    <x v="14"/>
    <x v="2"/>
    <x v="0"/>
    <x v="1"/>
    <x v="1"/>
    <x v="3"/>
    <x v="1826"/>
    <x v="2"/>
    <x v="303"/>
    <x v="2593"/>
    <x v="312"/>
    <x v="2608"/>
    <x v="2690"/>
    <x v="0"/>
    <x v="3"/>
    <x v="11"/>
    <x v="11"/>
  </r>
  <r>
    <x v="2693"/>
    <x v="362"/>
    <x v="0"/>
    <x v="11"/>
    <x v="4"/>
    <x v="1"/>
    <x v="11"/>
    <x v="0"/>
    <x v="0"/>
    <x v="1"/>
    <x v="1"/>
    <x v="3"/>
    <x v="2055"/>
    <x v="3"/>
    <x v="1817"/>
    <x v="2594"/>
    <x v="2300"/>
    <x v="2609"/>
    <x v="2691"/>
    <x v="0"/>
    <x v="3"/>
    <x v="11"/>
    <x v="11"/>
  </r>
  <r>
    <x v="2694"/>
    <x v="362"/>
    <x v="0"/>
    <x v="11"/>
    <x v="4"/>
    <x v="0"/>
    <x v="15"/>
    <x v="2"/>
    <x v="1"/>
    <x v="0"/>
    <x v="6"/>
    <x v="3"/>
    <x v="2056"/>
    <x v="1"/>
    <x v="293"/>
    <x v="2595"/>
    <x v="302"/>
    <x v="2610"/>
    <x v="2692"/>
    <x v="0"/>
    <x v="3"/>
    <x v="11"/>
    <x v="11"/>
  </r>
  <r>
    <x v="2695"/>
    <x v="362"/>
    <x v="0"/>
    <x v="11"/>
    <x v="4"/>
    <x v="3"/>
    <x v="13"/>
    <x v="3"/>
    <x v="2"/>
    <x v="2"/>
    <x v="9"/>
    <x v="3"/>
    <x v="2057"/>
    <x v="0"/>
    <x v="57"/>
    <x v="2596"/>
    <x v="2301"/>
    <x v="2611"/>
    <x v="2693"/>
    <x v="0"/>
    <x v="3"/>
    <x v="11"/>
    <x v="11"/>
  </r>
  <r>
    <x v="2696"/>
    <x v="362"/>
    <x v="0"/>
    <x v="11"/>
    <x v="4"/>
    <x v="1"/>
    <x v="12"/>
    <x v="2"/>
    <x v="2"/>
    <x v="1"/>
    <x v="3"/>
    <x v="3"/>
    <x v="2058"/>
    <x v="3"/>
    <x v="1445"/>
    <x v="2597"/>
    <x v="1731"/>
    <x v="2612"/>
    <x v="2694"/>
    <x v="0"/>
    <x v="3"/>
    <x v="11"/>
    <x v="11"/>
  </r>
  <r>
    <x v="2697"/>
    <x v="363"/>
    <x v="0"/>
    <x v="11"/>
    <x v="4"/>
    <x v="3"/>
    <x v="13"/>
    <x v="0"/>
    <x v="1"/>
    <x v="0"/>
    <x v="6"/>
    <x v="3"/>
    <x v="408"/>
    <x v="3"/>
    <x v="357"/>
    <x v="2598"/>
    <x v="1232"/>
    <x v="2613"/>
    <x v="2695"/>
    <x v="0"/>
    <x v="3"/>
    <x v="11"/>
    <x v="11"/>
  </r>
  <r>
    <x v="2698"/>
    <x v="363"/>
    <x v="0"/>
    <x v="11"/>
    <x v="4"/>
    <x v="3"/>
    <x v="7"/>
    <x v="0"/>
    <x v="1"/>
    <x v="4"/>
    <x v="16"/>
    <x v="2"/>
    <x v="320"/>
    <x v="0"/>
    <x v="1818"/>
    <x v="2599"/>
    <x v="2302"/>
    <x v="2614"/>
    <x v="2696"/>
    <x v="0"/>
    <x v="3"/>
    <x v="11"/>
    <x v="11"/>
  </r>
  <r>
    <x v="2699"/>
    <x v="363"/>
    <x v="0"/>
    <x v="11"/>
    <x v="4"/>
    <x v="1"/>
    <x v="12"/>
    <x v="3"/>
    <x v="2"/>
    <x v="3"/>
    <x v="7"/>
    <x v="2"/>
    <x v="2059"/>
    <x v="3"/>
    <x v="1819"/>
    <x v="2600"/>
    <x v="2303"/>
    <x v="2615"/>
    <x v="2697"/>
    <x v="0"/>
    <x v="3"/>
    <x v="11"/>
    <x v="11"/>
  </r>
  <r>
    <x v="2700"/>
    <x v="363"/>
    <x v="0"/>
    <x v="11"/>
    <x v="4"/>
    <x v="1"/>
    <x v="6"/>
    <x v="2"/>
    <x v="1"/>
    <x v="2"/>
    <x v="2"/>
    <x v="3"/>
    <x v="1981"/>
    <x v="2"/>
    <x v="969"/>
    <x v="2601"/>
    <x v="1091"/>
    <x v="2616"/>
    <x v="2698"/>
    <x v="0"/>
    <x v="3"/>
    <x v="11"/>
    <x v="11"/>
  </r>
  <r>
    <x v="2701"/>
    <x v="363"/>
    <x v="0"/>
    <x v="11"/>
    <x v="4"/>
    <x v="2"/>
    <x v="10"/>
    <x v="3"/>
    <x v="0"/>
    <x v="3"/>
    <x v="7"/>
    <x v="8"/>
    <x v="2060"/>
    <x v="4"/>
    <x v="1820"/>
    <x v="2602"/>
    <x v="2304"/>
    <x v="2617"/>
    <x v="2699"/>
    <x v="0"/>
    <x v="3"/>
    <x v="11"/>
    <x v="11"/>
  </r>
  <r>
    <x v="2702"/>
    <x v="363"/>
    <x v="0"/>
    <x v="11"/>
    <x v="4"/>
    <x v="3"/>
    <x v="7"/>
    <x v="3"/>
    <x v="0"/>
    <x v="1"/>
    <x v="17"/>
    <x v="0"/>
    <x v="2061"/>
    <x v="3"/>
    <x v="1821"/>
    <x v="2603"/>
    <x v="2305"/>
    <x v="2618"/>
    <x v="2700"/>
    <x v="0"/>
    <x v="3"/>
    <x v="11"/>
    <x v="11"/>
  </r>
  <r>
    <x v="2703"/>
    <x v="363"/>
    <x v="0"/>
    <x v="11"/>
    <x v="4"/>
    <x v="3"/>
    <x v="13"/>
    <x v="3"/>
    <x v="1"/>
    <x v="0"/>
    <x v="6"/>
    <x v="3"/>
    <x v="2062"/>
    <x v="3"/>
    <x v="238"/>
    <x v="2604"/>
    <x v="665"/>
    <x v="2619"/>
    <x v="2701"/>
    <x v="0"/>
    <x v="3"/>
    <x v="11"/>
    <x v="11"/>
  </r>
  <r>
    <x v="2704"/>
    <x v="363"/>
    <x v="0"/>
    <x v="11"/>
    <x v="4"/>
    <x v="3"/>
    <x v="7"/>
    <x v="2"/>
    <x v="2"/>
    <x v="0"/>
    <x v="0"/>
    <x v="8"/>
    <x v="2063"/>
    <x v="2"/>
    <x v="1822"/>
    <x v="2605"/>
    <x v="2306"/>
    <x v="2620"/>
    <x v="2702"/>
    <x v="0"/>
    <x v="3"/>
    <x v="11"/>
    <x v="11"/>
  </r>
  <r>
    <x v="2705"/>
    <x v="363"/>
    <x v="0"/>
    <x v="11"/>
    <x v="4"/>
    <x v="1"/>
    <x v="12"/>
    <x v="0"/>
    <x v="1"/>
    <x v="0"/>
    <x v="8"/>
    <x v="0"/>
    <x v="349"/>
    <x v="3"/>
    <x v="1823"/>
    <x v="2606"/>
    <x v="2307"/>
    <x v="2621"/>
    <x v="2703"/>
    <x v="0"/>
    <x v="3"/>
    <x v="11"/>
    <x v="11"/>
  </r>
  <r>
    <x v="2706"/>
    <x v="363"/>
    <x v="0"/>
    <x v="11"/>
    <x v="4"/>
    <x v="2"/>
    <x v="10"/>
    <x v="0"/>
    <x v="1"/>
    <x v="0"/>
    <x v="4"/>
    <x v="6"/>
    <x v="72"/>
    <x v="1"/>
    <x v="76"/>
    <x v="2607"/>
    <x v="2308"/>
    <x v="2622"/>
    <x v="2704"/>
    <x v="0"/>
    <x v="3"/>
    <x v="11"/>
    <x v="11"/>
  </r>
  <r>
    <x v="2707"/>
    <x v="364"/>
    <x v="1"/>
    <x v="12"/>
    <x v="5"/>
    <x v="4"/>
    <x v="17"/>
    <x v="4"/>
    <x v="3"/>
    <x v="5"/>
    <x v="20"/>
    <x v="10"/>
    <x v="2064"/>
    <x v="5"/>
    <x v="1824"/>
    <x v="2608"/>
    <x v="2309"/>
    <x v="2623"/>
    <x v="2705"/>
    <x v="1"/>
    <x v="4"/>
    <x v="12"/>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D17714-8203-439B-A814-FD2CC17B8F01}" name="contry wise map" cacheId="0" applyNumberFormats="0" applyBorderFormats="0" applyFontFormats="0" applyPatternFormats="0" applyAlignmentFormats="0" applyWidthHeightFormats="1" dataCaption="Values" updatedVersion="8" minRefreshableVersion="3" createdVersion="5" indent="0" compact="0" outline="1" outlineData="1" compactData="0" multipleFieldFilters="0" chartFormat="24">
  <location ref="H21:I39" firstHeaderRow="1" firstDataRow="1" firstDataCol="1"/>
  <pivotFields count="23">
    <pivotField compact="0" showAll="0">
      <items count="2709">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x="2707"/>
        <item t="default"/>
      </items>
    </pivotField>
    <pivotField compact="0" showAll="0"/>
    <pivotField compact="0" showAll="0"/>
    <pivotField compact="0" showAll="0" nonAutoSortDefault="1">
      <items count="14">
        <item x="0"/>
        <item n=" " x="1"/>
        <item x="2"/>
        <item x="3"/>
        <item x="4"/>
        <item x="5"/>
        <item x="6"/>
        <item x="7"/>
        <item x="8"/>
        <item x="9"/>
        <item x="10"/>
        <item x="11"/>
        <item x="12"/>
        <item t="default"/>
      </items>
    </pivotField>
    <pivotField compact="0" showAll="0"/>
    <pivotField compact="0" showAll="0">
      <items count="6">
        <item x="1"/>
        <item x="2"/>
        <item x="0"/>
        <item x="3"/>
        <item x="4"/>
        <item t="default"/>
      </items>
    </pivotField>
    <pivotField axis="axisRow" compact="0" showAll="0">
      <items count="19">
        <item x="6"/>
        <item x="4"/>
        <item x="1"/>
        <item x="5"/>
        <item x="10"/>
        <item x="13"/>
        <item x="12"/>
        <item x="3"/>
        <item x="15"/>
        <item x="7"/>
        <item x="16"/>
        <item x="14"/>
        <item x="9"/>
        <item x="0"/>
        <item x="2"/>
        <item x="11"/>
        <item x="8"/>
        <item x="17"/>
        <item t="default"/>
      </items>
    </pivotField>
    <pivotField compact="0" showAll="0">
      <items count="6">
        <item x="1"/>
        <item x="3"/>
        <item x="0"/>
        <item x="2"/>
        <item x="4"/>
        <item t="default"/>
      </items>
    </pivotField>
    <pivotField compact="0" showAll="0"/>
    <pivotField compact="0" showAll="0">
      <items count="7">
        <item h="1" x="3"/>
        <item h="1" x="0"/>
        <item x="4"/>
        <item h="1" x="1"/>
        <item h="1" x="2"/>
        <item h="1" x="5"/>
        <item t="default"/>
      </items>
    </pivotField>
    <pivotField compact="0" showAll="0"/>
    <pivotField compact="0" showAll="0"/>
    <pivotField compact="0" showAll="0"/>
    <pivotField compact="0" showAll="0"/>
    <pivotField compact="0" showAll="0"/>
    <pivotField dataField="1" compact="0" showAll="0">
      <items count="2610">
        <item x="2582"/>
        <item x="2396"/>
        <item x="1664"/>
        <item x="2317"/>
        <item x="1161"/>
        <item x="1710"/>
        <item x="2592"/>
        <item x="42"/>
        <item x="2565"/>
        <item x="477"/>
        <item x="1627"/>
        <item x="2398"/>
        <item x="2255"/>
        <item x="2337"/>
        <item x="1034"/>
        <item x="1860"/>
        <item x="1028"/>
        <item x="825"/>
        <item x="785"/>
        <item x="258"/>
        <item x="1111"/>
        <item x="1056"/>
        <item x="1135"/>
        <item x="1387"/>
        <item x="202"/>
        <item x="1604"/>
        <item x="721"/>
        <item x="549"/>
        <item x="2321"/>
        <item x="790"/>
        <item x="2180"/>
        <item x="1281"/>
        <item x="2352"/>
        <item x="605"/>
        <item x="368"/>
        <item x="363"/>
        <item x="2029"/>
        <item x="1141"/>
        <item x="2015"/>
        <item x="85"/>
        <item x="1753"/>
        <item x="1457"/>
        <item x="2447"/>
        <item x="679"/>
        <item x="303"/>
        <item x="1786"/>
        <item x="557"/>
        <item x="432"/>
        <item x="2536"/>
        <item x="147"/>
        <item x="2370"/>
        <item x="1155"/>
        <item x="67"/>
        <item x="2514"/>
        <item x="2189"/>
        <item x="655"/>
        <item x="1884"/>
        <item x="2206"/>
        <item x="1896"/>
        <item x="1957"/>
        <item x="2502"/>
        <item x="1764"/>
        <item x="18"/>
        <item x="1561"/>
        <item x="2372"/>
        <item x="1660"/>
        <item x="2080"/>
        <item x="276"/>
        <item x="1330"/>
        <item x="358"/>
        <item x="873"/>
        <item x="1726"/>
        <item x="2123"/>
        <item x="682"/>
        <item x="2601"/>
        <item x="902"/>
        <item x="1872"/>
        <item x="864"/>
        <item x="2595"/>
        <item x="1053"/>
        <item x="5"/>
        <item x="2240"/>
        <item x="288"/>
        <item x="251"/>
        <item x="498"/>
        <item x="160"/>
        <item x="699"/>
        <item x="1360"/>
        <item x="297"/>
        <item x="1322"/>
        <item x="1368"/>
        <item x="1717"/>
        <item x="1449"/>
        <item x="1019"/>
        <item x="2202"/>
        <item x="1606"/>
        <item x="185"/>
        <item x="506"/>
        <item x="1992"/>
        <item x="112"/>
        <item x="1512"/>
        <item x="1072"/>
        <item x="1356"/>
        <item x="2484"/>
        <item x="1834"/>
        <item x="1775"/>
        <item x="95"/>
        <item x="2335"/>
        <item x="2182"/>
        <item x="982"/>
        <item x="1196"/>
        <item x="1143"/>
        <item x="146"/>
        <item x="1015"/>
        <item x="83"/>
        <item x="1461"/>
        <item x="1264"/>
        <item x="2604"/>
        <item x="712"/>
        <item x="437"/>
        <item x="235"/>
        <item x="2017"/>
        <item x="1483"/>
        <item x="454"/>
        <item x="238"/>
        <item x="2555"/>
        <item x="48"/>
        <item x="174"/>
        <item x="2039"/>
        <item x="1961"/>
        <item x="2589"/>
        <item x="641"/>
        <item x="1530"/>
        <item x="1990"/>
        <item x="177"/>
        <item x="1563"/>
        <item x="663"/>
        <item x="823"/>
        <item x="277"/>
        <item x="656"/>
        <item x="1767"/>
        <item x="842"/>
        <item x="2598"/>
        <item x="1122"/>
        <item x="2115"/>
        <item x="2113"/>
        <item x="1338"/>
        <item x="1750"/>
        <item x="2077"/>
        <item x="2093"/>
        <item x="1448"/>
        <item x="616"/>
        <item x="1152"/>
        <item x="360"/>
        <item x="2583"/>
        <item x="1723"/>
        <item x="2390"/>
        <item x="2331"/>
        <item x="2157"/>
        <item x="1320"/>
        <item x="136"/>
        <item x="758"/>
        <item x="2330"/>
        <item x="2411"/>
        <item x="433"/>
        <item x="331"/>
        <item x="1787"/>
        <item x="1108"/>
        <item x="2304"/>
        <item x="1426"/>
        <item x="640"/>
        <item x="2265"/>
        <item x="1453"/>
        <item x="314"/>
        <item x="1686"/>
        <item x="1207"/>
        <item x="1536"/>
        <item x="310"/>
        <item x="2104"/>
        <item x="395"/>
        <item x="1575"/>
        <item x="1241"/>
        <item x="1678"/>
        <item x="1877"/>
        <item x="953"/>
        <item x="430"/>
        <item x="1000"/>
        <item x="1688"/>
        <item x="896"/>
        <item x="227"/>
        <item x="2288"/>
        <item x="321"/>
        <item x="1521"/>
        <item x="340"/>
        <item x="1507"/>
        <item x="954"/>
        <item x="916"/>
        <item x="2485"/>
        <item x="747"/>
        <item x="2118"/>
        <item x="383"/>
        <item x="752"/>
        <item x="133"/>
        <item x="1693"/>
        <item x="991"/>
        <item x="2153"/>
        <item x="2008"/>
        <item x="2590"/>
        <item x="1171"/>
        <item x="2009"/>
        <item x="2579"/>
        <item x="2349"/>
        <item x="1420"/>
        <item x="1285"/>
        <item x="316"/>
        <item x="14"/>
        <item x="694"/>
        <item x="1811"/>
        <item x="925"/>
        <item x="484"/>
        <item x="1460"/>
        <item x="1191"/>
        <item x="98"/>
        <item x="2453"/>
        <item x="2469"/>
        <item x="1168"/>
        <item x="308"/>
        <item x="457"/>
        <item x="968"/>
        <item x="921"/>
        <item x="2570"/>
        <item x="1203"/>
        <item x="64"/>
        <item x="2063"/>
        <item x="1752"/>
        <item x="1350"/>
        <item x="295"/>
        <item x="1204"/>
        <item x="1759"/>
        <item x="611"/>
        <item x="2462"/>
        <item x="307"/>
        <item x="492"/>
        <item x="1247"/>
        <item x="471"/>
        <item x="575"/>
        <item x="1532"/>
        <item x="1516"/>
        <item x="1311"/>
        <item x="1262"/>
        <item x="1918"/>
        <item x="2387"/>
        <item x="293"/>
        <item x="1967"/>
        <item x="1192"/>
        <item x="652"/>
        <item x="1193"/>
        <item x="1180"/>
        <item x="2035"/>
        <item x="1535"/>
        <item x="1890"/>
        <item x="1146"/>
        <item x="155"/>
        <item x="981"/>
        <item x="1271"/>
        <item x="932"/>
        <item x="1232"/>
        <item x="2298"/>
        <item x="2540"/>
        <item x="1060"/>
        <item x="2233"/>
        <item x="903"/>
        <item x="1585"/>
        <item x="2068"/>
        <item x="1641"/>
        <item x="577"/>
        <item x="2404"/>
        <item x="2267"/>
        <item x="13"/>
        <item x="2482"/>
        <item x="403"/>
        <item x="2181"/>
        <item x="339"/>
        <item x="1554"/>
        <item x="296"/>
        <item x="2299"/>
        <item x="1866"/>
        <item x="1867"/>
        <item x="1088"/>
        <item x="1845"/>
        <item x="2516"/>
        <item x="1321"/>
        <item x="834"/>
        <item x="232"/>
        <item x="1038"/>
        <item x="1178"/>
        <item x="2188"/>
        <item x="795"/>
        <item x="412"/>
        <item x="465"/>
        <item x="1052"/>
        <item x="2025"/>
        <item x="2596"/>
        <item x="973"/>
        <item x="1814"/>
        <item x="911"/>
        <item x="1827"/>
        <item x="741"/>
        <item x="817"/>
        <item x="2489"/>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2"/>
        <item x="686"/>
        <item x="1407"/>
        <item x="491"/>
        <item x="1819"/>
        <item x="1365"/>
        <item x="544"/>
        <item x="443"/>
        <item x="2542"/>
        <item x="1105"/>
        <item x="1818"/>
        <item x="1537"/>
        <item x="458"/>
        <item x="1446"/>
        <item x="2368"/>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3"/>
        <item x="2449"/>
        <item x="2220"/>
        <item x="2357"/>
        <item x="1732"/>
        <item x="2072"/>
        <item x="1740"/>
        <item x="1103"/>
        <item x="2294"/>
        <item x="2522"/>
        <item x="2208"/>
        <item x="2217"/>
        <item x="1381"/>
        <item x="2282"/>
        <item x="1642"/>
        <item x="176"/>
        <item x="2049"/>
        <item x="1394"/>
        <item x="2172"/>
        <item x="216"/>
        <item x="1927"/>
        <item x="2219"/>
        <item x="2291"/>
        <item x="627"/>
        <item x="624"/>
        <item x="2439"/>
        <item x="2567"/>
        <item x="2471"/>
        <item x="2509"/>
        <item x="2466"/>
        <item x="2383"/>
        <item x="1517"/>
        <item x="2218"/>
        <item x="897"/>
        <item x="1587"/>
        <item x="141"/>
        <item x="2412"/>
        <item x="666"/>
        <item x="2092"/>
        <item x="574"/>
        <item x="1363"/>
        <item x="732"/>
        <item x="1018"/>
        <item x="2519"/>
        <item x="1953"/>
        <item x="1822"/>
        <item x="524"/>
        <item x="2235"/>
        <item x="1362"/>
        <item x="612"/>
        <item x="429"/>
        <item x="1417"/>
        <item x="1063"/>
        <item x="2392"/>
        <item x="623"/>
        <item x="123"/>
        <item x="550"/>
        <item x="2373"/>
        <item x="2155"/>
        <item x="705"/>
        <item x="638"/>
        <item x="999"/>
        <item x="1712"/>
        <item x="1615"/>
        <item x="334"/>
        <item x="1951"/>
        <item x="1085"/>
        <item x="1781"/>
        <item x="725"/>
        <item x="910"/>
        <item x="170"/>
        <item x="324"/>
        <item x="2547"/>
        <item x="1921"/>
        <item x="1499"/>
        <item x="2246"/>
        <item x="21"/>
        <item x="1169"/>
        <item x="1431"/>
        <item x="2"/>
        <item x="1542"/>
        <item x="1100"/>
        <item x="1755"/>
        <item x="182"/>
        <item x="866"/>
        <item x="840"/>
        <item x="929"/>
        <item x="899"/>
        <item x="673"/>
        <item x="1124"/>
        <item x="1988"/>
        <item x="127"/>
        <item x="1879"/>
        <item x="2457"/>
        <item x="927"/>
        <item x="1529"/>
        <item x="1201"/>
        <item x="2490"/>
        <item x="835"/>
        <item x="690"/>
        <item x="2024"/>
        <item x="355"/>
        <item x="992"/>
        <item x="1609"/>
        <item x="576"/>
        <item x="2050"/>
        <item x="2126"/>
        <item x="1783"/>
        <item x="1174"/>
        <item x="2528"/>
        <item x="2472"/>
        <item x="1082"/>
        <item x="876"/>
        <item x="100"/>
        <item x="24"/>
        <item x="1399"/>
        <item x="792"/>
        <item x="88"/>
        <item x="1789"/>
        <item x="1804"/>
        <item x="737"/>
        <item x="1929"/>
        <item x="1513"/>
        <item x="631"/>
        <item x="91"/>
        <item x="1523"/>
        <item x="1644"/>
        <item x="1617"/>
        <item x="1385"/>
        <item x="396"/>
        <item x="533"/>
        <item x="90"/>
        <item x="92"/>
        <item x="270"/>
        <item x="1229"/>
        <item x="1469"/>
        <item x="2283"/>
        <item x="309"/>
        <item x="895"/>
        <item x="32"/>
        <item x="1496"/>
        <item x="1583"/>
        <item x="1588"/>
        <item x="388"/>
        <item x="569"/>
        <item x="1543"/>
        <item x="1005"/>
        <item x="1761"/>
        <item x="775"/>
        <item x="2307"/>
        <item x="1635"/>
        <item x="259"/>
        <item x="505"/>
        <item x="2403"/>
        <item x="950"/>
        <item x="1745"/>
        <item x="853"/>
        <item x="394"/>
        <item x="964"/>
        <item x="464"/>
        <item x="2475"/>
        <item x="1829"/>
        <item x="1922"/>
        <item x="2151"/>
        <item x="469"/>
        <item x="564"/>
        <item x="1147"/>
        <item x="1706"/>
        <item x="917"/>
        <item x="266"/>
        <item x="1411"/>
        <item x="1721"/>
        <item x="1292"/>
        <item x="1445"/>
        <item x="65"/>
        <item x="2065"/>
        <item x="1050"/>
        <item x="1838"/>
        <item x="653"/>
        <item x="1805"/>
        <item x="1714"/>
        <item x="1797"/>
        <item x="1260"/>
        <item x="531"/>
        <item x="1358"/>
        <item x="658"/>
        <item x="1924"/>
        <item x="2054"/>
        <item x="1097"/>
        <item x="44"/>
        <item x="142"/>
        <item x="1423"/>
        <item x="1708"/>
        <item x="105"/>
        <item x="1334"/>
        <item x="1462"/>
        <item x="1044"/>
        <item x="2561"/>
        <item x="57"/>
        <item x="2535"/>
        <item x="1437"/>
        <item x="2356"/>
        <item x="1544"/>
        <item x="1442"/>
        <item x="536"/>
        <item x="408"/>
        <item x="723"/>
        <item x="2586"/>
        <item x="193"/>
        <item x="2413"/>
        <item x="634"/>
        <item x="428"/>
        <item x="201"/>
        <item x="1374"/>
        <item x="2360"/>
        <item x="1888"/>
        <item x="1741"/>
        <item x="1746"/>
        <item x="1312"/>
        <item x="1033"/>
        <item x="2318"/>
        <item x="106"/>
        <item x="1167"/>
        <item x="236"/>
        <item x="1372"/>
        <item x="2047"/>
        <item x="782"/>
        <item x="1936"/>
        <item x="377"/>
        <item x="2326"/>
        <item x="80"/>
        <item x="1830"/>
        <item x="1511"/>
        <item x="1344"/>
        <item x="1616"/>
        <item x="1343"/>
        <item x="1069"/>
        <item x="1643"/>
        <item x="1971"/>
        <item x="751"/>
        <item x="1045"/>
        <item x="313"/>
        <item x="455"/>
        <item x="2236"/>
        <item x="382"/>
        <item x="988"/>
        <item x="750"/>
        <item x="2088"/>
        <item x="364"/>
        <item x="1832"/>
        <item x="2156"/>
        <item x="246"/>
        <item x="1677"/>
        <item x="2103"/>
        <item x="2086"/>
        <item x="2553"/>
        <item x="208"/>
        <item x="753"/>
        <item x="713"/>
        <item x="754"/>
        <item x="1215"/>
        <item x="2512"/>
        <item x="2402"/>
        <item x="590"/>
        <item x="585"/>
        <item x="1724"/>
        <item x="1093"/>
        <item x="743"/>
        <item x="617"/>
        <item x="472"/>
        <item x="1570"/>
        <item x="2071"/>
        <item x="947"/>
        <item x="250"/>
        <item x="178"/>
        <item x="1941"/>
        <item x="1795"/>
        <item x="1672"/>
        <item x="1274"/>
        <item x="1837"/>
        <item x="955"/>
        <item x="660"/>
        <item x="1032"/>
        <item x="2594"/>
        <item x="508"/>
        <item x="646"/>
        <item x="1315"/>
        <item x="242"/>
        <item x="1883"/>
        <item x="833"/>
        <item x="580"/>
        <item x="959"/>
        <item x="609"/>
        <item x="192"/>
        <item x="461"/>
        <item x="1010"/>
        <item x="522"/>
        <item x="2106"/>
        <item x="2305"/>
        <item x="874"/>
        <item x="204"/>
        <item x="1558"/>
        <item x="166"/>
        <item x="275"/>
        <item x="1810"/>
        <item x="1003"/>
        <item x="887"/>
        <item x="563"/>
        <item x="1552"/>
        <item x="769"/>
        <item x="2204"/>
        <item x="2055"/>
        <item x="1349"/>
        <item x="1470"/>
        <item x="2401"/>
        <item x="2546"/>
        <item x="906"/>
        <item x="2082"/>
        <item x="678"/>
        <item x="1408"/>
        <item x="537"/>
        <item x="527"/>
        <item x="2314"/>
        <item x="400"/>
        <item x="1895"/>
        <item x="1335"/>
        <item x="1854"/>
        <item x="540"/>
        <item x="1392"/>
        <item x="58"/>
        <item x="1757"/>
        <item x="1375"/>
        <item x="1451"/>
        <item x="1669"/>
        <item x="1153"/>
        <item x="1651"/>
        <item x="2441"/>
        <item x="2200"/>
        <item x="1520"/>
        <item x="1208"/>
        <item x="2593"/>
        <item x="2367"/>
        <item x="2549"/>
        <item x="419"/>
        <item x="1506"/>
        <item x="2443"/>
        <item x="2585"/>
        <item x="740"/>
        <item x="386"/>
        <item x="2287"/>
        <item x="69"/>
        <item x="2408"/>
        <item x="661"/>
        <item x="1447"/>
        <item x="2421"/>
        <item x="951"/>
        <item x="1173"/>
        <item x="1577"/>
        <item x="1120"/>
        <item x="1319"/>
        <item x="1355"/>
        <item x="2026"/>
        <item x="1478"/>
        <item x="2560"/>
        <item x="367"/>
        <item x="2076"/>
        <item x="2446"/>
        <item x="1524"/>
        <item x="2244"/>
        <item x="446"/>
        <item x="1077"/>
        <item x="206"/>
        <item x="554"/>
        <item x="561"/>
        <item x="567"/>
        <item x="1630"/>
        <item x="1736"/>
        <item x="2397"/>
        <item x="1037"/>
        <item x="1793"/>
        <item x="1310"/>
        <item x="63"/>
        <item x="49"/>
        <item x="709"/>
        <item x="1658"/>
        <item x="832"/>
        <item x="884"/>
        <item x="2179"/>
        <item x="1371"/>
        <item x="1697"/>
        <item x="1409"/>
        <item x="116"/>
        <item x="467"/>
        <item x="1613"/>
        <item x="1602"/>
        <item x="2279"/>
        <item x="2053"/>
        <item x="2154"/>
        <item x="738"/>
        <item x="979"/>
        <item x="765"/>
        <item x="43"/>
        <item x="2014"/>
        <item x="2327"/>
        <item x="2478"/>
        <item x="643"/>
        <item x="1430"/>
        <item x="822"/>
        <item x="2002"/>
        <item x="4"/>
        <item x="2163"/>
        <item x="426"/>
        <item x="2417"/>
        <item x="1041"/>
        <item x="594"/>
        <item x="2486"/>
        <item x="278"/>
        <item x="2011"/>
        <item x="22"/>
        <item x="1527"/>
        <item x="1993"/>
        <item x="1106"/>
        <item x="1679"/>
        <item x="2109"/>
        <item x="555"/>
        <item x="159"/>
        <item x="19"/>
        <item x="1715"/>
        <item x="1214"/>
        <item x="1428"/>
        <item x="107"/>
        <item x="1256"/>
        <item x="53"/>
        <item x="318"/>
        <item x="1843"/>
        <item x="2473"/>
        <item x="1557"/>
        <item x="115"/>
        <item x="2534"/>
        <item x="857"/>
        <item x="1699"/>
        <item x="1958"/>
        <item x="1144"/>
        <item x="422"/>
        <item x="1390"/>
        <item x="1727"/>
        <item x="2474"/>
        <item x="240"/>
        <item x="2041"/>
        <item x="882"/>
        <item x="773"/>
        <item x="1389"/>
        <item x="1495"/>
        <item x="742"/>
        <item x="1026"/>
        <item x="889"/>
        <item x="2133"/>
        <item x="2036"/>
        <item x="2552"/>
        <item x="2230"/>
        <item x="613"/>
        <item x="485"/>
        <item x="1778"/>
        <item x="140"/>
        <item x="1218"/>
        <item x="1891"/>
        <item x="28"/>
        <item x="424"/>
        <item x="2495"/>
        <item x="1510"/>
        <item x="1655"/>
        <item x="253"/>
        <item x="707"/>
        <item x="1347"/>
        <item x="330"/>
        <item x="84"/>
        <item x="431"/>
        <item x="718"/>
        <item x="1711"/>
        <item x="978"/>
        <item x="434"/>
        <item x="181"/>
        <item x="1977"/>
        <item x="877"/>
        <item x="1514"/>
        <item x="2045"/>
        <item x="516"/>
        <item x="2442"/>
        <item x="2142"/>
        <item x="1533"/>
        <item x="415"/>
        <item x="1206"/>
        <item x="333"/>
        <item x="1376"/>
        <item x="1505"/>
        <item x="974"/>
        <item x="1298"/>
        <item x="996"/>
        <item x="772"/>
        <item x="1210"/>
        <item x="1223"/>
        <item x="405"/>
        <item x="938"/>
        <item x="329"/>
        <item x="794"/>
        <item x="1025"/>
        <item x="798"/>
        <item x="241"/>
        <item x="2347"/>
        <item x="588"/>
        <item x="908"/>
        <item x="389"/>
        <item x="744"/>
        <item x="626"/>
        <item x="838"/>
        <item x="526"/>
        <item x="1148"/>
        <item x="1954"/>
        <item x="836"/>
        <item x="29"/>
        <item x="2355"/>
        <item x="1481"/>
        <item x="2056"/>
        <item x="101"/>
        <item x="1938"/>
        <item x="1419"/>
        <item x="1291"/>
        <item x="2145"/>
        <item x="2137"/>
        <item x="1790"/>
        <item x="41"/>
        <item x="1239"/>
        <item x="1324"/>
        <item x="1600"/>
        <item x="120"/>
        <item x="1342"/>
        <item x="1295"/>
        <item x="1725"/>
        <item x="2558"/>
        <item x="2061"/>
        <item x="2543"/>
        <item x="880"/>
        <item x="667"/>
        <item x="71"/>
        <item x="217"/>
        <item x="79"/>
        <item x="2313"/>
        <item x="1566"/>
        <item x="855"/>
        <item x="2074"/>
        <item x="2380"/>
        <item x="596"/>
        <item x="2328"/>
        <item x="1934"/>
        <item x="2141"/>
        <item x="66"/>
        <item x="1463"/>
        <item x="152"/>
        <item x="1689"/>
        <item x="1068"/>
        <item x="2263"/>
        <item x="1391"/>
        <item x="579"/>
        <item x="2559"/>
        <item x="1366"/>
        <item x="919"/>
        <item x="2051"/>
        <item x="311"/>
        <item x="1538"/>
        <item x="2576"/>
        <item x="2476"/>
        <item x="475"/>
        <item x="589"/>
        <item x="861"/>
        <item x="2455"/>
        <item x="2228"/>
        <item x="378"/>
        <item x="1632"/>
        <item x="1474"/>
        <item x="267"/>
        <item x="1055"/>
        <item x="688"/>
        <item x="1352"/>
        <item x="494"/>
        <item x="2394"/>
        <item x="1316"/>
        <item x="1314"/>
        <item x="2194"/>
        <item x="2393"/>
        <item x="1942"/>
        <item x="239"/>
        <item x="271"/>
        <item x="2251"/>
        <item x="1855"/>
        <item x="164"/>
        <item x="1599"/>
        <item x="2132"/>
        <item x="695"/>
        <item x="2284"/>
        <item x="969"/>
        <item x="2003"/>
        <item x="1596"/>
        <item x="2042"/>
        <item x="87"/>
        <item x="345"/>
        <item x="1713"/>
        <item x="1158"/>
        <item x="700"/>
        <item x="2530"/>
        <item x="2437"/>
        <item x="2187"/>
        <item x="282"/>
        <item x="1084"/>
        <item x="294"/>
        <item x="905"/>
        <item x="784"/>
        <item x="2139"/>
        <item x="2409"/>
        <item x="128"/>
        <item x="1568"/>
        <item x="338"/>
        <item x="2523"/>
        <item x="1466"/>
        <item x="1631"/>
        <item x="1525"/>
        <item x="2201"/>
        <item x="2480"/>
        <item x="135"/>
        <item x="391"/>
        <item x="948"/>
        <item x="924"/>
        <item x="1410"/>
        <item x="803"/>
        <item x="1492"/>
        <item x="708"/>
        <item x="2034"/>
        <item x="2171"/>
        <item x="791"/>
        <item x="1186"/>
        <item x="1092"/>
        <item x="1776"/>
        <item x="493"/>
        <item x="319"/>
        <item x="1576"/>
        <item x="2060"/>
        <item x="797"/>
        <item x="2216"/>
        <item x="2551"/>
        <item x="722"/>
        <item x="2334"/>
        <item x="1432"/>
        <item x="868"/>
        <item x="983"/>
        <item x="2306"/>
        <item x="2463"/>
        <item x="2526"/>
        <item x="50"/>
        <item x="1142"/>
        <item x="2424"/>
        <item x="2131"/>
        <item x="1011"/>
        <item x="2070"/>
        <item x="2031"/>
        <item x="2101"/>
        <item x="1559"/>
        <item x="1107"/>
        <item x="2110"/>
        <item x="481"/>
        <item x="760"/>
        <item x="1064"/>
        <item x="1984"/>
        <item x="1479"/>
        <item x="913"/>
        <item x="157"/>
        <item x="936"/>
        <item x="1900"/>
        <item x="961"/>
        <item x="551"/>
        <item x="2290"/>
        <item x="305"/>
        <item x="2445"/>
        <item x="1849"/>
        <item x="1175"/>
        <item x="1905"/>
        <item x="720"/>
        <item x="196"/>
        <item x="670"/>
        <item x="438"/>
        <item x="2499"/>
        <item x="2426"/>
        <item x="2588"/>
        <item x="1700"/>
        <item x="1682"/>
        <item x="692"/>
        <item x="986"/>
        <item x="894"/>
        <item x="349"/>
        <item x="1902"/>
        <item x="1995"/>
        <item x="2125"/>
        <item x="1195"/>
        <item x="2297"/>
        <item x="1109"/>
        <item x="2440"/>
        <item x="2195"/>
        <item x="1820"/>
        <item x="915"/>
        <item x="2568"/>
        <item x="402"/>
        <item x="2427"/>
        <item x="1945"/>
        <item x="2237"/>
        <item x="859"/>
        <item x="2069"/>
        <item x="1364"/>
        <item x="2167"/>
        <item x="56"/>
        <item x="2162"/>
        <item x="1130"/>
        <item x="1228"/>
        <item x="52"/>
        <item x="456"/>
        <item x="1119"/>
        <item x="2239"/>
        <item x="2603"/>
        <item x="1747"/>
        <item x="2229"/>
        <item x="727"/>
        <item x="1833"/>
        <item x="2253"/>
        <item x="2108"/>
        <item x="1293"/>
        <item x="2358"/>
        <item x="875"/>
        <item x="420"/>
        <item x="1317"/>
        <item x="827"/>
        <item x="463"/>
        <item x="1807"/>
        <item x="878"/>
        <item x="560"/>
        <item x="2296"/>
        <item x="2520"/>
        <item x="1653"/>
        <item x="2248"/>
        <item x="607"/>
        <item x="2431"/>
        <item x="583"/>
        <item x="870"/>
        <item x="994"/>
        <item x="1328"/>
        <item x="937"/>
        <item x="249"/>
        <item x="1926"/>
        <item x="1139"/>
        <item x="2597"/>
        <item x="2388"/>
        <item x="715"/>
        <item x="1405"/>
        <item x="1266"/>
        <item x="1962"/>
        <item x="110"/>
        <item x="2425"/>
        <item x="1791"/>
        <item x="131"/>
        <item x="802"/>
        <item x="1564"/>
        <item x="2363"/>
        <item x="2362"/>
        <item x="470"/>
        <item x="683"/>
        <item x="975"/>
        <item x="650"/>
        <item x="1662"/>
        <item x="637"/>
        <item x="2207"/>
        <item x="150"/>
        <item x="552"/>
        <item x="2556"/>
        <item x="1808"/>
        <item x="621"/>
        <item x="2159"/>
        <item x="1230"/>
        <item x="191"/>
        <item x="635"/>
        <item x="1253"/>
        <item x="1282"/>
        <item x="2366"/>
        <item x="2531"/>
        <item x="598"/>
        <item x="1994"/>
        <item x="651"/>
        <item x="47"/>
        <item x="399"/>
        <item x="2033"/>
        <item x="1301"/>
        <item x="2274"/>
        <item x="2573"/>
        <item x="2379"/>
        <item x="1572"/>
        <item x="1440"/>
        <item x="2436"/>
        <item x="373"/>
        <item x="603"/>
        <item x="1928"/>
        <item x="767"/>
        <item x="397"/>
        <item x="1611"/>
        <item x="1001"/>
        <item x="1027"/>
        <item x="1255"/>
        <item x="1950"/>
        <item x="256"/>
        <item x="783"/>
        <item x="1952"/>
        <item x="1607"/>
        <item x="1170"/>
        <item x="2260"/>
        <item x="2303"/>
        <item x="2177"/>
        <item x="2048"/>
        <item x="2084"/>
        <item x="863"/>
        <item x="943"/>
        <item x="1959"/>
        <item x="362"/>
        <item x="2062"/>
        <item x="1128"/>
        <item x="1454"/>
        <item x="213"/>
        <item x="149"/>
        <item x="1290"/>
        <item x="1439"/>
        <item x="1236"/>
        <item x="645"/>
        <item x="2052"/>
        <item x="2241"/>
        <item x="45"/>
        <item x="2507"/>
        <item x="1429"/>
        <item x="322"/>
        <item x="1796"/>
        <item x="2043"/>
        <item x="2554"/>
        <item x="1265"/>
        <item x="946"/>
        <item x="1836"/>
        <item x="1287"/>
        <item x="1395"/>
        <item x="1840"/>
        <item x="1774"/>
        <item x="1912"/>
        <item x="1177"/>
        <item x="1597"/>
        <item x="341"/>
        <item x="1254"/>
        <item x="1183"/>
        <item x="956"/>
        <item x="186"/>
        <item x="2511"/>
        <item x="1748"/>
        <item x="848"/>
        <item x="622"/>
        <item x="1560"/>
        <item x="1383"/>
        <item x="1412"/>
        <item x="1126"/>
        <item x="2038"/>
        <item x="299"/>
        <item x="2461"/>
        <item x="2385"/>
        <item x="1683"/>
        <item x="51"/>
        <item x="776"/>
        <item x="801"/>
        <item x="503"/>
        <item x="1749"/>
        <item x="1571"/>
        <item x="354"/>
        <item x="2501"/>
        <item x="814"/>
        <item x="393"/>
        <item x="1709"/>
        <item x="35"/>
        <item x="119"/>
        <item x="1040"/>
        <item x="381"/>
        <item x="1398"/>
        <item x="1815"/>
        <item x="2342"/>
        <item x="962"/>
        <item x="114"/>
        <item x="352"/>
        <item x="1799"/>
        <item x="1150"/>
        <item x="710"/>
        <item x="1125"/>
        <item x="966"/>
        <item x="479"/>
        <item x="1443"/>
        <item x="839"/>
        <item x="1163"/>
        <item x="1869"/>
        <item x="1985"/>
        <item x="1769"/>
        <item x="761"/>
        <item x="2537"/>
        <item x="1899"/>
        <item x="923"/>
        <item x="290"/>
        <item x="1546"/>
        <item x="317"/>
        <item x="1046"/>
        <item x="165"/>
        <item x="1369"/>
        <item x="111"/>
        <item x="1684"/>
        <item x="2161"/>
        <item x="1801"/>
        <item x="1728"/>
        <item x="1948"/>
        <item x="292"/>
        <item x="2581"/>
        <item x="2270"/>
        <item x="1638"/>
        <item x="845"/>
        <item x="1121"/>
        <item x="1245"/>
        <item x="2329"/>
        <item x="1149"/>
        <item x="591"/>
        <item x="639"/>
        <item x="2186"/>
        <item x="1233"/>
        <item x="819"/>
        <item x="717"/>
        <item x="1067"/>
        <item x="2278"/>
        <item x="126"/>
        <item x="1198"/>
        <item x="40"/>
        <item x="633"/>
        <item x="642"/>
        <item x="442"/>
        <item x="2280"/>
        <item x="451"/>
        <item x="1434"/>
        <item x="175"/>
        <item x="662"/>
        <item x="2271"/>
        <item x="2599"/>
        <item x="2268"/>
        <item x="1450"/>
        <item x="1574"/>
        <item x="1065"/>
        <item x="1477"/>
        <item x="1083"/>
        <item x="243"/>
        <item x="234"/>
        <item x="1612"/>
        <item x="1986"/>
        <item x="883"/>
        <item x="846"/>
        <item x="2121"/>
        <item x="15"/>
        <item x="410"/>
        <item x="184"/>
        <item x="33"/>
        <item x="1370"/>
        <item x="1704"/>
        <item x="1414"/>
        <item x="879"/>
        <item x="2211"/>
        <item x="618"/>
        <item x="1043"/>
        <item x="787"/>
        <item x="2510"/>
        <item x="1197"/>
        <item x="680"/>
        <item x="2257"/>
        <item x="2040"/>
        <item x="226"/>
        <item x="54"/>
        <item x="2212"/>
        <item x="781"/>
        <item x="933"/>
        <item x="701"/>
        <item x="1487"/>
        <item x="942"/>
        <item x="829"/>
        <item x="272"/>
        <item x="2067"/>
        <item x="2315"/>
        <item x="2345"/>
        <item x="1441"/>
        <item x="1086"/>
        <item x="681"/>
        <item x="941"/>
        <item x="1659"/>
        <item x="559"/>
        <item x="572"/>
        <item x="1080"/>
        <item x="2483"/>
        <item x="1216"/>
        <item x="1637"/>
        <item x="920"/>
        <item x="703"/>
        <item x="2410"/>
        <item x="1573"/>
        <item x="2066"/>
        <item x="1903"/>
        <item x="2434"/>
        <item x="1716"/>
        <item x="2456"/>
        <item x="711"/>
        <item x="1013"/>
        <item x="2032"/>
        <item x="546"/>
        <item x="2165"/>
        <item x="244"/>
        <item x="1665"/>
        <item x="1157"/>
        <item x="1162"/>
        <item x="448"/>
        <item x="1648"/>
        <item x="2515"/>
        <item x="31"/>
        <item x="891"/>
        <item x="1773"/>
        <item x="967"/>
        <item x="2030"/>
        <item x="380"/>
        <item x="1812"/>
        <item x="1785"/>
        <item x="325"/>
        <item x="2210"/>
        <item x="1140"/>
        <item x="1614"/>
        <item x="2213"/>
        <item x="759"/>
        <item x="2496"/>
        <item x="1259"/>
        <item x="816"/>
        <item x="188"/>
        <item x="1224"/>
        <item x="1623"/>
        <item x="2147"/>
        <item x="2322"/>
        <item x="1821"/>
        <item x="1964"/>
        <item x="534"/>
        <item x="1075"/>
        <item x="23"/>
        <item x="327"/>
        <item x="1515"/>
        <item x="1522"/>
        <item x="1133"/>
        <item x="2301"/>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1"/>
        <item x="1421"/>
        <item x="1200"/>
        <item x="1882"/>
        <item x="2227"/>
        <item x="850"/>
        <item x="2016"/>
        <item x="2517"/>
        <item x="375"/>
        <item x="1036"/>
        <item x="2506"/>
        <item x="1539"/>
        <item x="1234"/>
        <item x="1998"/>
        <item x="332"/>
        <item x="1354"/>
        <item x="423"/>
        <item x="971"/>
        <item x="2332"/>
        <item x="210"/>
        <item x="143"/>
        <item x="800"/>
        <item x="2286"/>
        <item x="279"/>
        <item x="1187"/>
        <item x="2350"/>
        <item x="113"/>
        <item x="2261"/>
        <item x="1393"/>
        <item x="2173"/>
        <item x="1908"/>
        <item x="1160"/>
        <item x="1707"/>
        <item x="1668"/>
        <item x="407"/>
        <item x="2382"/>
        <item x="287"/>
        <item x="1268"/>
        <item x="2091"/>
        <item x="17"/>
        <item x="1578"/>
        <item x="1099"/>
        <item x="779"/>
        <item x="1966"/>
        <item x="1887"/>
        <item x="2308"/>
        <item x="2176"/>
        <item x="1636"/>
        <item x="1333"/>
        <item x="922"/>
        <item x="1504"/>
        <item x="1619"/>
        <item x="2606"/>
        <item x="763"/>
        <item x="813"/>
        <item x="1851"/>
        <item x="730"/>
        <item x="2572"/>
        <item x="1743"/>
        <item x="1004"/>
        <item x="548"/>
        <item x="1634"/>
        <item x="904"/>
        <item x="1605"/>
        <item x="187"/>
        <item x="1734"/>
        <item x="1480"/>
        <item x="1307"/>
        <item x="684"/>
        <item x="2544"/>
        <item x="274"/>
        <item x="804"/>
        <item x="1729"/>
        <item x="2203"/>
        <item x="1603"/>
        <item x="46"/>
        <item x="2578"/>
        <item x="2374"/>
        <item x="480"/>
        <item x="659"/>
        <item x="869"/>
        <item x="2168"/>
        <item x="2079"/>
        <item x="907"/>
        <item x="1875"/>
        <item x="2174"/>
        <item x="1061"/>
        <item x="892"/>
        <item x="2450"/>
        <item x="1940"/>
        <item x="347"/>
        <item x="96"/>
        <item x="2580"/>
        <item x="1270"/>
        <item x="1550"/>
        <item x="280"/>
        <item x="2122"/>
        <item x="1095"/>
        <item x="2532"/>
        <item x="2429"/>
        <item x="1348"/>
        <item x="2099"/>
        <item x="1621"/>
        <item x="353"/>
        <item x="849"/>
        <item x="671"/>
        <item x="365"/>
        <item x="1590"/>
        <item x="1824"/>
        <item x="1618"/>
        <item x="1006"/>
        <item x="934"/>
        <item x="1386"/>
        <item x="1357"/>
        <item x="1671"/>
        <item x="952"/>
        <item x="2371"/>
        <item x="2333"/>
        <item x="1048"/>
        <item x="2114"/>
        <item x="237"/>
        <item x="346"/>
        <item x="593"/>
        <item x="328"/>
        <item x="1009"/>
        <item x="483"/>
        <item x="1582"/>
        <item x="406"/>
        <item x="1402"/>
        <item x="125"/>
        <item x="918"/>
        <item x="1112"/>
        <item x="2498"/>
        <item x="2492"/>
        <item x="1528"/>
        <item x="2269"/>
        <item x="1722"/>
        <item x="1589"/>
        <item x="497"/>
        <item x="76"/>
        <item x="2020"/>
        <item x="2458"/>
        <item x="124"/>
        <item x="1930"/>
        <item x="1880"/>
        <item x="366"/>
        <item x="2001"/>
        <item x="1705"/>
        <item x="1244"/>
        <item x="812"/>
        <item x="1438"/>
        <item x="628"/>
        <item x="1850"/>
        <item x="2316"/>
        <item x="2124"/>
        <item x="500"/>
        <item x="1844"/>
        <item x="168"/>
        <item x="1137"/>
        <item x="289"/>
        <item x="674"/>
        <item x="595"/>
        <item x="211"/>
        <item x="1816"/>
        <item x="1222"/>
        <item x="1184"/>
        <item x="1132"/>
        <item x="793"/>
        <item x="487"/>
        <item x="489"/>
        <item x="1825"/>
        <item x="1115"/>
        <item x="1304"/>
        <item x="409"/>
        <item x="2119"/>
        <item x="435"/>
        <item x="808"/>
        <item x="384"/>
        <item x="1332"/>
        <item x="2521"/>
        <item x="2400"/>
        <item x="2320"/>
        <item x="1628"/>
        <item x="815"/>
        <item x="2479"/>
        <item x="1601"/>
        <item x="2264"/>
        <item x="1999"/>
        <item x="1919"/>
        <item x="2310"/>
        <item x="1076"/>
        <item x="2369"/>
        <item x="556"/>
        <item x="1549"/>
        <item x="2107"/>
        <item x="2481"/>
        <item x="1351"/>
        <item x="474"/>
        <item x="2140"/>
        <item x="1275"/>
        <item x="1272"/>
        <item x="2548"/>
        <item x="1459"/>
        <item x="729"/>
        <item x="1367"/>
        <item x="1415"/>
        <item x="77"/>
        <item x="644"/>
        <item x="1598"/>
        <item x="608"/>
        <item x="2339"/>
        <item x="1562"/>
        <item x="1772"/>
        <item x="1217"/>
        <item x="1694"/>
        <item x="2364"/>
        <item x="2607"/>
        <item x="2569"/>
        <item x="2539"/>
        <item x="281"/>
        <item x="390"/>
        <item x="2533"/>
        <item x="102"/>
        <item x="145"/>
        <item x="2022"/>
        <item x="1303"/>
        <item x="1323"/>
        <item x="2010"/>
        <item x="1345"/>
        <item x="306"/>
        <item x="2423"/>
        <item x="16"/>
        <item x="2564"/>
        <item x="521"/>
        <item x="2018"/>
        <item x="2550"/>
        <item x="1911"/>
        <item x="252"/>
        <item x="604"/>
        <item x="1159"/>
        <item x="269"/>
        <item x="2198"/>
        <item x="528"/>
        <item x="2391"/>
        <item x="1042"/>
        <item x="523"/>
        <item x="1870"/>
        <item x="2324"/>
        <item x="1996"/>
        <item x="865"/>
        <item x="118"/>
        <item x="858"/>
        <item x="2129"/>
        <item x="413"/>
        <item x="1856"/>
        <item x="1489"/>
        <item x="2538"/>
        <item x="586"/>
        <item x="530"/>
        <item x="418"/>
        <item x="2262"/>
        <item x="940"/>
        <item x="1933"/>
        <item x="1181"/>
        <item x="1455"/>
        <item x="1839"/>
        <item x="2273"/>
        <item x="2128"/>
        <item x="733"/>
        <item x="173"/>
        <item x="1473"/>
        <item x="2444"/>
        <item x="421"/>
        <item x="1991"/>
        <item x="2013"/>
        <item x="2381"/>
        <item x="501"/>
        <item x="886"/>
        <item x="1199"/>
        <item x="134"/>
        <item x="963"/>
        <item x="2293"/>
        <item x="218"/>
        <item x="513"/>
        <item x="2160"/>
        <item x="1057"/>
        <item x="2094"/>
        <item x="2351"/>
        <item x="2275"/>
        <item x="1974"/>
        <item x="1382"/>
        <item x="2529"/>
        <item x="820"/>
        <item x="37"/>
        <item x="1859"/>
        <item x="1261"/>
        <item x="1336"/>
        <item x="2433"/>
        <item x="1865"/>
        <item x="197"/>
        <item x="614"/>
        <item x="1337"/>
        <item x="117"/>
        <item x="255"/>
        <item x="247"/>
        <item x="153"/>
        <item x="25"/>
        <item x="1548"/>
        <item x="1853"/>
        <item x="130"/>
        <item x="462"/>
        <item x="539"/>
        <item x="1309"/>
        <item x="1892"/>
        <item x="745"/>
        <item x="851"/>
        <item x="2487"/>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2"/>
        <item x="515"/>
        <item x="2377"/>
        <item x="183"/>
        <item x="2193"/>
        <item x="2428"/>
        <item x="350"/>
        <item x="264"/>
        <item x="1828"/>
        <item x="1847"/>
        <item x="993"/>
        <item x="2143"/>
        <item x="2415"/>
        <item x="510"/>
        <item x="1231"/>
        <item x="374"/>
        <item x="2405"/>
        <item x="1871"/>
        <item x="337"/>
        <item x="582"/>
        <item x="821"/>
        <item x="649"/>
        <item x="2354"/>
        <item x="1910"/>
        <item x="404"/>
        <item x="1327"/>
        <item x="195"/>
        <item x="496"/>
        <item x="122"/>
        <item x="2190"/>
        <item x="1104"/>
        <item x="2467"/>
        <item x="2460"/>
        <item x="154"/>
        <item x="519"/>
        <item x="562"/>
        <item x="1780"/>
        <item x="2250"/>
        <item x="214"/>
        <item x="1024"/>
        <item x="2097"/>
        <item x="1289"/>
        <item x="1923"/>
        <item x="1901"/>
        <item x="1373"/>
        <item x="2376"/>
        <item x="2438"/>
        <item x="336"/>
        <item x="1490"/>
        <item x="958"/>
        <item x="597"/>
        <item x="1695"/>
        <item x="2102"/>
        <item x="60"/>
        <item x="2395"/>
        <item x="301"/>
        <item x="805"/>
        <item x="230"/>
        <item x="1226"/>
        <item x="62"/>
        <item x="1486"/>
        <item x="2224"/>
        <item x="1555"/>
        <item x="1116"/>
        <item x="1610"/>
        <item x="2272"/>
        <item x="12"/>
        <item x="401"/>
        <item x="1858"/>
        <item x="359"/>
        <item x="1283"/>
        <item x="1325"/>
        <item x="1156"/>
        <item x="1580"/>
        <item x="2459"/>
        <item x="55"/>
        <item x="1016"/>
        <item x="273"/>
        <item x="1881"/>
        <item x="1656"/>
        <item x="1943"/>
        <item x="2083"/>
        <item x="1594"/>
        <item x="1976"/>
        <item x="148"/>
        <item x="369"/>
        <item x="852"/>
        <item x="1760"/>
        <item x="449"/>
        <item x="1012"/>
        <item x="1049"/>
        <item x="1802"/>
        <item x="1279"/>
        <item x="587"/>
        <item x="1848"/>
        <item x="714"/>
        <item x="2285"/>
        <item x="1735"/>
        <item x="1779"/>
        <item x="2341"/>
        <item x="1117"/>
        <item x="860"/>
        <item x="2004"/>
        <item x="1205"/>
        <item x="856"/>
        <item x="1654"/>
        <item x="1593"/>
        <item x="1221"/>
        <item x="888"/>
        <item x="1472"/>
        <item x="728"/>
        <item x="1794"/>
        <item x="1102"/>
        <item x="1079"/>
        <item x="2386"/>
        <item x="1547"/>
        <item x="2563"/>
        <item x="1400"/>
        <item x="1242"/>
        <item x="1742"/>
        <item x="1765"/>
        <item x="2117"/>
        <item x="837"/>
        <item x="1471"/>
        <item x="1110"/>
        <item x="1893"/>
        <item x="1680"/>
        <item x="1413"/>
        <item x="444"/>
        <item x="1059"/>
        <item x="2215"/>
        <item x="630"/>
        <item x="1674"/>
        <item x="1452"/>
        <item x="1359"/>
        <item x="762"/>
        <item x="1581"/>
        <item x="2197"/>
        <item x="647"/>
        <item x="1639"/>
        <item x="1145"/>
        <item x="547"/>
        <item x="2300"/>
        <item x="2112"/>
        <item x="300"/>
        <item x="1485"/>
        <item x="939"/>
        <item x="1975"/>
        <item x="1227"/>
        <item x="219"/>
        <item x="543"/>
        <item x="1237"/>
        <item x="228"/>
        <item x="2087"/>
        <item x="2491"/>
        <item x="1809"/>
        <item x="2348"/>
        <item x="2419"/>
        <item x="163"/>
        <item x="172"/>
        <item x="2571"/>
        <item x="532"/>
        <item x="27"/>
        <item x="1189"/>
        <item x="1138"/>
        <item x="414"/>
        <item x="73"/>
        <item x="957"/>
        <item x="749"/>
        <item x="1701"/>
        <item x="286"/>
        <item x="788"/>
        <item x="121"/>
        <item x="323"/>
        <item x="1297"/>
        <item x="1531"/>
        <item x="2256"/>
        <item x="2252"/>
        <item x="2566"/>
        <item x="2254"/>
        <item x="1842"/>
        <item x="1553"/>
        <item x="1"/>
        <item x="2196"/>
        <item x="1252"/>
        <item x="768"/>
        <item x="1534"/>
        <item x="2169"/>
        <item x="89"/>
        <item x="1624"/>
        <item x="1817"/>
        <item x="945"/>
        <item x="949"/>
        <item x="2420"/>
        <item x="1720"/>
        <item x="283"/>
        <item x="344"/>
        <item x="1035"/>
        <item x="1294"/>
        <item x="731"/>
        <item x="2059"/>
        <item x="2361"/>
        <item x="439"/>
        <item x="687"/>
        <item x="1608"/>
        <item x="9"/>
        <item x="2336"/>
        <item x="1703"/>
        <item x="697"/>
        <item x="39"/>
        <item x="545"/>
        <item x="1894"/>
        <item x="987"/>
        <item x="1154"/>
        <item x="1666"/>
        <item x="2012"/>
        <item x="1021"/>
        <item x="2525"/>
        <item x="1978"/>
        <item x="1030"/>
        <item x="1823"/>
        <item x="2575"/>
        <item x="1456"/>
        <item x="2302"/>
        <item x="2185"/>
        <item x="223"/>
        <item x="2508"/>
        <item x="2096"/>
        <item x="698"/>
        <item x="2503"/>
        <item x="693"/>
        <item x="2488"/>
        <item x="2432"/>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09"/>
        <item x="862"/>
        <item x="1494"/>
        <item x="1318"/>
        <item x="189"/>
        <item x="1488"/>
        <item x="844"/>
        <item x="1273"/>
        <item x="1248"/>
        <item x="129"/>
        <item x="1250"/>
        <item x="2375"/>
        <item x="441"/>
        <item x="2242"/>
        <item x="1482"/>
        <item x="302"/>
        <item x="2085"/>
        <item x="203"/>
        <item x="392"/>
        <item x="1403"/>
        <item x="326"/>
        <item x="257"/>
        <item x="566"/>
        <item x="1907"/>
        <item x="502"/>
        <item x="854"/>
        <item x="1645"/>
        <item x="284"/>
        <item x="615"/>
        <item x="167"/>
        <item x="1626"/>
        <item x="843"/>
        <item x="387"/>
        <item x="984"/>
        <item x="2494"/>
        <item x="1685"/>
        <item x="1584"/>
        <item x="1509"/>
        <item x="535"/>
        <item x="1916"/>
        <item x="668"/>
        <item x="2136"/>
        <item x="1904"/>
        <item x="1981"/>
        <item x="1284"/>
        <item x="2465"/>
        <item x="342"/>
        <item x="1980"/>
        <item x="1263"/>
        <item x="818"/>
        <item x="11"/>
        <item x="1202"/>
        <item x="1784"/>
        <item x="706"/>
        <item x="1475"/>
        <item x="1667"/>
        <item x="1633"/>
        <item x="212"/>
        <item x="990"/>
        <item x="1313"/>
        <item x="689"/>
        <item x="541"/>
        <item x="2098"/>
        <item x="2406"/>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18"/>
        <item x="702"/>
        <item x="2116"/>
        <item x="2234"/>
        <item x="370"/>
        <item x="2295"/>
        <item x="1379"/>
        <item x="1353"/>
        <item x="1089"/>
        <item x="1329"/>
        <item x="976"/>
        <item x="826"/>
        <item x="459"/>
        <item x="1008"/>
        <item x="2454"/>
        <item x="139"/>
        <item x="1897"/>
        <item x="1296"/>
        <item x="291"/>
        <item x="2259"/>
        <item x="789"/>
        <item x="1519"/>
        <item x="2477"/>
        <item x="2243"/>
        <item x="2422"/>
        <item x="436"/>
        <item x="2527"/>
        <item x="514"/>
        <item x="261"/>
        <item x="871"/>
        <item x="1101"/>
        <item x="1788"/>
        <item x="2311"/>
        <item x="1251"/>
        <item x="285"/>
        <item x="2513"/>
        <item x="268"/>
        <item x="1331"/>
        <item x="601"/>
        <item x="8"/>
        <item x="265"/>
        <item x="1182"/>
        <item x="1278"/>
        <item x="425"/>
        <item x="542"/>
        <item x="1127"/>
        <item x="1987"/>
        <item x="1286"/>
        <item x="1647"/>
        <item x="1416"/>
        <item x="675"/>
        <item x="1151"/>
        <item x="1878"/>
        <item x="2378"/>
        <item x="1852"/>
        <item x="1500"/>
        <item x="811"/>
        <item x="2605"/>
        <item x="68"/>
        <item x="209"/>
        <item x="1758"/>
        <item x="315"/>
        <item x="704"/>
        <item x="2562"/>
        <item x="1418"/>
        <item x="1017"/>
        <item x="2323"/>
        <item x="1396"/>
        <item x="2312"/>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48"/>
        <item x="1476"/>
        <item x="512"/>
        <item x="482"/>
        <item x="1640"/>
        <item x="260"/>
        <item x="1873"/>
        <item x="2044"/>
        <item x="2353"/>
        <item x="225"/>
        <item x="3"/>
        <item x="361"/>
        <item x="1663"/>
        <item x="1277"/>
        <item x="2325"/>
        <item x="2027"/>
        <item x="1649"/>
        <item x="1777"/>
        <item x="1074"/>
        <item x="716"/>
        <item x="1768"/>
        <item x="486"/>
        <item x="2146"/>
        <item x="1497"/>
        <item x="806"/>
        <item x="1569"/>
        <item x="2435"/>
        <item x="1308"/>
        <item x="2138"/>
        <item x="2006"/>
        <item x="985"/>
        <item x="2497"/>
        <item x="648"/>
        <item x="2600"/>
        <item x="2266"/>
        <item x="2359"/>
        <item x="2166"/>
        <item x="1947"/>
        <item x="2000"/>
        <item x="1508"/>
        <item x="466"/>
        <item x="1690"/>
        <item x="2524"/>
        <item x="2037"/>
        <item x="1731"/>
        <item x="1094"/>
        <item x="881"/>
        <item x="1131"/>
        <item x="771"/>
        <item x="1070"/>
        <item x="1681"/>
        <item x="1425"/>
        <item x="2175"/>
        <item x="385"/>
        <item x="245"/>
        <item x="137"/>
        <item x="1979"/>
        <item x="509"/>
        <item x="1090"/>
        <item x="99"/>
        <item x="1915"/>
        <item x="2416"/>
        <item x="1868"/>
        <item x="1185"/>
        <item x="619"/>
        <item x="1841"/>
        <item x="207"/>
        <item x="901"/>
        <item x="1493"/>
        <item x="930"/>
        <item x="2468"/>
        <item x="1937"/>
        <item x="2277"/>
        <item x="926"/>
        <item x="1246"/>
        <item x="828"/>
        <item x="1925"/>
        <item x="1982"/>
        <item x="2199"/>
        <item x="810"/>
        <item x="1404"/>
        <item x="909"/>
        <item x="1972"/>
        <item x="665"/>
        <item x="1465"/>
        <item x="1384"/>
        <item x="2430"/>
        <item x="20"/>
        <item x="417"/>
        <item x="2505"/>
        <item x="2365"/>
        <item x="2238"/>
        <item x="1931"/>
        <item x="1427"/>
        <item x="2184"/>
        <item x="371"/>
        <item x="872"/>
        <item x="1885"/>
        <item x="1388"/>
        <item x="2344"/>
        <item x="766"/>
        <item x="1657"/>
        <item x="158"/>
        <item x="735"/>
        <item x="138"/>
        <item x="1269"/>
        <item x="2183"/>
        <item x="1813"/>
        <item x="1586"/>
        <item x="1718"/>
        <item x="1864"/>
        <item x="755"/>
        <item x="2090"/>
        <item x="198"/>
        <item x="161"/>
        <item x="2591"/>
        <item x="1113"/>
        <item x="224"/>
        <item x="1766"/>
        <item x="2276"/>
        <item x="320"/>
        <item x="1467"/>
        <item x="1739"/>
        <item x="1556"/>
        <item x="1190"/>
        <item x="2500"/>
        <item x="632"/>
        <item x="2134"/>
        <item x="1906"/>
        <item x="1022"/>
        <item x="2346"/>
        <item x="1913"/>
        <item x="1673"/>
        <item x="2178"/>
        <item x="376"/>
        <item x="2226"/>
        <item x="944"/>
        <item x="2557"/>
        <item x="1087"/>
        <item x="1751"/>
        <item x="2249"/>
        <item x="2120"/>
        <item x="1567"/>
        <item x="1406"/>
        <item x="960"/>
        <item x="1194"/>
        <item x="525"/>
        <item x="104"/>
        <item x="1299"/>
        <item x="1629"/>
        <item x="1965"/>
        <item x="2135"/>
        <item x="222"/>
        <item x="1874"/>
        <item x="2493"/>
        <item x="298"/>
        <item x="61"/>
        <item x="1078"/>
        <item x="2587"/>
        <item x="2245"/>
        <item x="2223"/>
        <item x="1209"/>
        <item x="1898"/>
        <item x="1806"/>
        <item x="1676"/>
        <item x="7"/>
        <item x="220"/>
        <item x="1136"/>
        <item x="1257"/>
        <item x="156"/>
        <item x="1914"/>
        <item x="719"/>
        <item x="2095"/>
        <item x="824"/>
        <item x="1054"/>
        <item x="335"/>
        <item x="2127"/>
        <item x="2319"/>
        <item x="2577"/>
        <item x="774"/>
        <item x="1306"/>
        <item x="2464"/>
        <item x="2384"/>
        <item x="2504"/>
        <item x="1970"/>
        <item x="928"/>
        <item x="970"/>
        <item x="2389"/>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399"/>
        <item x="1591"/>
        <item x="2338"/>
        <item x="1062"/>
        <item x="606"/>
        <item x="2281"/>
        <item x="70"/>
        <item x="2152"/>
        <item x="2231"/>
        <item x="194"/>
        <item x="885"/>
        <item x="1997"/>
        <item x="1744"/>
        <item x="529"/>
        <item x="190"/>
        <item x="169"/>
        <item x="2602"/>
        <item x="2078"/>
        <item x="205"/>
        <item x="97"/>
        <item x="398"/>
        <item x="1498"/>
        <item x="893"/>
        <item x="2023"/>
        <item x="2584"/>
        <item x="1565"/>
        <item x="1436"/>
        <item x="1166"/>
        <item x="1165"/>
        <item x="2158"/>
        <item x="900"/>
        <item x="1267"/>
        <item x="2574"/>
        <item x="1989"/>
        <item x="1249"/>
        <item x="1134"/>
        <item x="1339"/>
        <item x="2407"/>
        <item x="676"/>
        <item x="450"/>
        <item x="356"/>
        <item x="1909"/>
        <item x="584"/>
        <item x="507"/>
        <item x="2414"/>
        <item x="1081"/>
        <item x="780"/>
        <item x="411"/>
        <item x="2073"/>
        <item x="2545"/>
        <item x="600"/>
        <item x="1831"/>
        <item x="1212"/>
        <item x="179"/>
        <item x="734"/>
        <item x="476"/>
        <item x="2021"/>
        <item x="1983"/>
        <item x="1826"/>
        <item x="2470"/>
        <item x="2064"/>
        <item x="997"/>
        <item x="726"/>
        <item x="1770"/>
        <item x="1675"/>
        <item x="78"/>
        <item x="1652"/>
        <item x="151"/>
        <item x="468"/>
        <item x="1956"/>
        <item x="132"/>
        <item x="1219"/>
        <item x="30"/>
        <item x="1692"/>
        <item x="447"/>
        <item x="2452"/>
        <item x="757"/>
        <item x="1595"/>
        <item x="2418"/>
        <item x="1235"/>
        <item x="599"/>
        <item x="1491"/>
        <item x="2105"/>
        <item x="2247"/>
        <item x="231"/>
        <item x="2258"/>
        <item x="657"/>
        <item x="669"/>
        <item x="34"/>
        <item x="2340"/>
        <item x="2170"/>
        <item x="2541"/>
        <item x="2289"/>
        <item x="1096"/>
        <item x="200"/>
        <item x="103"/>
        <item x="1002"/>
        <item x="995"/>
        <item x="2608"/>
        <item t="default"/>
      </items>
    </pivotField>
    <pivotField compact="0" showAll="0"/>
    <pivotField compact="0" showAll="0"/>
    <pivotField compact="0" showAll="0"/>
    <pivotField compact="0" showAll="0"/>
    <pivotField compact="0" showAll="0"/>
    <pivotField compact="0" showAll="0"/>
    <pivotField compact="0" showAll="0">
      <items count="14">
        <item x="0"/>
        <item x="1"/>
        <item x="2"/>
        <item x="3"/>
        <item x="4"/>
        <item x="5"/>
        <item x="6"/>
        <item x="7"/>
        <item x="8"/>
        <item x="9"/>
        <item x="10"/>
        <item x="11"/>
        <item x="12"/>
        <item t="default"/>
      </items>
    </pivotField>
  </pivotFields>
  <rowFields count="1">
    <field x="6"/>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5" baseField="3" baseItem="0" numFmtId="167"/>
  </dataFields>
  <formats count="5">
    <format dxfId="604">
      <pivotArea collapsedLevelsAreSubtotals="1" fieldPosition="0"/>
    </format>
    <format dxfId="605">
      <pivotArea collapsedLevelsAreSubtotals="1" fieldPosition="0"/>
    </format>
    <format dxfId="606">
      <pivotArea collapsedLevelsAreSubtotals="1" fieldPosition="0"/>
    </format>
    <format dxfId="607">
      <pivotArea grandRow="1" outline="0" collapsedLevelsAreSubtotals="1" fieldPosition="0"/>
    </format>
    <format dxfId="608">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C3FE5C-3BA0-4F62-BF6E-5857B75B53A1}" name="region wise " cacheId="0" applyNumberFormats="0" applyBorderFormats="0" applyFontFormats="0" applyPatternFormats="0" applyAlignmentFormats="0" applyWidthHeightFormats="1" dataCaption="Values" updatedVersion="8" minRefreshableVersion="3" createdVersion="5" indent="0" compact="0" outline="1" outlineData="1" compactData="0" multipleFieldFilters="0" chartFormat="24">
  <location ref="E28:F33" firstHeaderRow="1" firstDataRow="1" firstDataCol="1"/>
  <pivotFields count="23">
    <pivotField compact="0" showAll="0">
      <items count="2709">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x="2707"/>
        <item t="default"/>
      </items>
    </pivotField>
    <pivotField compact="0" showAll="0"/>
    <pivotField compact="0" showAll="0"/>
    <pivotField compact="0" showAll="0" nonAutoSortDefault="1">
      <items count="14">
        <item x="0"/>
        <item n=" " x="1"/>
        <item x="2"/>
        <item x="3"/>
        <item x="4"/>
        <item x="5"/>
        <item x="6"/>
        <item x="7"/>
        <item x="8"/>
        <item x="9"/>
        <item x="10"/>
        <item x="11"/>
        <item x="12"/>
        <item t="default"/>
      </items>
    </pivotField>
    <pivotField compact="0" showAll="0">
      <items count="7">
        <item x="3"/>
        <item x="0"/>
        <item x="1"/>
        <item x="2"/>
        <item x="4"/>
        <item x="5"/>
        <item t="default"/>
      </items>
    </pivotField>
    <pivotField axis="axisRow" compact="0" showAll="0">
      <items count="6">
        <item x="1"/>
        <item x="2"/>
        <item x="0"/>
        <item x="3"/>
        <item x="4"/>
        <item t="default"/>
      </items>
    </pivotField>
    <pivotField compact="0" showAll="0" measureFilter="1">
      <items count="19">
        <item x="6"/>
        <item x="4"/>
        <item x="1"/>
        <item x="5"/>
        <item x="10"/>
        <item x="13"/>
        <item x="12"/>
        <item x="3"/>
        <item x="15"/>
        <item x="7"/>
        <item x="16"/>
        <item x="14"/>
        <item x="9"/>
        <item x="0"/>
        <item x="2"/>
        <item x="11"/>
        <item x="8"/>
        <item x="17"/>
        <item t="default"/>
      </items>
    </pivotField>
    <pivotField compact="0" showAll="0">
      <items count="6">
        <item x="1"/>
        <item x="3"/>
        <item x="0"/>
        <item x="2"/>
        <item x="4"/>
        <item t="default"/>
      </items>
    </pivotField>
    <pivotField compact="0" showAll="0"/>
    <pivotField compact="0" showAll="0">
      <items count="7">
        <item h="1" x="3"/>
        <item h="1" x="0"/>
        <item x="4"/>
        <item h="1" x="1"/>
        <item h="1" x="2"/>
        <item h="1" x="5"/>
        <item t="default"/>
      </items>
    </pivotField>
    <pivotField compact="0" showAll="0"/>
    <pivotField compact="0" showAll="0"/>
    <pivotField compact="0" showAll="0"/>
    <pivotField compact="0" showAll="0"/>
    <pivotField compact="0" showAll="0"/>
    <pivotField dataField="1" compact="0" showAll="0">
      <items count="2610">
        <item x="2582"/>
        <item x="2396"/>
        <item x="1664"/>
        <item x="2317"/>
        <item x="1161"/>
        <item x="1710"/>
        <item x="2592"/>
        <item x="42"/>
        <item x="2565"/>
        <item x="477"/>
        <item x="1627"/>
        <item x="2398"/>
        <item x="2255"/>
        <item x="2337"/>
        <item x="1034"/>
        <item x="1860"/>
        <item x="1028"/>
        <item x="825"/>
        <item x="785"/>
        <item x="258"/>
        <item x="1111"/>
        <item x="1056"/>
        <item x="1135"/>
        <item x="1387"/>
        <item x="202"/>
        <item x="1604"/>
        <item x="721"/>
        <item x="549"/>
        <item x="2321"/>
        <item x="790"/>
        <item x="2180"/>
        <item x="1281"/>
        <item x="2352"/>
        <item x="605"/>
        <item x="368"/>
        <item x="363"/>
        <item x="2029"/>
        <item x="1141"/>
        <item x="2015"/>
        <item x="85"/>
        <item x="1753"/>
        <item x="1457"/>
        <item x="2447"/>
        <item x="679"/>
        <item x="303"/>
        <item x="1786"/>
        <item x="557"/>
        <item x="432"/>
        <item x="2536"/>
        <item x="147"/>
        <item x="2370"/>
        <item x="1155"/>
        <item x="67"/>
        <item x="2514"/>
        <item x="2189"/>
        <item x="655"/>
        <item x="1884"/>
        <item x="2206"/>
        <item x="1896"/>
        <item x="1957"/>
        <item x="2502"/>
        <item x="1764"/>
        <item x="18"/>
        <item x="1561"/>
        <item x="2372"/>
        <item x="1660"/>
        <item x="2080"/>
        <item x="276"/>
        <item x="1330"/>
        <item x="358"/>
        <item x="873"/>
        <item x="1726"/>
        <item x="2123"/>
        <item x="682"/>
        <item x="2601"/>
        <item x="902"/>
        <item x="1872"/>
        <item x="864"/>
        <item x="2595"/>
        <item x="1053"/>
        <item x="5"/>
        <item x="2240"/>
        <item x="288"/>
        <item x="251"/>
        <item x="498"/>
        <item x="160"/>
        <item x="699"/>
        <item x="1360"/>
        <item x="297"/>
        <item x="1322"/>
        <item x="1368"/>
        <item x="1717"/>
        <item x="1449"/>
        <item x="1019"/>
        <item x="2202"/>
        <item x="1606"/>
        <item x="185"/>
        <item x="506"/>
        <item x="1992"/>
        <item x="112"/>
        <item x="1512"/>
        <item x="1072"/>
        <item x="1356"/>
        <item x="2484"/>
        <item x="1834"/>
        <item x="1775"/>
        <item x="95"/>
        <item x="2335"/>
        <item x="2182"/>
        <item x="982"/>
        <item x="1196"/>
        <item x="1143"/>
        <item x="146"/>
        <item x="1015"/>
        <item x="83"/>
        <item x="1461"/>
        <item x="1264"/>
        <item x="2604"/>
        <item x="712"/>
        <item x="437"/>
        <item x="235"/>
        <item x="2017"/>
        <item x="1483"/>
        <item x="454"/>
        <item x="238"/>
        <item x="2555"/>
        <item x="48"/>
        <item x="174"/>
        <item x="2039"/>
        <item x="1961"/>
        <item x="2589"/>
        <item x="641"/>
        <item x="1530"/>
        <item x="1990"/>
        <item x="177"/>
        <item x="1563"/>
        <item x="663"/>
        <item x="823"/>
        <item x="277"/>
        <item x="656"/>
        <item x="1767"/>
        <item x="842"/>
        <item x="2598"/>
        <item x="1122"/>
        <item x="2115"/>
        <item x="2113"/>
        <item x="1338"/>
        <item x="1750"/>
        <item x="2077"/>
        <item x="2093"/>
        <item x="1448"/>
        <item x="616"/>
        <item x="1152"/>
        <item x="360"/>
        <item x="2583"/>
        <item x="1723"/>
        <item x="2390"/>
        <item x="2331"/>
        <item x="2157"/>
        <item x="1320"/>
        <item x="136"/>
        <item x="758"/>
        <item x="2330"/>
        <item x="2411"/>
        <item x="433"/>
        <item x="331"/>
        <item x="1787"/>
        <item x="1108"/>
        <item x="2304"/>
        <item x="1426"/>
        <item x="640"/>
        <item x="2265"/>
        <item x="1453"/>
        <item x="314"/>
        <item x="1686"/>
        <item x="1207"/>
        <item x="1536"/>
        <item x="310"/>
        <item x="2104"/>
        <item x="395"/>
        <item x="1575"/>
        <item x="1241"/>
        <item x="1678"/>
        <item x="1877"/>
        <item x="953"/>
        <item x="430"/>
        <item x="1000"/>
        <item x="1688"/>
        <item x="896"/>
        <item x="227"/>
        <item x="2288"/>
        <item x="321"/>
        <item x="1521"/>
        <item x="340"/>
        <item x="1507"/>
        <item x="954"/>
        <item x="916"/>
        <item x="2485"/>
        <item x="747"/>
        <item x="2118"/>
        <item x="383"/>
        <item x="752"/>
        <item x="133"/>
        <item x="1693"/>
        <item x="991"/>
        <item x="2153"/>
        <item x="2008"/>
        <item x="2590"/>
        <item x="1171"/>
        <item x="2009"/>
        <item x="2579"/>
        <item x="2349"/>
        <item x="1420"/>
        <item x="1285"/>
        <item x="316"/>
        <item x="14"/>
        <item x="694"/>
        <item x="1811"/>
        <item x="925"/>
        <item x="484"/>
        <item x="1460"/>
        <item x="1191"/>
        <item x="98"/>
        <item x="2453"/>
        <item x="2469"/>
        <item x="1168"/>
        <item x="308"/>
        <item x="457"/>
        <item x="968"/>
        <item x="921"/>
        <item x="2570"/>
        <item x="1203"/>
        <item x="64"/>
        <item x="2063"/>
        <item x="1752"/>
        <item x="1350"/>
        <item x="295"/>
        <item x="1204"/>
        <item x="1759"/>
        <item x="611"/>
        <item x="2462"/>
        <item x="307"/>
        <item x="492"/>
        <item x="1247"/>
        <item x="471"/>
        <item x="575"/>
        <item x="1532"/>
        <item x="1516"/>
        <item x="1311"/>
        <item x="1262"/>
        <item x="1918"/>
        <item x="2387"/>
        <item x="293"/>
        <item x="1967"/>
        <item x="1192"/>
        <item x="652"/>
        <item x="1193"/>
        <item x="1180"/>
        <item x="2035"/>
        <item x="1535"/>
        <item x="1890"/>
        <item x="1146"/>
        <item x="155"/>
        <item x="981"/>
        <item x="1271"/>
        <item x="932"/>
        <item x="1232"/>
        <item x="2298"/>
        <item x="2540"/>
        <item x="1060"/>
        <item x="2233"/>
        <item x="903"/>
        <item x="1585"/>
        <item x="2068"/>
        <item x="1641"/>
        <item x="577"/>
        <item x="2404"/>
        <item x="2267"/>
        <item x="13"/>
        <item x="2482"/>
        <item x="403"/>
        <item x="2181"/>
        <item x="339"/>
        <item x="1554"/>
        <item x="296"/>
        <item x="2299"/>
        <item x="1866"/>
        <item x="1867"/>
        <item x="1088"/>
        <item x="1845"/>
        <item x="2516"/>
        <item x="1321"/>
        <item x="834"/>
        <item x="232"/>
        <item x="1038"/>
        <item x="1178"/>
        <item x="2188"/>
        <item x="795"/>
        <item x="412"/>
        <item x="465"/>
        <item x="1052"/>
        <item x="2025"/>
        <item x="2596"/>
        <item x="973"/>
        <item x="1814"/>
        <item x="911"/>
        <item x="1827"/>
        <item x="741"/>
        <item x="817"/>
        <item x="2489"/>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2"/>
        <item x="686"/>
        <item x="1407"/>
        <item x="491"/>
        <item x="1819"/>
        <item x="1365"/>
        <item x="544"/>
        <item x="443"/>
        <item x="2542"/>
        <item x="1105"/>
        <item x="1818"/>
        <item x="1537"/>
        <item x="458"/>
        <item x="1446"/>
        <item x="2368"/>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3"/>
        <item x="2449"/>
        <item x="2220"/>
        <item x="2357"/>
        <item x="1732"/>
        <item x="2072"/>
        <item x="1740"/>
        <item x="1103"/>
        <item x="2294"/>
        <item x="2522"/>
        <item x="2208"/>
        <item x="2217"/>
        <item x="1381"/>
        <item x="2282"/>
        <item x="1642"/>
        <item x="176"/>
        <item x="2049"/>
        <item x="1394"/>
        <item x="2172"/>
        <item x="216"/>
        <item x="1927"/>
        <item x="2219"/>
        <item x="2291"/>
        <item x="627"/>
        <item x="624"/>
        <item x="2439"/>
        <item x="2567"/>
        <item x="2471"/>
        <item x="2509"/>
        <item x="2466"/>
        <item x="2383"/>
        <item x="1517"/>
        <item x="2218"/>
        <item x="897"/>
        <item x="1587"/>
        <item x="141"/>
        <item x="2412"/>
        <item x="666"/>
        <item x="2092"/>
        <item x="574"/>
        <item x="1363"/>
        <item x="732"/>
        <item x="1018"/>
        <item x="2519"/>
        <item x="1953"/>
        <item x="1822"/>
        <item x="524"/>
        <item x="2235"/>
        <item x="1362"/>
        <item x="612"/>
        <item x="429"/>
        <item x="1417"/>
        <item x="1063"/>
        <item x="2392"/>
        <item x="623"/>
        <item x="123"/>
        <item x="550"/>
        <item x="2373"/>
        <item x="2155"/>
        <item x="705"/>
        <item x="638"/>
        <item x="999"/>
        <item x="1712"/>
        <item x="1615"/>
        <item x="334"/>
        <item x="1951"/>
        <item x="1085"/>
        <item x="1781"/>
        <item x="725"/>
        <item x="910"/>
        <item x="170"/>
        <item x="324"/>
        <item x="2547"/>
        <item x="1921"/>
        <item x="1499"/>
        <item x="2246"/>
        <item x="21"/>
        <item x="1169"/>
        <item x="1431"/>
        <item x="2"/>
        <item x="1542"/>
        <item x="1100"/>
        <item x="1755"/>
        <item x="182"/>
        <item x="866"/>
        <item x="840"/>
        <item x="929"/>
        <item x="899"/>
        <item x="673"/>
        <item x="1124"/>
        <item x="1988"/>
        <item x="127"/>
        <item x="1879"/>
        <item x="2457"/>
        <item x="927"/>
        <item x="1529"/>
        <item x="1201"/>
        <item x="2490"/>
        <item x="835"/>
        <item x="690"/>
        <item x="2024"/>
        <item x="355"/>
        <item x="992"/>
        <item x="1609"/>
        <item x="576"/>
        <item x="2050"/>
        <item x="2126"/>
        <item x="1783"/>
        <item x="1174"/>
        <item x="2528"/>
        <item x="2472"/>
        <item x="1082"/>
        <item x="876"/>
        <item x="100"/>
        <item x="24"/>
        <item x="1399"/>
        <item x="792"/>
        <item x="88"/>
        <item x="1789"/>
        <item x="1804"/>
        <item x="737"/>
        <item x="1929"/>
        <item x="1513"/>
        <item x="631"/>
        <item x="91"/>
        <item x="1523"/>
        <item x="1644"/>
        <item x="1617"/>
        <item x="1385"/>
        <item x="396"/>
        <item x="533"/>
        <item x="90"/>
        <item x="92"/>
        <item x="270"/>
        <item x="1229"/>
        <item x="1469"/>
        <item x="2283"/>
        <item x="309"/>
        <item x="895"/>
        <item x="32"/>
        <item x="1496"/>
        <item x="1583"/>
        <item x="1588"/>
        <item x="388"/>
        <item x="569"/>
        <item x="1543"/>
        <item x="1005"/>
        <item x="1761"/>
        <item x="775"/>
        <item x="2307"/>
        <item x="1635"/>
        <item x="259"/>
        <item x="505"/>
        <item x="2403"/>
        <item x="950"/>
        <item x="1745"/>
        <item x="853"/>
        <item x="394"/>
        <item x="964"/>
        <item x="464"/>
        <item x="2475"/>
        <item x="1829"/>
        <item x="1922"/>
        <item x="2151"/>
        <item x="469"/>
        <item x="564"/>
        <item x="1147"/>
        <item x="1706"/>
        <item x="917"/>
        <item x="266"/>
        <item x="1411"/>
        <item x="1721"/>
        <item x="1292"/>
        <item x="1445"/>
        <item x="65"/>
        <item x="2065"/>
        <item x="1050"/>
        <item x="1838"/>
        <item x="653"/>
        <item x="1805"/>
        <item x="1714"/>
        <item x="1797"/>
        <item x="1260"/>
        <item x="531"/>
        <item x="1358"/>
        <item x="658"/>
        <item x="1924"/>
        <item x="2054"/>
        <item x="1097"/>
        <item x="44"/>
        <item x="142"/>
        <item x="1423"/>
        <item x="1708"/>
        <item x="105"/>
        <item x="1334"/>
        <item x="1462"/>
        <item x="1044"/>
        <item x="2561"/>
        <item x="57"/>
        <item x="2535"/>
        <item x="1437"/>
        <item x="2356"/>
        <item x="1544"/>
        <item x="1442"/>
        <item x="536"/>
        <item x="408"/>
        <item x="723"/>
        <item x="2586"/>
        <item x="193"/>
        <item x="2413"/>
        <item x="634"/>
        <item x="428"/>
        <item x="201"/>
        <item x="1374"/>
        <item x="2360"/>
        <item x="1888"/>
        <item x="1741"/>
        <item x="1746"/>
        <item x="1312"/>
        <item x="1033"/>
        <item x="2318"/>
        <item x="106"/>
        <item x="1167"/>
        <item x="236"/>
        <item x="1372"/>
        <item x="2047"/>
        <item x="782"/>
        <item x="1936"/>
        <item x="377"/>
        <item x="2326"/>
        <item x="80"/>
        <item x="1830"/>
        <item x="1511"/>
        <item x="1344"/>
        <item x="1616"/>
        <item x="1343"/>
        <item x="1069"/>
        <item x="1643"/>
        <item x="1971"/>
        <item x="751"/>
        <item x="1045"/>
        <item x="313"/>
        <item x="455"/>
        <item x="2236"/>
        <item x="382"/>
        <item x="988"/>
        <item x="750"/>
        <item x="2088"/>
        <item x="364"/>
        <item x="1832"/>
        <item x="2156"/>
        <item x="246"/>
        <item x="1677"/>
        <item x="2103"/>
        <item x="2086"/>
        <item x="2553"/>
        <item x="208"/>
        <item x="753"/>
        <item x="713"/>
        <item x="754"/>
        <item x="1215"/>
        <item x="2512"/>
        <item x="2402"/>
        <item x="590"/>
        <item x="585"/>
        <item x="1724"/>
        <item x="1093"/>
        <item x="743"/>
        <item x="617"/>
        <item x="472"/>
        <item x="1570"/>
        <item x="2071"/>
        <item x="947"/>
        <item x="250"/>
        <item x="178"/>
        <item x="1941"/>
        <item x="1795"/>
        <item x="1672"/>
        <item x="1274"/>
        <item x="1837"/>
        <item x="955"/>
        <item x="660"/>
        <item x="1032"/>
        <item x="2594"/>
        <item x="508"/>
        <item x="646"/>
        <item x="1315"/>
        <item x="242"/>
        <item x="1883"/>
        <item x="833"/>
        <item x="580"/>
        <item x="959"/>
        <item x="609"/>
        <item x="192"/>
        <item x="461"/>
        <item x="1010"/>
        <item x="522"/>
        <item x="2106"/>
        <item x="2305"/>
        <item x="874"/>
        <item x="204"/>
        <item x="1558"/>
        <item x="166"/>
        <item x="275"/>
        <item x="1810"/>
        <item x="1003"/>
        <item x="887"/>
        <item x="563"/>
        <item x="1552"/>
        <item x="769"/>
        <item x="2204"/>
        <item x="2055"/>
        <item x="1349"/>
        <item x="1470"/>
        <item x="2401"/>
        <item x="2546"/>
        <item x="906"/>
        <item x="2082"/>
        <item x="678"/>
        <item x="1408"/>
        <item x="537"/>
        <item x="527"/>
        <item x="2314"/>
        <item x="400"/>
        <item x="1895"/>
        <item x="1335"/>
        <item x="1854"/>
        <item x="540"/>
        <item x="1392"/>
        <item x="58"/>
        <item x="1757"/>
        <item x="1375"/>
        <item x="1451"/>
        <item x="1669"/>
        <item x="1153"/>
        <item x="1651"/>
        <item x="2441"/>
        <item x="2200"/>
        <item x="1520"/>
        <item x="1208"/>
        <item x="2593"/>
        <item x="2367"/>
        <item x="2549"/>
        <item x="419"/>
        <item x="1506"/>
        <item x="2443"/>
        <item x="2585"/>
        <item x="740"/>
        <item x="386"/>
        <item x="2287"/>
        <item x="69"/>
        <item x="2408"/>
        <item x="661"/>
        <item x="1447"/>
        <item x="2421"/>
        <item x="951"/>
        <item x="1173"/>
        <item x="1577"/>
        <item x="1120"/>
        <item x="1319"/>
        <item x="1355"/>
        <item x="2026"/>
        <item x="1478"/>
        <item x="2560"/>
        <item x="367"/>
        <item x="2076"/>
        <item x="2446"/>
        <item x="1524"/>
        <item x="2244"/>
        <item x="446"/>
        <item x="1077"/>
        <item x="206"/>
        <item x="554"/>
        <item x="561"/>
        <item x="567"/>
        <item x="1630"/>
        <item x="1736"/>
        <item x="2397"/>
        <item x="1037"/>
        <item x="1793"/>
        <item x="1310"/>
        <item x="63"/>
        <item x="49"/>
        <item x="709"/>
        <item x="1658"/>
        <item x="832"/>
        <item x="884"/>
        <item x="2179"/>
        <item x="1371"/>
        <item x="1697"/>
        <item x="1409"/>
        <item x="116"/>
        <item x="467"/>
        <item x="1613"/>
        <item x="1602"/>
        <item x="2279"/>
        <item x="2053"/>
        <item x="2154"/>
        <item x="738"/>
        <item x="979"/>
        <item x="765"/>
        <item x="43"/>
        <item x="2014"/>
        <item x="2327"/>
        <item x="2478"/>
        <item x="643"/>
        <item x="1430"/>
        <item x="822"/>
        <item x="2002"/>
        <item x="4"/>
        <item x="2163"/>
        <item x="426"/>
        <item x="2417"/>
        <item x="1041"/>
        <item x="594"/>
        <item x="2486"/>
        <item x="278"/>
        <item x="2011"/>
        <item x="22"/>
        <item x="1527"/>
        <item x="1993"/>
        <item x="1106"/>
        <item x="1679"/>
        <item x="2109"/>
        <item x="555"/>
        <item x="159"/>
        <item x="19"/>
        <item x="1715"/>
        <item x="1214"/>
        <item x="1428"/>
        <item x="107"/>
        <item x="1256"/>
        <item x="53"/>
        <item x="318"/>
        <item x="1843"/>
        <item x="2473"/>
        <item x="1557"/>
        <item x="115"/>
        <item x="2534"/>
        <item x="857"/>
        <item x="1699"/>
        <item x="1958"/>
        <item x="1144"/>
        <item x="422"/>
        <item x="1390"/>
        <item x="1727"/>
        <item x="2474"/>
        <item x="240"/>
        <item x="2041"/>
        <item x="882"/>
        <item x="773"/>
        <item x="1389"/>
        <item x="1495"/>
        <item x="742"/>
        <item x="1026"/>
        <item x="889"/>
        <item x="2133"/>
        <item x="2036"/>
        <item x="2552"/>
        <item x="2230"/>
        <item x="613"/>
        <item x="485"/>
        <item x="1778"/>
        <item x="140"/>
        <item x="1218"/>
        <item x="1891"/>
        <item x="28"/>
        <item x="424"/>
        <item x="2495"/>
        <item x="1510"/>
        <item x="1655"/>
        <item x="253"/>
        <item x="707"/>
        <item x="1347"/>
        <item x="330"/>
        <item x="84"/>
        <item x="431"/>
        <item x="718"/>
        <item x="1711"/>
        <item x="978"/>
        <item x="434"/>
        <item x="181"/>
        <item x="1977"/>
        <item x="877"/>
        <item x="1514"/>
        <item x="2045"/>
        <item x="516"/>
        <item x="2442"/>
        <item x="2142"/>
        <item x="1533"/>
        <item x="415"/>
        <item x="1206"/>
        <item x="333"/>
        <item x="1376"/>
        <item x="1505"/>
        <item x="974"/>
        <item x="1298"/>
        <item x="996"/>
        <item x="772"/>
        <item x="1210"/>
        <item x="1223"/>
        <item x="405"/>
        <item x="938"/>
        <item x="329"/>
        <item x="794"/>
        <item x="1025"/>
        <item x="798"/>
        <item x="241"/>
        <item x="2347"/>
        <item x="588"/>
        <item x="908"/>
        <item x="389"/>
        <item x="744"/>
        <item x="626"/>
        <item x="838"/>
        <item x="526"/>
        <item x="1148"/>
        <item x="1954"/>
        <item x="836"/>
        <item x="29"/>
        <item x="2355"/>
        <item x="1481"/>
        <item x="2056"/>
        <item x="101"/>
        <item x="1938"/>
        <item x="1419"/>
        <item x="1291"/>
        <item x="2145"/>
        <item x="2137"/>
        <item x="1790"/>
        <item x="41"/>
        <item x="1239"/>
        <item x="1324"/>
        <item x="1600"/>
        <item x="120"/>
        <item x="1342"/>
        <item x="1295"/>
        <item x="1725"/>
        <item x="2558"/>
        <item x="2061"/>
        <item x="2543"/>
        <item x="880"/>
        <item x="667"/>
        <item x="71"/>
        <item x="217"/>
        <item x="79"/>
        <item x="2313"/>
        <item x="1566"/>
        <item x="855"/>
        <item x="2074"/>
        <item x="2380"/>
        <item x="596"/>
        <item x="2328"/>
        <item x="1934"/>
        <item x="2141"/>
        <item x="66"/>
        <item x="1463"/>
        <item x="152"/>
        <item x="1689"/>
        <item x="1068"/>
        <item x="2263"/>
        <item x="1391"/>
        <item x="579"/>
        <item x="2559"/>
        <item x="1366"/>
        <item x="919"/>
        <item x="2051"/>
        <item x="311"/>
        <item x="1538"/>
        <item x="2576"/>
        <item x="2476"/>
        <item x="475"/>
        <item x="589"/>
        <item x="861"/>
        <item x="2455"/>
        <item x="2228"/>
        <item x="378"/>
        <item x="1632"/>
        <item x="1474"/>
        <item x="267"/>
        <item x="1055"/>
        <item x="688"/>
        <item x="1352"/>
        <item x="494"/>
        <item x="2394"/>
        <item x="1316"/>
        <item x="1314"/>
        <item x="2194"/>
        <item x="2393"/>
        <item x="1942"/>
        <item x="239"/>
        <item x="271"/>
        <item x="2251"/>
        <item x="1855"/>
        <item x="164"/>
        <item x="1599"/>
        <item x="2132"/>
        <item x="695"/>
        <item x="2284"/>
        <item x="969"/>
        <item x="2003"/>
        <item x="1596"/>
        <item x="2042"/>
        <item x="87"/>
        <item x="345"/>
        <item x="1713"/>
        <item x="1158"/>
        <item x="700"/>
        <item x="2530"/>
        <item x="2437"/>
        <item x="2187"/>
        <item x="282"/>
        <item x="1084"/>
        <item x="294"/>
        <item x="905"/>
        <item x="784"/>
        <item x="2139"/>
        <item x="2409"/>
        <item x="128"/>
        <item x="1568"/>
        <item x="338"/>
        <item x="2523"/>
        <item x="1466"/>
        <item x="1631"/>
        <item x="1525"/>
        <item x="2201"/>
        <item x="2480"/>
        <item x="135"/>
        <item x="391"/>
        <item x="948"/>
        <item x="924"/>
        <item x="1410"/>
        <item x="803"/>
        <item x="1492"/>
        <item x="708"/>
        <item x="2034"/>
        <item x="2171"/>
        <item x="791"/>
        <item x="1186"/>
        <item x="1092"/>
        <item x="1776"/>
        <item x="493"/>
        <item x="319"/>
        <item x="1576"/>
        <item x="2060"/>
        <item x="797"/>
        <item x="2216"/>
        <item x="2551"/>
        <item x="722"/>
        <item x="2334"/>
        <item x="1432"/>
        <item x="868"/>
        <item x="983"/>
        <item x="2306"/>
        <item x="2463"/>
        <item x="2526"/>
        <item x="50"/>
        <item x="1142"/>
        <item x="2424"/>
        <item x="2131"/>
        <item x="1011"/>
        <item x="2070"/>
        <item x="2031"/>
        <item x="2101"/>
        <item x="1559"/>
        <item x="1107"/>
        <item x="2110"/>
        <item x="481"/>
        <item x="760"/>
        <item x="1064"/>
        <item x="1984"/>
        <item x="1479"/>
        <item x="913"/>
        <item x="157"/>
        <item x="936"/>
        <item x="1900"/>
        <item x="961"/>
        <item x="551"/>
        <item x="2290"/>
        <item x="305"/>
        <item x="2445"/>
        <item x="1849"/>
        <item x="1175"/>
        <item x="1905"/>
        <item x="720"/>
        <item x="196"/>
        <item x="670"/>
        <item x="438"/>
        <item x="2499"/>
        <item x="2426"/>
        <item x="2588"/>
        <item x="1700"/>
        <item x="1682"/>
        <item x="692"/>
        <item x="986"/>
        <item x="894"/>
        <item x="349"/>
        <item x="1902"/>
        <item x="1995"/>
        <item x="2125"/>
        <item x="1195"/>
        <item x="2297"/>
        <item x="1109"/>
        <item x="2440"/>
        <item x="2195"/>
        <item x="1820"/>
        <item x="915"/>
        <item x="2568"/>
        <item x="402"/>
        <item x="2427"/>
        <item x="1945"/>
        <item x="2237"/>
        <item x="859"/>
        <item x="2069"/>
        <item x="1364"/>
        <item x="2167"/>
        <item x="56"/>
        <item x="2162"/>
        <item x="1130"/>
        <item x="1228"/>
        <item x="52"/>
        <item x="456"/>
        <item x="1119"/>
        <item x="2239"/>
        <item x="2603"/>
        <item x="1747"/>
        <item x="2229"/>
        <item x="727"/>
        <item x="1833"/>
        <item x="2253"/>
        <item x="2108"/>
        <item x="1293"/>
        <item x="2358"/>
        <item x="875"/>
        <item x="420"/>
        <item x="1317"/>
        <item x="827"/>
        <item x="463"/>
        <item x="1807"/>
        <item x="878"/>
        <item x="560"/>
        <item x="2296"/>
        <item x="2520"/>
        <item x="1653"/>
        <item x="2248"/>
        <item x="607"/>
        <item x="2431"/>
        <item x="583"/>
        <item x="870"/>
        <item x="994"/>
        <item x="1328"/>
        <item x="937"/>
        <item x="249"/>
        <item x="1926"/>
        <item x="1139"/>
        <item x="2597"/>
        <item x="2388"/>
        <item x="715"/>
        <item x="1405"/>
        <item x="1266"/>
        <item x="1962"/>
        <item x="110"/>
        <item x="2425"/>
        <item x="1791"/>
        <item x="131"/>
        <item x="802"/>
        <item x="1564"/>
        <item x="2363"/>
        <item x="2362"/>
        <item x="470"/>
        <item x="683"/>
        <item x="975"/>
        <item x="650"/>
        <item x="1662"/>
        <item x="637"/>
        <item x="2207"/>
        <item x="150"/>
        <item x="552"/>
        <item x="2556"/>
        <item x="1808"/>
        <item x="621"/>
        <item x="2159"/>
        <item x="1230"/>
        <item x="191"/>
        <item x="635"/>
        <item x="1253"/>
        <item x="1282"/>
        <item x="2366"/>
        <item x="2531"/>
        <item x="598"/>
        <item x="1994"/>
        <item x="651"/>
        <item x="47"/>
        <item x="399"/>
        <item x="2033"/>
        <item x="1301"/>
        <item x="2274"/>
        <item x="2573"/>
        <item x="2379"/>
        <item x="1572"/>
        <item x="1440"/>
        <item x="2436"/>
        <item x="373"/>
        <item x="603"/>
        <item x="1928"/>
        <item x="767"/>
        <item x="397"/>
        <item x="1611"/>
        <item x="1001"/>
        <item x="1027"/>
        <item x="1255"/>
        <item x="1950"/>
        <item x="256"/>
        <item x="783"/>
        <item x="1952"/>
        <item x="1607"/>
        <item x="1170"/>
        <item x="2260"/>
        <item x="2303"/>
        <item x="2177"/>
        <item x="2048"/>
        <item x="2084"/>
        <item x="863"/>
        <item x="943"/>
        <item x="1959"/>
        <item x="362"/>
        <item x="2062"/>
        <item x="1128"/>
        <item x="1454"/>
        <item x="213"/>
        <item x="149"/>
        <item x="1290"/>
        <item x="1439"/>
        <item x="1236"/>
        <item x="645"/>
        <item x="2052"/>
        <item x="2241"/>
        <item x="45"/>
        <item x="2507"/>
        <item x="1429"/>
        <item x="322"/>
        <item x="1796"/>
        <item x="2043"/>
        <item x="2554"/>
        <item x="1265"/>
        <item x="946"/>
        <item x="1836"/>
        <item x="1287"/>
        <item x="1395"/>
        <item x="1840"/>
        <item x="1774"/>
        <item x="1912"/>
        <item x="1177"/>
        <item x="1597"/>
        <item x="341"/>
        <item x="1254"/>
        <item x="1183"/>
        <item x="956"/>
        <item x="186"/>
        <item x="2511"/>
        <item x="1748"/>
        <item x="848"/>
        <item x="622"/>
        <item x="1560"/>
        <item x="1383"/>
        <item x="1412"/>
        <item x="1126"/>
        <item x="2038"/>
        <item x="299"/>
        <item x="2461"/>
        <item x="2385"/>
        <item x="1683"/>
        <item x="51"/>
        <item x="776"/>
        <item x="801"/>
        <item x="503"/>
        <item x="1749"/>
        <item x="1571"/>
        <item x="354"/>
        <item x="2501"/>
        <item x="814"/>
        <item x="393"/>
        <item x="1709"/>
        <item x="35"/>
        <item x="119"/>
        <item x="1040"/>
        <item x="381"/>
        <item x="1398"/>
        <item x="1815"/>
        <item x="2342"/>
        <item x="962"/>
        <item x="114"/>
        <item x="352"/>
        <item x="1799"/>
        <item x="1150"/>
        <item x="710"/>
        <item x="1125"/>
        <item x="966"/>
        <item x="479"/>
        <item x="1443"/>
        <item x="839"/>
        <item x="1163"/>
        <item x="1869"/>
        <item x="1985"/>
        <item x="1769"/>
        <item x="761"/>
        <item x="2537"/>
        <item x="1899"/>
        <item x="923"/>
        <item x="290"/>
        <item x="1546"/>
        <item x="317"/>
        <item x="1046"/>
        <item x="165"/>
        <item x="1369"/>
        <item x="111"/>
        <item x="1684"/>
        <item x="2161"/>
        <item x="1801"/>
        <item x="1728"/>
        <item x="1948"/>
        <item x="292"/>
        <item x="2581"/>
        <item x="2270"/>
        <item x="1638"/>
        <item x="845"/>
        <item x="1121"/>
        <item x="1245"/>
        <item x="2329"/>
        <item x="1149"/>
        <item x="591"/>
        <item x="639"/>
        <item x="2186"/>
        <item x="1233"/>
        <item x="819"/>
        <item x="717"/>
        <item x="1067"/>
        <item x="2278"/>
        <item x="126"/>
        <item x="1198"/>
        <item x="40"/>
        <item x="633"/>
        <item x="642"/>
        <item x="442"/>
        <item x="2280"/>
        <item x="451"/>
        <item x="1434"/>
        <item x="175"/>
        <item x="662"/>
        <item x="2271"/>
        <item x="2599"/>
        <item x="2268"/>
        <item x="1450"/>
        <item x="1574"/>
        <item x="1065"/>
        <item x="1477"/>
        <item x="1083"/>
        <item x="243"/>
        <item x="234"/>
        <item x="1612"/>
        <item x="1986"/>
        <item x="883"/>
        <item x="846"/>
        <item x="2121"/>
        <item x="15"/>
        <item x="410"/>
        <item x="184"/>
        <item x="33"/>
        <item x="1370"/>
        <item x="1704"/>
        <item x="1414"/>
        <item x="879"/>
        <item x="2211"/>
        <item x="618"/>
        <item x="1043"/>
        <item x="787"/>
        <item x="2510"/>
        <item x="1197"/>
        <item x="680"/>
        <item x="2257"/>
        <item x="2040"/>
        <item x="226"/>
        <item x="54"/>
        <item x="2212"/>
        <item x="781"/>
        <item x="933"/>
        <item x="701"/>
        <item x="1487"/>
        <item x="942"/>
        <item x="829"/>
        <item x="272"/>
        <item x="2067"/>
        <item x="2315"/>
        <item x="2345"/>
        <item x="1441"/>
        <item x="1086"/>
        <item x="681"/>
        <item x="941"/>
        <item x="1659"/>
        <item x="559"/>
        <item x="572"/>
        <item x="1080"/>
        <item x="2483"/>
        <item x="1216"/>
        <item x="1637"/>
        <item x="920"/>
        <item x="703"/>
        <item x="2410"/>
        <item x="1573"/>
        <item x="2066"/>
        <item x="1903"/>
        <item x="2434"/>
        <item x="1716"/>
        <item x="2456"/>
        <item x="711"/>
        <item x="1013"/>
        <item x="2032"/>
        <item x="546"/>
        <item x="2165"/>
        <item x="244"/>
        <item x="1665"/>
        <item x="1157"/>
        <item x="1162"/>
        <item x="448"/>
        <item x="1648"/>
        <item x="2515"/>
        <item x="31"/>
        <item x="891"/>
        <item x="1773"/>
        <item x="967"/>
        <item x="2030"/>
        <item x="380"/>
        <item x="1812"/>
        <item x="1785"/>
        <item x="325"/>
        <item x="2210"/>
        <item x="1140"/>
        <item x="1614"/>
        <item x="2213"/>
        <item x="759"/>
        <item x="2496"/>
        <item x="1259"/>
        <item x="816"/>
        <item x="188"/>
        <item x="1224"/>
        <item x="1623"/>
        <item x="2147"/>
        <item x="2322"/>
        <item x="1821"/>
        <item x="1964"/>
        <item x="534"/>
        <item x="1075"/>
        <item x="23"/>
        <item x="327"/>
        <item x="1515"/>
        <item x="1522"/>
        <item x="1133"/>
        <item x="2301"/>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1"/>
        <item x="1421"/>
        <item x="1200"/>
        <item x="1882"/>
        <item x="2227"/>
        <item x="850"/>
        <item x="2016"/>
        <item x="2517"/>
        <item x="375"/>
        <item x="1036"/>
        <item x="2506"/>
        <item x="1539"/>
        <item x="1234"/>
        <item x="1998"/>
        <item x="332"/>
        <item x="1354"/>
        <item x="423"/>
        <item x="971"/>
        <item x="2332"/>
        <item x="210"/>
        <item x="143"/>
        <item x="800"/>
        <item x="2286"/>
        <item x="279"/>
        <item x="1187"/>
        <item x="2350"/>
        <item x="113"/>
        <item x="2261"/>
        <item x="1393"/>
        <item x="2173"/>
        <item x="1908"/>
        <item x="1160"/>
        <item x="1707"/>
        <item x="1668"/>
        <item x="407"/>
        <item x="2382"/>
        <item x="287"/>
        <item x="1268"/>
        <item x="2091"/>
        <item x="17"/>
        <item x="1578"/>
        <item x="1099"/>
        <item x="779"/>
        <item x="1966"/>
        <item x="1887"/>
        <item x="2308"/>
        <item x="2176"/>
        <item x="1636"/>
        <item x="1333"/>
        <item x="922"/>
        <item x="1504"/>
        <item x="1619"/>
        <item x="2606"/>
        <item x="763"/>
        <item x="813"/>
        <item x="1851"/>
        <item x="730"/>
        <item x="2572"/>
        <item x="1743"/>
        <item x="1004"/>
        <item x="548"/>
        <item x="1634"/>
        <item x="904"/>
        <item x="1605"/>
        <item x="187"/>
        <item x="1734"/>
        <item x="1480"/>
        <item x="1307"/>
        <item x="684"/>
        <item x="2544"/>
        <item x="274"/>
        <item x="804"/>
        <item x="1729"/>
        <item x="2203"/>
        <item x="1603"/>
        <item x="46"/>
        <item x="2578"/>
        <item x="2374"/>
        <item x="480"/>
        <item x="659"/>
        <item x="869"/>
        <item x="2168"/>
        <item x="2079"/>
        <item x="907"/>
        <item x="1875"/>
        <item x="2174"/>
        <item x="1061"/>
        <item x="892"/>
        <item x="2450"/>
        <item x="1940"/>
        <item x="347"/>
        <item x="96"/>
        <item x="2580"/>
        <item x="1270"/>
        <item x="1550"/>
        <item x="280"/>
        <item x="2122"/>
        <item x="1095"/>
        <item x="2532"/>
        <item x="2429"/>
        <item x="1348"/>
        <item x="2099"/>
        <item x="1621"/>
        <item x="353"/>
        <item x="849"/>
        <item x="671"/>
        <item x="365"/>
        <item x="1590"/>
        <item x="1824"/>
        <item x="1618"/>
        <item x="1006"/>
        <item x="934"/>
        <item x="1386"/>
        <item x="1357"/>
        <item x="1671"/>
        <item x="952"/>
        <item x="2371"/>
        <item x="2333"/>
        <item x="1048"/>
        <item x="2114"/>
        <item x="237"/>
        <item x="346"/>
        <item x="593"/>
        <item x="328"/>
        <item x="1009"/>
        <item x="483"/>
        <item x="1582"/>
        <item x="406"/>
        <item x="1402"/>
        <item x="125"/>
        <item x="918"/>
        <item x="1112"/>
        <item x="2498"/>
        <item x="2492"/>
        <item x="1528"/>
        <item x="2269"/>
        <item x="1722"/>
        <item x="1589"/>
        <item x="497"/>
        <item x="76"/>
        <item x="2020"/>
        <item x="2458"/>
        <item x="124"/>
        <item x="1930"/>
        <item x="1880"/>
        <item x="366"/>
        <item x="2001"/>
        <item x="1705"/>
        <item x="1244"/>
        <item x="812"/>
        <item x="1438"/>
        <item x="628"/>
        <item x="1850"/>
        <item x="2316"/>
        <item x="2124"/>
        <item x="500"/>
        <item x="1844"/>
        <item x="168"/>
        <item x="1137"/>
        <item x="289"/>
        <item x="674"/>
        <item x="595"/>
        <item x="211"/>
        <item x="1816"/>
        <item x="1222"/>
        <item x="1184"/>
        <item x="1132"/>
        <item x="793"/>
        <item x="487"/>
        <item x="489"/>
        <item x="1825"/>
        <item x="1115"/>
        <item x="1304"/>
        <item x="409"/>
        <item x="2119"/>
        <item x="435"/>
        <item x="808"/>
        <item x="384"/>
        <item x="1332"/>
        <item x="2521"/>
        <item x="2400"/>
        <item x="2320"/>
        <item x="1628"/>
        <item x="815"/>
        <item x="2479"/>
        <item x="1601"/>
        <item x="2264"/>
        <item x="1999"/>
        <item x="1919"/>
        <item x="2310"/>
        <item x="1076"/>
        <item x="2369"/>
        <item x="556"/>
        <item x="1549"/>
        <item x="2107"/>
        <item x="2481"/>
        <item x="1351"/>
        <item x="474"/>
        <item x="2140"/>
        <item x="1275"/>
        <item x="1272"/>
        <item x="2548"/>
        <item x="1459"/>
        <item x="729"/>
        <item x="1367"/>
        <item x="1415"/>
        <item x="77"/>
        <item x="644"/>
        <item x="1598"/>
        <item x="608"/>
        <item x="2339"/>
        <item x="1562"/>
        <item x="1772"/>
        <item x="1217"/>
        <item x="1694"/>
        <item x="2364"/>
        <item x="2607"/>
        <item x="2569"/>
        <item x="2539"/>
        <item x="281"/>
        <item x="390"/>
        <item x="2533"/>
        <item x="102"/>
        <item x="145"/>
        <item x="2022"/>
        <item x="1303"/>
        <item x="1323"/>
        <item x="2010"/>
        <item x="1345"/>
        <item x="306"/>
        <item x="2423"/>
        <item x="16"/>
        <item x="2564"/>
        <item x="521"/>
        <item x="2018"/>
        <item x="2550"/>
        <item x="1911"/>
        <item x="252"/>
        <item x="604"/>
        <item x="1159"/>
        <item x="269"/>
        <item x="2198"/>
        <item x="528"/>
        <item x="2391"/>
        <item x="1042"/>
        <item x="523"/>
        <item x="1870"/>
        <item x="2324"/>
        <item x="1996"/>
        <item x="865"/>
        <item x="118"/>
        <item x="858"/>
        <item x="2129"/>
        <item x="413"/>
        <item x="1856"/>
        <item x="1489"/>
        <item x="2538"/>
        <item x="586"/>
        <item x="530"/>
        <item x="418"/>
        <item x="2262"/>
        <item x="940"/>
        <item x="1933"/>
        <item x="1181"/>
        <item x="1455"/>
        <item x="1839"/>
        <item x="2273"/>
        <item x="2128"/>
        <item x="733"/>
        <item x="173"/>
        <item x="1473"/>
        <item x="2444"/>
        <item x="421"/>
        <item x="1991"/>
        <item x="2013"/>
        <item x="2381"/>
        <item x="501"/>
        <item x="886"/>
        <item x="1199"/>
        <item x="134"/>
        <item x="963"/>
        <item x="2293"/>
        <item x="218"/>
        <item x="513"/>
        <item x="2160"/>
        <item x="1057"/>
        <item x="2094"/>
        <item x="2351"/>
        <item x="2275"/>
        <item x="1974"/>
        <item x="1382"/>
        <item x="2529"/>
        <item x="820"/>
        <item x="37"/>
        <item x="1859"/>
        <item x="1261"/>
        <item x="1336"/>
        <item x="2433"/>
        <item x="1865"/>
        <item x="197"/>
        <item x="614"/>
        <item x="1337"/>
        <item x="117"/>
        <item x="255"/>
        <item x="247"/>
        <item x="153"/>
        <item x="25"/>
        <item x="1548"/>
        <item x="1853"/>
        <item x="130"/>
        <item x="462"/>
        <item x="539"/>
        <item x="1309"/>
        <item x="1892"/>
        <item x="745"/>
        <item x="851"/>
        <item x="2487"/>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2"/>
        <item x="515"/>
        <item x="2377"/>
        <item x="183"/>
        <item x="2193"/>
        <item x="2428"/>
        <item x="350"/>
        <item x="264"/>
        <item x="1828"/>
        <item x="1847"/>
        <item x="993"/>
        <item x="2143"/>
        <item x="2415"/>
        <item x="510"/>
        <item x="1231"/>
        <item x="374"/>
        <item x="2405"/>
        <item x="1871"/>
        <item x="337"/>
        <item x="582"/>
        <item x="821"/>
        <item x="649"/>
        <item x="2354"/>
        <item x="1910"/>
        <item x="404"/>
        <item x="1327"/>
        <item x="195"/>
        <item x="496"/>
        <item x="122"/>
        <item x="2190"/>
        <item x="1104"/>
        <item x="2467"/>
        <item x="2460"/>
        <item x="154"/>
        <item x="519"/>
        <item x="562"/>
        <item x="1780"/>
        <item x="2250"/>
        <item x="214"/>
        <item x="1024"/>
        <item x="2097"/>
        <item x="1289"/>
        <item x="1923"/>
        <item x="1901"/>
        <item x="1373"/>
        <item x="2376"/>
        <item x="2438"/>
        <item x="336"/>
        <item x="1490"/>
        <item x="958"/>
        <item x="597"/>
        <item x="1695"/>
        <item x="2102"/>
        <item x="60"/>
        <item x="2395"/>
        <item x="301"/>
        <item x="805"/>
        <item x="230"/>
        <item x="1226"/>
        <item x="62"/>
        <item x="1486"/>
        <item x="2224"/>
        <item x="1555"/>
        <item x="1116"/>
        <item x="1610"/>
        <item x="2272"/>
        <item x="12"/>
        <item x="401"/>
        <item x="1858"/>
        <item x="359"/>
        <item x="1283"/>
        <item x="1325"/>
        <item x="1156"/>
        <item x="1580"/>
        <item x="2459"/>
        <item x="55"/>
        <item x="1016"/>
        <item x="273"/>
        <item x="1881"/>
        <item x="1656"/>
        <item x="1943"/>
        <item x="2083"/>
        <item x="1594"/>
        <item x="1976"/>
        <item x="148"/>
        <item x="369"/>
        <item x="852"/>
        <item x="1760"/>
        <item x="449"/>
        <item x="1012"/>
        <item x="1049"/>
        <item x="1802"/>
        <item x="1279"/>
        <item x="587"/>
        <item x="1848"/>
        <item x="714"/>
        <item x="2285"/>
        <item x="1735"/>
        <item x="1779"/>
        <item x="2341"/>
        <item x="1117"/>
        <item x="860"/>
        <item x="2004"/>
        <item x="1205"/>
        <item x="856"/>
        <item x="1654"/>
        <item x="1593"/>
        <item x="1221"/>
        <item x="888"/>
        <item x="1472"/>
        <item x="728"/>
        <item x="1794"/>
        <item x="1102"/>
        <item x="1079"/>
        <item x="2386"/>
        <item x="1547"/>
        <item x="2563"/>
        <item x="1400"/>
        <item x="1242"/>
        <item x="1742"/>
        <item x="1765"/>
        <item x="2117"/>
        <item x="837"/>
        <item x="1471"/>
        <item x="1110"/>
        <item x="1893"/>
        <item x="1680"/>
        <item x="1413"/>
        <item x="444"/>
        <item x="1059"/>
        <item x="2215"/>
        <item x="630"/>
        <item x="1674"/>
        <item x="1452"/>
        <item x="1359"/>
        <item x="762"/>
        <item x="1581"/>
        <item x="2197"/>
        <item x="647"/>
        <item x="1639"/>
        <item x="1145"/>
        <item x="547"/>
        <item x="2300"/>
        <item x="2112"/>
        <item x="300"/>
        <item x="1485"/>
        <item x="939"/>
        <item x="1975"/>
        <item x="1227"/>
        <item x="219"/>
        <item x="543"/>
        <item x="1237"/>
        <item x="228"/>
        <item x="2087"/>
        <item x="2491"/>
        <item x="1809"/>
        <item x="2348"/>
        <item x="2419"/>
        <item x="163"/>
        <item x="172"/>
        <item x="2571"/>
        <item x="532"/>
        <item x="27"/>
        <item x="1189"/>
        <item x="1138"/>
        <item x="414"/>
        <item x="73"/>
        <item x="957"/>
        <item x="749"/>
        <item x="1701"/>
        <item x="286"/>
        <item x="788"/>
        <item x="121"/>
        <item x="323"/>
        <item x="1297"/>
        <item x="1531"/>
        <item x="2256"/>
        <item x="2252"/>
        <item x="2566"/>
        <item x="2254"/>
        <item x="1842"/>
        <item x="1553"/>
        <item x="1"/>
        <item x="2196"/>
        <item x="1252"/>
        <item x="768"/>
        <item x="1534"/>
        <item x="2169"/>
        <item x="89"/>
        <item x="1624"/>
        <item x="1817"/>
        <item x="945"/>
        <item x="949"/>
        <item x="2420"/>
        <item x="1720"/>
        <item x="283"/>
        <item x="344"/>
        <item x="1035"/>
        <item x="1294"/>
        <item x="731"/>
        <item x="2059"/>
        <item x="2361"/>
        <item x="439"/>
        <item x="687"/>
        <item x="1608"/>
        <item x="9"/>
        <item x="2336"/>
        <item x="1703"/>
        <item x="697"/>
        <item x="39"/>
        <item x="545"/>
        <item x="1894"/>
        <item x="987"/>
        <item x="1154"/>
        <item x="1666"/>
        <item x="2012"/>
        <item x="1021"/>
        <item x="2525"/>
        <item x="1978"/>
        <item x="1030"/>
        <item x="1823"/>
        <item x="2575"/>
        <item x="1456"/>
        <item x="2302"/>
        <item x="2185"/>
        <item x="223"/>
        <item x="2508"/>
        <item x="2096"/>
        <item x="698"/>
        <item x="2503"/>
        <item x="693"/>
        <item x="2488"/>
        <item x="2432"/>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09"/>
        <item x="862"/>
        <item x="1494"/>
        <item x="1318"/>
        <item x="189"/>
        <item x="1488"/>
        <item x="844"/>
        <item x="1273"/>
        <item x="1248"/>
        <item x="129"/>
        <item x="1250"/>
        <item x="2375"/>
        <item x="441"/>
        <item x="2242"/>
        <item x="1482"/>
        <item x="302"/>
        <item x="2085"/>
        <item x="203"/>
        <item x="392"/>
        <item x="1403"/>
        <item x="326"/>
        <item x="257"/>
        <item x="566"/>
        <item x="1907"/>
        <item x="502"/>
        <item x="854"/>
        <item x="1645"/>
        <item x="284"/>
        <item x="615"/>
        <item x="167"/>
        <item x="1626"/>
        <item x="843"/>
        <item x="387"/>
        <item x="984"/>
        <item x="2494"/>
        <item x="1685"/>
        <item x="1584"/>
        <item x="1509"/>
        <item x="535"/>
        <item x="1916"/>
        <item x="668"/>
        <item x="2136"/>
        <item x="1904"/>
        <item x="1981"/>
        <item x="1284"/>
        <item x="2465"/>
        <item x="342"/>
        <item x="1980"/>
        <item x="1263"/>
        <item x="818"/>
        <item x="11"/>
        <item x="1202"/>
        <item x="1784"/>
        <item x="706"/>
        <item x="1475"/>
        <item x="1667"/>
        <item x="1633"/>
        <item x="212"/>
        <item x="990"/>
        <item x="1313"/>
        <item x="689"/>
        <item x="541"/>
        <item x="2098"/>
        <item x="2406"/>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18"/>
        <item x="702"/>
        <item x="2116"/>
        <item x="2234"/>
        <item x="370"/>
        <item x="2295"/>
        <item x="1379"/>
        <item x="1353"/>
        <item x="1089"/>
        <item x="1329"/>
        <item x="976"/>
        <item x="826"/>
        <item x="459"/>
        <item x="1008"/>
        <item x="2454"/>
        <item x="139"/>
        <item x="1897"/>
        <item x="1296"/>
        <item x="291"/>
        <item x="2259"/>
        <item x="789"/>
        <item x="1519"/>
        <item x="2477"/>
        <item x="2243"/>
        <item x="2422"/>
        <item x="436"/>
        <item x="2527"/>
        <item x="514"/>
        <item x="261"/>
        <item x="871"/>
        <item x="1101"/>
        <item x="1788"/>
        <item x="2311"/>
        <item x="1251"/>
        <item x="285"/>
        <item x="2513"/>
        <item x="268"/>
        <item x="1331"/>
        <item x="601"/>
        <item x="8"/>
        <item x="265"/>
        <item x="1182"/>
        <item x="1278"/>
        <item x="425"/>
        <item x="542"/>
        <item x="1127"/>
        <item x="1987"/>
        <item x="1286"/>
        <item x="1647"/>
        <item x="1416"/>
        <item x="675"/>
        <item x="1151"/>
        <item x="1878"/>
        <item x="2378"/>
        <item x="1852"/>
        <item x="1500"/>
        <item x="811"/>
        <item x="2605"/>
        <item x="68"/>
        <item x="209"/>
        <item x="1758"/>
        <item x="315"/>
        <item x="704"/>
        <item x="2562"/>
        <item x="1418"/>
        <item x="1017"/>
        <item x="2323"/>
        <item x="1396"/>
        <item x="2312"/>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48"/>
        <item x="1476"/>
        <item x="512"/>
        <item x="482"/>
        <item x="1640"/>
        <item x="260"/>
        <item x="1873"/>
        <item x="2044"/>
        <item x="2353"/>
        <item x="225"/>
        <item x="3"/>
        <item x="361"/>
        <item x="1663"/>
        <item x="1277"/>
        <item x="2325"/>
        <item x="2027"/>
        <item x="1649"/>
        <item x="1777"/>
        <item x="1074"/>
        <item x="716"/>
        <item x="1768"/>
        <item x="486"/>
        <item x="2146"/>
        <item x="1497"/>
        <item x="806"/>
        <item x="1569"/>
        <item x="2435"/>
        <item x="1308"/>
        <item x="2138"/>
        <item x="2006"/>
        <item x="985"/>
        <item x="2497"/>
        <item x="648"/>
        <item x="2600"/>
        <item x="2266"/>
        <item x="2359"/>
        <item x="2166"/>
        <item x="1947"/>
        <item x="2000"/>
        <item x="1508"/>
        <item x="466"/>
        <item x="1690"/>
        <item x="2524"/>
        <item x="2037"/>
        <item x="1731"/>
        <item x="1094"/>
        <item x="881"/>
        <item x="1131"/>
        <item x="771"/>
        <item x="1070"/>
        <item x="1681"/>
        <item x="1425"/>
        <item x="2175"/>
        <item x="385"/>
        <item x="245"/>
        <item x="137"/>
        <item x="1979"/>
        <item x="509"/>
        <item x="1090"/>
        <item x="99"/>
        <item x="1915"/>
        <item x="2416"/>
        <item x="1868"/>
        <item x="1185"/>
        <item x="619"/>
        <item x="1841"/>
        <item x="207"/>
        <item x="901"/>
        <item x="1493"/>
        <item x="930"/>
        <item x="2468"/>
        <item x="1937"/>
        <item x="2277"/>
        <item x="926"/>
        <item x="1246"/>
        <item x="828"/>
        <item x="1925"/>
        <item x="1982"/>
        <item x="2199"/>
        <item x="810"/>
        <item x="1404"/>
        <item x="909"/>
        <item x="1972"/>
        <item x="665"/>
        <item x="1465"/>
        <item x="1384"/>
        <item x="2430"/>
        <item x="20"/>
        <item x="417"/>
        <item x="2505"/>
        <item x="2365"/>
        <item x="2238"/>
        <item x="1931"/>
        <item x="1427"/>
        <item x="2184"/>
        <item x="371"/>
        <item x="872"/>
        <item x="1885"/>
        <item x="1388"/>
        <item x="2344"/>
        <item x="766"/>
        <item x="1657"/>
        <item x="158"/>
        <item x="735"/>
        <item x="138"/>
        <item x="1269"/>
        <item x="2183"/>
        <item x="1813"/>
        <item x="1586"/>
        <item x="1718"/>
        <item x="1864"/>
        <item x="755"/>
        <item x="2090"/>
        <item x="198"/>
        <item x="161"/>
        <item x="2591"/>
        <item x="1113"/>
        <item x="224"/>
        <item x="1766"/>
        <item x="2276"/>
        <item x="320"/>
        <item x="1467"/>
        <item x="1739"/>
        <item x="1556"/>
        <item x="1190"/>
        <item x="2500"/>
        <item x="632"/>
        <item x="2134"/>
        <item x="1906"/>
        <item x="1022"/>
        <item x="2346"/>
        <item x="1913"/>
        <item x="1673"/>
        <item x="2178"/>
        <item x="376"/>
        <item x="2226"/>
        <item x="944"/>
        <item x="2557"/>
        <item x="1087"/>
        <item x="1751"/>
        <item x="2249"/>
        <item x="2120"/>
        <item x="1567"/>
        <item x="1406"/>
        <item x="960"/>
        <item x="1194"/>
        <item x="525"/>
        <item x="104"/>
        <item x="1299"/>
        <item x="1629"/>
        <item x="1965"/>
        <item x="2135"/>
        <item x="222"/>
        <item x="1874"/>
        <item x="2493"/>
        <item x="298"/>
        <item x="61"/>
        <item x="1078"/>
        <item x="2587"/>
        <item x="2245"/>
        <item x="2223"/>
        <item x="1209"/>
        <item x="1898"/>
        <item x="1806"/>
        <item x="1676"/>
        <item x="7"/>
        <item x="220"/>
        <item x="1136"/>
        <item x="1257"/>
        <item x="156"/>
        <item x="1914"/>
        <item x="719"/>
        <item x="2095"/>
        <item x="824"/>
        <item x="1054"/>
        <item x="335"/>
        <item x="2127"/>
        <item x="2319"/>
        <item x="2577"/>
        <item x="774"/>
        <item x="1306"/>
        <item x="2464"/>
        <item x="2384"/>
        <item x="2504"/>
        <item x="1970"/>
        <item x="928"/>
        <item x="970"/>
        <item x="2389"/>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399"/>
        <item x="1591"/>
        <item x="2338"/>
        <item x="1062"/>
        <item x="606"/>
        <item x="2281"/>
        <item x="70"/>
        <item x="2152"/>
        <item x="2231"/>
        <item x="194"/>
        <item x="885"/>
        <item x="1997"/>
        <item x="1744"/>
        <item x="529"/>
        <item x="190"/>
        <item x="169"/>
        <item x="2602"/>
        <item x="2078"/>
        <item x="205"/>
        <item x="97"/>
        <item x="398"/>
        <item x="1498"/>
        <item x="893"/>
        <item x="2023"/>
        <item x="2584"/>
        <item x="1565"/>
        <item x="1436"/>
        <item x="1166"/>
        <item x="1165"/>
        <item x="2158"/>
        <item x="900"/>
        <item x="1267"/>
        <item x="2574"/>
        <item x="1989"/>
        <item x="1249"/>
        <item x="1134"/>
        <item x="1339"/>
        <item x="2407"/>
        <item x="676"/>
        <item x="450"/>
        <item x="356"/>
        <item x="1909"/>
        <item x="584"/>
        <item x="507"/>
        <item x="2414"/>
        <item x="1081"/>
        <item x="780"/>
        <item x="411"/>
        <item x="2073"/>
        <item x="2545"/>
        <item x="600"/>
        <item x="1831"/>
        <item x="1212"/>
        <item x="179"/>
        <item x="734"/>
        <item x="476"/>
        <item x="2021"/>
        <item x="1983"/>
        <item x="1826"/>
        <item x="2470"/>
        <item x="2064"/>
        <item x="997"/>
        <item x="726"/>
        <item x="1770"/>
        <item x="1675"/>
        <item x="78"/>
        <item x="1652"/>
        <item x="151"/>
        <item x="468"/>
        <item x="1956"/>
        <item x="132"/>
        <item x="1219"/>
        <item x="30"/>
        <item x="1692"/>
        <item x="447"/>
        <item x="2452"/>
        <item x="757"/>
        <item x="1595"/>
        <item x="2418"/>
        <item x="1235"/>
        <item x="599"/>
        <item x="1491"/>
        <item x="2105"/>
        <item x="2247"/>
        <item x="231"/>
        <item x="2258"/>
        <item x="657"/>
        <item x="669"/>
        <item x="34"/>
        <item x="2340"/>
        <item x="2170"/>
        <item x="2541"/>
        <item x="2289"/>
        <item x="1096"/>
        <item x="200"/>
        <item x="103"/>
        <item x="1002"/>
        <item x="995"/>
        <item x="2608"/>
        <item t="default"/>
      </items>
    </pivotField>
    <pivotField compact="0" showAll="0"/>
    <pivotField compact="0" showAll="0"/>
    <pivotField compact="0" showAll="0"/>
    <pivotField compact="0" showAll="0"/>
    <pivotField compact="0" showAll="0"/>
    <pivotField compact="0" showAll="0"/>
    <pivotField compact="0" showAll="0">
      <items count="14">
        <item x="0"/>
        <item x="1"/>
        <item x="2"/>
        <item x="3"/>
        <item x="4"/>
        <item x="5"/>
        <item x="6"/>
        <item x="7"/>
        <item x="8"/>
        <item x="9"/>
        <item x="10"/>
        <item x="11"/>
        <item x="12"/>
        <item t="default"/>
      </items>
    </pivotField>
  </pivotFields>
  <rowFields count="1">
    <field x="5"/>
  </rowFields>
  <rowItems count="5">
    <i>
      <x/>
    </i>
    <i>
      <x v="1"/>
    </i>
    <i>
      <x v="2"/>
    </i>
    <i>
      <x v="3"/>
    </i>
    <i t="grand">
      <x/>
    </i>
  </rowItems>
  <colItems count="1">
    <i/>
  </colItems>
  <dataFields count="1">
    <dataField name="Total Revenue" fld="15" baseField="3" baseItem="0" numFmtId="167"/>
  </dataFields>
  <formats count="5">
    <format dxfId="609">
      <pivotArea collapsedLevelsAreSubtotals="1" fieldPosition="0"/>
    </format>
    <format dxfId="610">
      <pivotArea collapsedLevelsAreSubtotals="1" fieldPosition="0"/>
    </format>
    <format dxfId="611">
      <pivotArea collapsedLevelsAreSubtotals="1" fieldPosition="0"/>
    </format>
    <format dxfId="612">
      <pivotArea grandRow="1" outline="0" collapsedLevelsAreSubtotals="1" fieldPosition="0"/>
    </format>
    <format dxfId="613">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5" count="1" selected="0">
            <x v="0"/>
          </reference>
        </references>
      </pivotArea>
    </chartFormat>
    <chartFormat chart="23" format="9">
      <pivotArea type="data" outline="0" fieldPosition="0">
        <references count="2">
          <reference field="4294967294" count="1" selected="0">
            <x v="0"/>
          </reference>
          <reference field="5" count="1" selected="0">
            <x v="1"/>
          </reference>
        </references>
      </pivotArea>
    </chartFormat>
    <chartFormat chart="23" format="10">
      <pivotArea type="data" outline="0" fieldPosition="0">
        <references count="2">
          <reference field="4294967294" count="1" selected="0">
            <x v="0"/>
          </reference>
          <reference field="5" count="1" selected="0">
            <x v="2"/>
          </reference>
        </references>
      </pivotArea>
    </chartFormat>
    <chartFormat chart="23" format="11">
      <pivotArea type="data" outline="0" fieldPosition="0">
        <references count="2">
          <reference field="4294967294" count="1" selected="0">
            <x v="0"/>
          </reference>
          <reference field="5" count="1" selected="0">
            <x v="3"/>
          </reference>
        </references>
      </pivotArea>
    </chartFormat>
    <chartFormat chart="23"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D09B9B-C6FD-4CAD-83C0-6011AF7C34FD}" name="sales channel " cacheId="0" applyNumberFormats="0" applyBorderFormats="0" applyFontFormats="0" applyPatternFormats="0" applyAlignmentFormats="0" applyWidthHeightFormats="1" dataCaption="Values" updatedVersion="8" minRefreshableVersion="3" createdVersion="5" indent="0" compact="0" outline="1" outlineData="1" compactData="0" multipleFieldFilters="0" chartFormat="19">
  <location ref="E19:F24" firstHeaderRow="1" firstDataRow="1" firstDataCol="1"/>
  <pivotFields count="23">
    <pivotField compact="0" showAll="0">
      <items count="2709">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x="2707"/>
        <item t="default"/>
      </items>
    </pivotField>
    <pivotField compact="0" showAll="0"/>
    <pivotField compact="0" showAll="0"/>
    <pivotField compact="0" showAll="0" nonAutoSortDefault="1">
      <items count="14">
        <item x="0"/>
        <item n=" " x="1"/>
        <item x="2"/>
        <item x="3"/>
        <item x="4"/>
        <item x="5"/>
        <item x="6"/>
        <item x="7"/>
        <item x="8"/>
        <item x="9"/>
        <item x="10"/>
        <item x="11"/>
        <item x="12"/>
        <item t="default"/>
      </items>
    </pivotField>
    <pivotField compact="0" showAll="0"/>
    <pivotField compact="0" showAll="0"/>
    <pivotField compact="0" showAll="0" measureFilter="1">
      <items count="19">
        <item x="6"/>
        <item x="4"/>
        <item x="1"/>
        <item x="5"/>
        <item x="10"/>
        <item x="13"/>
        <item x="12"/>
        <item x="3"/>
        <item x="15"/>
        <item x="7"/>
        <item x="16"/>
        <item x="14"/>
        <item x="9"/>
        <item x="0"/>
        <item x="2"/>
        <item x="11"/>
        <item x="8"/>
        <item x="17"/>
        <item t="default"/>
      </items>
    </pivotField>
    <pivotField axis="axisRow" compact="0" showAll="0">
      <items count="6">
        <item x="1"/>
        <item x="3"/>
        <item x="0"/>
        <item x="2"/>
        <item x="4"/>
        <item t="default"/>
      </items>
    </pivotField>
    <pivotField compact="0" showAll="0"/>
    <pivotField compact="0" showAll="0">
      <items count="7">
        <item h="1" x="3"/>
        <item h="1" x="0"/>
        <item x="4"/>
        <item h="1" x="1"/>
        <item h="1" x="2"/>
        <item h="1" x="5"/>
        <item t="default"/>
      </items>
    </pivotField>
    <pivotField compact="0" showAll="0"/>
    <pivotField compact="0" showAll="0"/>
    <pivotField compact="0" showAll="0"/>
    <pivotField compact="0" showAll="0"/>
    <pivotField compact="0" showAll="0"/>
    <pivotField dataField="1" compact="0" showAll="0">
      <items count="2610">
        <item x="2582"/>
        <item x="2396"/>
        <item x="1664"/>
        <item x="2317"/>
        <item x="1161"/>
        <item x="1710"/>
        <item x="2592"/>
        <item x="42"/>
        <item x="2565"/>
        <item x="477"/>
        <item x="1627"/>
        <item x="2398"/>
        <item x="2255"/>
        <item x="2337"/>
        <item x="1034"/>
        <item x="1860"/>
        <item x="1028"/>
        <item x="825"/>
        <item x="785"/>
        <item x="258"/>
        <item x="1111"/>
        <item x="1056"/>
        <item x="1135"/>
        <item x="1387"/>
        <item x="202"/>
        <item x="1604"/>
        <item x="721"/>
        <item x="549"/>
        <item x="2321"/>
        <item x="790"/>
        <item x="2180"/>
        <item x="1281"/>
        <item x="2352"/>
        <item x="605"/>
        <item x="368"/>
        <item x="363"/>
        <item x="2029"/>
        <item x="1141"/>
        <item x="2015"/>
        <item x="85"/>
        <item x="1753"/>
        <item x="1457"/>
        <item x="2447"/>
        <item x="679"/>
        <item x="303"/>
        <item x="1786"/>
        <item x="557"/>
        <item x="432"/>
        <item x="2536"/>
        <item x="147"/>
        <item x="2370"/>
        <item x="1155"/>
        <item x="67"/>
        <item x="2514"/>
        <item x="2189"/>
        <item x="655"/>
        <item x="1884"/>
        <item x="2206"/>
        <item x="1896"/>
        <item x="1957"/>
        <item x="2502"/>
        <item x="1764"/>
        <item x="18"/>
        <item x="1561"/>
        <item x="2372"/>
        <item x="1660"/>
        <item x="2080"/>
        <item x="276"/>
        <item x="1330"/>
        <item x="358"/>
        <item x="873"/>
        <item x="1726"/>
        <item x="2123"/>
        <item x="682"/>
        <item x="2601"/>
        <item x="902"/>
        <item x="1872"/>
        <item x="864"/>
        <item x="2595"/>
        <item x="1053"/>
        <item x="5"/>
        <item x="2240"/>
        <item x="288"/>
        <item x="251"/>
        <item x="498"/>
        <item x="160"/>
        <item x="699"/>
        <item x="1360"/>
        <item x="297"/>
        <item x="1322"/>
        <item x="1368"/>
        <item x="1717"/>
        <item x="1449"/>
        <item x="1019"/>
        <item x="2202"/>
        <item x="1606"/>
        <item x="185"/>
        <item x="506"/>
        <item x="1992"/>
        <item x="112"/>
        <item x="1512"/>
        <item x="1072"/>
        <item x="1356"/>
        <item x="2484"/>
        <item x="1834"/>
        <item x="1775"/>
        <item x="95"/>
        <item x="2335"/>
        <item x="2182"/>
        <item x="982"/>
        <item x="1196"/>
        <item x="1143"/>
        <item x="146"/>
        <item x="1015"/>
        <item x="83"/>
        <item x="1461"/>
        <item x="1264"/>
        <item x="2604"/>
        <item x="712"/>
        <item x="437"/>
        <item x="235"/>
        <item x="2017"/>
        <item x="1483"/>
        <item x="454"/>
        <item x="238"/>
        <item x="2555"/>
        <item x="48"/>
        <item x="174"/>
        <item x="2039"/>
        <item x="1961"/>
        <item x="2589"/>
        <item x="641"/>
        <item x="1530"/>
        <item x="1990"/>
        <item x="177"/>
        <item x="1563"/>
        <item x="663"/>
        <item x="823"/>
        <item x="277"/>
        <item x="656"/>
        <item x="1767"/>
        <item x="842"/>
        <item x="2598"/>
        <item x="1122"/>
        <item x="2115"/>
        <item x="2113"/>
        <item x="1338"/>
        <item x="1750"/>
        <item x="2077"/>
        <item x="2093"/>
        <item x="1448"/>
        <item x="616"/>
        <item x="1152"/>
        <item x="360"/>
        <item x="2583"/>
        <item x="1723"/>
        <item x="2390"/>
        <item x="2331"/>
        <item x="2157"/>
        <item x="1320"/>
        <item x="136"/>
        <item x="758"/>
        <item x="2330"/>
        <item x="2411"/>
        <item x="433"/>
        <item x="331"/>
        <item x="1787"/>
        <item x="1108"/>
        <item x="2304"/>
        <item x="1426"/>
        <item x="640"/>
        <item x="2265"/>
        <item x="1453"/>
        <item x="314"/>
        <item x="1686"/>
        <item x="1207"/>
        <item x="1536"/>
        <item x="310"/>
        <item x="2104"/>
        <item x="395"/>
        <item x="1575"/>
        <item x="1241"/>
        <item x="1678"/>
        <item x="1877"/>
        <item x="953"/>
        <item x="430"/>
        <item x="1000"/>
        <item x="1688"/>
        <item x="896"/>
        <item x="227"/>
        <item x="2288"/>
        <item x="321"/>
        <item x="1521"/>
        <item x="340"/>
        <item x="1507"/>
        <item x="954"/>
        <item x="916"/>
        <item x="2485"/>
        <item x="747"/>
        <item x="2118"/>
        <item x="383"/>
        <item x="752"/>
        <item x="133"/>
        <item x="1693"/>
        <item x="991"/>
        <item x="2153"/>
        <item x="2008"/>
        <item x="2590"/>
        <item x="1171"/>
        <item x="2009"/>
        <item x="2579"/>
        <item x="2349"/>
        <item x="1420"/>
        <item x="1285"/>
        <item x="316"/>
        <item x="14"/>
        <item x="694"/>
        <item x="1811"/>
        <item x="925"/>
        <item x="484"/>
        <item x="1460"/>
        <item x="1191"/>
        <item x="98"/>
        <item x="2453"/>
        <item x="2469"/>
        <item x="1168"/>
        <item x="308"/>
        <item x="457"/>
        <item x="968"/>
        <item x="921"/>
        <item x="2570"/>
        <item x="1203"/>
        <item x="64"/>
        <item x="2063"/>
        <item x="1752"/>
        <item x="1350"/>
        <item x="295"/>
        <item x="1204"/>
        <item x="1759"/>
        <item x="611"/>
        <item x="2462"/>
        <item x="307"/>
        <item x="492"/>
        <item x="1247"/>
        <item x="471"/>
        <item x="575"/>
        <item x="1532"/>
        <item x="1516"/>
        <item x="1311"/>
        <item x="1262"/>
        <item x="1918"/>
        <item x="2387"/>
        <item x="293"/>
        <item x="1967"/>
        <item x="1192"/>
        <item x="652"/>
        <item x="1193"/>
        <item x="1180"/>
        <item x="2035"/>
        <item x="1535"/>
        <item x="1890"/>
        <item x="1146"/>
        <item x="155"/>
        <item x="981"/>
        <item x="1271"/>
        <item x="932"/>
        <item x="1232"/>
        <item x="2298"/>
        <item x="2540"/>
        <item x="1060"/>
        <item x="2233"/>
        <item x="903"/>
        <item x="1585"/>
        <item x="2068"/>
        <item x="1641"/>
        <item x="577"/>
        <item x="2404"/>
        <item x="2267"/>
        <item x="13"/>
        <item x="2482"/>
        <item x="403"/>
        <item x="2181"/>
        <item x="339"/>
        <item x="1554"/>
        <item x="296"/>
        <item x="2299"/>
        <item x="1866"/>
        <item x="1867"/>
        <item x="1088"/>
        <item x="1845"/>
        <item x="2516"/>
        <item x="1321"/>
        <item x="834"/>
        <item x="232"/>
        <item x="1038"/>
        <item x="1178"/>
        <item x="2188"/>
        <item x="795"/>
        <item x="412"/>
        <item x="465"/>
        <item x="1052"/>
        <item x="2025"/>
        <item x="2596"/>
        <item x="973"/>
        <item x="1814"/>
        <item x="911"/>
        <item x="1827"/>
        <item x="741"/>
        <item x="817"/>
        <item x="2489"/>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2"/>
        <item x="686"/>
        <item x="1407"/>
        <item x="491"/>
        <item x="1819"/>
        <item x="1365"/>
        <item x="544"/>
        <item x="443"/>
        <item x="2542"/>
        <item x="1105"/>
        <item x="1818"/>
        <item x="1537"/>
        <item x="458"/>
        <item x="1446"/>
        <item x="2368"/>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3"/>
        <item x="2449"/>
        <item x="2220"/>
        <item x="2357"/>
        <item x="1732"/>
        <item x="2072"/>
        <item x="1740"/>
        <item x="1103"/>
        <item x="2294"/>
        <item x="2522"/>
        <item x="2208"/>
        <item x="2217"/>
        <item x="1381"/>
        <item x="2282"/>
        <item x="1642"/>
        <item x="176"/>
        <item x="2049"/>
        <item x="1394"/>
        <item x="2172"/>
        <item x="216"/>
        <item x="1927"/>
        <item x="2219"/>
        <item x="2291"/>
        <item x="627"/>
        <item x="624"/>
        <item x="2439"/>
        <item x="2567"/>
        <item x="2471"/>
        <item x="2509"/>
        <item x="2466"/>
        <item x="2383"/>
        <item x="1517"/>
        <item x="2218"/>
        <item x="897"/>
        <item x="1587"/>
        <item x="141"/>
        <item x="2412"/>
        <item x="666"/>
        <item x="2092"/>
        <item x="574"/>
        <item x="1363"/>
        <item x="732"/>
        <item x="1018"/>
        <item x="2519"/>
        <item x="1953"/>
        <item x="1822"/>
        <item x="524"/>
        <item x="2235"/>
        <item x="1362"/>
        <item x="612"/>
        <item x="429"/>
        <item x="1417"/>
        <item x="1063"/>
        <item x="2392"/>
        <item x="623"/>
        <item x="123"/>
        <item x="550"/>
        <item x="2373"/>
        <item x="2155"/>
        <item x="705"/>
        <item x="638"/>
        <item x="999"/>
        <item x="1712"/>
        <item x="1615"/>
        <item x="334"/>
        <item x="1951"/>
        <item x="1085"/>
        <item x="1781"/>
        <item x="725"/>
        <item x="910"/>
        <item x="170"/>
        <item x="324"/>
        <item x="2547"/>
        <item x="1921"/>
        <item x="1499"/>
        <item x="2246"/>
        <item x="21"/>
        <item x="1169"/>
        <item x="1431"/>
        <item x="2"/>
        <item x="1542"/>
        <item x="1100"/>
        <item x="1755"/>
        <item x="182"/>
        <item x="866"/>
        <item x="840"/>
        <item x="929"/>
        <item x="899"/>
        <item x="673"/>
        <item x="1124"/>
        <item x="1988"/>
        <item x="127"/>
        <item x="1879"/>
        <item x="2457"/>
        <item x="927"/>
        <item x="1529"/>
        <item x="1201"/>
        <item x="2490"/>
        <item x="835"/>
        <item x="690"/>
        <item x="2024"/>
        <item x="355"/>
        <item x="992"/>
        <item x="1609"/>
        <item x="576"/>
        <item x="2050"/>
        <item x="2126"/>
        <item x="1783"/>
        <item x="1174"/>
        <item x="2528"/>
        <item x="2472"/>
        <item x="1082"/>
        <item x="876"/>
        <item x="100"/>
        <item x="24"/>
        <item x="1399"/>
        <item x="792"/>
        <item x="88"/>
        <item x="1789"/>
        <item x="1804"/>
        <item x="737"/>
        <item x="1929"/>
        <item x="1513"/>
        <item x="631"/>
        <item x="91"/>
        <item x="1523"/>
        <item x="1644"/>
        <item x="1617"/>
        <item x="1385"/>
        <item x="396"/>
        <item x="533"/>
        <item x="90"/>
        <item x="92"/>
        <item x="270"/>
        <item x="1229"/>
        <item x="1469"/>
        <item x="2283"/>
        <item x="309"/>
        <item x="895"/>
        <item x="32"/>
        <item x="1496"/>
        <item x="1583"/>
        <item x="1588"/>
        <item x="388"/>
        <item x="569"/>
        <item x="1543"/>
        <item x="1005"/>
        <item x="1761"/>
        <item x="775"/>
        <item x="2307"/>
        <item x="1635"/>
        <item x="259"/>
        <item x="505"/>
        <item x="2403"/>
        <item x="950"/>
        <item x="1745"/>
        <item x="853"/>
        <item x="394"/>
        <item x="964"/>
        <item x="464"/>
        <item x="2475"/>
        <item x="1829"/>
        <item x="1922"/>
        <item x="2151"/>
        <item x="469"/>
        <item x="564"/>
        <item x="1147"/>
        <item x="1706"/>
        <item x="917"/>
        <item x="266"/>
        <item x="1411"/>
        <item x="1721"/>
        <item x="1292"/>
        <item x="1445"/>
        <item x="65"/>
        <item x="2065"/>
        <item x="1050"/>
        <item x="1838"/>
        <item x="653"/>
        <item x="1805"/>
        <item x="1714"/>
        <item x="1797"/>
        <item x="1260"/>
        <item x="531"/>
        <item x="1358"/>
        <item x="658"/>
        <item x="1924"/>
        <item x="2054"/>
        <item x="1097"/>
        <item x="44"/>
        <item x="142"/>
        <item x="1423"/>
        <item x="1708"/>
        <item x="105"/>
        <item x="1334"/>
        <item x="1462"/>
        <item x="1044"/>
        <item x="2561"/>
        <item x="57"/>
        <item x="2535"/>
        <item x="1437"/>
        <item x="2356"/>
        <item x="1544"/>
        <item x="1442"/>
        <item x="536"/>
        <item x="408"/>
        <item x="723"/>
        <item x="2586"/>
        <item x="193"/>
        <item x="2413"/>
        <item x="634"/>
        <item x="428"/>
        <item x="201"/>
        <item x="1374"/>
        <item x="2360"/>
        <item x="1888"/>
        <item x="1741"/>
        <item x="1746"/>
        <item x="1312"/>
        <item x="1033"/>
        <item x="2318"/>
        <item x="106"/>
        <item x="1167"/>
        <item x="236"/>
        <item x="1372"/>
        <item x="2047"/>
        <item x="782"/>
        <item x="1936"/>
        <item x="377"/>
        <item x="2326"/>
        <item x="80"/>
        <item x="1830"/>
        <item x="1511"/>
        <item x="1344"/>
        <item x="1616"/>
        <item x="1343"/>
        <item x="1069"/>
        <item x="1643"/>
        <item x="1971"/>
        <item x="751"/>
        <item x="1045"/>
        <item x="313"/>
        <item x="455"/>
        <item x="2236"/>
        <item x="382"/>
        <item x="988"/>
        <item x="750"/>
        <item x="2088"/>
        <item x="364"/>
        <item x="1832"/>
        <item x="2156"/>
        <item x="246"/>
        <item x="1677"/>
        <item x="2103"/>
        <item x="2086"/>
        <item x="2553"/>
        <item x="208"/>
        <item x="753"/>
        <item x="713"/>
        <item x="754"/>
        <item x="1215"/>
        <item x="2512"/>
        <item x="2402"/>
        <item x="590"/>
        <item x="585"/>
        <item x="1724"/>
        <item x="1093"/>
        <item x="743"/>
        <item x="617"/>
        <item x="472"/>
        <item x="1570"/>
        <item x="2071"/>
        <item x="947"/>
        <item x="250"/>
        <item x="178"/>
        <item x="1941"/>
        <item x="1795"/>
        <item x="1672"/>
        <item x="1274"/>
        <item x="1837"/>
        <item x="955"/>
        <item x="660"/>
        <item x="1032"/>
        <item x="2594"/>
        <item x="508"/>
        <item x="646"/>
        <item x="1315"/>
        <item x="242"/>
        <item x="1883"/>
        <item x="833"/>
        <item x="580"/>
        <item x="959"/>
        <item x="609"/>
        <item x="192"/>
        <item x="461"/>
        <item x="1010"/>
        <item x="522"/>
        <item x="2106"/>
        <item x="2305"/>
        <item x="874"/>
        <item x="204"/>
        <item x="1558"/>
        <item x="166"/>
        <item x="275"/>
        <item x="1810"/>
        <item x="1003"/>
        <item x="887"/>
        <item x="563"/>
        <item x="1552"/>
        <item x="769"/>
        <item x="2204"/>
        <item x="2055"/>
        <item x="1349"/>
        <item x="1470"/>
        <item x="2401"/>
        <item x="2546"/>
        <item x="906"/>
        <item x="2082"/>
        <item x="678"/>
        <item x="1408"/>
        <item x="537"/>
        <item x="527"/>
        <item x="2314"/>
        <item x="400"/>
        <item x="1895"/>
        <item x="1335"/>
        <item x="1854"/>
        <item x="540"/>
        <item x="1392"/>
        <item x="58"/>
        <item x="1757"/>
        <item x="1375"/>
        <item x="1451"/>
        <item x="1669"/>
        <item x="1153"/>
        <item x="1651"/>
        <item x="2441"/>
        <item x="2200"/>
        <item x="1520"/>
        <item x="1208"/>
        <item x="2593"/>
        <item x="2367"/>
        <item x="2549"/>
        <item x="419"/>
        <item x="1506"/>
        <item x="2443"/>
        <item x="2585"/>
        <item x="740"/>
        <item x="386"/>
        <item x="2287"/>
        <item x="69"/>
        <item x="2408"/>
        <item x="661"/>
        <item x="1447"/>
        <item x="2421"/>
        <item x="951"/>
        <item x="1173"/>
        <item x="1577"/>
        <item x="1120"/>
        <item x="1319"/>
        <item x="1355"/>
        <item x="2026"/>
        <item x="1478"/>
        <item x="2560"/>
        <item x="367"/>
        <item x="2076"/>
        <item x="2446"/>
        <item x="1524"/>
        <item x="2244"/>
        <item x="446"/>
        <item x="1077"/>
        <item x="206"/>
        <item x="554"/>
        <item x="561"/>
        <item x="567"/>
        <item x="1630"/>
        <item x="1736"/>
        <item x="2397"/>
        <item x="1037"/>
        <item x="1793"/>
        <item x="1310"/>
        <item x="63"/>
        <item x="49"/>
        <item x="709"/>
        <item x="1658"/>
        <item x="832"/>
        <item x="884"/>
        <item x="2179"/>
        <item x="1371"/>
        <item x="1697"/>
        <item x="1409"/>
        <item x="116"/>
        <item x="467"/>
        <item x="1613"/>
        <item x="1602"/>
        <item x="2279"/>
        <item x="2053"/>
        <item x="2154"/>
        <item x="738"/>
        <item x="979"/>
        <item x="765"/>
        <item x="43"/>
        <item x="2014"/>
        <item x="2327"/>
        <item x="2478"/>
        <item x="643"/>
        <item x="1430"/>
        <item x="822"/>
        <item x="2002"/>
        <item x="4"/>
        <item x="2163"/>
        <item x="426"/>
        <item x="2417"/>
        <item x="1041"/>
        <item x="594"/>
        <item x="2486"/>
        <item x="278"/>
        <item x="2011"/>
        <item x="22"/>
        <item x="1527"/>
        <item x="1993"/>
        <item x="1106"/>
        <item x="1679"/>
        <item x="2109"/>
        <item x="555"/>
        <item x="159"/>
        <item x="19"/>
        <item x="1715"/>
        <item x="1214"/>
        <item x="1428"/>
        <item x="107"/>
        <item x="1256"/>
        <item x="53"/>
        <item x="318"/>
        <item x="1843"/>
        <item x="2473"/>
        <item x="1557"/>
        <item x="115"/>
        <item x="2534"/>
        <item x="857"/>
        <item x="1699"/>
        <item x="1958"/>
        <item x="1144"/>
        <item x="422"/>
        <item x="1390"/>
        <item x="1727"/>
        <item x="2474"/>
        <item x="240"/>
        <item x="2041"/>
        <item x="882"/>
        <item x="773"/>
        <item x="1389"/>
        <item x="1495"/>
        <item x="742"/>
        <item x="1026"/>
        <item x="889"/>
        <item x="2133"/>
        <item x="2036"/>
        <item x="2552"/>
        <item x="2230"/>
        <item x="613"/>
        <item x="485"/>
        <item x="1778"/>
        <item x="140"/>
        <item x="1218"/>
        <item x="1891"/>
        <item x="28"/>
        <item x="424"/>
        <item x="2495"/>
        <item x="1510"/>
        <item x="1655"/>
        <item x="253"/>
        <item x="707"/>
        <item x="1347"/>
        <item x="330"/>
        <item x="84"/>
        <item x="431"/>
        <item x="718"/>
        <item x="1711"/>
        <item x="978"/>
        <item x="434"/>
        <item x="181"/>
        <item x="1977"/>
        <item x="877"/>
        <item x="1514"/>
        <item x="2045"/>
        <item x="516"/>
        <item x="2442"/>
        <item x="2142"/>
        <item x="1533"/>
        <item x="415"/>
        <item x="1206"/>
        <item x="333"/>
        <item x="1376"/>
        <item x="1505"/>
        <item x="974"/>
        <item x="1298"/>
        <item x="996"/>
        <item x="772"/>
        <item x="1210"/>
        <item x="1223"/>
        <item x="405"/>
        <item x="938"/>
        <item x="329"/>
        <item x="794"/>
        <item x="1025"/>
        <item x="798"/>
        <item x="241"/>
        <item x="2347"/>
        <item x="588"/>
        <item x="908"/>
        <item x="389"/>
        <item x="744"/>
        <item x="626"/>
        <item x="838"/>
        <item x="526"/>
        <item x="1148"/>
        <item x="1954"/>
        <item x="836"/>
        <item x="29"/>
        <item x="2355"/>
        <item x="1481"/>
        <item x="2056"/>
        <item x="101"/>
        <item x="1938"/>
        <item x="1419"/>
        <item x="1291"/>
        <item x="2145"/>
        <item x="2137"/>
        <item x="1790"/>
        <item x="41"/>
        <item x="1239"/>
        <item x="1324"/>
        <item x="1600"/>
        <item x="120"/>
        <item x="1342"/>
        <item x="1295"/>
        <item x="1725"/>
        <item x="2558"/>
        <item x="2061"/>
        <item x="2543"/>
        <item x="880"/>
        <item x="667"/>
        <item x="71"/>
        <item x="217"/>
        <item x="79"/>
        <item x="2313"/>
        <item x="1566"/>
        <item x="855"/>
        <item x="2074"/>
        <item x="2380"/>
        <item x="596"/>
        <item x="2328"/>
        <item x="1934"/>
        <item x="2141"/>
        <item x="66"/>
        <item x="1463"/>
        <item x="152"/>
        <item x="1689"/>
        <item x="1068"/>
        <item x="2263"/>
        <item x="1391"/>
        <item x="579"/>
        <item x="2559"/>
        <item x="1366"/>
        <item x="919"/>
        <item x="2051"/>
        <item x="311"/>
        <item x="1538"/>
        <item x="2576"/>
        <item x="2476"/>
        <item x="475"/>
        <item x="589"/>
        <item x="861"/>
        <item x="2455"/>
        <item x="2228"/>
        <item x="378"/>
        <item x="1632"/>
        <item x="1474"/>
        <item x="267"/>
        <item x="1055"/>
        <item x="688"/>
        <item x="1352"/>
        <item x="494"/>
        <item x="2394"/>
        <item x="1316"/>
        <item x="1314"/>
        <item x="2194"/>
        <item x="2393"/>
        <item x="1942"/>
        <item x="239"/>
        <item x="271"/>
        <item x="2251"/>
        <item x="1855"/>
        <item x="164"/>
        <item x="1599"/>
        <item x="2132"/>
        <item x="695"/>
        <item x="2284"/>
        <item x="969"/>
        <item x="2003"/>
        <item x="1596"/>
        <item x="2042"/>
        <item x="87"/>
        <item x="345"/>
        <item x="1713"/>
        <item x="1158"/>
        <item x="700"/>
        <item x="2530"/>
        <item x="2437"/>
        <item x="2187"/>
        <item x="282"/>
        <item x="1084"/>
        <item x="294"/>
        <item x="905"/>
        <item x="784"/>
        <item x="2139"/>
        <item x="2409"/>
        <item x="128"/>
        <item x="1568"/>
        <item x="338"/>
        <item x="2523"/>
        <item x="1466"/>
        <item x="1631"/>
        <item x="1525"/>
        <item x="2201"/>
        <item x="2480"/>
        <item x="135"/>
        <item x="391"/>
        <item x="948"/>
        <item x="924"/>
        <item x="1410"/>
        <item x="803"/>
        <item x="1492"/>
        <item x="708"/>
        <item x="2034"/>
        <item x="2171"/>
        <item x="791"/>
        <item x="1186"/>
        <item x="1092"/>
        <item x="1776"/>
        <item x="493"/>
        <item x="319"/>
        <item x="1576"/>
        <item x="2060"/>
        <item x="797"/>
        <item x="2216"/>
        <item x="2551"/>
        <item x="722"/>
        <item x="2334"/>
        <item x="1432"/>
        <item x="868"/>
        <item x="983"/>
        <item x="2306"/>
        <item x="2463"/>
        <item x="2526"/>
        <item x="50"/>
        <item x="1142"/>
        <item x="2424"/>
        <item x="2131"/>
        <item x="1011"/>
        <item x="2070"/>
        <item x="2031"/>
        <item x="2101"/>
        <item x="1559"/>
        <item x="1107"/>
        <item x="2110"/>
        <item x="481"/>
        <item x="760"/>
        <item x="1064"/>
        <item x="1984"/>
        <item x="1479"/>
        <item x="913"/>
        <item x="157"/>
        <item x="936"/>
        <item x="1900"/>
        <item x="961"/>
        <item x="551"/>
        <item x="2290"/>
        <item x="305"/>
        <item x="2445"/>
        <item x="1849"/>
        <item x="1175"/>
        <item x="1905"/>
        <item x="720"/>
        <item x="196"/>
        <item x="670"/>
        <item x="438"/>
        <item x="2499"/>
        <item x="2426"/>
        <item x="2588"/>
        <item x="1700"/>
        <item x="1682"/>
        <item x="692"/>
        <item x="986"/>
        <item x="894"/>
        <item x="349"/>
        <item x="1902"/>
        <item x="1995"/>
        <item x="2125"/>
        <item x="1195"/>
        <item x="2297"/>
        <item x="1109"/>
        <item x="2440"/>
        <item x="2195"/>
        <item x="1820"/>
        <item x="915"/>
        <item x="2568"/>
        <item x="402"/>
        <item x="2427"/>
        <item x="1945"/>
        <item x="2237"/>
        <item x="859"/>
        <item x="2069"/>
        <item x="1364"/>
        <item x="2167"/>
        <item x="56"/>
        <item x="2162"/>
        <item x="1130"/>
        <item x="1228"/>
        <item x="52"/>
        <item x="456"/>
        <item x="1119"/>
        <item x="2239"/>
        <item x="2603"/>
        <item x="1747"/>
        <item x="2229"/>
        <item x="727"/>
        <item x="1833"/>
        <item x="2253"/>
        <item x="2108"/>
        <item x="1293"/>
        <item x="2358"/>
        <item x="875"/>
        <item x="420"/>
        <item x="1317"/>
        <item x="827"/>
        <item x="463"/>
        <item x="1807"/>
        <item x="878"/>
        <item x="560"/>
        <item x="2296"/>
        <item x="2520"/>
        <item x="1653"/>
        <item x="2248"/>
        <item x="607"/>
        <item x="2431"/>
        <item x="583"/>
        <item x="870"/>
        <item x="994"/>
        <item x="1328"/>
        <item x="937"/>
        <item x="249"/>
        <item x="1926"/>
        <item x="1139"/>
        <item x="2597"/>
        <item x="2388"/>
        <item x="715"/>
        <item x="1405"/>
        <item x="1266"/>
        <item x="1962"/>
        <item x="110"/>
        <item x="2425"/>
        <item x="1791"/>
        <item x="131"/>
        <item x="802"/>
        <item x="1564"/>
        <item x="2363"/>
        <item x="2362"/>
        <item x="470"/>
        <item x="683"/>
        <item x="975"/>
        <item x="650"/>
        <item x="1662"/>
        <item x="637"/>
        <item x="2207"/>
        <item x="150"/>
        <item x="552"/>
        <item x="2556"/>
        <item x="1808"/>
        <item x="621"/>
        <item x="2159"/>
        <item x="1230"/>
        <item x="191"/>
        <item x="635"/>
        <item x="1253"/>
        <item x="1282"/>
        <item x="2366"/>
        <item x="2531"/>
        <item x="598"/>
        <item x="1994"/>
        <item x="651"/>
        <item x="47"/>
        <item x="399"/>
        <item x="2033"/>
        <item x="1301"/>
        <item x="2274"/>
        <item x="2573"/>
        <item x="2379"/>
        <item x="1572"/>
        <item x="1440"/>
        <item x="2436"/>
        <item x="373"/>
        <item x="603"/>
        <item x="1928"/>
        <item x="767"/>
        <item x="397"/>
        <item x="1611"/>
        <item x="1001"/>
        <item x="1027"/>
        <item x="1255"/>
        <item x="1950"/>
        <item x="256"/>
        <item x="783"/>
        <item x="1952"/>
        <item x="1607"/>
        <item x="1170"/>
        <item x="2260"/>
        <item x="2303"/>
        <item x="2177"/>
        <item x="2048"/>
        <item x="2084"/>
        <item x="863"/>
        <item x="943"/>
        <item x="1959"/>
        <item x="362"/>
        <item x="2062"/>
        <item x="1128"/>
        <item x="1454"/>
        <item x="213"/>
        <item x="149"/>
        <item x="1290"/>
        <item x="1439"/>
        <item x="1236"/>
        <item x="645"/>
        <item x="2052"/>
        <item x="2241"/>
        <item x="45"/>
        <item x="2507"/>
        <item x="1429"/>
        <item x="322"/>
        <item x="1796"/>
        <item x="2043"/>
        <item x="2554"/>
        <item x="1265"/>
        <item x="946"/>
        <item x="1836"/>
        <item x="1287"/>
        <item x="1395"/>
        <item x="1840"/>
        <item x="1774"/>
        <item x="1912"/>
        <item x="1177"/>
        <item x="1597"/>
        <item x="341"/>
        <item x="1254"/>
        <item x="1183"/>
        <item x="956"/>
        <item x="186"/>
        <item x="2511"/>
        <item x="1748"/>
        <item x="848"/>
        <item x="622"/>
        <item x="1560"/>
        <item x="1383"/>
        <item x="1412"/>
        <item x="1126"/>
        <item x="2038"/>
        <item x="299"/>
        <item x="2461"/>
        <item x="2385"/>
        <item x="1683"/>
        <item x="51"/>
        <item x="776"/>
        <item x="801"/>
        <item x="503"/>
        <item x="1749"/>
        <item x="1571"/>
        <item x="354"/>
        <item x="2501"/>
        <item x="814"/>
        <item x="393"/>
        <item x="1709"/>
        <item x="35"/>
        <item x="119"/>
        <item x="1040"/>
        <item x="381"/>
        <item x="1398"/>
        <item x="1815"/>
        <item x="2342"/>
        <item x="962"/>
        <item x="114"/>
        <item x="352"/>
        <item x="1799"/>
        <item x="1150"/>
        <item x="710"/>
        <item x="1125"/>
        <item x="966"/>
        <item x="479"/>
        <item x="1443"/>
        <item x="839"/>
        <item x="1163"/>
        <item x="1869"/>
        <item x="1985"/>
        <item x="1769"/>
        <item x="761"/>
        <item x="2537"/>
        <item x="1899"/>
        <item x="923"/>
        <item x="290"/>
        <item x="1546"/>
        <item x="317"/>
        <item x="1046"/>
        <item x="165"/>
        <item x="1369"/>
        <item x="111"/>
        <item x="1684"/>
        <item x="2161"/>
        <item x="1801"/>
        <item x="1728"/>
        <item x="1948"/>
        <item x="292"/>
        <item x="2581"/>
        <item x="2270"/>
        <item x="1638"/>
        <item x="845"/>
        <item x="1121"/>
        <item x="1245"/>
        <item x="2329"/>
        <item x="1149"/>
        <item x="591"/>
        <item x="639"/>
        <item x="2186"/>
        <item x="1233"/>
        <item x="819"/>
        <item x="717"/>
        <item x="1067"/>
        <item x="2278"/>
        <item x="126"/>
        <item x="1198"/>
        <item x="40"/>
        <item x="633"/>
        <item x="642"/>
        <item x="442"/>
        <item x="2280"/>
        <item x="451"/>
        <item x="1434"/>
        <item x="175"/>
        <item x="662"/>
        <item x="2271"/>
        <item x="2599"/>
        <item x="2268"/>
        <item x="1450"/>
        <item x="1574"/>
        <item x="1065"/>
        <item x="1477"/>
        <item x="1083"/>
        <item x="243"/>
        <item x="234"/>
        <item x="1612"/>
        <item x="1986"/>
        <item x="883"/>
        <item x="846"/>
        <item x="2121"/>
        <item x="15"/>
        <item x="410"/>
        <item x="184"/>
        <item x="33"/>
        <item x="1370"/>
        <item x="1704"/>
        <item x="1414"/>
        <item x="879"/>
        <item x="2211"/>
        <item x="618"/>
        <item x="1043"/>
        <item x="787"/>
        <item x="2510"/>
        <item x="1197"/>
        <item x="680"/>
        <item x="2257"/>
        <item x="2040"/>
        <item x="226"/>
        <item x="54"/>
        <item x="2212"/>
        <item x="781"/>
        <item x="933"/>
        <item x="701"/>
        <item x="1487"/>
        <item x="942"/>
        <item x="829"/>
        <item x="272"/>
        <item x="2067"/>
        <item x="2315"/>
        <item x="2345"/>
        <item x="1441"/>
        <item x="1086"/>
        <item x="681"/>
        <item x="941"/>
        <item x="1659"/>
        <item x="559"/>
        <item x="572"/>
        <item x="1080"/>
        <item x="2483"/>
        <item x="1216"/>
        <item x="1637"/>
        <item x="920"/>
        <item x="703"/>
        <item x="2410"/>
        <item x="1573"/>
        <item x="2066"/>
        <item x="1903"/>
        <item x="2434"/>
        <item x="1716"/>
        <item x="2456"/>
        <item x="711"/>
        <item x="1013"/>
        <item x="2032"/>
        <item x="546"/>
        <item x="2165"/>
        <item x="244"/>
        <item x="1665"/>
        <item x="1157"/>
        <item x="1162"/>
        <item x="448"/>
        <item x="1648"/>
        <item x="2515"/>
        <item x="31"/>
        <item x="891"/>
        <item x="1773"/>
        <item x="967"/>
        <item x="2030"/>
        <item x="380"/>
        <item x="1812"/>
        <item x="1785"/>
        <item x="325"/>
        <item x="2210"/>
        <item x="1140"/>
        <item x="1614"/>
        <item x="2213"/>
        <item x="759"/>
        <item x="2496"/>
        <item x="1259"/>
        <item x="816"/>
        <item x="188"/>
        <item x="1224"/>
        <item x="1623"/>
        <item x="2147"/>
        <item x="2322"/>
        <item x="1821"/>
        <item x="1964"/>
        <item x="534"/>
        <item x="1075"/>
        <item x="23"/>
        <item x="327"/>
        <item x="1515"/>
        <item x="1522"/>
        <item x="1133"/>
        <item x="2301"/>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1"/>
        <item x="1421"/>
        <item x="1200"/>
        <item x="1882"/>
        <item x="2227"/>
        <item x="850"/>
        <item x="2016"/>
        <item x="2517"/>
        <item x="375"/>
        <item x="1036"/>
        <item x="2506"/>
        <item x="1539"/>
        <item x="1234"/>
        <item x="1998"/>
        <item x="332"/>
        <item x="1354"/>
        <item x="423"/>
        <item x="971"/>
        <item x="2332"/>
        <item x="210"/>
        <item x="143"/>
        <item x="800"/>
        <item x="2286"/>
        <item x="279"/>
        <item x="1187"/>
        <item x="2350"/>
        <item x="113"/>
        <item x="2261"/>
        <item x="1393"/>
        <item x="2173"/>
        <item x="1908"/>
        <item x="1160"/>
        <item x="1707"/>
        <item x="1668"/>
        <item x="407"/>
        <item x="2382"/>
        <item x="287"/>
        <item x="1268"/>
        <item x="2091"/>
        <item x="17"/>
        <item x="1578"/>
        <item x="1099"/>
        <item x="779"/>
        <item x="1966"/>
        <item x="1887"/>
        <item x="2308"/>
        <item x="2176"/>
        <item x="1636"/>
        <item x="1333"/>
        <item x="922"/>
        <item x="1504"/>
        <item x="1619"/>
        <item x="2606"/>
        <item x="763"/>
        <item x="813"/>
        <item x="1851"/>
        <item x="730"/>
        <item x="2572"/>
        <item x="1743"/>
        <item x="1004"/>
        <item x="548"/>
        <item x="1634"/>
        <item x="904"/>
        <item x="1605"/>
        <item x="187"/>
        <item x="1734"/>
        <item x="1480"/>
        <item x="1307"/>
        <item x="684"/>
        <item x="2544"/>
        <item x="274"/>
        <item x="804"/>
        <item x="1729"/>
        <item x="2203"/>
        <item x="1603"/>
        <item x="46"/>
        <item x="2578"/>
        <item x="2374"/>
        <item x="480"/>
        <item x="659"/>
        <item x="869"/>
        <item x="2168"/>
        <item x="2079"/>
        <item x="907"/>
        <item x="1875"/>
        <item x="2174"/>
        <item x="1061"/>
        <item x="892"/>
        <item x="2450"/>
        <item x="1940"/>
        <item x="347"/>
        <item x="96"/>
        <item x="2580"/>
        <item x="1270"/>
        <item x="1550"/>
        <item x="280"/>
        <item x="2122"/>
        <item x="1095"/>
        <item x="2532"/>
        <item x="2429"/>
        <item x="1348"/>
        <item x="2099"/>
        <item x="1621"/>
        <item x="353"/>
        <item x="849"/>
        <item x="671"/>
        <item x="365"/>
        <item x="1590"/>
        <item x="1824"/>
        <item x="1618"/>
        <item x="1006"/>
        <item x="934"/>
        <item x="1386"/>
        <item x="1357"/>
        <item x="1671"/>
        <item x="952"/>
        <item x="2371"/>
        <item x="2333"/>
        <item x="1048"/>
        <item x="2114"/>
        <item x="237"/>
        <item x="346"/>
        <item x="593"/>
        <item x="328"/>
        <item x="1009"/>
        <item x="483"/>
        <item x="1582"/>
        <item x="406"/>
        <item x="1402"/>
        <item x="125"/>
        <item x="918"/>
        <item x="1112"/>
        <item x="2498"/>
        <item x="2492"/>
        <item x="1528"/>
        <item x="2269"/>
        <item x="1722"/>
        <item x="1589"/>
        <item x="497"/>
        <item x="76"/>
        <item x="2020"/>
        <item x="2458"/>
        <item x="124"/>
        <item x="1930"/>
        <item x="1880"/>
        <item x="366"/>
        <item x="2001"/>
        <item x="1705"/>
        <item x="1244"/>
        <item x="812"/>
        <item x="1438"/>
        <item x="628"/>
        <item x="1850"/>
        <item x="2316"/>
        <item x="2124"/>
        <item x="500"/>
        <item x="1844"/>
        <item x="168"/>
        <item x="1137"/>
        <item x="289"/>
        <item x="674"/>
        <item x="595"/>
        <item x="211"/>
        <item x="1816"/>
        <item x="1222"/>
        <item x="1184"/>
        <item x="1132"/>
        <item x="793"/>
        <item x="487"/>
        <item x="489"/>
        <item x="1825"/>
        <item x="1115"/>
        <item x="1304"/>
        <item x="409"/>
        <item x="2119"/>
        <item x="435"/>
        <item x="808"/>
        <item x="384"/>
        <item x="1332"/>
        <item x="2521"/>
        <item x="2400"/>
        <item x="2320"/>
        <item x="1628"/>
        <item x="815"/>
        <item x="2479"/>
        <item x="1601"/>
        <item x="2264"/>
        <item x="1999"/>
        <item x="1919"/>
        <item x="2310"/>
        <item x="1076"/>
        <item x="2369"/>
        <item x="556"/>
        <item x="1549"/>
        <item x="2107"/>
        <item x="2481"/>
        <item x="1351"/>
        <item x="474"/>
        <item x="2140"/>
        <item x="1275"/>
        <item x="1272"/>
        <item x="2548"/>
        <item x="1459"/>
        <item x="729"/>
        <item x="1367"/>
        <item x="1415"/>
        <item x="77"/>
        <item x="644"/>
        <item x="1598"/>
        <item x="608"/>
        <item x="2339"/>
        <item x="1562"/>
        <item x="1772"/>
        <item x="1217"/>
        <item x="1694"/>
        <item x="2364"/>
        <item x="2607"/>
        <item x="2569"/>
        <item x="2539"/>
        <item x="281"/>
        <item x="390"/>
        <item x="2533"/>
        <item x="102"/>
        <item x="145"/>
        <item x="2022"/>
        <item x="1303"/>
        <item x="1323"/>
        <item x="2010"/>
        <item x="1345"/>
        <item x="306"/>
        <item x="2423"/>
        <item x="16"/>
        <item x="2564"/>
        <item x="521"/>
        <item x="2018"/>
        <item x="2550"/>
        <item x="1911"/>
        <item x="252"/>
        <item x="604"/>
        <item x="1159"/>
        <item x="269"/>
        <item x="2198"/>
        <item x="528"/>
        <item x="2391"/>
        <item x="1042"/>
        <item x="523"/>
        <item x="1870"/>
        <item x="2324"/>
        <item x="1996"/>
        <item x="865"/>
        <item x="118"/>
        <item x="858"/>
        <item x="2129"/>
        <item x="413"/>
        <item x="1856"/>
        <item x="1489"/>
        <item x="2538"/>
        <item x="586"/>
        <item x="530"/>
        <item x="418"/>
        <item x="2262"/>
        <item x="940"/>
        <item x="1933"/>
        <item x="1181"/>
        <item x="1455"/>
        <item x="1839"/>
        <item x="2273"/>
        <item x="2128"/>
        <item x="733"/>
        <item x="173"/>
        <item x="1473"/>
        <item x="2444"/>
        <item x="421"/>
        <item x="1991"/>
        <item x="2013"/>
        <item x="2381"/>
        <item x="501"/>
        <item x="886"/>
        <item x="1199"/>
        <item x="134"/>
        <item x="963"/>
        <item x="2293"/>
        <item x="218"/>
        <item x="513"/>
        <item x="2160"/>
        <item x="1057"/>
        <item x="2094"/>
        <item x="2351"/>
        <item x="2275"/>
        <item x="1974"/>
        <item x="1382"/>
        <item x="2529"/>
        <item x="820"/>
        <item x="37"/>
        <item x="1859"/>
        <item x="1261"/>
        <item x="1336"/>
        <item x="2433"/>
        <item x="1865"/>
        <item x="197"/>
        <item x="614"/>
        <item x="1337"/>
        <item x="117"/>
        <item x="255"/>
        <item x="247"/>
        <item x="153"/>
        <item x="25"/>
        <item x="1548"/>
        <item x="1853"/>
        <item x="130"/>
        <item x="462"/>
        <item x="539"/>
        <item x="1309"/>
        <item x="1892"/>
        <item x="745"/>
        <item x="851"/>
        <item x="2487"/>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2"/>
        <item x="515"/>
        <item x="2377"/>
        <item x="183"/>
        <item x="2193"/>
        <item x="2428"/>
        <item x="350"/>
        <item x="264"/>
        <item x="1828"/>
        <item x="1847"/>
        <item x="993"/>
        <item x="2143"/>
        <item x="2415"/>
        <item x="510"/>
        <item x="1231"/>
        <item x="374"/>
        <item x="2405"/>
        <item x="1871"/>
        <item x="337"/>
        <item x="582"/>
        <item x="821"/>
        <item x="649"/>
        <item x="2354"/>
        <item x="1910"/>
        <item x="404"/>
        <item x="1327"/>
        <item x="195"/>
        <item x="496"/>
        <item x="122"/>
        <item x="2190"/>
        <item x="1104"/>
        <item x="2467"/>
        <item x="2460"/>
        <item x="154"/>
        <item x="519"/>
        <item x="562"/>
        <item x="1780"/>
        <item x="2250"/>
        <item x="214"/>
        <item x="1024"/>
        <item x="2097"/>
        <item x="1289"/>
        <item x="1923"/>
        <item x="1901"/>
        <item x="1373"/>
        <item x="2376"/>
        <item x="2438"/>
        <item x="336"/>
        <item x="1490"/>
        <item x="958"/>
        <item x="597"/>
        <item x="1695"/>
        <item x="2102"/>
        <item x="60"/>
        <item x="2395"/>
        <item x="301"/>
        <item x="805"/>
        <item x="230"/>
        <item x="1226"/>
        <item x="62"/>
        <item x="1486"/>
        <item x="2224"/>
        <item x="1555"/>
        <item x="1116"/>
        <item x="1610"/>
        <item x="2272"/>
        <item x="12"/>
        <item x="401"/>
        <item x="1858"/>
        <item x="359"/>
        <item x="1283"/>
        <item x="1325"/>
        <item x="1156"/>
        <item x="1580"/>
        <item x="2459"/>
        <item x="55"/>
        <item x="1016"/>
        <item x="273"/>
        <item x="1881"/>
        <item x="1656"/>
        <item x="1943"/>
        <item x="2083"/>
        <item x="1594"/>
        <item x="1976"/>
        <item x="148"/>
        <item x="369"/>
        <item x="852"/>
        <item x="1760"/>
        <item x="449"/>
        <item x="1012"/>
        <item x="1049"/>
        <item x="1802"/>
        <item x="1279"/>
        <item x="587"/>
        <item x="1848"/>
        <item x="714"/>
        <item x="2285"/>
        <item x="1735"/>
        <item x="1779"/>
        <item x="2341"/>
        <item x="1117"/>
        <item x="860"/>
        <item x="2004"/>
        <item x="1205"/>
        <item x="856"/>
        <item x="1654"/>
        <item x="1593"/>
        <item x="1221"/>
        <item x="888"/>
        <item x="1472"/>
        <item x="728"/>
        <item x="1794"/>
        <item x="1102"/>
        <item x="1079"/>
        <item x="2386"/>
        <item x="1547"/>
        <item x="2563"/>
        <item x="1400"/>
        <item x="1242"/>
        <item x="1742"/>
        <item x="1765"/>
        <item x="2117"/>
        <item x="837"/>
        <item x="1471"/>
        <item x="1110"/>
        <item x="1893"/>
        <item x="1680"/>
        <item x="1413"/>
        <item x="444"/>
        <item x="1059"/>
        <item x="2215"/>
        <item x="630"/>
        <item x="1674"/>
        <item x="1452"/>
        <item x="1359"/>
        <item x="762"/>
        <item x="1581"/>
        <item x="2197"/>
        <item x="647"/>
        <item x="1639"/>
        <item x="1145"/>
        <item x="547"/>
        <item x="2300"/>
        <item x="2112"/>
        <item x="300"/>
        <item x="1485"/>
        <item x="939"/>
        <item x="1975"/>
        <item x="1227"/>
        <item x="219"/>
        <item x="543"/>
        <item x="1237"/>
        <item x="228"/>
        <item x="2087"/>
        <item x="2491"/>
        <item x="1809"/>
        <item x="2348"/>
        <item x="2419"/>
        <item x="163"/>
        <item x="172"/>
        <item x="2571"/>
        <item x="532"/>
        <item x="27"/>
        <item x="1189"/>
        <item x="1138"/>
        <item x="414"/>
        <item x="73"/>
        <item x="957"/>
        <item x="749"/>
        <item x="1701"/>
        <item x="286"/>
        <item x="788"/>
        <item x="121"/>
        <item x="323"/>
        <item x="1297"/>
        <item x="1531"/>
        <item x="2256"/>
        <item x="2252"/>
        <item x="2566"/>
        <item x="2254"/>
        <item x="1842"/>
        <item x="1553"/>
        <item x="1"/>
        <item x="2196"/>
        <item x="1252"/>
        <item x="768"/>
        <item x="1534"/>
        <item x="2169"/>
        <item x="89"/>
        <item x="1624"/>
        <item x="1817"/>
        <item x="945"/>
        <item x="949"/>
        <item x="2420"/>
        <item x="1720"/>
        <item x="283"/>
        <item x="344"/>
        <item x="1035"/>
        <item x="1294"/>
        <item x="731"/>
        <item x="2059"/>
        <item x="2361"/>
        <item x="439"/>
        <item x="687"/>
        <item x="1608"/>
        <item x="9"/>
        <item x="2336"/>
        <item x="1703"/>
        <item x="697"/>
        <item x="39"/>
        <item x="545"/>
        <item x="1894"/>
        <item x="987"/>
        <item x="1154"/>
        <item x="1666"/>
        <item x="2012"/>
        <item x="1021"/>
        <item x="2525"/>
        <item x="1978"/>
        <item x="1030"/>
        <item x="1823"/>
        <item x="2575"/>
        <item x="1456"/>
        <item x="2302"/>
        <item x="2185"/>
        <item x="223"/>
        <item x="2508"/>
        <item x="2096"/>
        <item x="698"/>
        <item x="2503"/>
        <item x="693"/>
        <item x="2488"/>
        <item x="2432"/>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09"/>
        <item x="862"/>
        <item x="1494"/>
        <item x="1318"/>
        <item x="189"/>
        <item x="1488"/>
        <item x="844"/>
        <item x="1273"/>
        <item x="1248"/>
        <item x="129"/>
        <item x="1250"/>
        <item x="2375"/>
        <item x="441"/>
        <item x="2242"/>
        <item x="1482"/>
        <item x="302"/>
        <item x="2085"/>
        <item x="203"/>
        <item x="392"/>
        <item x="1403"/>
        <item x="326"/>
        <item x="257"/>
        <item x="566"/>
        <item x="1907"/>
        <item x="502"/>
        <item x="854"/>
        <item x="1645"/>
        <item x="284"/>
        <item x="615"/>
        <item x="167"/>
        <item x="1626"/>
        <item x="843"/>
        <item x="387"/>
        <item x="984"/>
        <item x="2494"/>
        <item x="1685"/>
        <item x="1584"/>
        <item x="1509"/>
        <item x="535"/>
        <item x="1916"/>
        <item x="668"/>
        <item x="2136"/>
        <item x="1904"/>
        <item x="1981"/>
        <item x="1284"/>
        <item x="2465"/>
        <item x="342"/>
        <item x="1980"/>
        <item x="1263"/>
        <item x="818"/>
        <item x="11"/>
        <item x="1202"/>
        <item x="1784"/>
        <item x="706"/>
        <item x="1475"/>
        <item x="1667"/>
        <item x="1633"/>
        <item x="212"/>
        <item x="990"/>
        <item x="1313"/>
        <item x="689"/>
        <item x="541"/>
        <item x="2098"/>
        <item x="2406"/>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18"/>
        <item x="702"/>
        <item x="2116"/>
        <item x="2234"/>
        <item x="370"/>
        <item x="2295"/>
        <item x="1379"/>
        <item x="1353"/>
        <item x="1089"/>
        <item x="1329"/>
        <item x="976"/>
        <item x="826"/>
        <item x="459"/>
        <item x="1008"/>
        <item x="2454"/>
        <item x="139"/>
        <item x="1897"/>
        <item x="1296"/>
        <item x="291"/>
        <item x="2259"/>
        <item x="789"/>
        <item x="1519"/>
        <item x="2477"/>
        <item x="2243"/>
        <item x="2422"/>
        <item x="436"/>
        <item x="2527"/>
        <item x="514"/>
        <item x="261"/>
        <item x="871"/>
        <item x="1101"/>
        <item x="1788"/>
        <item x="2311"/>
        <item x="1251"/>
        <item x="285"/>
        <item x="2513"/>
        <item x="268"/>
        <item x="1331"/>
        <item x="601"/>
        <item x="8"/>
        <item x="265"/>
        <item x="1182"/>
        <item x="1278"/>
        <item x="425"/>
        <item x="542"/>
        <item x="1127"/>
        <item x="1987"/>
        <item x="1286"/>
        <item x="1647"/>
        <item x="1416"/>
        <item x="675"/>
        <item x="1151"/>
        <item x="1878"/>
        <item x="2378"/>
        <item x="1852"/>
        <item x="1500"/>
        <item x="811"/>
        <item x="2605"/>
        <item x="68"/>
        <item x="209"/>
        <item x="1758"/>
        <item x="315"/>
        <item x="704"/>
        <item x="2562"/>
        <item x="1418"/>
        <item x="1017"/>
        <item x="2323"/>
        <item x="1396"/>
        <item x="2312"/>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48"/>
        <item x="1476"/>
        <item x="512"/>
        <item x="482"/>
        <item x="1640"/>
        <item x="260"/>
        <item x="1873"/>
        <item x="2044"/>
        <item x="2353"/>
        <item x="225"/>
        <item x="3"/>
        <item x="361"/>
        <item x="1663"/>
        <item x="1277"/>
        <item x="2325"/>
        <item x="2027"/>
        <item x="1649"/>
        <item x="1777"/>
        <item x="1074"/>
        <item x="716"/>
        <item x="1768"/>
        <item x="486"/>
        <item x="2146"/>
        <item x="1497"/>
        <item x="806"/>
        <item x="1569"/>
        <item x="2435"/>
        <item x="1308"/>
        <item x="2138"/>
        <item x="2006"/>
        <item x="985"/>
        <item x="2497"/>
        <item x="648"/>
        <item x="2600"/>
        <item x="2266"/>
        <item x="2359"/>
        <item x="2166"/>
        <item x="1947"/>
        <item x="2000"/>
        <item x="1508"/>
        <item x="466"/>
        <item x="1690"/>
        <item x="2524"/>
        <item x="2037"/>
        <item x="1731"/>
        <item x="1094"/>
        <item x="881"/>
        <item x="1131"/>
        <item x="771"/>
        <item x="1070"/>
        <item x="1681"/>
        <item x="1425"/>
        <item x="2175"/>
        <item x="385"/>
        <item x="245"/>
        <item x="137"/>
        <item x="1979"/>
        <item x="509"/>
        <item x="1090"/>
        <item x="99"/>
        <item x="1915"/>
        <item x="2416"/>
        <item x="1868"/>
        <item x="1185"/>
        <item x="619"/>
        <item x="1841"/>
        <item x="207"/>
        <item x="901"/>
        <item x="1493"/>
        <item x="930"/>
        <item x="2468"/>
        <item x="1937"/>
        <item x="2277"/>
        <item x="926"/>
        <item x="1246"/>
        <item x="828"/>
        <item x="1925"/>
        <item x="1982"/>
        <item x="2199"/>
        <item x="810"/>
        <item x="1404"/>
        <item x="909"/>
        <item x="1972"/>
        <item x="665"/>
        <item x="1465"/>
        <item x="1384"/>
        <item x="2430"/>
        <item x="20"/>
        <item x="417"/>
        <item x="2505"/>
        <item x="2365"/>
        <item x="2238"/>
        <item x="1931"/>
        <item x="1427"/>
        <item x="2184"/>
        <item x="371"/>
        <item x="872"/>
        <item x="1885"/>
        <item x="1388"/>
        <item x="2344"/>
        <item x="766"/>
        <item x="1657"/>
        <item x="158"/>
        <item x="735"/>
        <item x="138"/>
        <item x="1269"/>
        <item x="2183"/>
        <item x="1813"/>
        <item x="1586"/>
        <item x="1718"/>
        <item x="1864"/>
        <item x="755"/>
        <item x="2090"/>
        <item x="198"/>
        <item x="161"/>
        <item x="2591"/>
        <item x="1113"/>
        <item x="224"/>
        <item x="1766"/>
        <item x="2276"/>
        <item x="320"/>
        <item x="1467"/>
        <item x="1739"/>
        <item x="1556"/>
        <item x="1190"/>
        <item x="2500"/>
        <item x="632"/>
        <item x="2134"/>
        <item x="1906"/>
        <item x="1022"/>
        <item x="2346"/>
        <item x="1913"/>
        <item x="1673"/>
        <item x="2178"/>
        <item x="376"/>
        <item x="2226"/>
        <item x="944"/>
        <item x="2557"/>
        <item x="1087"/>
        <item x="1751"/>
        <item x="2249"/>
        <item x="2120"/>
        <item x="1567"/>
        <item x="1406"/>
        <item x="960"/>
        <item x="1194"/>
        <item x="525"/>
        <item x="104"/>
        <item x="1299"/>
        <item x="1629"/>
        <item x="1965"/>
        <item x="2135"/>
        <item x="222"/>
        <item x="1874"/>
        <item x="2493"/>
        <item x="298"/>
        <item x="61"/>
        <item x="1078"/>
        <item x="2587"/>
        <item x="2245"/>
        <item x="2223"/>
        <item x="1209"/>
        <item x="1898"/>
        <item x="1806"/>
        <item x="1676"/>
        <item x="7"/>
        <item x="220"/>
        <item x="1136"/>
        <item x="1257"/>
        <item x="156"/>
        <item x="1914"/>
        <item x="719"/>
        <item x="2095"/>
        <item x="824"/>
        <item x="1054"/>
        <item x="335"/>
        <item x="2127"/>
        <item x="2319"/>
        <item x="2577"/>
        <item x="774"/>
        <item x="1306"/>
        <item x="2464"/>
        <item x="2384"/>
        <item x="2504"/>
        <item x="1970"/>
        <item x="928"/>
        <item x="970"/>
        <item x="2389"/>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399"/>
        <item x="1591"/>
        <item x="2338"/>
        <item x="1062"/>
        <item x="606"/>
        <item x="2281"/>
        <item x="70"/>
        <item x="2152"/>
        <item x="2231"/>
        <item x="194"/>
        <item x="885"/>
        <item x="1997"/>
        <item x="1744"/>
        <item x="529"/>
        <item x="190"/>
        <item x="169"/>
        <item x="2602"/>
        <item x="2078"/>
        <item x="205"/>
        <item x="97"/>
        <item x="398"/>
        <item x="1498"/>
        <item x="893"/>
        <item x="2023"/>
        <item x="2584"/>
        <item x="1565"/>
        <item x="1436"/>
        <item x="1166"/>
        <item x="1165"/>
        <item x="2158"/>
        <item x="900"/>
        <item x="1267"/>
        <item x="2574"/>
        <item x="1989"/>
        <item x="1249"/>
        <item x="1134"/>
        <item x="1339"/>
        <item x="2407"/>
        <item x="676"/>
        <item x="450"/>
        <item x="356"/>
        <item x="1909"/>
        <item x="584"/>
        <item x="507"/>
        <item x="2414"/>
        <item x="1081"/>
        <item x="780"/>
        <item x="411"/>
        <item x="2073"/>
        <item x="2545"/>
        <item x="600"/>
        <item x="1831"/>
        <item x="1212"/>
        <item x="179"/>
        <item x="734"/>
        <item x="476"/>
        <item x="2021"/>
        <item x="1983"/>
        <item x="1826"/>
        <item x="2470"/>
        <item x="2064"/>
        <item x="997"/>
        <item x="726"/>
        <item x="1770"/>
        <item x="1675"/>
        <item x="78"/>
        <item x="1652"/>
        <item x="151"/>
        <item x="468"/>
        <item x="1956"/>
        <item x="132"/>
        <item x="1219"/>
        <item x="30"/>
        <item x="1692"/>
        <item x="447"/>
        <item x="2452"/>
        <item x="757"/>
        <item x="1595"/>
        <item x="2418"/>
        <item x="1235"/>
        <item x="599"/>
        <item x="1491"/>
        <item x="2105"/>
        <item x="2247"/>
        <item x="231"/>
        <item x="2258"/>
        <item x="657"/>
        <item x="669"/>
        <item x="34"/>
        <item x="2340"/>
        <item x="2170"/>
        <item x="2541"/>
        <item x="2289"/>
        <item x="1096"/>
        <item x="200"/>
        <item x="103"/>
        <item x="1002"/>
        <item x="995"/>
        <item x="2608"/>
        <item t="default"/>
      </items>
    </pivotField>
    <pivotField compact="0" showAll="0"/>
    <pivotField compact="0" showAll="0"/>
    <pivotField compact="0" showAll="0"/>
    <pivotField compact="0" showAll="0"/>
    <pivotField compact="0" showAll="0"/>
    <pivotField compact="0" showAll="0"/>
    <pivotField compact="0" showAll="0">
      <items count="14">
        <item x="0"/>
        <item x="1"/>
        <item x="2"/>
        <item x="3"/>
        <item x="4"/>
        <item x="5"/>
        <item x="6"/>
        <item x="7"/>
        <item x="8"/>
        <item x="9"/>
        <item x="10"/>
        <item x="11"/>
        <item x="12"/>
        <item t="default"/>
      </items>
    </pivotField>
  </pivotFields>
  <rowFields count="1">
    <field x="7"/>
  </rowFields>
  <rowItems count="5">
    <i>
      <x/>
    </i>
    <i>
      <x v="1"/>
    </i>
    <i>
      <x v="2"/>
    </i>
    <i>
      <x v="3"/>
    </i>
    <i t="grand">
      <x/>
    </i>
  </rowItems>
  <colItems count="1">
    <i/>
  </colItems>
  <dataFields count="1">
    <dataField name="Total Revenue" fld="15" baseField="3" baseItem="0" numFmtId="167"/>
  </dataFields>
  <formats count="5">
    <format dxfId="615">
      <pivotArea collapsedLevelsAreSubtotals="1" fieldPosition="0"/>
    </format>
    <format dxfId="616">
      <pivotArea collapsedLevelsAreSubtotals="1" fieldPosition="0"/>
    </format>
    <format dxfId="617">
      <pivotArea collapsedLevelsAreSubtotals="1" fieldPosition="0"/>
    </format>
    <format dxfId="618">
      <pivotArea grandRow="1" outline="0" collapsedLevelsAreSubtotals="1" fieldPosition="0"/>
    </format>
    <format dxfId="614">
      <pivotArea outline="0" collapsedLevelsAreSubtotals="1" fieldPosition="0"/>
    </format>
  </formats>
  <chartFormats count="9">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0"/>
          </reference>
        </references>
      </pivotArea>
    </chartFormat>
    <chartFormat chart="18" format="8">
      <pivotArea type="data" outline="0" fieldPosition="0">
        <references count="2">
          <reference field="4294967294" count="1" selected="0">
            <x v="0"/>
          </reference>
          <reference field="7" count="1" selected="0">
            <x v="0"/>
          </reference>
        </references>
      </pivotArea>
    </chartFormat>
    <chartFormat chart="18" format="9">
      <pivotArea type="data" outline="0" fieldPosition="0">
        <references count="2">
          <reference field="4294967294" count="1" selected="0">
            <x v="0"/>
          </reference>
          <reference field="7" count="1" selected="0">
            <x v="1"/>
          </reference>
        </references>
      </pivotArea>
    </chartFormat>
    <chartFormat chart="18" format="10">
      <pivotArea type="data" outline="0" fieldPosition="0">
        <references count="2">
          <reference field="4294967294" count="1" selected="0">
            <x v="0"/>
          </reference>
          <reference field="7" count="1" selected="0">
            <x v="2"/>
          </reference>
        </references>
      </pivotArea>
    </chartFormat>
    <chartFormat chart="18" format="11">
      <pivotArea type="data" outline="0" fieldPosition="0">
        <references count="2">
          <reference field="4294967294" count="1" selected="0">
            <x v="0"/>
          </reference>
          <reference field="7" count="1" selected="0">
            <x v="3"/>
          </reference>
        </references>
      </pivotArea>
    </chartFormat>
    <chartFormat chart="18" format="1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7C85B59-3EE3-4B9A-A040-64FBEBDC2D93}" name="top 5 contry" cacheId="0" applyNumberFormats="0" applyBorderFormats="0" applyFontFormats="0" applyPatternFormats="0" applyAlignmentFormats="0" applyWidthHeightFormats="1" dataCaption="Values" updatedVersion="8" minRefreshableVersion="3" createdVersion="5" indent="0" compact="0" outline="1" outlineData="1" compactData="0" multipleFieldFilters="0" chartFormat="14">
  <location ref="E9:F15" firstHeaderRow="1" firstDataRow="1" firstDataCol="1"/>
  <pivotFields count="23">
    <pivotField compact="0" showAll="0">
      <items count="2709">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x="2707"/>
        <item t="default"/>
      </items>
    </pivotField>
    <pivotField compact="0" showAll="0"/>
    <pivotField compact="0" showAll="0"/>
    <pivotField compact="0" showAll="0" nonAutoSortDefault="1">
      <items count="14">
        <item x="0"/>
        <item n=" " x="1"/>
        <item x="2"/>
        <item x="3"/>
        <item x="4"/>
        <item x="5"/>
        <item x="6"/>
        <item x="7"/>
        <item x="8"/>
        <item x="9"/>
        <item x="10"/>
        <item x="11"/>
        <item x="12"/>
        <item t="default"/>
      </items>
    </pivotField>
    <pivotField compact="0" showAll="0"/>
    <pivotField compact="0" showAll="0"/>
    <pivotField axis="axisRow" compact="0" showAll="0" measureFilter="1">
      <items count="19">
        <item x="6"/>
        <item x="4"/>
        <item x="1"/>
        <item x="5"/>
        <item x="10"/>
        <item x="13"/>
        <item x="12"/>
        <item x="3"/>
        <item x="15"/>
        <item x="7"/>
        <item x="16"/>
        <item x="14"/>
        <item x="9"/>
        <item x="0"/>
        <item x="2"/>
        <item x="11"/>
        <item x="8"/>
        <item x="17"/>
        <item t="default"/>
      </items>
    </pivotField>
    <pivotField compact="0" showAll="0"/>
    <pivotField compact="0" showAll="0"/>
    <pivotField compact="0" showAll="0">
      <items count="7">
        <item h="1" x="3"/>
        <item h="1" x="0"/>
        <item x="4"/>
        <item h="1" x="1"/>
        <item h="1" x="2"/>
        <item h="1" x="5"/>
        <item t="default"/>
      </items>
    </pivotField>
    <pivotField compact="0" showAll="0"/>
    <pivotField compact="0" showAll="0"/>
    <pivotField compact="0" showAll="0"/>
    <pivotField compact="0" showAll="0"/>
    <pivotField compact="0" showAll="0"/>
    <pivotField dataField="1" compact="0" showAll="0">
      <items count="2610">
        <item x="2582"/>
        <item x="2396"/>
        <item x="1664"/>
        <item x="2317"/>
        <item x="1161"/>
        <item x="1710"/>
        <item x="2592"/>
        <item x="42"/>
        <item x="2565"/>
        <item x="477"/>
        <item x="1627"/>
        <item x="2398"/>
        <item x="2255"/>
        <item x="2337"/>
        <item x="1034"/>
        <item x="1860"/>
        <item x="1028"/>
        <item x="825"/>
        <item x="785"/>
        <item x="258"/>
        <item x="1111"/>
        <item x="1056"/>
        <item x="1135"/>
        <item x="1387"/>
        <item x="202"/>
        <item x="1604"/>
        <item x="721"/>
        <item x="549"/>
        <item x="2321"/>
        <item x="790"/>
        <item x="2180"/>
        <item x="1281"/>
        <item x="2352"/>
        <item x="605"/>
        <item x="368"/>
        <item x="363"/>
        <item x="2029"/>
        <item x="1141"/>
        <item x="2015"/>
        <item x="85"/>
        <item x="1753"/>
        <item x="1457"/>
        <item x="2447"/>
        <item x="679"/>
        <item x="303"/>
        <item x="1786"/>
        <item x="557"/>
        <item x="432"/>
        <item x="2536"/>
        <item x="147"/>
        <item x="2370"/>
        <item x="1155"/>
        <item x="67"/>
        <item x="2514"/>
        <item x="2189"/>
        <item x="655"/>
        <item x="1884"/>
        <item x="2206"/>
        <item x="1896"/>
        <item x="1957"/>
        <item x="2502"/>
        <item x="1764"/>
        <item x="18"/>
        <item x="1561"/>
        <item x="2372"/>
        <item x="1660"/>
        <item x="2080"/>
        <item x="276"/>
        <item x="1330"/>
        <item x="358"/>
        <item x="873"/>
        <item x="1726"/>
        <item x="2123"/>
        <item x="682"/>
        <item x="2601"/>
        <item x="902"/>
        <item x="1872"/>
        <item x="864"/>
        <item x="2595"/>
        <item x="1053"/>
        <item x="5"/>
        <item x="2240"/>
        <item x="288"/>
        <item x="251"/>
        <item x="498"/>
        <item x="160"/>
        <item x="699"/>
        <item x="1360"/>
        <item x="297"/>
        <item x="1322"/>
        <item x="1368"/>
        <item x="1717"/>
        <item x="1449"/>
        <item x="1019"/>
        <item x="2202"/>
        <item x="1606"/>
        <item x="185"/>
        <item x="506"/>
        <item x="1992"/>
        <item x="112"/>
        <item x="1512"/>
        <item x="1072"/>
        <item x="1356"/>
        <item x="2484"/>
        <item x="1834"/>
        <item x="1775"/>
        <item x="95"/>
        <item x="2335"/>
        <item x="2182"/>
        <item x="982"/>
        <item x="1196"/>
        <item x="1143"/>
        <item x="146"/>
        <item x="1015"/>
        <item x="83"/>
        <item x="1461"/>
        <item x="1264"/>
        <item x="2604"/>
        <item x="712"/>
        <item x="437"/>
        <item x="235"/>
        <item x="2017"/>
        <item x="1483"/>
        <item x="454"/>
        <item x="238"/>
        <item x="2555"/>
        <item x="48"/>
        <item x="174"/>
        <item x="2039"/>
        <item x="1961"/>
        <item x="2589"/>
        <item x="641"/>
        <item x="1530"/>
        <item x="1990"/>
        <item x="177"/>
        <item x="1563"/>
        <item x="663"/>
        <item x="823"/>
        <item x="277"/>
        <item x="656"/>
        <item x="1767"/>
        <item x="842"/>
        <item x="2598"/>
        <item x="1122"/>
        <item x="2115"/>
        <item x="2113"/>
        <item x="1338"/>
        <item x="1750"/>
        <item x="2077"/>
        <item x="2093"/>
        <item x="1448"/>
        <item x="616"/>
        <item x="1152"/>
        <item x="360"/>
        <item x="2583"/>
        <item x="1723"/>
        <item x="2390"/>
        <item x="2331"/>
        <item x="2157"/>
        <item x="1320"/>
        <item x="136"/>
        <item x="758"/>
        <item x="2330"/>
        <item x="2411"/>
        <item x="433"/>
        <item x="331"/>
        <item x="1787"/>
        <item x="1108"/>
        <item x="2304"/>
        <item x="1426"/>
        <item x="640"/>
        <item x="2265"/>
        <item x="1453"/>
        <item x="314"/>
        <item x="1686"/>
        <item x="1207"/>
        <item x="1536"/>
        <item x="310"/>
        <item x="2104"/>
        <item x="395"/>
        <item x="1575"/>
        <item x="1241"/>
        <item x="1678"/>
        <item x="1877"/>
        <item x="953"/>
        <item x="430"/>
        <item x="1000"/>
        <item x="1688"/>
        <item x="896"/>
        <item x="227"/>
        <item x="2288"/>
        <item x="321"/>
        <item x="1521"/>
        <item x="340"/>
        <item x="1507"/>
        <item x="954"/>
        <item x="916"/>
        <item x="2485"/>
        <item x="747"/>
        <item x="2118"/>
        <item x="383"/>
        <item x="752"/>
        <item x="133"/>
        <item x="1693"/>
        <item x="991"/>
        <item x="2153"/>
        <item x="2008"/>
        <item x="2590"/>
        <item x="1171"/>
        <item x="2009"/>
        <item x="2579"/>
        <item x="2349"/>
        <item x="1420"/>
        <item x="1285"/>
        <item x="316"/>
        <item x="14"/>
        <item x="694"/>
        <item x="1811"/>
        <item x="925"/>
        <item x="484"/>
        <item x="1460"/>
        <item x="1191"/>
        <item x="98"/>
        <item x="2453"/>
        <item x="2469"/>
        <item x="1168"/>
        <item x="308"/>
        <item x="457"/>
        <item x="968"/>
        <item x="921"/>
        <item x="2570"/>
        <item x="1203"/>
        <item x="64"/>
        <item x="2063"/>
        <item x="1752"/>
        <item x="1350"/>
        <item x="295"/>
        <item x="1204"/>
        <item x="1759"/>
        <item x="611"/>
        <item x="2462"/>
        <item x="307"/>
        <item x="492"/>
        <item x="1247"/>
        <item x="471"/>
        <item x="575"/>
        <item x="1532"/>
        <item x="1516"/>
        <item x="1311"/>
        <item x="1262"/>
        <item x="1918"/>
        <item x="2387"/>
        <item x="293"/>
        <item x="1967"/>
        <item x="1192"/>
        <item x="652"/>
        <item x="1193"/>
        <item x="1180"/>
        <item x="2035"/>
        <item x="1535"/>
        <item x="1890"/>
        <item x="1146"/>
        <item x="155"/>
        <item x="981"/>
        <item x="1271"/>
        <item x="932"/>
        <item x="1232"/>
        <item x="2298"/>
        <item x="2540"/>
        <item x="1060"/>
        <item x="2233"/>
        <item x="903"/>
        <item x="1585"/>
        <item x="2068"/>
        <item x="1641"/>
        <item x="577"/>
        <item x="2404"/>
        <item x="2267"/>
        <item x="13"/>
        <item x="2482"/>
        <item x="403"/>
        <item x="2181"/>
        <item x="339"/>
        <item x="1554"/>
        <item x="296"/>
        <item x="2299"/>
        <item x="1866"/>
        <item x="1867"/>
        <item x="1088"/>
        <item x="1845"/>
        <item x="2516"/>
        <item x="1321"/>
        <item x="834"/>
        <item x="232"/>
        <item x="1038"/>
        <item x="1178"/>
        <item x="2188"/>
        <item x="795"/>
        <item x="412"/>
        <item x="465"/>
        <item x="1052"/>
        <item x="2025"/>
        <item x="2596"/>
        <item x="973"/>
        <item x="1814"/>
        <item x="911"/>
        <item x="1827"/>
        <item x="741"/>
        <item x="817"/>
        <item x="2489"/>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2"/>
        <item x="686"/>
        <item x="1407"/>
        <item x="491"/>
        <item x="1819"/>
        <item x="1365"/>
        <item x="544"/>
        <item x="443"/>
        <item x="2542"/>
        <item x="1105"/>
        <item x="1818"/>
        <item x="1537"/>
        <item x="458"/>
        <item x="1446"/>
        <item x="2368"/>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3"/>
        <item x="2449"/>
        <item x="2220"/>
        <item x="2357"/>
        <item x="1732"/>
        <item x="2072"/>
        <item x="1740"/>
        <item x="1103"/>
        <item x="2294"/>
        <item x="2522"/>
        <item x="2208"/>
        <item x="2217"/>
        <item x="1381"/>
        <item x="2282"/>
        <item x="1642"/>
        <item x="176"/>
        <item x="2049"/>
        <item x="1394"/>
        <item x="2172"/>
        <item x="216"/>
        <item x="1927"/>
        <item x="2219"/>
        <item x="2291"/>
        <item x="627"/>
        <item x="624"/>
        <item x="2439"/>
        <item x="2567"/>
        <item x="2471"/>
        <item x="2509"/>
        <item x="2466"/>
        <item x="2383"/>
        <item x="1517"/>
        <item x="2218"/>
        <item x="897"/>
        <item x="1587"/>
        <item x="141"/>
        <item x="2412"/>
        <item x="666"/>
        <item x="2092"/>
        <item x="574"/>
        <item x="1363"/>
        <item x="732"/>
        <item x="1018"/>
        <item x="2519"/>
        <item x="1953"/>
        <item x="1822"/>
        <item x="524"/>
        <item x="2235"/>
        <item x="1362"/>
        <item x="612"/>
        <item x="429"/>
        <item x="1417"/>
        <item x="1063"/>
        <item x="2392"/>
        <item x="623"/>
        <item x="123"/>
        <item x="550"/>
        <item x="2373"/>
        <item x="2155"/>
        <item x="705"/>
        <item x="638"/>
        <item x="999"/>
        <item x="1712"/>
        <item x="1615"/>
        <item x="334"/>
        <item x="1951"/>
        <item x="1085"/>
        <item x="1781"/>
        <item x="725"/>
        <item x="910"/>
        <item x="170"/>
        <item x="324"/>
        <item x="2547"/>
        <item x="1921"/>
        <item x="1499"/>
        <item x="2246"/>
        <item x="21"/>
        <item x="1169"/>
        <item x="1431"/>
        <item x="2"/>
        <item x="1542"/>
        <item x="1100"/>
        <item x="1755"/>
        <item x="182"/>
        <item x="866"/>
        <item x="840"/>
        <item x="929"/>
        <item x="899"/>
        <item x="673"/>
        <item x="1124"/>
        <item x="1988"/>
        <item x="127"/>
        <item x="1879"/>
        <item x="2457"/>
        <item x="927"/>
        <item x="1529"/>
        <item x="1201"/>
        <item x="2490"/>
        <item x="835"/>
        <item x="690"/>
        <item x="2024"/>
        <item x="355"/>
        <item x="992"/>
        <item x="1609"/>
        <item x="576"/>
        <item x="2050"/>
        <item x="2126"/>
        <item x="1783"/>
        <item x="1174"/>
        <item x="2528"/>
        <item x="2472"/>
        <item x="1082"/>
        <item x="876"/>
        <item x="100"/>
        <item x="24"/>
        <item x="1399"/>
        <item x="792"/>
        <item x="88"/>
        <item x="1789"/>
        <item x="1804"/>
        <item x="737"/>
        <item x="1929"/>
        <item x="1513"/>
        <item x="631"/>
        <item x="91"/>
        <item x="1523"/>
        <item x="1644"/>
        <item x="1617"/>
        <item x="1385"/>
        <item x="396"/>
        <item x="533"/>
        <item x="90"/>
        <item x="92"/>
        <item x="270"/>
        <item x="1229"/>
        <item x="1469"/>
        <item x="2283"/>
        <item x="309"/>
        <item x="895"/>
        <item x="32"/>
        <item x="1496"/>
        <item x="1583"/>
        <item x="1588"/>
        <item x="388"/>
        <item x="569"/>
        <item x="1543"/>
        <item x="1005"/>
        <item x="1761"/>
        <item x="775"/>
        <item x="2307"/>
        <item x="1635"/>
        <item x="259"/>
        <item x="505"/>
        <item x="2403"/>
        <item x="950"/>
        <item x="1745"/>
        <item x="853"/>
        <item x="394"/>
        <item x="964"/>
        <item x="464"/>
        <item x="2475"/>
        <item x="1829"/>
        <item x="1922"/>
        <item x="2151"/>
        <item x="469"/>
        <item x="564"/>
        <item x="1147"/>
        <item x="1706"/>
        <item x="917"/>
        <item x="266"/>
        <item x="1411"/>
        <item x="1721"/>
        <item x="1292"/>
        <item x="1445"/>
        <item x="65"/>
        <item x="2065"/>
        <item x="1050"/>
        <item x="1838"/>
        <item x="653"/>
        <item x="1805"/>
        <item x="1714"/>
        <item x="1797"/>
        <item x="1260"/>
        <item x="531"/>
        <item x="1358"/>
        <item x="658"/>
        <item x="1924"/>
        <item x="2054"/>
        <item x="1097"/>
        <item x="44"/>
        <item x="142"/>
        <item x="1423"/>
        <item x="1708"/>
        <item x="105"/>
        <item x="1334"/>
        <item x="1462"/>
        <item x="1044"/>
        <item x="2561"/>
        <item x="57"/>
        <item x="2535"/>
        <item x="1437"/>
        <item x="2356"/>
        <item x="1544"/>
        <item x="1442"/>
        <item x="536"/>
        <item x="408"/>
        <item x="723"/>
        <item x="2586"/>
        <item x="193"/>
        <item x="2413"/>
        <item x="634"/>
        <item x="428"/>
        <item x="201"/>
        <item x="1374"/>
        <item x="2360"/>
        <item x="1888"/>
        <item x="1741"/>
        <item x="1746"/>
        <item x="1312"/>
        <item x="1033"/>
        <item x="2318"/>
        <item x="106"/>
        <item x="1167"/>
        <item x="236"/>
        <item x="1372"/>
        <item x="2047"/>
        <item x="782"/>
        <item x="1936"/>
        <item x="377"/>
        <item x="2326"/>
        <item x="80"/>
        <item x="1830"/>
        <item x="1511"/>
        <item x="1344"/>
        <item x="1616"/>
        <item x="1343"/>
        <item x="1069"/>
        <item x="1643"/>
        <item x="1971"/>
        <item x="751"/>
        <item x="1045"/>
        <item x="313"/>
        <item x="455"/>
        <item x="2236"/>
        <item x="382"/>
        <item x="988"/>
        <item x="750"/>
        <item x="2088"/>
        <item x="364"/>
        <item x="1832"/>
        <item x="2156"/>
        <item x="246"/>
        <item x="1677"/>
        <item x="2103"/>
        <item x="2086"/>
        <item x="2553"/>
        <item x="208"/>
        <item x="753"/>
        <item x="713"/>
        <item x="754"/>
        <item x="1215"/>
        <item x="2512"/>
        <item x="2402"/>
        <item x="590"/>
        <item x="585"/>
        <item x="1724"/>
        <item x="1093"/>
        <item x="743"/>
        <item x="617"/>
        <item x="472"/>
        <item x="1570"/>
        <item x="2071"/>
        <item x="947"/>
        <item x="250"/>
        <item x="178"/>
        <item x="1941"/>
        <item x="1795"/>
        <item x="1672"/>
        <item x="1274"/>
        <item x="1837"/>
        <item x="955"/>
        <item x="660"/>
        <item x="1032"/>
        <item x="2594"/>
        <item x="508"/>
        <item x="646"/>
        <item x="1315"/>
        <item x="242"/>
        <item x="1883"/>
        <item x="833"/>
        <item x="580"/>
        <item x="959"/>
        <item x="609"/>
        <item x="192"/>
        <item x="461"/>
        <item x="1010"/>
        <item x="522"/>
        <item x="2106"/>
        <item x="2305"/>
        <item x="874"/>
        <item x="204"/>
        <item x="1558"/>
        <item x="166"/>
        <item x="275"/>
        <item x="1810"/>
        <item x="1003"/>
        <item x="887"/>
        <item x="563"/>
        <item x="1552"/>
        <item x="769"/>
        <item x="2204"/>
        <item x="2055"/>
        <item x="1349"/>
        <item x="1470"/>
        <item x="2401"/>
        <item x="2546"/>
        <item x="906"/>
        <item x="2082"/>
        <item x="678"/>
        <item x="1408"/>
        <item x="537"/>
        <item x="527"/>
        <item x="2314"/>
        <item x="400"/>
        <item x="1895"/>
        <item x="1335"/>
        <item x="1854"/>
        <item x="540"/>
        <item x="1392"/>
        <item x="58"/>
        <item x="1757"/>
        <item x="1375"/>
        <item x="1451"/>
        <item x="1669"/>
        <item x="1153"/>
        <item x="1651"/>
        <item x="2441"/>
        <item x="2200"/>
        <item x="1520"/>
        <item x="1208"/>
        <item x="2593"/>
        <item x="2367"/>
        <item x="2549"/>
        <item x="419"/>
        <item x="1506"/>
        <item x="2443"/>
        <item x="2585"/>
        <item x="740"/>
        <item x="386"/>
        <item x="2287"/>
        <item x="69"/>
        <item x="2408"/>
        <item x="661"/>
        <item x="1447"/>
        <item x="2421"/>
        <item x="951"/>
        <item x="1173"/>
        <item x="1577"/>
        <item x="1120"/>
        <item x="1319"/>
        <item x="1355"/>
        <item x="2026"/>
        <item x="1478"/>
        <item x="2560"/>
        <item x="367"/>
        <item x="2076"/>
        <item x="2446"/>
        <item x="1524"/>
        <item x="2244"/>
        <item x="446"/>
        <item x="1077"/>
        <item x="206"/>
        <item x="554"/>
        <item x="561"/>
        <item x="567"/>
        <item x="1630"/>
        <item x="1736"/>
        <item x="2397"/>
        <item x="1037"/>
        <item x="1793"/>
        <item x="1310"/>
        <item x="63"/>
        <item x="49"/>
        <item x="709"/>
        <item x="1658"/>
        <item x="832"/>
        <item x="884"/>
        <item x="2179"/>
        <item x="1371"/>
        <item x="1697"/>
        <item x="1409"/>
        <item x="116"/>
        <item x="467"/>
        <item x="1613"/>
        <item x="1602"/>
        <item x="2279"/>
        <item x="2053"/>
        <item x="2154"/>
        <item x="738"/>
        <item x="979"/>
        <item x="765"/>
        <item x="43"/>
        <item x="2014"/>
        <item x="2327"/>
        <item x="2478"/>
        <item x="643"/>
        <item x="1430"/>
        <item x="822"/>
        <item x="2002"/>
        <item x="4"/>
        <item x="2163"/>
        <item x="426"/>
        <item x="2417"/>
        <item x="1041"/>
        <item x="594"/>
        <item x="2486"/>
        <item x="278"/>
        <item x="2011"/>
        <item x="22"/>
        <item x="1527"/>
        <item x="1993"/>
        <item x="1106"/>
        <item x="1679"/>
        <item x="2109"/>
        <item x="555"/>
        <item x="159"/>
        <item x="19"/>
        <item x="1715"/>
        <item x="1214"/>
        <item x="1428"/>
        <item x="107"/>
        <item x="1256"/>
        <item x="53"/>
        <item x="318"/>
        <item x="1843"/>
        <item x="2473"/>
        <item x="1557"/>
        <item x="115"/>
        <item x="2534"/>
        <item x="857"/>
        <item x="1699"/>
        <item x="1958"/>
        <item x="1144"/>
        <item x="422"/>
        <item x="1390"/>
        <item x="1727"/>
        <item x="2474"/>
        <item x="240"/>
        <item x="2041"/>
        <item x="882"/>
        <item x="773"/>
        <item x="1389"/>
        <item x="1495"/>
        <item x="742"/>
        <item x="1026"/>
        <item x="889"/>
        <item x="2133"/>
        <item x="2036"/>
        <item x="2552"/>
        <item x="2230"/>
        <item x="613"/>
        <item x="485"/>
        <item x="1778"/>
        <item x="140"/>
        <item x="1218"/>
        <item x="1891"/>
        <item x="28"/>
        <item x="424"/>
        <item x="2495"/>
        <item x="1510"/>
        <item x="1655"/>
        <item x="253"/>
        <item x="707"/>
        <item x="1347"/>
        <item x="330"/>
        <item x="84"/>
        <item x="431"/>
        <item x="718"/>
        <item x="1711"/>
        <item x="978"/>
        <item x="434"/>
        <item x="181"/>
        <item x="1977"/>
        <item x="877"/>
        <item x="1514"/>
        <item x="2045"/>
        <item x="516"/>
        <item x="2442"/>
        <item x="2142"/>
        <item x="1533"/>
        <item x="415"/>
        <item x="1206"/>
        <item x="333"/>
        <item x="1376"/>
        <item x="1505"/>
        <item x="974"/>
        <item x="1298"/>
        <item x="996"/>
        <item x="772"/>
        <item x="1210"/>
        <item x="1223"/>
        <item x="405"/>
        <item x="938"/>
        <item x="329"/>
        <item x="794"/>
        <item x="1025"/>
        <item x="798"/>
        <item x="241"/>
        <item x="2347"/>
        <item x="588"/>
        <item x="908"/>
        <item x="389"/>
        <item x="744"/>
        <item x="626"/>
        <item x="838"/>
        <item x="526"/>
        <item x="1148"/>
        <item x="1954"/>
        <item x="836"/>
        <item x="29"/>
        <item x="2355"/>
        <item x="1481"/>
        <item x="2056"/>
        <item x="101"/>
        <item x="1938"/>
        <item x="1419"/>
        <item x="1291"/>
        <item x="2145"/>
        <item x="2137"/>
        <item x="1790"/>
        <item x="41"/>
        <item x="1239"/>
        <item x="1324"/>
        <item x="1600"/>
        <item x="120"/>
        <item x="1342"/>
        <item x="1295"/>
        <item x="1725"/>
        <item x="2558"/>
        <item x="2061"/>
        <item x="2543"/>
        <item x="880"/>
        <item x="667"/>
        <item x="71"/>
        <item x="217"/>
        <item x="79"/>
        <item x="2313"/>
        <item x="1566"/>
        <item x="855"/>
        <item x="2074"/>
        <item x="2380"/>
        <item x="596"/>
        <item x="2328"/>
        <item x="1934"/>
        <item x="2141"/>
        <item x="66"/>
        <item x="1463"/>
        <item x="152"/>
        <item x="1689"/>
        <item x="1068"/>
        <item x="2263"/>
        <item x="1391"/>
        <item x="579"/>
        <item x="2559"/>
        <item x="1366"/>
        <item x="919"/>
        <item x="2051"/>
        <item x="311"/>
        <item x="1538"/>
        <item x="2576"/>
        <item x="2476"/>
        <item x="475"/>
        <item x="589"/>
        <item x="861"/>
        <item x="2455"/>
        <item x="2228"/>
        <item x="378"/>
        <item x="1632"/>
        <item x="1474"/>
        <item x="267"/>
        <item x="1055"/>
        <item x="688"/>
        <item x="1352"/>
        <item x="494"/>
        <item x="2394"/>
        <item x="1316"/>
        <item x="1314"/>
        <item x="2194"/>
        <item x="2393"/>
        <item x="1942"/>
        <item x="239"/>
        <item x="271"/>
        <item x="2251"/>
        <item x="1855"/>
        <item x="164"/>
        <item x="1599"/>
        <item x="2132"/>
        <item x="695"/>
        <item x="2284"/>
        <item x="969"/>
        <item x="2003"/>
        <item x="1596"/>
        <item x="2042"/>
        <item x="87"/>
        <item x="345"/>
        <item x="1713"/>
        <item x="1158"/>
        <item x="700"/>
        <item x="2530"/>
        <item x="2437"/>
        <item x="2187"/>
        <item x="282"/>
        <item x="1084"/>
        <item x="294"/>
        <item x="905"/>
        <item x="784"/>
        <item x="2139"/>
        <item x="2409"/>
        <item x="128"/>
        <item x="1568"/>
        <item x="338"/>
        <item x="2523"/>
        <item x="1466"/>
        <item x="1631"/>
        <item x="1525"/>
        <item x="2201"/>
        <item x="2480"/>
        <item x="135"/>
        <item x="391"/>
        <item x="948"/>
        <item x="924"/>
        <item x="1410"/>
        <item x="803"/>
        <item x="1492"/>
        <item x="708"/>
        <item x="2034"/>
        <item x="2171"/>
        <item x="791"/>
        <item x="1186"/>
        <item x="1092"/>
        <item x="1776"/>
        <item x="493"/>
        <item x="319"/>
        <item x="1576"/>
        <item x="2060"/>
        <item x="797"/>
        <item x="2216"/>
        <item x="2551"/>
        <item x="722"/>
        <item x="2334"/>
        <item x="1432"/>
        <item x="868"/>
        <item x="983"/>
        <item x="2306"/>
        <item x="2463"/>
        <item x="2526"/>
        <item x="50"/>
        <item x="1142"/>
        <item x="2424"/>
        <item x="2131"/>
        <item x="1011"/>
        <item x="2070"/>
        <item x="2031"/>
        <item x="2101"/>
        <item x="1559"/>
        <item x="1107"/>
        <item x="2110"/>
        <item x="481"/>
        <item x="760"/>
        <item x="1064"/>
        <item x="1984"/>
        <item x="1479"/>
        <item x="913"/>
        <item x="157"/>
        <item x="936"/>
        <item x="1900"/>
        <item x="961"/>
        <item x="551"/>
        <item x="2290"/>
        <item x="305"/>
        <item x="2445"/>
        <item x="1849"/>
        <item x="1175"/>
        <item x="1905"/>
        <item x="720"/>
        <item x="196"/>
        <item x="670"/>
        <item x="438"/>
        <item x="2499"/>
        <item x="2426"/>
        <item x="2588"/>
        <item x="1700"/>
        <item x="1682"/>
        <item x="692"/>
        <item x="986"/>
        <item x="894"/>
        <item x="349"/>
        <item x="1902"/>
        <item x="1995"/>
        <item x="2125"/>
        <item x="1195"/>
        <item x="2297"/>
        <item x="1109"/>
        <item x="2440"/>
        <item x="2195"/>
        <item x="1820"/>
        <item x="915"/>
        <item x="2568"/>
        <item x="402"/>
        <item x="2427"/>
        <item x="1945"/>
        <item x="2237"/>
        <item x="859"/>
        <item x="2069"/>
        <item x="1364"/>
        <item x="2167"/>
        <item x="56"/>
        <item x="2162"/>
        <item x="1130"/>
        <item x="1228"/>
        <item x="52"/>
        <item x="456"/>
        <item x="1119"/>
        <item x="2239"/>
        <item x="2603"/>
        <item x="1747"/>
        <item x="2229"/>
        <item x="727"/>
        <item x="1833"/>
        <item x="2253"/>
        <item x="2108"/>
        <item x="1293"/>
        <item x="2358"/>
        <item x="875"/>
        <item x="420"/>
        <item x="1317"/>
        <item x="827"/>
        <item x="463"/>
        <item x="1807"/>
        <item x="878"/>
        <item x="560"/>
        <item x="2296"/>
        <item x="2520"/>
        <item x="1653"/>
        <item x="2248"/>
        <item x="607"/>
        <item x="2431"/>
        <item x="583"/>
        <item x="870"/>
        <item x="994"/>
        <item x="1328"/>
        <item x="937"/>
        <item x="249"/>
        <item x="1926"/>
        <item x="1139"/>
        <item x="2597"/>
        <item x="2388"/>
        <item x="715"/>
        <item x="1405"/>
        <item x="1266"/>
        <item x="1962"/>
        <item x="110"/>
        <item x="2425"/>
        <item x="1791"/>
        <item x="131"/>
        <item x="802"/>
        <item x="1564"/>
        <item x="2363"/>
        <item x="2362"/>
        <item x="470"/>
        <item x="683"/>
        <item x="975"/>
        <item x="650"/>
        <item x="1662"/>
        <item x="637"/>
        <item x="2207"/>
        <item x="150"/>
        <item x="552"/>
        <item x="2556"/>
        <item x="1808"/>
        <item x="621"/>
        <item x="2159"/>
        <item x="1230"/>
        <item x="191"/>
        <item x="635"/>
        <item x="1253"/>
        <item x="1282"/>
        <item x="2366"/>
        <item x="2531"/>
        <item x="598"/>
        <item x="1994"/>
        <item x="651"/>
        <item x="47"/>
        <item x="399"/>
        <item x="2033"/>
        <item x="1301"/>
        <item x="2274"/>
        <item x="2573"/>
        <item x="2379"/>
        <item x="1572"/>
        <item x="1440"/>
        <item x="2436"/>
        <item x="373"/>
        <item x="603"/>
        <item x="1928"/>
        <item x="767"/>
        <item x="397"/>
        <item x="1611"/>
        <item x="1001"/>
        <item x="1027"/>
        <item x="1255"/>
        <item x="1950"/>
        <item x="256"/>
        <item x="783"/>
        <item x="1952"/>
        <item x="1607"/>
        <item x="1170"/>
        <item x="2260"/>
        <item x="2303"/>
        <item x="2177"/>
        <item x="2048"/>
        <item x="2084"/>
        <item x="863"/>
        <item x="943"/>
        <item x="1959"/>
        <item x="362"/>
        <item x="2062"/>
        <item x="1128"/>
        <item x="1454"/>
        <item x="213"/>
        <item x="149"/>
        <item x="1290"/>
        <item x="1439"/>
        <item x="1236"/>
        <item x="645"/>
        <item x="2052"/>
        <item x="2241"/>
        <item x="45"/>
        <item x="2507"/>
        <item x="1429"/>
        <item x="322"/>
        <item x="1796"/>
        <item x="2043"/>
        <item x="2554"/>
        <item x="1265"/>
        <item x="946"/>
        <item x="1836"/>
        <item x="1287"/>
        <item x="1395"/>
        <item x="1840"/>
        <item x="1774"/>
        <item x="1912"/>
        <item x="1177"/>
        <item x="1597"/>
        <item x="341"/>
        <item x="1254"/>
        <item x="1183"/>
        <item x="956"/>
        <item x="186"/>
        <item x="2511"/>
        <item x="1748"/>
        <item x="848"/>
        <item x="622"/>
        <item x="1560"/>
        <item x="1383"/>
        <item x="1412"/>
        <item x="1126"/>
        <item x="2038"/>
        <item x="299"/>
        <item x="2461"/>
        <item x="2385"/>
        <item x="1683"/>
        <item x="51"/>
        <item x="776"/>
        <item x="801"/>
        <item x="503"/>
        <item x="1749"/>
        <item x="1571"/>
        <item x="354"/>
        <item x="2501"/>
        <item x="814"/>
        <item x="393"/>
        <item x="1709"/>
        <item x="35"/>
        <item x="119"/>
        <item x="1040"/>
        <item x="381"/>
        <item x="1398"/>
        <item x="1815"/>
        <item x="2342"/>
        <item x="962"/>
        <item x="114"/>
        <item x="352"/>
        <item x="1799"/>
        <item x="1150"/>
        <item x="710"/>
        <item x="1125"/>
        <item x="966"/>
        <item x="479"/>
        <item x="1443"/>
        <item x="839"/>
        <item x="1163"/>
        <item x="1869"/>
        <item x="1985"/>
        <item x="1769"/>
        <item x="761"/>
        <item x="2537"/>
        <item x="1899"/>
        <item x="923"/>
        <item x="290"/>
        <item x="1546"/>
        <item x="317"/>
        <item x="1046"/>
        <item x="165"/>
        <item x="1369"/>
        <item x="111"/>
        <item x="1684"/>
        <item x="2161"/>
        <item x="1801"/>
        <item x="1728"/>
        <item x="1948"/>
        <item x="292"/>
        <item x="2581"/>
        <item x="2270"/>
        <item x="1638"/>
        <item x="845"/>
        <item x="1121"/>
        <item x="1245"/>
        <item x="2329"/>
        <item x="1149"/>
        <item x="591"/>
        <item x="639"/>
        <item x="2186"/>
        <item x="1233"/>
        <item x="819"/>
        <item x="717"/>
        <item x="1067"/>
        <item x="2278"/>
        <item x="126"/>
        <item x="1198"/>
        <item x="40"/>
        <item x="633"/>
        <item x="642"/>
        <item x="442"/>
        <item x="2280"/>
        <item x="451"/>
        <item x="1434"/>
        <item x="175"/>
        <item x="662"/>
        <item x="2271"/>
        <item x="2599"/>
        <item x="2268"/>
        <item x="1450"/>
        <item x="1574"/>
        <item x="1065"/>
        <item x="1477"/>
        <item x="1083"/>
        <item x="243"/>
        <item x="234"/>
        <item x="1612"/>
        <item x="1986"/>
        <item x="883"/>
        <item x="846"/>
        <item x="2121"/>
        <item x="15"/>
        <item x="410"/>
        <item x="184"/>
        <item x="33"/>
        <item x="1370"/>
        <item x="1704"/>
        <item x="1414"/>
        <item x="879"/>
        <item x="2211"/>
        <item x="618"/>
        <item x="1043"/>
        <item x="787"/>
        <item x="2510"/>
        <item x="1197"/>
        <item x="680"/>
        <item x="2257"/>
        <item x="2040"/>
        <item x="226"/>
        <item x="54"/>
        <item x="2212"/>
        <item x="781"/>
        <item x="933"/>
        <item x="701"/>
        <item x="1487"/>
        <item x="942"/>
        <item x="829"/>
        <item x="272"/>
        <item x="2067"/>
        <item x="2315"/>
        <item x="2345"/>
        <item x="1441"/>
        <item x="1086"/>
        <item x="681"/>
        <item x="941"/>
        <item x="1659"/>
        <item x="559"/>
        <item x="572"/>
        <item x="1080"/>
        <item x="2483"/>
        <item x="1216"/>
        <item x="1637"/>
        <item x="920"/>
        <item x="703"/>
        <item x="2410"/>
        <item x="1573"/>
        <item x="2066"/>
        <item x="1903"/>
        <item x="2434"/>
        <item x="1716"/>
        <item x="2456"/>
        <item x="711"/>
        <item x="1013"/>
        <item x="2032"/>
        <item x="546"/>
        <item x="2165"/>
        <item x="244"/>
        <item x="1665"/>
        <item x="1157"/>
        <item x="1162"/>
        <item x="448"/>
        <item x="1648"/>
        <item x="2515"/>
        <item x="31"/>
        <item x="891"/>
        <item x="1773"/>
        <item x="967"/>
        <item x="2030"/>
        <item x="380"/>
        <item x="1812"/>
        <item x="1785"/>
        <item x="325"/>
        <item x="2210"/>
        <item x="1140"/>
        <item x="1614"/>
        <item x="2213"/>
        <item x="759"/>
        <item x="2496"/>
        <item x="1259"/>
        <item x="816"/>
        <item x="188"/>
        <item x="1224"/>
        <item x="1623"/>
        <item x="2147"/>
        <item x="2322"/>
        <item x="1821"/>
        <item x="1964"/>
        <item x="534"/>
        <item x="1075"/>
        <item x="23"/>
        <item x="327"/>
        <item x="1515"/>
        <item x="1522"/>
        <item x="1133"/>
        <item x="2301"/>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1"/>
        <item x="1421"/>
        <item x="1200"/>
        <item x="1882"/>
        <item x="2227"/>
        <item x="850"/>
        <item x="2016"/>
        <item x="2517"/>
        <item x="375"/>
        <item x="1036"/>
        <item x="2506"/>
        <item x="1539"/>
        <item x="1234"/>
        <item x="1998"/>
        <item x="332"/>
        <item x="1354"/>
        <item x="423"/>
        <item x="971"/>
        <item x="2332"/>
        <item x="210"/>
        <item x="143"/>
        <item x="800"/>
        <item x="2286"/>
        <item x="279"/>
        <item x="1187"/>
        <item x="2350"/>
        <item x="113"/>
        <item x="2261"/>
        <item x="1393"/>
        <item x="2173"/>
        <item x="1908"/>
        <item x="1160"/>
        <item x="1707"/>
        <item x="1668"/>
        <item x="407"/>
        <item x="2382"/>
        <item x="287"/>
        <item x="1268"/>
        <item x="2091"/>
        <item x="17"/>
        <item x="1578"/>
        <item x="1099"/>
        <item x="779"/>
        <item x="1966"/>
        <item x="1887"/>
        <item x="2308"/>
        <item x="2176"/>
        <item x="1636"/>
        <item x="1333"/>
        <item x="922"/>
        <item x="1504"/>
        <item x="1619"/>
        <item x="2606"/>
        <item x="763"/>
        <item x="813"/>
        <item x="1851"/>
        <item x="730"/>
        <item x="2572"/>
        <item x="1743"/>
        <item x="1004"/>
        <item x="548"/>
        <item x="1634"/>
        <item x="904"/>
        <item x="1605"/>
        <item x="187"/>
        <item x="1734"/>
        <item x="1480"/>
        <item x="1307"/>
        <item x="684"/>
        <item x="2544"/>
        <item x="274"/>
        <item x="804"/>
        <item x="1729"/>
        <item x="2203"/>
        <item x="1603"/>
        <item x="46"/>
        <item x="2578"/>
        <item x="2374"/>
        <item x="480"/>
        <item x="659"/>
        <item x="869"/>
        <item x="2168"/>
        <item x="2079"/>
        <item x="907"/>
        <item x="1875"/>
        <item x="2174"/>
        <item x="1061"/>
        <item x="892"/>
        <item x="2450"/>
        <item x="1940"/>
        <item x="347"/>
        <item x="96"/>
        <item x="2580"/>
        <item x="1270"/>
        <item x="1550"/>
        <item x="280"/>
        <item x="2122"/>
        <item x="1095"/>
        <item x="2532"/>
        <item x="2429"/>
        <item x="1348"/>
        <item x="2099"/>
        <item x="1621"/>
        <item x="353"/>
        <item x="849"/>
        <item x="671"/>
        <item x="365"/>
        <item x="1590"/>
        <item x="1824"/>
        <item x="1618"/>
        <item x="1006"/>
        <item x="934"/>
        <item x="1386"/>
        <item x="1357"/>
        <item x="1671"/>
        <item x="952"/>
        <item x="2371"/>
        <item x="2333"/>
        <item x="1048"/>
        <item x="2114"/>
        <item x="237"/>
        <item x="346"/>
        <item x="593"/>
        <item x="328"/>
        <item x="1009"/>
        <item x="483"/>
        <item x="1582"/>
        <item x="406"/>
        <item x="1402"/>
        <item x="125"/>
        <item x="918"/>
        <item x="1112"/>
        <item x="2498"/>
        <item x="2492"/>
        <item x="1528"/>
        <item x="2269"/>
        <item x="1722"/>
        <item x="1589"/>
        <item x="497"/>
        <item x="76"/>
        <item x="2020"/>
        <item x="2458"/>
        <item x="124"/>
        <item x="1930"/>
        <item x="1880"/>
        <item x="366"/>
        <item x="2001"/>
        <item x="1705"/>
        <item x="1244"/>
        <item x="812"/>
        <item x="1438"/>
        <item x="628"/>
        <item x="1850"/>
        <item x="2316"/>
        <item x="2124"/>
        <item x="500"/>
        <item x="1844"/>
        <item x="168"/>
        <item x="1137"/>
        <item x="289"/>
        <item x="674"/>
        <item x="595"/>
        <item x="211"/>
        <item x="1816"/>
        <item x="1222"/>
        <item x="1184"/>
        <item x="1132"/>
        <item x="793"/>
        <item x="487"/>
        <item x="489"/>
        <item x="1825"/>
        <item x="1115"/>
        <item x="1304"/>
        <item x="409"/>
        <item x="2119"/>
        <item x="435"/>
        <item x="808"/>
        <item x="384"/>
        <item x="1332"/>
        <item x="2521"/>
        <item x="2400"/>
        <item x="2320"/>
        <item x="1628"/>
        <item x="815"/>
        <item x="2479"/>
        <item x="1601"/>
        <item x="2264"/>
        <item x="1999"/>
        <item x="1919"/>
        <item x="2310"/>
        <item x="1076"/>
        <item x="2369"/>
        <item x="556"/>
        <item x="1549"/>
        <item x="2107"/>
        <item x="2481"/>
        <item x="1351"/>
        <item x="474"/>
        <item x="2140"/>
        <item x="1275"/>
        <item x="1272"/>
        <item x="2548"/>
        <item x="1459"/>
        <item x="729"/>
        <item x="1367"/>
        <item x="1415"/>
        <item x="77"/>
        <item x="644"/>
        <item x="1598"/>
        <item x="608"/>
        <item x="2339"/>
        <item x="1562"/>
        <item x="1772"/>
        <item x="1217"/>
        <item x="1694"/>
        <item x="2364"/>
        <item x="2607"/>
        <item x="2569"/>
        <item x="2539"/>
        <item x="281"/>
        <item x="390"/>
        <item x="2533"/>
        <item x="102"/>
        <item x="145"/>
        <item x="2022"/>
        <item x="1303"/>
        <item x="1323"/>
        <item x="2010"/>
        <item x="1345"/>
        <item x="306"/>
        <item x="2423"/>
        <item x="16"/>
        <item x="2564"/>
        <item x="521"/>
        <item x="2018"/>
        <item x="2550"/>
        <item x="1911"/>
        <item x="252"/>
        <item x="604"/>
        <item x="1159"/>
        <item x="269"/>
        <item x="2198"/>
        <item x="528"/>
        <item x="2391"/>
        <item x="1042"/>
        <item x="523"/>
        <item x="1870"/>
        <item x="2324"/>
        <item x="1996"/>
        <item x="865"/>
        <item x="118"/>
        <item x="858"/>
        <item x="2129"/>
        <item x="413"/>
        <item x="1856"/>
        <item x="1489"/>
        <item x="2538"/>
        <item x="586"/>
        <item x="530"/>
        <item x="418"/>
        <item x="2262"/>
        <item x="940"/>
        <item x="1933"/>
        <item x="1181"/>
        <item x="1455"/>
        <item x="1839"/>
        <item x="2273"/>
        <item x="2128"/>
        <item x="733"/>
        <item x="173"/>
        <item x="1473"/>
        <item x="2444"/>
        <item x="421"/>
        <item x="1991"/>
        <item x="2013"/>
        <item x="2381"/>
        <item x="501"/>
        <item x="886"/>
        <item x="1199"/>
        <item x="134"/>
        <item x="963"/>
        <item x="2293"/>
        <item x="218"/>
        <item x="513"/>
        <item x="2160"/>
        <item x="1057"/>
        <item x="2094"/>
        <item x="2351"/>
        <item x="2275"/>
        <item x="1974"/>
        <item x="1382"/>
        <item x="2529"/>
        <item x="820"/>
        <item x="37"/>
        <item x="1859"/>
        <item x="1261"/>
        <item x="1336"/>
        <item x="2433"/>
        <item x="1865"/>
        <item x="197"/>
        <item x="614"/>
        <item x="1337"/>
        <item x="117"/>
        <item x="255"/>
        <item x="247"/>
        <item x="153"/>
        <item x="25"/>
        <item x="1548"/>
        <item x="1853"/>
        <item x="130"/>
        <item x="462"/>
        <item x="539"/>
        <item x="1309"/>
        <item x="1892"/>
        <item x="745"/>
        <item x="851"/>
        <item x="2487"/>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2"/>
        <item x="515"/>
        <item x="2377"/>
        <item x="183"/>
        <item x="2193"/>
        <item x="2428"/>
        <item x="350"/>
        <item x="264"/>
        <item x="1828"/>
        <item x="1847"/>
        <item x="993"/>
        <item x="2143"/>
        <item x="2415"/>
        <item x="510"/>
        <item x="1231"/>
        <item x="374"/>
        <item x="2405"/>
        <item x="1871"/>
        <item x="337"/>
        <item x="582"/>
        <item x="821"/>
        <item x="649"/>
        <item x="2354"/>
        <item x="1910"/>
        <item x="404"/>
        <item x="1327"/>
        <item x="195"/>
        <item x="496"/>
        <item x="122"/>
        <item x="2190"/>
        <item x="1104"/>
        <item x="2467"/>
        <item x="2460"/>
        <item x="154"/>
        <item x="519"/>
        <item x="562"/>
        <item x="1780"/>
        <item x="2250"/>
        <item x="214"/>
        <item x="1024"/>
        <item x="2097"/>
        <item x="1289"/>
        <item x="1923"/>
        <item x="1901"/>
        <item x="1373"/>
        <item x="2376"/>
        <item x="2438"/>
        <item x="336"/>
        <item x="1490"/>
        <item x="958"/>
        <item x="597"/>
        <item x="1695"/>
        <item x="2102"/>
        <item x="60"/>
        <item x="2395"/>
        <item x="301"/>
        <item x="805"/>
        <item x="230"/>
        <item x="1226"/>
        <item x="62"/>
        <item x="1486"/>
        <item x="2224"/>
        <item x="1555"/>
        <item x="1116"/>
        <item x="1610"/>
        <item x="2272"/>
        <item x="12"/>
        <item x="401"/>
        <item x="1858"/>
        <item x="359"/>
        <item x="1283"/>
        <item x="1325"/>
        <item x="1156"/>
        <item x="1580"/>
        <item x="2459"/>
        <item x="55"/>
        <item x="1016"/>
        <item x="273"/>
        <item x="1881"/>
        <item x="1656"/>
        <item x="1943"/>
        <item x="2083"/>
        <item x="1594"/>
        <item x="1976"/>
        <item x="148"/>
        <item x="369"/>
        <item x="852"/>
        <item x="1760"/>
        <item x="449"/>
        <item x="1012"/>
        <item x="1049"/>
        <item x="1802"/>
        <item x="1279"/>
        <item x="587"/>
        <item x="1848"/>
        <item x="714"/>
        <item x="2285"/>
        <item x="1735"/>
        <item x="1779"/>
        <item x="2341"/>
        <item x="1117"/>
        <item x="860"/>
        <item x="2004"/>
        <item x="1205"/>
        <item x="856"/>
        <item x="1654"/>
        <item x="1593"/>
        <item x="1221"/>
        <item x="888"/>
        <item x="1472"/>
        <item x="728"/>
        <item x="1794"/>
        <item x="1102"/>
        <item x="1079"/>
        <item x="2386"/>
        <item x="1547"/>
        <item x="2563"/>
        <item x="1400"/>
        <item x="1242"/>
        <item x="1742"/>
        <item x="1765"/>
        <item x="2117"/>
        <item x="837"/>
        <item x="1471"/>
        <item x="1110"/>
        <item x="1893"/>
        <item x="1680"/>
        <item x="1413"/>
        <item x="444"/>
        <item x="1059"/>
        <item x="2215"/>
        <item x="630"/>
        <item x="1674"/>
        <item x="1452"/>
        <item x="1359"/>
        <item x="762"/>
        <item x="1581"/>
        <item x="2197"/>
        <item x="647"/>
        <item x="1639"/>
        <item x="1145"/>
        <item x="547"/>
        <item x="2300"/>
        <item x="2112"/>
        <item x="300"/>
        <item x="1485"/>
        <item x="939"/>
        <item x="1975"/>
        <item x="1227"/>
        <item x="219"/>
        <item x="543"/>
        <item x="1237"/>
        <item x="228"/>
        <item x="2087"/>
        <item x="2491"/>
        <item x="1809"/>
        <item x="2348"/>
        <item x="2419"/>
        <item x="163"/>
        <item x="172"/>
        <item x="2571"/>
        <item x="532"/>
        <item x="27"/>
        <item x="1189"/>
        <item x="1138"/>
        <item x="414"/>
        <item x="73"/>
        <item x="957"/>
        <item x="749"/>
        <item x="1701"/>
        <item x="286"/>
        <item x="788"/>
        <item x="121"/>
        <item x="323"/>
        <item x="1297"/>
        <item x="1531"/>
        <item x="2256"/>
        <item x="2252"/>
        <item x="2566"/>
        <item x="2254"/>
        <item x="1842"/>
        <item x="1553"/>
        <item x="1"/>
        <item x="2196"/>
        <item x="1252"/>
        <item x="768"/>
        <item x="1534"/>
        <item x="2169"/>
        <item x="89"/>
        <item x="1624"/>
        <item x="1817"/>
        <item x="945"/>
        <item x="949"/>
        <item x="2420"/>
        <item x="1720"/>
        <item x="283"/>
        <item x="344"/>
        <item x="1035"/>
        <item x="1294"/>
        <item x="731"/>
        <item x="2059"/>
        <item x="2361"/>
        <item x="439"/>
        <item x="687"/>
        <item x="1608"/>
        <item x="9"/>
        <item x="2336"/>
        <item x="1703"/>
        <item x="697"/>
        <item x="39"/>
        <item x="545"/>
        <item x="1894"/>
        <item x="987"/>
        <item x="1154"/>
        <item x="1666"/>
        <item x="2012"/>
        <item x="1021"/>
        <item x="2525"/>
        <item x="1978"/>
        <item x="1030"/>
        <item x="1823"/>
        <item x="2575"/>
        <item x="1456"/>
        <item x="2302"/>
        <item x="2185"/>
        <item x="223"/>
        <item x="2508"/>
        <item x="2096"/>
        <item x="698"/>
        <item x="2503"/>
        <item x="693"/>
        <item x="2488"/>
        <item x="2432"/>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09"/>
        <item x="862"/>
        <item x="1494"/>
        <item x="1318"/>
        <item x="189"/>
        <item x="1488"/>
        <item x="844"/>
        <item x="1273"/>
        <item x="1248"/>
        <item x="129"/>
        <item x="1250"/>
        <item x="2375"/>
        <item x="441"/>
        <item x="2242"/>
        <item x="1482"/>
        <item x="302"/>
        <item x="2085"/>
        <item x="203"/>
        <item x="392"/>
        <item x="1403"/>
        <item x="326"/>
        <item x="257"/>
        <item x="566"/>
        <item x="1907"/>
        <item x="502"/>
        <item x="854"/>
        <item x="1645"/>
        <item x="284"/>
        <item x="615"/>
        <item x="167"/>
        <item x="1626"/>
        <item x="843"/>
        <item x="387"/>
        <item x="984"/>
        <item x="2494"/>
        <item x="1685"/>
        <item x="1584"/>
        <item x="1509"/>
        <item x="535"/>
        <item x="1916"/>
        <item x="668"/>
        <item x="2136"/>
        <item x="1904"/>
        <item x="1981"/>
        <item x="1284"/>
        <item x="2465"/>
        <item x="342"/>
        <item x="1980"/>
        <item x="1263"/>
        <item x="818"/>
        <item x="11"/>
        <item x="1202"/>
        <item x="1784"/>
        <item x="706"/>
        <item x="1475"/>
        <item x="1667"/>
        <item x="1633"/>
        <item x="212"/>
        <item x="990"/>
        <item x="1313"/>
        <item x="689"/>
        <item x="541"/>
        <item x="2098"/>
        <item x="2406"/>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18"/>
        <item x="702"/>
        <item x="2116"/>
        <item x="2234"/>
        <item x="370"/>
        <item x="2295"/>
        <item x="1379"/>
        <item x="1353"/>
        <item x="1089"/>
        <item x="1329"/>
        <item x="976"/>
        <item x="826"/>
        <item x="459"/>
        <item x="1008"/>
        <item x="2454"/>
        <item x="139"/>
        <item x="1897"/>
        <item x="1296"/>
        <item x="291"/>
        <item x="2259"/>
        <item x="789"/>
        <item x="1519"/>
        <item x="2477"/>
        <item x="2243"/>
        <item x="2422"/>
        <item x="436"/>
        <item x="2527"/>
        <item x="514"/>
        <item x="261"/>
        <item x="871"/>
        <item x="1101"/>
        <item x="1788"/>
        <item x="2311"/>
        <item x="1251"/>
        <item x="285"/>
        <item x="2513"/>
        <item x="268"/>
        <item x="1331"/>
        <item x="601"/>
        <item x="8"/>
        <item x="265"/>
        <item x="1182"/>
        <item x="1278"/>
        <item x="425"/>
        <item x="542"/>
        <item x="1127"/>
        <item x="1987"/>
        <item x="1286"/>
        <item x="1647"/>
        <item x="1416"/>
        <item x="675"/>
        <item x="1151"/>
        <item x="1878"/>
        <item x="2378"/>
        <item x="1852"/>
        <item x="1500"/>
        <item x="811"/>
        <item x="2605"/>
        <item x="68"/>
        <item x="209"/>
        <item x="1758"/>
        <item x="315"/>
        <item x="704"/>
        <item x="2562"/>
        <item x="1418"/>
        <item x="1017"/>
        <item x="2323"/>
        <item x="1396"/>
        <item x="2312"/>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48"/>
        <item x="1476"/>
        <item x="512"/>
        <item x="482"/>
        <item x="1640"/>
        <item x="260"/>
        <item x="1873"/>
        <item x="2044"/>
        <item x="2353"/>
        <item x="225"/>
        <item x="3"/>
        <item x="361"/>
        <item x="1663"/>
        <item x="1277"/>
        <item x="2325"/>
        <item x="2027"/>
        <item x="1649"/>
        <item x="1777"/>
        <item x="1074"/>
        <item x="716"/>
        <item x="1768"/>
        <item x="486"/>
        <item x="2146"/>
        <item x="1497"/>
        <item x="806"/>
        <item x="1569"/>
        <item x="2435"/>
        <item x="1308"/>
        <item x="2138"/>
        <item x="2006"/>
        <item x="985"/>
        <item x="2497"/>
        <item x="648"/>
        <item x="2600"/>
        <item x="2266"/>
        <item x="2359"/>
        <item x="2166"/>
        <item x="1947"/>
        <item x="2000"/>
        <item x="1508"/>
        <item x="466"/>
        <item x="1690"/>
        <item x="2524"/>
        <item x="2037"/>
        <item x="1731"/>
        <item x="1094"/>
        <item x="881"/>
        <item x="1131"/>
        <item x="771"/>
        <item x="1070"/>
        <item x="1681"/>
        <item x="1425"/>
        <item x="2175"/>
        <item x="385"/>
        <item x="245"/>
        <item x="137"/>
        <item x="1979"/>
        <item x="509"/>
        <item x="1090"/>
        <item x="99"/>
        <item x="1915"/>
        <item x="2416"/>
        <item x="1868"/>
        <item x="1185"/>
        <item x="619"/>
        <item x="1841"/>
        <item x="207"/>
        <item x="901"/>
        <item x="1493"/>
        <item x="930"/>
        <item x="2468"/>
        <item x="1937"/>
        <item x="2277"/>
        <item x="926"/>
        <item x="1246"/>
        <item x="828"/>
        <item x="1925"/>
        <item x="1982"/>
        <item x="2199"/>
        <item x="810"/>
        <item x="1404"/>
        <item x="909"/>
        <item x="1972"/>
        <item x="665"/>
        <item x="1465"/>
        <item x="1384"/>
        <item x="2430"/>
        <item x="20"/>
        <item x="417"/>
        <item x="2505"/>
        <item x="2365"/>
        <item x="2238"/>
        <item x="1931"/>
        <item x="1427"/>
        <item x="2184"/>
        <item x="371"/>
        <item x="872"/>
        <item x="1885"/>
        <item x="1388"/>
        <item x="2344"/>
        <item x="766"/>
        <item x="1657"/>
        <item x="158"/>
        <item x="735"/>
        <item x="138"/>
        <item x="1269"/>
        <item x="2183"/>
        <item x="1813"/>
        <item x="1586"/>
        <item x="1718"/>
        <item x="1864"/>
        <item x="755"/>
        <item x="2090"/>
        <item x="198"/>
        <item x="161"/>
        <item x="2591"/>
        <item x="1113"/>
        <item x="224"/>
        <item x="1766"/>
        <item x="2276"/>
        <item x="320"/>
        <item x="1467"/>
        <item x="1739"/>
        <item x="1556"/>
        <item x="1190"/>
        <item x="2500"/>
        <item x="632"/>
        <item x="2134"/>
        <item x="1906"/>
        <item x="1022"/>
        <item x="2346"/>
        <item x="1913"/>
        <item x="1673"/>
        <item x="2178"/>
        <item x="376"/>
        <item x="2226"/>
        <item x="944"/>
        <item x="2557"/>
        <item x="1087"/>
        <item x="1751"/>
        <item x="2249"/>
        <item x="2120"/>
        <item x="1567"/>
        <item x="1406"/>
        <item x="960"/>
        <item x="1194"/>
        <item x="525"/>
        <item x="104"/>
        <item x="1299"/>
        <item x="1629"/>
        <item x="1965"/>
        <item x="2135"/>
        <item x="222"/>
        <item x="1874"/>
        <item x="2493"/>
        <item x="298"/>
        <item x="61"/>
        <item x="1078"/>
        <item x="2587"/>
        <item x="2245"/>
        <item x="2223"/>
        <item x="1209"/>
        <item x="1898"/>
        <item x="1806"/>
        <item x="1676"/>
        <item x="7"/>
        <item x="220"/>
        <item x="1136"/>
        <item x="1257"/>
        <item x="156"/>
        <item x="1914"/>
        <item x="719"/>
        <item x="2095"/>
        <item x="824"/>
        <item x="1054"/>
        <item x="335"/>
        <item x="2127"/>
        <item x="2319"/>
        <item x="2577"/>
        <item x="774"/>
        <item x="1306"/>
        <item x="2464"/>
        <item x="2384"/>
        <item x="2504"/>
        <item x="1970"/>
        <item x="928"/>
        <item x="970"/>
        <item x="2389"/>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399"/>
        <item x="1591"/>
        <item x="2338"/>
        <item x="1062"/>
        <item x="606"/>
        <item x="2281"/>
        <item x="70"/>
        <item x="2152"/>
        <item x="2231"/>
        <item x="194"/>
        <item x="885"/>
        <item x="1997"/>
        <item x="1744"/>
        <item x="529"/>
        <item x="190"/>
        <item x="169"/>
        <item x="2602"/>
        <item x="2078"/>
        <item x="205"/>
        <item x="97"/>
        <item x="398"/>
        <item x="1498"/>
        <item x="893"/>
        <item x="2023"/>
        <item x="2584"/>
        <item x="1565"/>
        <item x="1436"/>
        <item x="1166"/>
        <item x="1165"/>
        <item x="2158"/>
        <item x="900"/>
        <item x="1267"/>
        <item x="2574"/>
        <item x="1989"/>
        <item x="1249"/>
        <item x="1134"/>
        <item x="1339"/>
        <item x="2407"/>
        <item x="676"/>
        <item x="450"/>
        <item x="356"/>
        <item x="1909"/>
        <item x="584"/>
        <item x="507"/>
        <item x="2414"/>
        <item x="1081"/>
        <item x="780"/>
        <item x="411"/>
        <item x="2073"/>
        <item x="2545"/>
        <item x="600"/>
        <item x="1831"/>
        <item x="1212"/>
        <item x="179"/>
        <item x="734"/>
        <item x="476"/>
        <item x="2021"/>
        <item x="1983"/>
        <item x="1826"/>
        <item x="2470"/>
        <item x="2064"/>
        <item x="997"/>
        <item x="726"/>
        <item x="1770"/>
        <item x="1675"/>
        <item x="78"/>
        <item x="1652"/>
        <item x="151"/>
        <item x="468"/>
        <item x="1956"/>
        <item x="132"/>
        <item x="1219"/>
        <item x="30"/>
        <item x="1692"/>
        <item x="447"/>
        <item x="2452"/>
        <item x="757"/>
        <item x="1595"/>
        <item x="2418"/>
        <item x="1235"/>
        <item x="599"/>
        <item x="1491"/>
        <item x="2105"/>
        <item x="2247"/>
        <item x="231"/>
        <item x="2258"/>
        <item x="657"/>
        <item x="669"/>
        <item x="34"/>
        <item x="2340"/>
        <item x="2170"/>
        <item x="2541"/>
        <item x="2289"/>
        <item x="1096"/>
        <item x="200"/>
        <item x="103"/>
        <item x="1002"/>
        <item x="995"/>
        <item x="2608"/>
        <item t="default"/>
      </items>
    </pivotField>
    <pivotField compact="0" showAll="0"/>
    <pivotField compact="0" showAll="0"/>
    <pivotField compact="0" showAll="0"/>
    <pivotField compact="0" showAll="0"/>
    <pivotField compact="0" showAll="0"/>
    <pivotField compact="0" showAll="0"/>
    <pivotField compact="0" showAll="0">
      <items count="14">
        <item x="0"/>
        <item x="1"/>
        <item x="2"/>
        <item x="3"/>
        <item x="4"/>
        <item x="5"/>
        <item x="6"/>
        <item x="7"/>
        <item x="8"/>
        <item x="9"/>
        <item x="10"/>
        <item x="11"/>
        <item x="12"/>
        <item t="default"/>
      </items>
    </pivotField>
  </pivotFields>
  <rowFields count="1">
    <field x="6"/>
  </rowFields>
  <rowItems count="6">
    <i>
      <x v="5"/>
    </i>
    <i>
      <x v="6"/>
    </i>
    <i>
      <x v="8"/>
    </i>
    <i>
      <x v="14"/>
    </i>
    <i>
      <x v="16"/>
    </i>
    <i t="grand">
      <x/>
    </i>
  </rowItems>
  <colItems count="1">
    <i/>
  </colItems>
  <dataFields count="1">
    <dataField name="Total Revenue" fld="15" baseField="3" baseItem="0" numFmtId="176"/>
  </dataFields>
  <formats count="9">
    <format dxfId="620">
      <pivotArea collapsedLevelsAreSubtotals="1" fieldPosition="0"/>
    </format>
    <format dxfId="621">
      <pivotArea collapsedLevelsAreSubtotals="1" fieldPosition="0"/>
    </format>
    <format dxfId="622">
      <pivotArea collapsedLevelsAreSubtotals="1" fieldPosition="0"/>
    </format>
    <format dxfId="619">
      <pivotArea fieldPosition="0">
        <references count="1">
          <reference field="6" count="5">
            <x v="5"/>
            <x v="6"/>
            <x v="8"/>
            <x v="13"/>
            <x v="16"/>
          </reference>
        </references>
      </pivotArea>
    </format>
    <format dxfId="556">
      <pivotArea fieldPosition="0">
        <references count="1">
          <reference field="6" count="5">
            <x v="5"/>
            <x v="6"/>
            <x v="8"/>
            <x v="14"/>
            <x v="16"/>
          </reference>
        </references>
      </pivotArea>
    </format>
    <format dxfId="543">
      <pivotArea fieldPosition="0">
        <references count="1">
          <reference field="6" count="1">
            <x v="11"/>
          </reference>
        </references>
      </pivotArea>
    </format>
    <format dxfId="542">
      <pivotArea grandRow="1" outline="0" collapsedLevelsAreSubtotals="1" fieldPosition="0"/>
    </format>
    <format dxfId="519">
      <pivotArea outline="0" collapsedLevelsAreSubtotals="1" fieldPosition="0"/>
    </format>
    <format dxfId="51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E79F764-4E6B-42E2-96E0-23354B337763}" name="monthly profit and revenue" cacheId="0" applyNumberFormats="0" applyBorderFormats="0" applyFontFormats="0" applyPatternFormats="0" applyAlignmentFormats="0" applyWidthHeightFormats="1" dataCaption="Values" updatedVersion="8" minRefreshableVersion="3" createdVersion="5" indent="0" compact="0" outline="1" outlineData="1" compactData="0" multipleFieldFilters="0" chartFormat="5">
  <location ref="A9:C22" firstHeaderRow="0" firstDataRow="1" firstDataCol="1"/>
  <pivotFields count="23">
    <pivotField compact="0" showAll="0">
      <items count="2709">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x="2707"/>
        <item t="default"/>
      </items>
    </pivotField>
    <pivotField compact="0" showAll="0"/>
    <pivotField compact="0" showAll="0"/>
    <pivotField axis="axisRow" compact="0" showAll="0" nonAutoSortDefault="1">
      <items count="14">
        <item x="0"/>
        <item n=" " x="1"/>
        <item x="2"/>
        <item x="3"/>
        <item x="4"/>
        <item x="5"/>
        <item x="6"/>
        <item x="7"/>
        <item x="8"/>
        <item x="9"/>
        <item x="10"/>
        <item x="11"/>
        <item x="12"/>
        <item t="default"/>
      </items>
    </pivotField>
    <pivotField compact="0" showAll="0"/>
    <pivotField compact="0" showAll="0"/>
    <pivotField compact="0" showAll="0">
      <items count="19">
        <item x="6"/>
        <item x="4"/>
        <item x="1"/>
        <item x="5"/>
        <item x="10"/>
        <item x="13"/>
        <item x="12"/>
        <item x="3"/>
        <item x="15"/>
        <item x="7"/>
        <item x="16"/>
        <item x="14"/>
        <item x="9"/>
        <item x="0"/>
        <item x="2"/>
        <item x="11"/>
        <item x="8"/>
        <item x="17"/>
        <item t="default"/>
      </items>
    </pivotField>
    <pivotField compact="0" showAll="0"/>
    <pivotField compact="0" showAll="0"/>
    <pivotField compact="0" showAll="0">
      <items count="7">
        <item h="1" x="3"/>
        <item h="1" x="0"/>
        <item x="4"/>
        <item h="1" x="1"/>
        <item h="1" x="2"/>
        <item h="1" x="5"/>
        <item t="default"/>
      </items>
    </pivotField>
    <pivotField compact="0" showAll="0"/>
    <pivotField compact="0" showAll="0"/>
    <pivotField compact="0" showAll="0"/>
    <pivotField compact="0" showAll="0"/>
    <pivotField compact="0" showAll="0"/>
    <pivotField dataField="1" compact="0" showAll="0">
      <items count="2610">
        <item x="2582"/>
        <item x="2396"/>
        <item x="1664"/>
        <item x="2317"/>
        <item x="1161"/>
        <item x="1710"/>
        <item x="2592"/>
        <item x="42"/>
        <item x="2565"/>
        <item x="477"/>
        <item x="1627"/>
        <item x="2398"/>
        <item x="2255"/>
        <item x="2337"/>
        <item x="1034"/>
        <item x="1860"/>
        <item x="1028"/>
        <item x="825"/>
        <item x="785"/>
        <item x="258"/>
        <item x="1111"/>
        <item x="1056"/>
        <item x="1135"/>
        <item x="1387"/>
        <item x="202"/>
        <item x="1604"/>
        <item x="721"/>
        <item x="549"/>
        <item x="2321"/>
        <item x="790"/>
        <item x="2180"/>
        <item x="1281"/>
        <item x="2352"/>
        <item x="605"/>
        <item x="368"/>
        <item x="363"/>
        <item x="2029"/>
        <item x="1141"/>
        <item x="2015"/>
        <item x="85"/>
        <item x="1753"/>
        <item x="1457"/>
        <item x="2447"/>
        <item x="679"/>
        <item x="303"/>
        <item x="1786"/>
        <item x="557"/>
        <item x="432"/>
        <item x="2536"/>
        <item x="147"/>
        <item x="2370"/>
        <item x="1155"/>
        <item x="67"/>
        <item x="2514"/>
        <item x="2189"/>
        <item x="655"/>
        <item x="1884"/>
        <item x="2206"/>
        <item x="1896"/>
        <item x="1957"/>
        <item x="2502"/>
        <item x="1764"/>
        <item x="18"/>
        <item x="1561"/>
        <item x="2372"/>
        <item x="1660"/>
        <item x="2080"/>
        <item x="276"/>
        <item x="1330"/>
        <item x="358"/>
        <item x="873"/>
        <item x="1726"/>
        <item x="2123"/>
        <item x="682"/>
        <item x="2601"/>
        <item x="902"/>
        <item x="1872"/>
        <item x="864"/>
        <item x="2595"/>
        <item x="1053"/>
        <item x="5"/>
        <item x="2240"/>
        <item x="288"/>
        <item x="251"/>
        <item x="498"/>
        <item x="160"/>
        <item x="699"/>
        <item x="1360"/>
        <item x="297"/>
        <item x="1322"/>
        <item x="1368"/>
        <item x="1717"/>
        <item x="1449"/>
        <item x="1019"/>
        <item x="2202"/>
        <item x="1606"/>
        <item x="185"/>
        <item x="506"/>
        <item x="1992"/>
        <item x="112"/>
        <item x="1512"/>
        <item x="1072"/>
        <item x="1356"/>
        <item x="2484"/>
        <item x="1834"/>
        <item x="1775"/>
        <item x="95"/>
        <item x="2335"/>
        <item x="2182"/>
        <item x="982"/>
        <item x="1196"/>
        <item x="1143"/>
        <item x="146"/>
        <item x="1015"/>
        <item x="83"/>
        <item x="1461"/>
        <item x="1264"/>
        <item x="2604"/>
        <item x="712"/>
        <item x="437"/>
        <item x="235"/>
        <item x="2017"/>
        <item x="1483"/>
        <item x="454"/>
        <item x="238"/>
        <item x="2555"/>
        <item x="48"/>
        <item x="174"/>
        <item x="2039"/>
        <item x="1961"/>
        <item x="2589"/>
        <item x="641"/>
        <item x="1530"/>
        <item x="1990"/>
        <item x="177"/>
        <item x="1563"/>
        <item x="663"/>
        <item x="823"/>
        <item x="277"/>
        <item x="656"/>
        <item x="1767"/>
        <item x="842"/>
        <item x="2598"/>
        <item x="1122"/>
        <item x="2115"/>
        <item x="2113"/>
        <item x="1338"/>
        <item x="1750"/>
        <item x="2077"/>
        <item x="2093"/>
        <item x="1448"/>
        <item x="616"/>
        <item x="1152"/>
        <item x="360"/>
        <item x="2583"/>
        <item x="1723"/>
        <item x="2390"/>
        <item x="2331"/>
        <item x="2157"/>
        <item x="1320"/>
        <item x="136"/>
        <item x="758"/>
        <item x="2330"/>
        <item x="2411"/>
        <item x="433"/>
        <item x="331"/>
        <item x="1787"/>
        <item x="1108"/>
        <item x="2304"/>
        <item x="1426"/>
        <item x="640"/>
        <item x="2265"/>
        <item x="1453"/>
        <item x="314"/>
        <item x="1686"/>
        <item x="1207"/>
        <item x="1536"/>
        <item x="310"/>
        <item x="2104"/>
        <item x="395"/>
        <item x="1575"/>
        <item x="1241"/>
        <item x="1678"/>
        <item x="1877"/>
        <item x="953"/>
        <item x="430"/>
        <item x="1000"/>
        <item x="1688"/>
        <item x="896"/>
        <item x="227"/>
        <item x="2288"/>
        <item x="321"/>
        <item x="1521"/>
        <item x="340"/>
        <item x="1507"/>
        <item x="954"/>
        <item x="916"/>
        <item x="2485"/>
        <item x="747"/>
        <item x="2118"/>
        <item x="383"/>
        <item x="752"/>
        <item x="133"/>
        <item x="1693"/>
        <item x="991"/>
        <item x="2153"/>
        <item x="2008"/>
        <item x="2590"/>
        <item x="1171"/>
        <item x="2009"/>
        <item x="2579"/>
        <item x="2349"/>
        <item x="1420"/>
        <item x="1285"/>
        <item x="316"/>
        <item x="14"/>
        <item x="694"/>
        <item x="1811"/>
        <item x="925"/>
        <item x="484"/>
        <item x="1460"/>
        <item x="1191"/>
        <item x="98"/>
        <item x="2453"/>
        <item x="2469"/>
        <item x="1168"/>
        <item x="308"/>
        <item x="457"/>
        <item x="968"/>
        <item x="921"/>
        <item x="2570"/>
        <item x="1203"/>
        <item x="64"/>
        <item x="2063"/>
        <item x="1752"/>
        <item x="1350"/>
        <item x="295"/>
        <item x="1204"/>
        <item x="1759"/>
        <item x="611"/>
        <item x="2462"/>
        <item x="307"/>
        <item x="492"/>
        <item x="1247"/>
        <item x="471"/>
        <item x="575"/>
        <item x="1532"/>
        <item x="1516"/>
        <item x="1311"/>
        <item x="1262"/>
        <item x="1918"/>
        <item x="2387"/>
        <item x="293"/>
        <item x="1967"/>
        <item x="1192"/>
        <item x="652"/>
        <item x="1193"/>
        <item x="1180"/>
        <item x="2035"/>
        <item x="1535"/>
        <item x="1890"/>
        <item x="1146"/>
        <item x="155"/>
        <item x="981"/>
        <item x="1271"/>
        <item x="932"/>
        <item x="1232"/>
        <item x="2298"/>
        <item x="2540"/>
        <item x="1060"/>
        <item x="2233"/>
        <item x="903"/>
        <item x="1585"/>
        <item x="2068"/>
        <item x="1641"/>
        <item x="577"/>
        <item x="2404"/>
        <item x="2267"/>
        <item x="13"/>
        <item x="2482"/>
        <item x="403"/>
        <item x="2181"/>
        <item x="339"/>
        <item x="1554"/>
        <item x="296"/>
        <item x="2299"/>
        <item x="1866"/>
        <item x="1867"/>
        <item x="1088"/>
        <item x="1845"/>
        <item x="2516"/>
        <item x="1321"/>
        <item x="834"/>
        <item x="232"/>
        <item x="1038"/>
        <item x="1178"/>
        <item x="2188"/>
        <item x="795"/>
        <item x="412"/>
        <item x="465"/>
        <item x="1052"/>
        <item x="2025"/>
        <item x="2596"/>
        <item x="973"/>
        <item x="1814"/>
        <item x="911"/>
        <item x="1827"/>
        <item x="741"/>
        <item x="817"/>
        <item x="2489"/>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2"/>
        <item x="686"/>
        <item x="1407"/>
        <item x="491"/>
        <item x="1819"/>
        <item x="1365"/>
        <item x="544"/>
        <item x="443"/>
        <item x="2542"/>
        <item x="1105"/>
        <item x="1818"/>
        <item x="1537"/>
        <item x="458"/>
        <item x="1446"/>
        <item x="2368"/>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3"/>
        <item x="2449"/>
        <item x="2220"/>
        <item x="2357"/>
        <item x="1732"/>
        <item x="2072"/>
        <item x="1740"/>
        <item x="1103"/>
        <item x="2294"/>
        <item x="2522"/>
        <item x="2208"/>
        <item x="2217"/>
        <item x="1381"/>
        <item x="2282"/>
        <item x="1642"/>
        <item x="176"/>
        <item x="2049"/>
        <item x="1394"/>
        <item x="2172"/>
        <item x="216"/>
        <item x="1927"/>
        <item x="2219"/>
        <item x="2291"/>
        <item x="627"/>
        <item x="624"/>
        <item x="2439"/>
        <item x="2567"/>
        <item x="2471"/>
        <item x="2509"/>
        <item x="2466"/>
        <item x="2383"/>
        <item x="1517"/>
        <item x="2218"/>
        <item x="897"/>
        <item x="1587"/>
        <item x="141"/>
        <item x="2412"/>
        <item x="666"/>
        <item x="2092"/>
        <item x="574"/>
        <item x="1363"/>
        <item x="732"/>
        <item x="1018"/>
        <item x="2519"/>
        <item x="1953"/>
        <item x="1822"/>
        <item x="524"/>
        <item x="2235"/>
        <item x="1362"/>
        <item x="612"/>
        <item x="429"/>
        <item x="1417"/>
        <item x="1063"/>
        <item x="2392"/>
        <item x="623"/>
        <item x="123"/>
        <item x="550"/>
        <item x="2373"/>
        <item x="2155"/>
        <item x="705"/>
        <item x="638"/>
        <item x="999"/>
        <item x="1712"/>
        <item x="1615"/>
        <item x="334"/>
        <item x="1951"/>
        <item x="1085"/>
        <item x="1781"/>
        <item x="725"/>
        <item x="910"/>
        <item x="170"/>
        <item x="324"/>
        <item x="2547"/>
        <item x="1921"/>
        <item x="1499"/>
        <item x="2246"/>
        <item x="21"/>
        <item x="1169"/>
        <item x="1431"/>
        <item x="2"/>
        <item x="1542"/>
        <item x="1100"/>
        <item x="1755"/>
        <item x="182"/>
        <item x="866"/>
        <item x="840"/>
        <item x="929"/>
        <item x="899"/>
        <item x="673"/>
        <item x="1124"/>
        <item x="1988"/>
        <item x="127"/>
        <item x="1879"/>
        <item x="2457"/>
        <item x="927"/>
        <item x="1529"/>
        <item x="1201"/>
        <item x="2490"/>
        <item x="835"/>
        <item x="690"/>
        <item x="2024"/>
        <item x="355"/>
        <item x="992"/>
        <item x="1609"/>
        <item x="576"/>
        <item x="2050"/>
        <item x="2126"/>
        <item x="1783"/>
        <item x="1174"/>
        <item x="2528"/>
        <item x="2472"/>
        <item x="1082"/>
        <item x="876"/>
        <item x="100"/>
        <item x="24"/>
        <item x="1399"/>
        <item x="792"/>
        <item x="88"/>
        <item x="1789"/>
        <item x="1804"/>
        <item x="737"/>
        <item x="1929"/>
        <item x="1513"/>
        <item x="631"/>
        <item x="91"/>
        <item x="1523"/>
        <item x="1644"/>
        <item x="1617"/>
        <item x="1385"/>
        <item x="396"/>
        <item x="533"/>
        <item x="90"/>
        <item x="92"/>
        <item x="270"/>
        <item x="1229"/>
        <item x="1469"/>
        <item x="2283"/>
        <item x="309"/>
        <item x="895"/>
        <item x="32"/>
        <item x="1496"/>
        <item x="1583"/>
        <item x="1588"/>
        <item x="388"/>
        <item x="569"/>
        <item x="1543"/>
        <item x="1005"/>
        <item x="1761"/>
        <item x="775"/>
        <item x="2307"/>
        <item x="1635"/>
        <item x="259"/>
        <item x="505"/>
        <item x="2403"/>
        <item x="950"/>
        <item x="1745"/>
        <item x="853"/>
        <item x="394"/>
        <item x="964"/>
        <item x="464"/>
        <item x="2475"/>
        <item x="1829"/>
        <item x="1922"/>
        <item x="2151"/>
        <item x="469"/>
        <item x="564"/>
        <item x="1147"/>
        <item x="1706"/>
        <item x="917"/>
        <item x="266"/>
        <item x="1411"/>
        <item x="1721"/>
        <item x="1292"/>
        <item x="1445"/>
        <item x="65"/>
        <item x="2065"/>
        <item x="1050"/>
        <item x="1838"/>
        <item x="653"/>
        <item x="1805"/>
        <item x="1714"/>
        <item x="1797"/>
        <item x="1260"/>
        <item x="531"/>
        <item x="1358"/>
        <item x="658"/>
        <item x="1924"/>
        <item x="2054"/>
        <item x="1097"/>
        <item x="44"/>
        <item x="142"/>
        <item x="1423"/>
        <item x="1708"/>
        <item x="105"/>
        <item x="1334"/>
        <item x="1462"/>
        <item x="1044"/>
        <item x="2561"/>
        <item x="57"/>
        <item x="2535"/>
        <item x="1437"/>
        <item x="2356"/>
        <item x="1544"/>
        <item x="1442"/>
        <item x="536"/>
        <item x="408"/>
        <item x="723"/>
        <item x="2586"/>
        <item x="193"/>
        <item x="2413"/>
        <item x="634"/>
        <item x="428"/>
        <item x="201"/>
        <item x="1374"/>
        <item x="2360"/>
        <item x="1888"/>
        <item x="1741"/>
        <item x="1746"/>
        <item x="1312"/>
        <item x="1033"/>
        <item x="2318"/>
        <item x="106"/>
        <item x="1167"/>
        <item x="236"/>
        <item x="1372"/>
        <item x="2047"/>
        <item x="782"/>
        <item x="1936"/>
        <item x="377"/>
        <item x="2326"/>
        <item x="80"/>
        <item x="1830"/>
        <item x="1511"/>
        <item x="1344"/>
        <item x="1616"/>
        <item x="1343"/>
        <item x="1069"/>
        <item x="1643"/>
        <item x="1971"/>
        <item x="751"/>
        <item x="1045"/>
        <item x="313"/>
        <item x="455"/>
        <item x="2236"/>
        <item x="382"/>
        <item x="988"/>
        <item x="750"/>
        <item x="2088"/>
        <item x="364"/>
        <item x="1832"/>
        <item x="2156"/>
        <item x="246"/>
        <item x="1677"/>
        <item x="2103"/>
        <item x="2086"/>
        <item x="2553"/>
        <item x="208"/>
        <item x="753"/>
        <item x="713"/>
        <item x="754"/>
        <item x="1215"/>
        <item x="2512"/>
        <item x="2402"/>
        <item x="590"/>
        <item x="585"/>
        <item x="1724"/>
        <item x="1093"/>
        <item x="743"/>
        <item x="617"/>
        <item x="472"/>
        <item x="1570"/>
        <item x="2071"/>
        <item x="947"/>
        <item x="250"/>
        <item x="178"/>
        <item x="1941"/>
        <item x="1795"/>
        <item x="1672"/>
        <item x="1274"/>
        <item x="1837"/>
        <item x="955"/>
        <item x="660"/>
        <item x="1032"/>
        <item x="2594"/>
        <item x="508"/>
        <item x="646"/>
        <item x="1315"/>
        <item x="242"/>
        <item x="1883"/>
        <item x="833"/>
        <item x="580"/>
        <item x="959"/>
        <item x="609"/>
        <item x="192"/>
        <item x="461"/>
        <item x="1010"/>
        <item x="522"/>
        <item x="2106"/>
        <item x="2305"/>
        <item x="874"/>
        <item x="204"/>
        <item x="1558"/>
        <item x="166"/>
        <item x="275"/>
        <item x="1810"/>
        <item x="1003"/>
        <item x="887"/>
        <item x="563"/>
        <item x="1552"/>
        <item x="769"/>
        <item x="2204"/>
        <item x="2055"/>
        <item x="1349"/>
        <item x="1470"/>
        <item x="2401"/>
        <item x="2546"/>
        <item x="906"/>
        <item x="2082"/>
        <item x="678"/>
        <item x="1408"/>
        <item x="537"/>
        <item x="527"/>
        <item x="2314"/>
        <item x="400"/>
        <item x="1895"/>
        <item x="1335"/>
        <item x="1854"/>
        <item x="540"/>
        <item x="1392"/>
        <item x="58"/>
        <item x="1757"/>
        <item x="1375"/>
        <item x="1451"/>
        <item x="1669"/>
        <item x="1153"/>
        <item x="1651"/>
        <item x="2441"/>
        <item x="2200"/>
        <item x="1520"/>
        <item x="1208"/>
        <item x="2593"/>
        <item x="2367"/>
        <item x="2549"/>
        <item x="419"/>
        <item x="1506"/>
        <item x="2443"/>
        <item x="2585"/>
        <item x="740"/>
        <item x="386"/>
        <item x="2287"/>
        <item x="69"/>
        <item x="2408"/>
        <item x="661"/>
        <item x="1447"/>
        <item x="2421"/>
        <item x="951"/>
        <item x="1173"/>
        <item x="1577"/>
        <item x="1120"/>
        <item x="1319"/>
        <item x="1355"/>
        <item x="2026"/>
        <item x="1478"/>
        <item x="2560"/>
        <item x="367"/>
        <item x="2076"/>
        <item x="2446"/>
        <item x="1524"/>
        <item x="2244"/>
        <item x="446"/>
        <item x="1077"/>
        <item x="206"/>
        <item x="554"/>
        <item x="561"/>
        <item x="567"/>
        <item x="1630"/>
        <item x="1736"/>
        <item x="2397"/>
        <item x="1037"/>
        <item x="1793"/>
        <item x="1310"/>
        <item x="63"/>
        <item x="49"/>
        <item x="709"/>
        <item x="1658"/>
        <item x="832"/>
        <item x="884"/>
        <item x="2179"/>
        <item x="1371"/>
        <item x="1697"/>
        <item x="1409"/>
        <item x="116"/>
        <item x="467"/>
        <item x="1613"/>
        <item x="1602"/>
        <item x="2279"/>
        <item x="2053"/>
        <item x="2154"/>
        <item x="738"/>
        <item x="979"/>
        <item x="765"/>
        <item x="43"/>
        <item x="2014"/>
        <item x="2327"/>
        <item x="2478"/>
        <item x="643"/>
        <item x="1430"/>
        <item x="822"/>
        <item x="2002"/>
        <item x="4"/>
        <item x="2163"/>
        <item x="426"/>
        <item x="2417"/>
        <item x="1041"/>
        <item x="594"/>
        <item x="2486"/>
        <item x="278"/>
        <item x="2011"/>
        <item x="22"/>
        <item x="1527"/>
        <item x="1993"/>
        <item x="1106"/>
        <item x="1679"/>
        <item x="2109"/>
        <item x="555"/>
        <item x="159"/>
        <item x="19"/>
        <item x="1715"/>
        <item x="1214"/>
        <item x="1428"/>
        <item x="107"/>
        <item x="1256"/>
        <item x="53"/>
        <item x="318"/>
        <item x="1843"/>
        <item x="2473"/>
        <item x="1557"/>
        <item x="115"/>
        <item x="2534"/>
        <item x="857"/>
        <item x="1699"/>
        <item x="1958"/>
        <item x="1144"/>
        <item x="422"/>
        <item x="1390"/>
        <item x="1727"/>
        <item x="2474"/>
        <item x="240"/>
        <item x="2041"/>
        <item x="882"/>
        <item x="773"/>
        <item x="1389"/>
        <item x="1495"/>
        <item x="742"/>
        <item x="1026"/>
        <item x="889"/>
        <item x="2133"/>
        <item x="2036"/>
        <item x="2552"/>
        <item x="2230"/>
        <item x="613"/>
        <item x="485"/>
        <item x="1778"/>
        <item x="140"/>
        <item x="1218"/>
        <item x="1891"/>
        <item x="28"/>
        <item x="424"/>
        <item x="2495"/>
        <item x="1510"/>
        <item x="1655"/>
        <item x="253"/>
        <item x="707"/>
        <item x="1347"/>
        <item x="330"/>
        <item x="84"/>
        <item x="431"/>
        <item x="718"/>
        <item x="1711"/>
        <item x="978"/>
        <item x="434"/>
        <item x="181"/>
        <item x="1977"/>
        <item x="877"/>
        <item x="1514"/>
        <item x="2045"/>
        <item x="516"/>
        <item x="2442"/>
        <item x="2142"/>
        <item x="1533"/>
        <item x="415"/>
        <item x="1206"/>
        <item x="333"/>
        <item x="1376"/>
        <item x="1505"/>
        <item x="974"/>
        <item x="1298"/>
        <item x="996"/>
        <item x="772"/>
        <item x="1210"/>
        <item x="1223"/>
        <item x="405"/>
        <item x="938"/>
        <item x="329"/>
        <item x="794"/>
        <item x="1025"/>
        <item x="798"/>
        <item x="241"/>
        <item x="2347"/>
        <item x="588"/>
        <item x="908"/>
        <item x="389"/>
        <item x="744"/>
        <item x="626"/>
        <item x="838"/>
        <item x="526"/>
        <item x="1148"/>
        <item x="1954"/>
        <item x="836"/>
        <item x="29"/>
        <item x="2355"/>
        <item x="1481"/>
        <item x="2056"/>
        <item x="101"/>
        <item x="1938"/>
        <item x="1419"/>
        <item x="1291"/>
        <item x="2145"/>
        <item x="2137"/>
        <item x="1790"/>
        <item x="41"/>
        <item x="1239"/>
        <item x="1324"/>
        <item x="1600"/>
        <item x="120"/>
        <item x="1342"/>
        <item x="1295"/>
        <item x="1725"/>
        <item x="2558"/>
        <item x="2061"/>
        <item x="2543"/>
        <item x="880"/>
        <item x="667"/>
        <item x="71"/>
        <item x="217"/>
        <item x="79"/>
        <item x="2313"/>
        <item x="1566"/>
        <item x="855"/>
        <item x="2074"/>
        <item x="2380"/>
        <item x="596"/>
        <item x="2328"/>
        <item x="1934"/>
        <item x="2141"/>
        <item x="66"/>
        <item x="1463"/>
        <item x="152"/>
        <item x="1689"/>
        <item x="1068"/>
        <item x="2263"/>
        <item x="1391"/>
        <item x="579"/>
        <item x="2559"/>
        <item x="1366"/>
        <item x="919"/>
        <item x="2051"/>
        <item x="311"/>
        <item x="1538"/>
        <item x="2576"/>
        <item x="2476"/>
        <item x="475"/>
        <item x="589"/>
        <item x="861"/>
        <item x="2455"/>
        <item x="2228"/>
        <item x="378"/>
        <item x="1632"/>
        <item x="1474"/>
        <item x="267"/>
        <item x="1055"/>
        <item x="688"/>
        <item x="1352"/>
        <item x="494"/>
        <item x="2394"/>
        <item x="1316"/>
        <item x="1314"/>
        <item x="2194"/>
        <item x="2393"/>
        <item x="1942"/>
        <item x="239"/>
        <item x="271"/>
        <item x="2251"/>
        <item x="1855"/>
        <item x="164"/>
        <item x="1599"/>
        <item x="2132"/>
        <item x="695"/>
        <item x="2284"/>
        <item x="969"/>
        <item x="2003"/>
        <item x="1596"/>
        <item x="2042"/>
        <item x="87"/>
        <item x="345"/>
        <item x="1713"/>
        <item x="1158"/>
        <item x="700"/>
        <item x="2530"/>
        <item x="2437"/>
        <item x="2187"/>
        <item x="282"/>
        <item x="1084"/>
        <item x="294"/>
        <item x="905"/>
        <item x="784"/>
        <item x="2139"/>
        <item x="2409"/>
        <item x="128"/>
        <item x="1568"/>
        <item x="338"/>
        <item x="2523"/>
        <item x="1466"/>
        <item x="1631"/>
        <item x="1525"/>
        <item x="2201"/>
        <item x="2480"/>
        <item x="135"/>
        <item x="391"/>
        <item x="948"/>
        <item x="924"/>
        <item x="1410"/>
        <item x="803"/>
        <item x="1492"/>
        <item x="708"/>
        <item x="2034"/>
        <item x="2171"/>
        <item x="791"/>
        <item x="1186"/>
        <item x="1092"/>
        <item x="1776"/>
        <item x="493"/>
        <item x="319"/>
        <item x="1576"/>
        <item x="2060"/>
        <item x="797"/>
        <item x="2216"/>
        <item x="2551"/>
        <item x="722"/>
        <item x="2334"/>
        <item x="1432"/>
        <item x="868"/>
        <item x="983"/>
        <item x="2306"/>
        <item x="2463"/>
        <item x="2526"/>
        <item x="50"/>
        <item x="1142"/>
        <item x="2424"/>
        <item x="2131"/>
        <item x="1011"/>
        <item x="2070"/>
        <item x="2031"/>
        <item x="2101"/>
        <item x="1559"/>
        <item x="1107"/>
        <item x="2110"/>
        <item x="481"/>
        <item x="760"/>
        <item x="1064"/>
        <item x="1984"/>
        <item x="1479"/>
        <item x="913"/>
        <item x="157"/>
        <item x="936"/>
        <item x="1900"/>
        <item x="961"/>
        <item x="551"/>
        <item x="2290"/>
        <item x="305"/>
        <item x="2445"/>
        <item x="1849"/>
        <item x="1175"/>
        <item x="1905"/>
        <item x="720"/>
        <item x="196"/>
        <item x="670"/>
        <item x="438"/>
        <item x="2499"/>
        <item x="2426"/>
        <item x="2588"/>
        <item x="1700"/>
        <item x="1682"/>
        <item x="692"/>
        <item x="986"/>
        <item x="894"/>
        <item x="349"/>
        <item x="1902"/>
        <item x="1995"/>
        <item x="2125"/>
        <item x="1195"/>
        <item x="2297"/>
        <item x="1109"/>
        <item x="2440"/>
        <item x="2195"/>
        <item x="1820"/>
        <item x="915"/>
        <item x="2568"/>
        <item x="402"/>
        <item x="2427"/>
        <item x="1945"/>
        <item x="2237"/>
        <item x="859"/>
        <item x="2069"/>
        <item x="1364"/>
        <item x="2167"/>
        <item x="56"/>
        <item x="2162"/>
        <item x="1130"/>
        <item x="1228"/>
        <item x="52"/>
        <item x="456"/>
        <item x="1119"/>
        <item x="2239"/>
        <item x="2603"/>
        <item x="1747"/>
        <item x="2229"/>
        <item x="727"/>
        <item x="1833"/>
        <item x="2253"/>
        <item x="2108"/>
        <item x="1293"/>
        <item x="2358"/>
        <item x="875"/>
        <item x="420"/>
        <item x="1317"/>
        <item x="827"/>
        <item x="463"/>
        <item x="1807"/>
        <item x="878"/>
        <item x="560"/>
        <item x="2296"/>
        <item x="2520"/>
        <item x="1653"/>
        <item x="2248"/>
        <item x="607"/>
        <item x="2431"/>
        <item x="583"/>
        <item x="870"/>
        <item x="994"/>
        <item x="1328"/>
        <item x="937"/>
        <item x="249"/>
        <item x="1926"/>
        <item x="1139"/>
        <item x="2597"/>
        <item x="2388"/>
        <item x="715"/>
        <item x="1405"/>
        <item x="1266"/>
        <item x="1962"/>
        <item x="110"/>
        <item x="2425"/>
        <item x="1791"/>
        <item x="131"/>
        <item x="802"/>
        <item x="1564"/>
        <item x="2363"/>
        <item x="2362"/>
        <item x="470"/>
        <item x="683"/>
        <item x="975"/>
        <item x="650"/>
        <item x="1662"/>
        <item x="637"/>
        <item x="2207"/>
        <item x="150"/>
        <item x="552"/>
        <item x="2556"/>
        <item x="1808"/>
        <item x="621"/>
        <item x="2159"/>
        <item x="1230"/>
        <item x="191"/>
        <item x="635"/>
        <item x="1253"/>
        <item x="1282"/>
        <item x="2366"/>
        <item x="2531"/>
        <item x="598"/>
        <item x="1994"/>
        <item x="651"/>
        <item x="47"/>
        <item x="399"/>
        <item x="2033"/>
        <item x="1301"/>
        <item x="2274"/>
        <item x="2573"/>
        <item x="2379"/>
        <item x="1572"/>
        <item x="1440"/>
        <item x="2436"/>
        <item x="373"/>
        <item x="603"/>
        <item x="1928"/>
        <item x="767"/>
        <item x="397"/>
        <item x="1611"/>
        <item x="1001"/>
        <item x="1027"/>
        <item x="1255"/>
        <item x="1950"/>
        <item x="256"/>
        <item x="783"/>
        <item x="1952"/>
        <item x="1607"/>
        <item x="1170"/>
        <item x="2260"/>
        <item x="2303"/>
        <item x="2177"/>
        <item x="2048"/>
        <item x="2084"/>
        <item x="863"/>
        <item x="943"/>
        <item x="1959"/>
        <item x="362"/>
        <item x="2062"/>
        <item x="1128"/>
        <item x="1454"/>
        <item x="213"/>
        <item x="149"/>
        <item x="1290"/>
        <item x="1439"/>
        <item x="1236"/>
        <item x="645"/>
        <item x="2052"/>
        <item x="2241"/>
        <item x="45"/>
        <item x="2507"/>
        <item x="1429"/>
        <item x="322"/>
        <item x="1796"/>
        <item x="2043"/>
        <item x="2554"/>
        <item x="1265"/>
        <item x="946"/>
        <item x="1836"/>
        <item x="1287"/>
        <item x="1395"/>
        <item x="1840"/>
        <item x="1774"/>
        <item x="1912"/>
        <item x="1177"/>
        <item x="1597"/>
        <item x="341"/>
        <item x="1254"/>
        <item x="1183"/>
        <item x="956"/>
        <item x="186"/>
        <item x="2511"/>
        <item x="1748"/>
        <item x="848"/>
        <item x="622"/>
        <item x="1560"/>
        <item x="1383"/>
        <item x="1412"/>
        <item x="1126"/>
        <item x="2038"/>
        <item x="299"/>
        <item x="2461"/>
        <item x="2385"/>
        <item x="1683"/>
        <item x="51"/>
        <item x="776"/>
        <item x="801"/>
        <item x="503"/>
        <item x="1749"/>
        <item x="1571"/>
        <item x="354"/>
        <item x="2501"/>
        <item x="814"/>
        <item x="393"/>
        <item x="1709"/>
        <item x="35"/>
        <item x="119"/>
        <item x="1040"/>
        <item x="381"/>
        <item x="1398"/>
        <item x="1815"/>
        <item x="2342"/>
        <item x="962"/>
        <item x="114"/>
        <item x="352"/>
        <item x="1799"/>
        <item x="1150"/>
        <item x="710"/>
        <item x="1125"/>
        <item x="966"/>
        <item x="479"/>
        <item x="1443"/>
        <item x="839"/>
        <item x="1163"/>
        <item x="1869"/>
        <item x="1985"/>
        <item x="1769"/>
        <item x="761"/>
        <item x="2537"/>
        <item x="1899"/>
        <item x="923"/>
        <item x="290"/>
        <item x="1546"/>
        <item x="317"/>
        <item x="1046"/>
        <item x="165"/>
        <item x="1369"/>
        <item x="111"/>
        <item x="1684"/>
        <item x="2161"/>
        <item x="1801"/>
        <item x="1728"/>
        <item x="1948"/>
        <item x="292"/>
        <item x="2581"/>
        <item x="2270"/>
        <item x="1638"/>
        <item x="845"/>
        <item x="1121"/>
        <item x="1245"/>
        <item x="2329"/>
        <item x="1149"/>
        <item x="591"/>
        <item x="639"/>
        <item x="2186"/>
        <item x="1233"/>
        <item x="819"/>
        <item x="717"/>
        <item x="1067"/>
        <item x="2278"/>
        <item x="126"/>
        <item x="1198"/>
        <item x="40"/>
        <item x="633"/>
        <item x="642"/>
        <item x="442"/>
        <item x="2280"/>
        <item x="451"/>
        <item x="1434"/>
        <item x="175"/>
        <item x="662"/>
        <item x="2271"/>
        <item x="2599"/>
        <item x="2268"/>
        <item x="1450"/>
        <item x="1574"/>
        <item x="1065"/>
        <item x="1477"/>
        <item x="1083"/>
        <item x="243"/>
        <item x="234"/>
        <item x="1612"/>
        <item x="1986"/>
        <item x="883"/>
        <item x="846"/>
        <item x="2121"/>
        <item x="15"/>
        <item x="410"/>
        <item x="184"/>
        <item x="33"/>
        <item x="1370"/>
        <item x="1704"/>
        <item x="1414"/>
        <item x="879"/>
        <item x="2211"/>
        <item x="618"/>
        <item x="1043"/>
        <item x="787"/>
        <item x="2510"/>
        <item x="1197"/>
        <item x="680"/>
        <item x="2257"/>
        <item x="2040"/>
        <item x="226"/>
        <item x="54"/>
        <item x="2212"/>
        <item x="781"/>
        <item x="933"/>
        <item x="701"/>
        <item x="1487"/>
        <item x="942"/>
        <item x="829"/>
        <item x="272"/>
        <item x="2067"/>
        <item x="2315"/>
        <item x="2345"/>
        <item x="1441"/>
        <item x="1086"/>
        <item x="681"/>
        <item x="941"/>
        <item x="1659"/>
        <item x="559"/>
        <item x="572"/>
        <item x="1080"/>
        <item x="2483"/>
        <item x="1216"/>
        <item x="1637"/>
        <item x="920"/>
        <item x="703"/>
        <item x="2410"/>
        <item x="1573"/>
        <item x="2066"/>
        <item x="1903"/>
        <item x="2434"/>
        <item x="1716"/>
        <item x="2456"/>
        <item x="711"/>
        <item x="1013"/>
        <item x="2032"/>
        <item x="546"/>
        <item x="2165"/>
        <item x="244"/>
        <item x="1665"/>
        <item x="1157"/>
        <item x="1162"/>
        <item x="448"/>
        <item x="1648"/>
        <item x="2515"/>
        <item x="31"/>
        <item x="891"/>
        <item x="1773"/>
        <item x="967"/>
        <item x="2030"/>
        <item x="380"/>
        <item x="1812"/>
        <item x="1785"/>
        <item x="325"/>
        <item x="2210"/>
        <item x="1140"/>
        <item x="1614"/>
        <item x="2213"/>
        <item x="759"/>
        <item x="2496"/>
        <item x="1259"/>
        <item x="816"/>
        <item x="188"/>
        <item x="1224"/>
        <item x="1623"/>
        <item x="2147"/>
        <item x="2322"/>
        <item x="1821"/>
        <item x="1964"/>
        <item x="534"/>
        <item x="1075"/>
        <item x="23"/>
        <item x="327"/>
        <item x="1515"/>
        <item x="1522"/>
        <item x="1133"/>
        <item x="2301"/>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1"/>
        <item x="1421"/>
        <item x="1200"/>
        <item x="1882"/>
        <item x="2227"/>
        <item x="850"/>
        <item x="2016"/>
        <item x="2517"/>
        <item x="375"/>
        <item x="1036"/>
        <item x="2506"/>
        <item x="1539"/>
        <item x="1234"/>
        <item x="1998"/>
        <item x="332"/>
        <item x="1354"/>
        <item x="423"/>
        <item x="971"/>
        <item x="2332"/>
        <item x="210"/>
        <item x="143"/>
        <item x="800"/>
        <item x="2286"/>
        <item x="279"/>
        <item x="1187"/>
        <item x="2350"/>
        <item x="113"/>
        <item x="2261"/>
        <item x="1393"/>
        <item x="2173"/>
        <item x="1908"/>
        <item x="1160"/>
        <item x="1707"/>
        <item x="1668"/>
        <item x="407"/>
        <item x="2382"/>
        <item x="287"/>
        <item x="1268"/>
        <item x="2091"/>
        <item x="17"/>
        <item x="1578"/>
        <item x="1099"/>
        <item x="779"/>
        <item x="1966"/>
        <item x="1887"/>
        <item x="2308"/>
        <item x="2176"/>
        <item x="1636"/>
        <item x="1333"/>
        <item x="922"/>
        <item x="1504"/>
        <item x="1619"/>
        <item x="2606"/>
        <item x="763"/>
        <item x="813"/>
        <item x="1851"/>
        <item x="730"/>
        <item x="2572"/>
        <item x="1743"/>
        <item x="1004"/>
        <item x="548"/>
        <item x="1634"/>
        <item x="904"/>
        <item x="1605"/>
        <item x="187"/>
        <item x="1734"/>
        <item x="1480"/>
        <item x="1307"/>
        <item x="684"/>
        <item x="2544"/>
        <item x="274"/>
        <item x="804"/>
        <item x="1729"/>
        <item x="2203"/>
        <item x="1603"/>
        <item x="46"/>
        <item x="2578"/>
        <item x="2374"/>
        <item x="480"/>
        <item x="659"/>
        <item x="869"/>
        <item x="2168"/>
        <item x="2079"/>
        <item x="907"/>
        <item x="1875"/>
        <item x="2174"/>
        <item x="1061"/>
        <item x="892"/>
        <item x="2450"/>
        <item x="1940"/>
        <item x="347"/>
        <item x="96"/>
        <item x="2580"/>
        <item x="1270"/>
        <item x="1550"/>
        <item x="280"/>
        <item x="2122"/>
        <item x="1095"/>
        <item x="2532"/>
        <item x="2429"/>
        <item x="1348"/>
        <item x="2099"/>
        <item x="1621"/>
        <item x="353"/>
        <item x="849"/>
        <item x="671"/>
        <item x="365"/>
        <item x="1590"/>
        <item x="1824"/>
        <item x="1618"/>
        <item x="1006"/>
        <item x="934"/>
        <item x="1386"/>
        <item x="1357"/>
        <item x="1671"/>
        <item x="952"/>
        <item x="2371"/>
        <item x="2333"/>
        <item x="1048"/>
        <item x="2114"/>
        <item x="237"/>
        <item x="346"/>
        <item x="593"/>
        <item x="328"/>
        <item x="1009"/>
        <item x="483"/>
        <item x="1582"/>
        <item x="406"/>
        <item x="1402"/>
        <item x="125"/>
        <item x="918"/>
        <item x="1112"/>
        <item x="2498"/>
        <item x="2492"/>
        <item x="1528"/>
        <item x="2269"/>
        <item x="1722"/>
        <item x="1589"/>
        <item x="497"/>
        <item x="76"/>
        <item x="2020"/>
        <item x="2458"/>
        <item x="124"/>
        <item x="1930"/>
        <item x="1880"/>
        <item x="366"/>
        <item x="2001"/>
        <item x="1705"/>
        <item x="1244"/>
        <item x="812"/>
        <item x="1438"/>
        <item x="628"/>
        <item x="1850"/>
        <item x="2316"/>
        <item x="2124"/>
        <item x="500"/>
        <item x="1844"/>
        <item x="168"/>
        <item x="1137"/>
        <item x="289"/>
        <item x="674"/>
        <item x="595"/>
        <item x="211"/>
        <item x="1816"/>
        <item x="1222"/>
        <item x="1184"/>
        <item x="1132"/>
        <item x="793"/>
        <item x="487"/>
        <item x="489"/>
        <item x="1825"/>
        <item x="1115"/>
        <item x="1304"/>
        <item x="409"/>
        <item x="2119"/>
        <item x="435"/>
        <item x="808"/>
        <item x="384"/>
        <item x="1332"/>
        <item x="2521"/>
        <item x="2400"/>
        <item x="2320"/>
        <item x="1628"/>
        <item x="815"/>
        <item x="2479"/>
        <item x="1601"/>
        <item x="2264"/>
        <item x="1999"/>
        <item x="1919"/>
        <item x="2310"/>
        <item x="1076"/>
        <item x="2369"/>
        <item x="556"/>
        <item x="1549"/>
        <item x="2107"/>
        <item x="2481"/>
        <item x="1351"/>
        <item x="474"/>
        <item x="2140"/>
        <item x="1275"/>
        <item x="1272"/>
        <item x="2548"/>
        <item x="1459"/>
        <item x="729"/>
        <item x="1367"/>
        <item x="1415"/>
        <item x="77"/>
        <item x="644"/>
        <item x="1598"/>
        <item x="608"/>
        <item x="2339"/>
        <item x="1562"/>
        <item x="1772"/>
        <item x="1217"/>
        <item x="1694"/>
        <item x="2364"/>
        <item x="2607"/>
        <item x="2569"/>
        <item x="2539"/>
        <item x="281"/>
        <item x="390"/>
        <item x="2533"/>
        <item x="102"/>
        <item x="145"/>
        <item x="2022"/>
        <item x="1303"/>
        <item x="1323"/>
        <item x="2010"/>
        <item x="1345"/>
        <item x="306"/>
        <item x="2423"/>
        <item x="16"/>
        <item x="2564"/>
        <item x="521"/>
        <item x="2018"/>
        <item x="2550"/>
        <item x="1911"/>
        <item x="252"/>
        <item x="604"/>
        <item x="1159"/>
        <item x="269"/>
        <item x="2198"/>
        <item x="528"/>
        <item x="2391"/>
        <item x="1042"/>
        <item x="523"/>
        <item x="1870"/>
        <item x="2324"/>
        <item x="1996"/>
        <item x="865"/>
        <item x="118"/>
        <item x="858"/>
        <item x="2129"/>
        <item x="413"/>
        <item x="1856"/>
        <item x="1489"/>
        <item x="2538"/>
        <item x="586"/>
        <item x="530"/>
        <item x="418"/>
        <item x="2262"/>
        <item x="940"/>
        <item x="1933"/>
        <item x="1181"/>
        <item x="1455"/>
        <item x="1839"/>
        <item x="2273"/>
        <item x="2128"/>
        <item x="733"/>
        <item x="173"/>
        <item x="1473"/>
        <item x="2444"/>
        <item x="421"/>
        <item x="1991"/>
        <item x="2013"/>
        <item x="2381"/>
        <item x="501"/>
        <item x="886"/>
        <item x="1199"/>
        <item x="134"/>
        <item x="963"/>
        <item x="2293"/>
        <item x="218"/>
        <item x="513"/>
        <item x="2160"/>
        <item x="1057"/>
        <item x="2094"/>
        <item x="2351"/>
        <item x="2275"/>
        <item x="1974"/>
        <item x="1382"/>
        <item x="2529"/>
        <item x="820"/>
        <item x="37"/>
        <item x="1859"/>
        <item x="1261"/>
        <item x="1336"/>
        <item x="2433"/>
        <item x="1865"/>
        <item x="197"/>
        <item x="614"/>
        <item x="1337"/>
        <item x="117"/>
        <item x="255"/>
        <item x="247"/>
        <item x="153"/>
        <item x="25"/>
        <item x="1548"/>
        <item x="1853"/>
        <item x="130"/>
        <item x="462"/>
        <item x="539"/>
        <item x="1309"/>
        <item x="1892"/>
        <item x="745"/>
        <item x="851"/>
        <item x="2487"/>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2"/>
        <item x="515"/>
        <item x="2377"/>
        <item x="183"/>
        <item x="2193"/>
        <item x="2428"/>
        <item x="350"/>
        <item x="264"/>
        <item x="1828"/>
        <item x="1847"/>
        <item x="993"/>
        <item x="2143"/>
        <item x="2415"/>
        <item x="510"/>
        <item x="1231"/>
        <item x="374"/>
        <item x="2405"/>
        <item x="1871"/>
        <item x="337"/>
        <item x="582"/>
        <item x="821"/>
        <item x="649"/>
        <item x="2354"/>
        <item x="1910"/>
        <item x="404"/>
        <item x="1327"/>
        <item x="195"/>
        <item x="496"/>
        <item x="122"/>
        <item x="2190"/>
        <item x="1104"/>
        <item x="2467"/>
        <item x="2460"/>
        <item x="154"/>
        <item x="519"/>
        <item x="562"/>
        <item x="1780"/>
        <item x="2250"/>
        <item x="214"/>
        <item x="1024"/>
        <item x="2097"/>
        <item x="1289"/>
        <item x="1923"/>
        <item x="1901"/>
        <item x="1373"/>
        <item x="2376"/>
        <item x="2438"/>
        <item x="336"/>
        <item x="1490"/>
        <item x="958"/>
        <item x="597"/>
        <item x="1695"/>
        <item x="2102"/>
        <item x="60"/>
        <item x="2395"/>
        <item x="301"/>
        <item x="805"/>
        <item x="230"/>
        <item x="1226"/>
        <item x="62"/>
        <item x="1486"/>
        <item x="2224"/>
        <item x="1555"/>
        <item x="1116"/>
        <item x="1610"/>
        <item x="2272"/>
        <item x="12"/>
        <item x="401"/>
        <item x="1858"/>
        <item x="359"/>
        <item x="1283"/>
        <item x="1325"/>
        <item x="1156"/>
        <item x="1580"/>
        <item x="2459"/>
        <item x="55"/>
        <item x="1016"/>
        <item x="273"/>
        <item x="1881"/>
        <item x="1656"/>
        <item x="1943"/>
        <item x="2083"/>
        <item x="1594"/>
        <item x="1976"/>
        <item x="148"/>
        <item x="369"/>
        <item x="852"/>
        <item x="1760"/>
        <item x="449"/>
        <item x="1012"/>
        <item x="1049"/>
        <item x="1802"/>
        <item x="1279"/>
        <item x="587"/>
        <item x="1848"/>
        <item x="714"/>
        <item x="2285"/>
        <item x="1735"/>
        <item x="1779"/>
        <item x="2341"/>
        <item x="1117"/>
        <item x="860"/>
        <item x="2004"/>
        <item x="1205"/>
        <item x="856"/>
        <item x="1654"/>
        <item x="1593"/>
        <item x="1221"/>
        <item x="888"/>
        <item x="1472"/>
        <item x="728"/>
        <item x="1794"/>
        <item x="1102"/>
        <item x="1079"/>
        <item x="2386"/>
        <item x="1547"/>
        <item x="2563"/>
        <item x="1400"/>
        <item x="1242"/>
        <item x="1742"/>
        <item x="1765"/>
        <item x="2117"/>
        <item x="837"/>
        <item x="1471"/>
        <item x="1110"/>
        <item x="1893"/>
        <item x="1680"/>
        <item x="1413"/>
        <item x="444"/>
        <item x="1059"/>
        <item x="2215"/>
        <item x="630"/>
        <item x="1674"/>
        <item x="1452"/>
        <item x="1359"/>
        <item x="762"/>
        <item x="1581"/>
        <item x="2197"/>
        <item x="647"/>
        <item x="1639"/>
        <item x="1145"/>
        <item x="547"/>
        <item x="2300"/>
        <item x="2112"/>
        <item x="300"/>
        <item x="1485"/>
        <item x="939"/>
        <item x="1975"/>
        <item x="1227"/>
        <item x="219"/>
        <item x="543"/>
        <item x="1237"/>
        <item x="228"/>
        <item x="2087"/>
        <item x="2491"/>
        <item x="1809"/>
        <item x="2348"/>
        <item x="2419"/>
        <item x="163"/>
        <item x="172"/>
        <item x="2571"/>
        <item x="532"/>
        <item x="27"/>
        <item x="1189"/>
        <item x="1138"/>
        <item x="414"/>
        <item x="73"/>
        <item x="957"/>
        <item x="749"/>
        <item x="1701"/>
        <item x="286"/>
        <item x="788"/>
        <item x="121"/>
        <item x="323"/>
        <item x="1297"/>
        <item x="1531"/>
        <item x="2256"/>
        <item x="2252"/>
        <item x="2566"/>
        <item x="2254"/>
        <item x="1842"/>
        <item x="1553"/>
        <item x="1"/>
        <item x="2196"/>
        <item x="1252"/>
        <item x="768"/>
        <item x="1534"/>
        <item x="2169"/>
        <item x="89"/>
        <item x="1624"/>
        <item x="1817"/>
        <item x="945"/>
        <item x="949"/>
        <item x="2420"/>
        <item x="1720"/>
        <item x="283"/>
        <item x="344"/>
        <item x="1035"/>
        <item x="1294"/>
        <item x="731"/>
        <item x="2059"/>
        <item x="2361"/>
        <item x="439"/>
        <item x="687"/>
        <item x="1608"/>
        <item x="9"/>
        <item x="2336"/>
        <item x="1703"/>
        <item x="697"/>
        <item x="39"/>
        <item x="545"/>
        <item x="1894"/>
        <item x="987"/>
        <item x="1154"/>
        <item x="1666"/>
        <item x="2012"/>
        <item x="1021"/>
        <item x="2525"/>
        <item x="1978"/>
        <item x="1030"/>
        <item x="1823"/>
        <item x="2575"/>
        <item x="1456"/>
        <item x="2302"/>
        <item x="2185"/>
        <item x="223"/>
        <item x="2508"/>
        <item x="2096"/>
        <item x="698"/>
        <item x="2503"/>
        <item x="693"/>
        <item x="2488"/>
        <item x="2432"/>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09"/>
        <item x="862"/>
        <item x="1494"/>
        <item x="1318"/>
        <item x="189"/>
        <item x="1488"/>
        <item x="844"/>
        <item x="1273"/>
        <item x="1248"/>
        <item x="129"/>
        <item x="1250"/>
        <item x="2375"/>
        <item x="441"/>
        <item x="2242"/>
        <item x="1482"/>
        <item x="302"/>
        <item x="2085"/>
        <item x="203"/>
        <item x="392"/>
        <item x="1403"/>
        <item x="326"/>
        <item x="257"/>
        <item x="566"/>
        <item x="1907"/>
        <item x="502"/>
        <item x="854"/>
        <item x="1645"/>
        <item x="284"/>
        <item x="615"/>
        <item x="167"/>
        <item x="1626"/>
        <item x="843"/>
        <item x="387"/>
        <item x="984"/>
        <item x="2494"/>
        <item x="1685"/>
        <item x="1584"/>
        <item x="1509"/>
        <item x="535"/>
        <item x="1916"/>
        <item x="668"/>
        <item x="2136"/>
        <item x="1904"/>
        <item x="1981"/>
        <item x="1284"/>
        <item x="2465"/>
        <item x="342"/>
        <item x="1980"/>
        <item x="1263"/>
        <item x="818"/>
        <item x="11"/>
        <item x="1202"/>
        <item x="1784"/>
        <item x="706"/>
        <item x="1475"/>
        <item x="1667"/>
        <item x="1633"/>
        <item x="212"/>
        <item x="990"/>
        <item x="1313"/>
        <item x="689"/>
        <item x="541"/>
        <item x="2098"/>
        <item x="2406"/>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18"/>
        <item x="702"/>
        <item x="2116"/>
        <item x="2234"/>
        <item x="370"/>
        <item x="2295"/>
        <item x="1379"/>
        <item x="1353"/>
        <item x="1089"/>
        <item x="1329"/>
        <item x="976"/>
        <item x="826"/>
        <item x="459"/>
        <item x="1008"/>
        <item x="2454"/>
        <item x="139"/>
        <item x="1897"/>
        <item x="1296"/>
        <item x="291"/>
        <item x="2259"/>
        <item x="789"/>
        <item x="1519"/>
        <item x="2477"/>
        <item x="2243"/>
        <item x="2422"/>
        <item x="436"/>
        <item x="2527"/>
        <item x="514"/>
        <item x="261"/>
        <item x="871"/>
        <item x="1101"/>
        <item x="1788"/>
        <item x="2311"/>
        <item x="1251"/>
        <item x="285"/>
        <item x="2513"/>
        <item x="268"/>
        <item x="1331"/>
        <item x="601"/>
        <item x="8"/>
        <item x="265"/>
        <item x="1182"/>
        <item x="1278"/>
        <item x="425"/>
        <item x="542"/>
        <item x="1127"/>
        <item x="1987"/>
        <item x="1286"/>
        <item x="1647"/>
        <item x="1416"/>
        <item x="675"/>
        <item x="1151"/>
        <item x="1878"/>
        <item x="2378"/>
        <item x="1852"/>
        <item x="1500"/>
        <item x="811"/>
        <item x="2605"/>
        <item x="68"/>
        <item x="209"/>
        <item x="1758"/>
        <item x="315"/>
        <item x="704"/>
        <item x="2562"/>
        <item x="1418"/>
        <item x="1017"/>
        <item x="2323"/>
        <item x="1396"/>
        <item x="2312"/>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48"/>
        <item x="1476"/>
        <item x="512"/>
        <item x="482"/>
        <item x="1640"/>
        <item x="260"/>
        <item x="1873"/>
        <item x="2044"/>
        <item x="2353"/>
        <item x="225"/>
        <item x="3"/>
        <item x="361"/>
        <item x="1663"/>
        <item x="1277"/>
        <item x="2325"/>
        <item x="2027"/>
        <item x="1649"/>
        <item x="1777"/>
        <item x="1074"/>
        <item x="716"/>
        <item x="1768"/>
        <item x="486"/>
        <item x="2146"/>
        <item x="1497"/>
        <item x="806"/>
        <item x="1569"/>
        <item x="2435"/>
        <item x="1308"/>
        <item x="2138"/>
        <item x="2006"/>
        <item x="985"/>
        <item x="2497"/>
        <item x="648"/>
        <item x="2600"/>
        <item x="2266"/>
        <item x="2359"/>
        <item x="2166"/>
        <item x="1947"/>
        <item x="2000"/>
        <item x="1508"/>
        <item x="466"/>
        <item x="1690"/>
        <item x="2524"/>
        <item x="2037"/>
        <item x="1731"/>
        <item x="1094"/>
        <item x="881"/>
        <item x="1131"/>
        <item x="771"/>
        <item x="1070"/>
        <item x="1681"/>
        <item x="1425"/>
        <item x="2175"/>
        <item x="385"/>
        <item x="245"/>
        <item x="137"/>
        <item x="1979"/>
        <item x="509"/>
        <item x="1090"/>
        <item x="99"/>
        <item x="1915"/>
        <item x="2416"/>
        <item x="1868"/>
        <item x="1185"/>
        <item x="619"/>
        <item x="1841"/>
        <item x="207"/>
        <item x="901"/>
        <item x="1493"/>
        <item x="930"/>
        <item x="2468"/>
        <item x="1937"/>
        <item x="2277"/>
        <item x="926"/>
        <item x="1246"/>
        <item x="828"/>
        <item x="1925"/>
        <item x="1982"/>
        <item x="2199"/>
        <item x="810"/>
        <item x="1404"/>
        <item x="909"/>
        <item x="1972"/>
        <item x="665"/>
        <item x="1465"/>
        <item x="1384"/>
        <item x="2430"/>
        <item x="20"/>
        <item x="417"/>
        <item x="2505"/>
        <item x="2365"/>
        <item x="2238"/>
        <item x="1931"/>
        <item x="1427"/>
        <item x="2184"/>
        <item x="371"/>
        <item x="872"/>
        <item x="1885"/>
        <item x="1388"/>
        <item x="2344"/>
        <item x="766"/>
        <item x="1657"/>
        <item x="158"/>
        <item x="735"/>
        <item x="138"/>
        <item x="1269"/>
        <item x="2183"/>
        <item x="1813"/>
        <item x="1586"/>
        <item x="1718"/>
        <item x="1864"/>
        <item x="755"/>
        <item x="2090"/>
        <item x="198"/>
        <item x="161"/>
        <item x="2591"/>
        <item x="1113"/>
        <item x="224"/>
        <item x="1766"/>
        <item x="2276"/>
        <item x="320"/>
        <item x="1467"/>
        <item x="1739"/>
        <item x="1556"/>
        <item x="1190"/>
        <item x="2500"/>
        <item x="632"/>
        <item x="2134"/>
        <item x="1906"/>
        <item x="1022"/>
        <item x="2346"/>
        <item x="1913"/>
        <item x="1673"/>
        <item x="2178"/>
        <item x="376"/>
        <item x="2226"/>
        <item x="944"/>
        <item x="2557"/>
        <item x="1087"/>
        <item x="1751"/>
        <item x="2249"/>
        <item x="2120"/>
        <item x="1567"/>
        <item x="1406"/>
        <item x="960"/>
        <item x="1194"/>
        <item x="525"/>
        <item x="104"/>
        <item x="1299"/>
        <item x="1629"/>
        <item x="1965"/>
        <item x="2135"/>
        <item x="222"/>
        <item x="1874"/>
        <item x="2493"/>
        <item x="298"/>
        <item x="61"/>
        <item x="1078"/>
        <item x="2587"/>
        <item x="2245"/>
        <item x="2223"/>
        <item x="1209"/>
        <item x="1898"/>
        <item x="1806"/>
        <item x="1676"/>
        <item x="7"/>
        <item x="220"/>
        <item x="1136"/>
        <item x="1257"/>
        <item x="156"/>
        <item x="1914"/>
        <item x="719"/>
        <item x="2095"/>
        <item x="824"/>
        <item x="1054"/>
        <item x="335"/>
        <item x="2127"/>
        <item x="2319"/>
        <item x="2577"/>
        <item x="774"/>
        <item x="1306"/>
        <item x="2464"/>
        <item x="2384"/>
        <item x="2504"/>
        <item x="1970"/>
        <item x="928"/>
        <item x="970"/>
        <item x="2389"/>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399"/>
        <item x="1591"/>
        <item x="2338"/>
        <item x="1062"/>
        <item x="606"/>
        <item x="2281"/>
        <item x="70"/>
        <item x="2152"/>
        <item x="2231"/>
        <item x="194"/>
        <item x="885"/>
        <item x="1997"/>
        <item x="1744"/>
        <item x="529"/>
        <item x="190"/>
        <item x="169"/>
        <item x="2602"/>
        <item x="2078"/>
        <item x="205"/>
        <item x="97"/>
        <item x="398"/>
        <item x="1498"/>
        <item x="893"/>
        <item x="2023"/>
        <item x="2584"/>
        <item x="1565"/>
        <item x="1436"/>
        <item x="1166"/>
        <item x="1165"/>
        <item x="2158"/>
        <item x="900"/>
        <item x="1267"/>
        <item x="2574"/>
        <item x="1989"/>
        <item x="1249"/>
        <item x="1134"/>
        <item x="1339"/>
        <item x="2407"/>
        <item x="676"/>
        <item x="450"/>
        <item x="356"/>
        <item x="1909"/>
        <item x="584"/>
        <item x="507"/>
        <item x="2414"/>
        <item x="1081"/>
        <item x="780"/>
        <item x="411"/>
        <item x="2073"/>
        <item x="2545"/>
        <item x="600"/>
        <item x="1831"/>
        <item x="1212"/>
        <item x="179"/>
        <item x="734"/>
        <item x="476"/>
        <item x="2021"/>
        <item x="1983"/>
        <item x="1826"/>
        <item x="2470"/>
        <item x="2064"/>
        <item x="997"/>
        <item x="726"/>
        <item x="1770"/>
        <item x="1675"/>
        <item x="78"/>
        <item x="1652"/>
        <item x="151"/>
        <item x="468"/>
        <item x="1956"/>
        <item x="132"/>
        <item x="1219"/>
        <item x="30"/>
        <item x="1692"/>
        <item x="447"/>
        <item x="2452"/>
        <item x="757"/>
        <item x="1595"/>
        <item x="2418"/>
        <item x="1235"/>
        <item x="599"/>
        <item x="1491"/>
        <item x="2105"/>
        <item x="2247"/>
        <item x="231"/>
        <item x="2258"/>
        <item x="657"/>
        <item x="669"/>
        <item x="34"/>
        <item x="2340"/>
        <item x="2170"/>
        <item x="2541"/>
        <item x="2289"/>
        <item x="1096"/>
        <item x="200"/>
        <item x="103"/>
        <item x="1002"/>
        <item x="995"/>
        <item x="2608"/>
        <item t="default"/>
      </items>
    </pivotField>
    <pivotField compact="0" showAll="0"/>
    <pivotField dataField="1" compact="0" showAll="0"/>
    <pivotField compact="0" showAll="0"/>
    <pivotField compact="0" showAll="0"/>
    <pivotField compact="0" showAll="0"/>
    <pivotField compact="0" showAll="0"/>
    <pivotField compact="0" showAll="0">
      <items count="14">
        <item x="0"/>
        <item x="1"/>
        <item x="2"/>
        <item x="3"/>
        <item x="4"/>
        <item x="5"/>
        <item x="6"/>
        <item x="7"/>
        <item x="8"/>
        <item x="9"/>
        <item x="10"/>
        <item x="11"/>
        <item x="12"/>
        <item t="default"/>
      </items>
    </pivotField>
  </pivotFields>
  <rowFields count="1">
    <field x="3"/>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5" baseField="3" baseItem="0"/>
    <dataField name="Total Profit" fld="17" baseField="3" baseItem="0"/>
  </dataFields>
  <formats count="7">
    <format dxfId="61">
      <pivotArea collapsedLevelsAreSubtotals="1" fieldPosition="0"/>
    </format>
    <format dxfId="62">
      <pivotArea collapsedLevelsAreSubtotals="1" fieldPosition="0"/>
    </format>
    <format dxfId="63">
      <pivotArea collapsedLevelsAreSubtotals="1" fieldPosition="0"/>
    </format>
    <format dxfId="64">
      <pivotArea fieldPosition="0">
        <references count="2">
          <reference field="4294967294" count="1" selected="0">
            <x v="0"/>
          </reference>
          <reference field="3" count="12">
            <x v="0"/>
            <x v="1"/>
            <x v="2"/>
            <x v="3"/>
            <x v="4"/>
            <x v="5"/>
            <x v="6"/>
            <x v="7"/>
            <x v="8"/>
            <x v="9"/>
            <x v="10"/>
            <x v="11"/>
          </reference>
        </references>
      </pivotArea>
    </format>
    <format dxfId="65">
      <pivotArea fieldPosition="0">
        <references count="2">
          <reference field="4294967294" count="1" selected="0">
            <x v="1"/>
          </reference>
          <reference field="3" count="12">
            <x v="0"/>
            <x v="1"/>
            <x v="2"/>
            <x v="3"/>
            <x v="4"/>
            <x v="5"/>
            <x v="6"/>
            <x v="7"/>
            <x v="8"/>
            <x v="9"/>
            <x v="10"/>
            <x v="11"/>
          </reference>
        </references>
      </pivotArea>
    </format>
    <format dxfId="66">
      <pivotArea fieldPosition="0">
        <references count="1">
          <reference field="3" count="1">
            <x v="12"/>
          </reference>
        </references>
      </pivotArea>
    </format>
    <format dxfId="67">
      <pivotArea grandRow="1" outline="0" collapsedLevelsAreSubtotals="1" fieldPosition="0"/>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F3:F4" firstHeaderRow="1" firstDataRow="1" firstDataCol="0"/>
  <pivotFields count="23">
    <pivotField compact="0" showAll="0">
      <items count="2709">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x="2707"/>
        <item t="default"/>
      </items>
    </pivotField>
    <pivotField compact="0" showAll="0"/>
    <pivotField compact="0" showAll="0"/>
    <pivotField compact="0" showAll="0"/>
    <pivotField compact="0" showAll="0"/>
    <pivotField compact="0" showAll="0"/>
    <pivotField compact="0" showAll="0">
      <items count="19">
        <item x="6"/>
        <item x="4"/>
        <item x="1"/>
        <item x="5"/>
        <item x="10"/>
        <item x="13"/>
        <item x="12"/>
        <item x="3"/>
        <item x="15"/>
        <item x="7"/>
        <item x="16"/>
        <item x="14"/>
        <item x="9"/>
        <item x="0"/>
        <item x="2"/>
        <item x="11"/>
        <item x="8"/>
        <item x="17"/>
        <item t="default"/>
      </items>
    </pivotField>
    <pivotField compact="0" showAll="0"/>
    <pivotField compact="0" showAll="0"/>
    <pivotField compact="0" showAll="0">
      <items count="7">
        <item h="1" x="3"/>
        <item h="1" x="0"/>
        <item x="4"/>
        <item h="1" x="1"/>
        <item h="1" x="2"/>
        <item h="1" x="5"/>
        <item t="default"/>
      </items>
    </pivotField>
    <pivotField compact="0" showAll="0"/>
    <pivotField compact="0" showAll="0"/>
    <pivotField compact="0" showAll="0"/>
    <pivotField compact="0" showAll="0"/>
    <pivotField compact="0" showAll="0"/>
    <pivotField compact="0" showAll="0"/>
    <pivotField compact="0" showAll="0"/>
    <pivotField dataField="1" compact="0" showAll="0">
      <items count="2625">
        <item x="2410"/>
        <item x="2598"/>
        <item x="1653"/>
        <item x="2324"/>
        <item x="1161"/>
        <item x="2605"/>
        <item x="1701"/>
        <item x="1890"/>
        <item x="2607"/>
        <item x="2595"/>
        <item x="2263"/>
        <item x="2346"/>
        <item x="1952"/>
        <item x="2403"/>
        <item x="2412"/>
        <item x="2581"/>
        <item x="43"/>
        <item x="1696"/>
        <item x="1617"/>
        <item x="479"/>
        <item x="2610"/>
        <item x="1030"/>
        <item x="1036"/>
        <item x="827"/>
        <item x="1111"/>
        <item x="699"/>
        <item x="1135"/>
        <item x="257"/>
        <item x="1059"/>
        <item x="2187"/>
        <item x="2344"/>
        <item x="2184"/>
        <item x="606"/>
        <item x="1852"/>
        <item x="202"/>
        <item x="785"/>
        <item x="2338"/>
        <item x="551"/>
        <item x="2011"/>
        <item x="2613"/>
        <item x="1448"/>
        <item x="1745"/>
        <item x="2619"/>
        <item x="2527"/>
        <item x="1381"/>
        <item x="148"/>
        <item x="2092"/>
        <item x="721"/>
        <item x="1140"/>
        <item x="2328"/>
        <item x="2211"/>
        <item x="1595"/>
        <item x="86"/>
        <item x="1878"/>
        <item x="2552"/>
        <item x="18"/>
        <item x="617"/>
        <item x="682"/>
        <item x="1527"/>
        <item x="2026"/>
        <item x="791"/>
        <item x="432"/>
        <item x="367"/>
        <item x="301"/>
        <item x="456"/>
        <item x="1280"/>
        <item x="1781"/>
        <item x="2363"/>
        <item x="1758"/>
        <item x="362"/>
        <item x="2113"/>
        <item x="2032"/>
        <item x="1155"/>
        <item x="2084"/>
        <item x="161"/>
        <item x="559"/>
        <item x="433"/>
        <item x="1193"/>
        <item x="1719"/>
        <item x="2461"/>
        <item x="2515"/>
        <item x="656"/>
        <item x="2314"/>
        <item x="680"/>
        <item x="1803"/>
        <item x="1668"/>
        <item x="2382"/>
        <item x="1720"/>
        <item x="758"/>
        <item x="1965"/>
        <item x="1318"/>
        <item x="2599"/>
        <item x="2427"/>
        <item x="1552"/>
        <item x="330"/>
        <item x="2194"/>
        <item x="2174"/>
        <item x="1865"/>
        <item x="1597"/>
        <item x="68"/>
        <item x="2121"/>
        <item x="1271"/>
        <item x="1419"/>
        <item x="2460"/>
        <item x="1769"/>
        <item x="1056"/>
        <item x="2037"/>
        <item x="1782"/>
        <item x="863"/>
        <item x="2384"/>
        <item x="2616"/>
        <item x="1444"/>
        <item x="2078"/>
        <item x="394"/>
        <item x="900"/>
        <item x="455"/>
        <item x="1677"/>
        <item x="872"/>
        <item x="1326"/>
        <item x="275"/>
        <item x="250"/>
        <item x="357"/>
        <item x="287"/>
        <item x="1474"/>
        <item x="2116"/>
        <item x="2310"/>
        <item x="1020"/>
        <item x="308"/>
        <item x="2248"/>
        <item x="2374"/>
        <item x="1440"/>
        <item x="2103"/>
        <item x="1352"/>
        <item x="1643"/>
        <item x="1075"/>
        <item x="430"/>
        <item x="1742"/>
        <item x="642"/>
        <item x="507"/>
        <item x="1001"/>
        <item x="1709"/>
        <item x="982"/>
        <item x="5"/>
        <item x="1243"/>
        <item x="359"/>
        <item x="2388"/>
        <item x="500"/>
        <item x="2241"/>
        <item x="1196"/>
        <item x="915"/>
        <item x="49"/>
        <item x="951"/>
        <item x="113"/>
        <item x="2218"/>
        <item x="1566"/>
        <item x="438"/>
        <item x="1499"/>
        <item x="2339"/>
        <item x="96"/>
        <item x="1870"/>
        <item x="1356"/>
        <item x="1504"/>
        <item x="1956"/>
        <item x="1264"/>
        <item x="186"/>
        <item x="1678"/>
        <item x="933"/>
        <item x="2274"/>
        <item x="1989"/>
        <item x="2482"/>
        <item x="1513"/>
        <item x="1016"/>
        <item x="227"/>
        <item x="712"/>
        <item x="134"/>
        <item x="2036"/>
        <item x="338"/>
        <item x="1101"/>
        <item x="339"/>
        <item x="1753"/>
        <item x="1859"/>
        <item x="406"/>
        <item x="175"/>
        <item x="1122"/>
        <item x="1522"/>
        <item x="1452"/>
        <item x="2495"/>
        <item x="147"/>
        <item x="1683"/>
        <item x="276"/>
        <item x="2013"/>
        <item x="2305"/>
        <item x="1179"/>
        <item x="84"/>
        <item x="137"/>
        <item x="576"/>
        <item x="1761"/>
        <item x="1142"/>
        <item x="641"/>
        <item x="2186"/>
        <item x="2332"/>
        <item x="1334"/>
        <item x="237"/>
        <item x="1554"/>
        <item x="2193"/>
        <item x="1987"/>
        <item x="825"/>
        <item x="178"/>
        <item x="2144"/>
        <item x="295"/>
        <item x="1860"/>
        <item x="1172"/>
        <item x="2075"/>
        <item x="1913"/>
        <item x="2154"/>
        <item x="2484"/>
        <item x="2500"/>
        <item x="819"/>
        <item x="924"/>
        <item x="1439"/>
        <item x="1108"/>
        <item x="664"/>
        <item x="1716"/>
        <item x="486"/>
        <item x="657"/>
        <item x="741"/>
        <item x="1675"/>
        <item x="2159"/>
        <item x="99"/>
        <item x="1206"/>
        <item x="1809"/>
        <item x="2360"/>
        <item x="1821"/>
        <item x="2111"/>
        <item x="1191"/>
        <item x="312"/>
        <item x="1316"/>
        <item x="1152"/>
        <item x="920"/>
        <item x="1770"/>
        <item x="292"/>
        <item x="2400"/>
        <item x="1169"/>
        <item x="796"/>
        <item x="1180"/>
        <item x="306"/>
        <item x="1955"/>
        <item x="467"/>
        <item x="1528"/>
        <item x="1240"/>
        <item x="1307"/>
        <item x="1145"/>
        <item x="454"/>
        <item x="2002"/>
        <item x="1524"/>
        <item x="975"/>
        <item x="653"/>
        <item x="356"/>
        <item x="981"/>
        <item x="2295"/>
        <item x="894"/>
        <item x="382"/>
        <item x="2476"/>
        <item x="501"/>
        <item x="156"/>
        <item x="747"/>
        <item x="1192"/>
        <item x="2497"/>
        <item x="1069"/>
        <item x="319"/>
        <item x="2143"/>
        <item x="305"/>
        <item x="1000"/>
        <item x="2356"/>
        <item x="752"/>
        <item x="2141"/>
        <item x="991"/>
        <item x="473"/>
        <item x="952"/>
        <item x="1885"/>
        <item x="2404"/>
        <item x="2099"/>
        <item x="1247"/>
        <item x="14"/>
        <item x="764"/>
        <item x="2005"/>
        <item x="1532"/>
        <item x="1451"/>
        <item x="2467"/>
        <item x="1063"/>
        <item x="2004"/>
        <item x="693"/>
        <item x="2197"/>
        <item x="965"/>
        <item x="314"/>
        <item x="2352"/>
        <item x="1630"/>
        <item x="2556"/>
        <item x="1105"/>
        <item x="2074"/>
        <item x="808"/>
        <item x="76"/>
        <item x="931"/>
        <item x="1744"/>
        <item x="2558"/>
        <item x="2066"/>
        <item x="1884"/>
        <item x="1576"/>
        <item x="1855"/>
        <item x="1231"/>
        <item x="1813"/>
        <item x="1302"/>
        <item x="65"/>
        <item x="181"/>
        <item x="1361"/>
        <item x="2240"/>
        <item x="686"/>
        <item x="578"/>
        <item x="2586"/>
        <item x="901"/>
        <item x="294"/>
        <item x="1401"/>
        <item x="2060"/>
        <item x="494"/>
        <item x="459"/>
        <item x="546"/>
        <item x="1129"/>
        <item x="1794"/>
        <item x="1262"/>
        <item x="402"/>
        <item x="2426"/>
        <item x="493"/>
        <item x="908"/>
        <item x="1346"/>
        <item x="1409"/>
        <item x="460"/>
        <item x="1203"/>
        <item x="612"/>
        <item x="1711"/>
        <item x="444"/>
        <item x="13"/>
        <item x="10"/>
        <item x="2419"/>
        <item x="1089"/>
        <item x="1812"/>
        <item x="1545"/>
        <item x="2567"/>
        <item x="1317"/>
        <item x="83"/>
        <item x="2185"/>
        <item x="1837"/>
        <item x="2023"/>
        <item x="2227"/>
        <item x="1529"/>
        <item x="2380"/>
        <item x="1040"/>
        <item x="2530"/>
        <item x="989"/>
        <item x="525"/>
        <item x="1725"/>
        <item x="232"/>
        <item x="2070"/>
        <item x="1874"/>
        <item x="2368"/>
        <item x="1846"/>
        <item x="2563"/>
        <item x="1930"/>
        <item x="347"/>
        <item x="1055"/>
        <item x="835"/>
        <item x="2611"/>
        <item x="913"/>
        <item x="540"/>
        <item x="1342"/>
        <item x="2502"/>
        <item x="261"/>
        <item x="412"/>
        <item x="2021"/>
        <item x="971"/>
        <item x="497"/>
        <item x="1778"/>
        <item x="910"/>
        <item x="1357"/>
        <item x="1498"/>
        <item x="1747"/>
        <item x="1494"/>
        <item x="1748"/>
        <item x="678"/>
        <item x="2301"/>
        <item x="480"/>
        <item x="1726"/>
        <item x="1048"/>
        <item x="571"/>
        <item x="1061"/>
        <item x="1210"/>
        <item x="611"/>
        <item x="685"/>
        <item x="1686"/>
        <item x="934"/>
        <item x="1336"/>
        <item x="572"/>
        <item x="1031"/>
        <item x="2537"/>
        <item x="427"/>
        <item x="1950"/>
        <item x="1505"/>
        <item x="378"/>
        <item x="1228"/>
        <item x="632"/>
        <item x="832"/>
        <item x="2313"/>
        <item x="1535"/>
        <item x="253"/>
        <item x="75"/>
        <item x="518"/>
        <item x="1945"/>
        <item x="724"/>
        <item x="1798"/>
        <item x="626"/>
        <item x="1570"/>
        <item x="1170"/>
        <item x="1518"/>
        <item x="2043"/>
        <item x="770"/>
        <item x="1415"/>
        <item x="307"/>
        <item x="233"/>
        <item x="1880"/>
        <item x="535"/>
        <item x="909"/>
        <item x="1515"/>
        <item x="2210"/>
        <item x="1388"/>
        <item x="1417"/>
        <item x="1737"/>
        <item x="216"/>
        <item x="841"/>
        <item x="471"/>
        <item x="625"/>
        <item x="1022"/>
        <item x="1631"/>
        <item x="1053"/>
        <item x="2046"/>
        <item x="2471"/>
        <item x="45"/>
        <item x="1416"/>
        <item x="91"/>
        <item x="2453"/>
        <item x="2298"/>
        <item x="723"/>
        <item x="265"/>
        <item x="2463"/>
        <item x="2325"/>
        <item x="1006"/>
        <item x="895"/>
        <item x="106"/>
        <item x="1699"/>
        <item x="2235"/>
        <item x="1104"/>
        <item x="142"/>
        <item x="1046"/>
        <item x="1340"/>
        <item x="948"/>
        <item x="2583"/>
        <item x="143"/>
        <item x="732"/>
        <item x="1072"/>
        <item x="1732"/>
        <item x="1359"/>
        <item x="1964"/>
        <item x="193"/>
        <item x="2243"/>
        <item x="1578"/>
        <item x="1624"/>
        <item x="2602"/>
        <item x="1047"/>
        <item x="404"/>
        <item x="2213"/>
        <item x="201"/>
        <item x="2428"/>
        <item x="2051"/>
        <item x="2044"/>
        <item x="624"/>
        <item x="1823"/>
        <item x="1917"/>
        <item x="2289"/>
        <item x="1434"/>
        <item x="1705"/>
        <item x="1358"/>
        <item x="1883"/>
        <item x="1376"/>
        <item x="613"/>
        <item x="2224"/>
        <item x="2609"/>
        <item x="1791"/>
        <item x="177"/>
        <item x="782"/>
        <item x="552"/>
        <item x="124"/>
        <item x="1289"/>
        <item x="1098"/>
        <item x="1562"/>
        <item x="1071"/>
        <item x="171"/>
        <item x="2176"/>
        <item x="705"/>
        <item x="628"/>
        <item x="2226"/>
        <item x="81"/>
        <item x="1168"/>
        <item x="235"/>
        <item x="1423"/>
        <item x="408"/>
        <item x="2550"/>
        <item x="183"/>
        <item x="2158"/>
        <item x="429"/>
        <item x="323"/>
        <item x="2311"/>
        <item x="1330"/>
        <item x="2417"/>
        <item x="897"/>
        <item x="667"/>
        <item x="647"/>
        <item x="1922"/>
        <item x="2225"/>
        <item x="1826"/>
        <item x="1549"/>
        <item x="2601"/>
        <item x="1749"/>
        <item x="2522"/>
        <item x="635"/>
        <item x="128"/>
        <item x="2047"/>
        <item x="2480"/>
        <item x="1662"/>
        <item x="2396"/>
        <item x="1201"/>
        <item x="1985"/>
        <item x="1916"/>
        <item x="988"/>
        <item x="836"/>
        <item x="674"/>
        <item x="575"/>
        <item x="2091"/>
        <item x="2236"/>
        <item x="2577"/>
        <item x="526"/>
        <item x="1521"/>
        <item x="542"/>
        <item x="1019"/>
        <item x="2124"/>
        <item x="1509"/>
        <item x="245"/>
        <item x="834"/>
        <item x="753"/>
        <item x="610"/>
        <item x="1872"/>
        <item x="2533"/>
        <item x="509"/>
        <item x="93"/>
        <item x="395"/>
        <item x="1035"/>
        <item x="2080"/>
        <item x="1393"/>
        <item x="1959"/>
        <item x="1746"/>
        <item x="945"/>
        <item x="2424"/>
        <item x="992"/>
        <item x="2371"/>
        <item x="457"/>
        <item x="577"/>
        <item x="1793"/>
        <item x="1094"/>
        <item x="565"/>
        <item x="2543"/>
        <item x="2334"/>
        <item x="1948"/>
        <item x="1370"/>
        <item x="978"/>
        <item x="1816"/>
        <item x="1751"/>
        <item x="1605"/>
        <item x="1784"/>
        <item x="2052"/>
        <item x="496"/>
        <item x="1348"/>
        <item x="1146"/>
        <item x="639"/>
        <item x="1640"/>
        <item x="1936"/>
        <item x="1312"/>
        <item x="2085"/>
        <item x="107"/>
        <item x="769"/>
        <item x="1776"/>
        <item x="852"/>
        <item x="1931"/>
        <item x="750"/>
        <item x="2418"/>
        <item x="751"/>
        <item x="1703"/>
        <item x="1411"/>
        <item x="1207"/>
        <item x="1755"/>
        <item x="258"/>
        <item x="1066"/>
        <item x="2087"/>
        <item x="506"/>
        <item x="1345"/>
        <item x="1799"/>
        <item x="1153"/>
        <item x="32"/>
        <item x="2385"/>
        <item x="591"/>
        <item x="2562"/>
        <item x="713"/>
        <item x="1497"/>
        <item x="1503"/>
        <item x="1579"/>
        <item x="2406"/>
        <item x="2102"/>
        <item x="208"/>
        <item x="654"/>
        <item x="586"/>
        <item x="970"/>
        <item x="2157"/>
        <item x="2366"/>
        <item x="725"/>
        <item x="2358"/>
        <item x="2491"/>
        <item x="2455"/>
        <item x="904"/>
        <item x="2165"/>
        <item x="2209"/>
        <item x="2565"/>
        <item x="36"/>
        <item x="241"/>
        <item x="2493"/>
        <item x="2439"/>
        <item x="419"/>
        <item x="1847"/>
        <item x="1354"/>
        <item x="2608"/>
        <item x="1853"/>
        <item x="1999"/>
        <item x="1934"/>
        <item x="21"/>
        <item x="2379"/>
        <item x="1919"/>
        <item x="879"/>
        <item x="1490"/>
        <item x="1175"/>
        <item x="2146"/>
        <item x="1086"/>
        <item x="1100"/>
        <item x="321"/>
        <item x="2294"/>
        <item x="1882"/>
        <item x="333"/>
        <item x="1534"/>
        <item x="19"/>
        <item x="2"/>
        <item x="662"/>
        <item x="179"/>
        <item x="865"/>
        <item x="754"/>
        <item x="2208"/>
        <item x="2155"/>
        <item x="928"/>
        <item x="1460"/>
        <item x="2574"/>
        <item x="2069"/>
        <item x="1717"/>
        <item x="270"/>
        <item x="538"/>
        <item x="1536"/>
        <item x="2244"/>
        <item x="1124"/>
        <item x="2254"/>
        <item x="793"/>
        <item x="354"/>
        <item x="1429"/>
        <item x="539"/>
        <item x="659"/>
        <item x="689"/>
        <item x="1877"/>
        <item x="2401"/>
        <item x="89"/>
        <item x="1841"/>
        <item x="1351"/>
        <item x="101"/>
        <item x="926"/>
        <item x="2152"/>
        <item x="2022"/>
        <item x="1176"/>
        <item x="566"/>
        <item x="2020"/>
        <item x="2416"/>
        <item x="70"/>
        <item x="24"/>
        <item x="447"/>
        <item x="1516"/>
        <item x="737"/>
        <item x="393"/>
        <item x="1292"/>
        <item x="1369"/>
        <item x="1543"/>
        <item x="2485"/>
        <item x="568"/>
        <item x="1706"/>
        <item x="1568"/>
        <item x="1924"/>
        <item x="2133"/>
        <item x="2367"/>
        <item x="2423"/>
        <item x="2568"/>
        <item x="2336"/>
        <item x="1461"/>
        <item x="1079"/>
        <item x="581"/>
        <item x="1633"/>
        <item x="875"/>
        <item x="1437"/>
        <item x="679"/>
        <item x="399"/>
        <item x="1120"/>
        <item x="1607"/>
        <item x="1315"/>
        <item x="466"/>
        <item x="2407"/>
        <item x="1331"/>
        <item x="269"/>
        <item x="92"/>
        <item x="428"/>
        <item x="1738"/>
        <item x="962"/>
        <item x="434"/>
        <item x="1574"/>
        <item x="775"/>
        <item x="1486"/>
        <item x="1848"/>
        <item x="387"/>
        <item x="1367"/>
        <item x="2290"/>
        <item x="1632"/>
        <item x="2286"/>
        <item x="957"/>
        <item x="2604"/>
        <item x="1487"/>
        <item x="533"/>
        <item x="1688"/>
        <item x="1687"/>
        <item x="366"/>
        <item x="116"/>
        <item x="570"/>
        <item x="167"/>
        <item x="1593"/>
        <item x="916"/>
        <item x="1648"/>
        <item x="1830"/>
        <item x="1260"/>
        <item x="738"/>
        <item x="381"/>
        <item x="2183"/>
        <item x="2411"/>
        <item x="2291"/>
        <item x="2488"/>
        <item x="67"/>
        <item x="1620"/>
        <item x="529"/>
        <item x="1469"/>
        <item x="2252"/>
        <item x="2575"/>
        <item x="1695"/>
        <item x="1714"/>
        <item x="1366"/>
        <item x="1039"/>
        <item x="58"/>
        <item x="1402"/>
        <item x="1404"/>
        <item x="1787"/>
        <item x="644"/>
        <item x="1383"/>
        <item x="979"/>
        <item x="1587"/>
        <item x="1824"/>
        <item x="1362"/>
        <item x="141"/>
        <item x="1106"/>
        <item x="1453"/>
        <item x="239"/>
        <item x="2487"/>
        <item x="2200"/>
        <item x="2271"/>
        <item x="59"/>
        <item x="1043"/>
        <item x="2050"/>
        <item x="1147"/>
        <item x="2321"/>
        <item x="50"/>
        <item x="22"/>
        <item x="206"/>
        <item x="1386"/>
        <item x="556"/>
        <item x="2007"/>
        <item x="277"/>
        <item x="2429"/>
        <item x="2062"/>
        <item x="66"/>
        <item x="2335"/>
        <item x="108"/>
        <item x="2145"/>
        <item x="1933"/>
        <item x="873"/>
        <item x="1645"/>
        <item x="469"/>
        <item x="743"/>
        <item x="2010"/>
        <item x="249"/>
        <item x="2131"/>
        <item x="1004"/>
        <item x="2569"/>
        <item x="2261"/>
        <item x="1213"/>
        <item x="54"/>
        <item x="1739"/>
        <item x="595"/>
        <item x="85"/>
        <item x="523"/>
        <item x="1130"/>
        <item x="1669"/>
        <item x="2237"/>
        <item x="1512"/>
        <item x="1659"/>
        <item x="1011"/>
        <item x="53"/>
        <item x="856"/>
        <item x="1465"/>
        <item x="1976"/>
        <item x="1308"/>
        <item x="1733"/>
        <item x="422"/>
        <item x="204"/>
        <item x="1421"/>
        <item x="2107"/>
        <item x="1835"/>
        <item x="1827"/>
        <item x="590"/>
        <item x="2247"/>
        <item x="557"/>
        <item x="2164"/>
        <item x="192"/>
        <item x="1606"/>
        <item x="160"/>
        <item x="316"/>
        <item x="415"/>
        <item x="1953"/>
        <item x="376"/>
        <item x="1525"/>
        <item x="1442"/>
        <item x="1801"/>
        <item x="2445"/>
        <item x="2205"/>
        <item x="1339"/>
        <item x="727"/>
        <item x="396"/>
        <item x="2486"/>
        <item x="2549"/>
        <item x="997"/>
        <item x="2369"/>
        <item x="517"/>
        <item x="390"/>
        <item x="881"/>
        <item x="876"/>
        <item x="2534"/>
        <item x="363"/>
        <item x="883"/>
        <item x="2106"/>
        <item x="2456"/>
        <item x="1214"/>
        <item x="700"/>
        <item x="1085"/>
        <item x="627"/>
        <item x="1438"/>
        <item x="1205"/>
        <item x="2057"/>
        <item x="1598"/>
        <item x="949"/>
        <item x="2436"/>
        <item x="136"/>
        <item x="618"/>
        <item x="2259"/>
        <item x="385"/>
        <item x="2156"/>
        <item x="1548"/>
        <item x="474"/>
        <item x="458"/>
        <item x="311"/>
        <item x="2545"/>
        <item x="1789"/>
        <item x="936"/>
        <item x="1667"/>
        <item x="799"/>
        <item x="1290"/>
        <item x="1238"/>
        <item x="2038"/>
        <item x="1384"/>
        <item x="661"/>
        <item x="1295"/>
        <item x="1320"/>
        <item x="2570"/>
        <item x="2526"/>
        <item x="1143"/>
        <item x="740"/>
        <item x="2546"/>
        <item x="1313"/>
        <item x="463"/>
        <item x="102"/>
        <item x="2256"/>
        <item x="4"/>
        <item x="1311"/>
        <item x="1174"/>
        <item x="2576"/>
        <item x="1274"/>
        <item x="1472"/>
        <item x="2053"/>
        <item x="1034"/>
        <item x="2357"/>
        <item x="165"/>
        <item x="238"/>
        <item x="953"/>
        <item x="80"/>
        <item x="2130"/>
        <item x="886"/>
        <item x="773"/>
        <item x="2459"/>
        <item x="217"/>
        <item x="996"/>
        <item x="1517"/>
        <item x="1957"/>
        <item x="1222"/>
        <item x="1728"/>
        <item x="1886"/>
        <item x="1165"/>
        <item x="563"/>
        <item x="614"/>
        <item x="329"/>
        <item x="959"/>
        <item x="2303"/>
        <item x="597"/>
        <item x="707"/>
        <item x="888"/>
        <item x="28"/>
        <item x="742"/>
        <item x="1806"/>
        <item x="983"/>
        <item x="2206"/>
        <item x="2559"/>
        <item x="2212"/>
        <item x="2320"/>
        <item x="274"/>
        <item x="2312"/>
        <item x="709"/>
        <item x="72"/>
        <item x="317"/>
        <item x="977"/>
        <item x="2612"/>
        <item x="691"/>
        <item x="1658"/>
        <item x="121"/>
        <item x="64"/>
        <item x="2572"/>
        <item x="1721"/>
        <item x="786"/>
        <item x="1502"/>
        <item x="718"/>
        <item x="1991"/>
        <item x="1974"/>
        <item x="2343"/>
        <item x="2507"/>
        <item x="1507"/>
        <item x="1028"/>
        <item x="722"/>
        <item x="912"/>
        <item x="2042"/>
        <item x="1012"/>
        <item x="1982"/>
        <item x="1603"/>
        <item x="638"/>
        <item x="117"/>
        <item x="1651"/>
        <item x="2181"/>
        <item x="1343"/>
        <item x="867"/>
        <item x="435"/>
        <item x="824"/>
        <item x="1557"/>
        <item x="972"/>
        <item x="51"/>
        <item x="2033"/>
        <item x="2169"/>
        <item x="1773"/>
        <item x="129"/>
        <item x="1506"/>
        <item x="1894"/>
        <item x="772"/>
        <item x="1702"/>
        <item x="44"/>
        <item x="281"/>
        <item x="252"/>
        <item x="765"/>
        <item x="388"/>
        <item x="2281"/>
        <item x="2108"/>
        <item x="1217"/>
        <item x="88"/>
        <item x="744"/>
        <item x="731"/>
        <item x="1432"/>
        <item x="1519"/>
        <item x="1990"/>
        <item x="487"/>
        <item x="2048"/>
        <item x="553"/>
        <item x="2375"/>
        <item x="1209"/>
        <item x="2538"/>
        <item x="2489"/>
        <item x="372"/>
        <item x="1255"/>
        <item x="1555"/>
        <item x="795"/>
        <item x="426"/>
        <item x="906"/>
        <item x="2373"/>
        <item x="589"/>
        <item x="622"/>
        <item x="698"/>
        <item x="720"/>
        <item x="2297"/>
        <item x="636"/>
        <item x="332"/>
        <item x="2191"/>
        <item x="1371"/>
        <item x="1559"/>
        <item x="151"/>
        <item x="2238"/>
        <item x="1457"/>
        <item x="1413"/>
        <item x="2138"/>
        <item x="182"/>
        <item x="1946"/>
        <item x="1229"/>
        <item x="2541"/>
        <item x="2584"/>
        <item x="29"/>
        <item x="837"/>
        <item x="839"/>
        <item x="1256"/>
        <item x="941"/>
        <item x="2451"/>
        <item x="1148"/>
        <item x="2123"/>
        <item x="196"/>
        <item x="348"/>
        <item x="2307"/>
        <item x="424"/>
        <item x="1483"/>
        <item x="528"/>
        <item x="1814"/>
        <item x="431"/>
        <item x="2392"/>
        <item x="2337"/>
        <item x="2458"/>
        <item x="1186"/>
        <item x="1896"/>
        <item x="328"/>
        <item x="1771"/>
        <item x="1027"/>
        <item x="2535"/>
        <item x="923"/>
        <item x="784"/>
        <item x="821"/>
        <item x="946"/>
        <item x="1245"/>
        <item x="240"/>
        <item x="1563"/>
        <item x="1601"/>
        <item x="767"/>
        <item x="2454"/>
        <item x="1718"/>
        <item x="2214"/>
        <item x="1287"/>
        <item x="1949"/>
        <item x="1338"/>
        <item x="1029"/>
        <item x="2136"/>
        <item x="1672"/>
        <item x="2450"/>
        <item x="495"/>
        <item x="2408"/>
        <item x="2067"/>
        <item x="1265"/>
        <item x="914"/>
        <item x="1591"/>
        <item x="1119"/>
        <item x="1690"/>
        <item x="2170"/>
        <item x="1785"/>
        <item x="1288"/>
        <item x="1128"/>
        <item x="1941"/>
        <item x="1954"/>
        <item x="213"/>
        <item x="1232"/>
        <item x="2304"/>
        <item x="2199"/>
        <item x="1496"/>
        <item x="1790"/>
        <item x="344"/>
        <item x="2571"/>
        <item x="420"/>
        <item x="804"/>
        <item x="1722"/>
        <item x="792"/>
        <item x="2441"/>
        <item x="340"/>
        <item x="1149"/>
        <item x="1900"/>
        <item x="877"/>
        <item x="858"/>
        <item x="2512"/>
        <item x="2058"/>
        <item x="798"/>
        <item x="966"/>
        <item x="2524"/>
        <item x="847"/>
        <item x="371"/>
        <item x="46"/>
        <item x="158"/>
        <item x="874"/>
        <item x="2511"/>
        <item x="854"/>
        <item x="1405"/>
        <item x="2618"/>
        <item x="1426"/>
        <item x="562"/>
        <item x="1454"/>
        <item x="954"/>
        <item x="1227"/>
        <item x="2140"/>
        <item x="668"/>
        <item x="303"/>
        <item x="150"/>
        <item x="1704"/>
        <item x="1983"/>
        <item x="2040"/>
        <item x="1445"/>
        <item x="1992"/>
        <item x="2393"/>
        <item x="1431"/>
        <item x="994"/>
        <item x="2072"/>
        <item x="608"/>
        <item x="42"/>
        <item x="2477"/>
        <item x="1084"/>
        <item x="2100"/>
        <item x="1829"/>
        <item x="694"/>
        <item x="1195"/>
        <item x="2249"/>
        <item x="1832"/>
        <item x="1929"/>
        <item x="2068"/>
        <item x="2475"/>
        <item x="452"/>
        <item x="2354"/>
        <item x="1679"/>
        <item x="760"/>
        <item x="1435"/>
        <item x="380"/>
        <item x="1899"/>
        <item x="465"/>
        <item x="1385"/>
        <item x="584"/>
        <item x="1392"/>
        <item x="944"/>
        <item x="483"/>
        <item x="1197"/>
        <item x="1642"/>
        <item x="153"/>
        <item x="1740"/>
        <item x="248"/>
        <item x="869"/>
        <item x="1763"/>
        <item x="2035"/>
        <item x="761"/>
        <item x="1588"/>
        <item x="1966"/>
        <item x="35"/>
        <item x="802"/>
        <item x="1530"/>
        <item x="1139"/>
        <item x="1266"/>
        <item x="893"/>
        <item x="2501"/>
        <item x="2119"/>
        <item x="580"/>
        <item x="1324"/>
        <item x="1796"/>
        <item x="1741"/>
        <item x="1150"/>
        <item x="1126"/>
        <item x="840"/>
        <item x="1700"/>
        <item x="708"/>
        <item x="2378"/>
        <item x="2000"/>
        <item x="477"/>
        <item x="1893"/>
        <item x="986"/>
        <item x="918"/>
        <item x="2492"/>
        <item x="1802"/>
        <item x="377"/>
        <item x="472"/>
        <item x="2351"/>
        <item x="1158"/>
        <item x="935"/>
        <item x="1708"/>
        <item x="2514"/>
        <item x="1125"/>
        <item x="2161"/>
        <item x="2474"/>
        <item x="1121"/>
        <item x="940"/>
        <item x="554"/>
        <item x="2470"/>
        <item x="1937"/>
        <item x="2592"/>
        <item x="31"/>
        <item x="2175"/>
        <item x="1399"/>
        <item x="2341"/>
        <item x="2496"/>
        <item x="2440"/>
        <item x="2245"/>
        <item x="548"/>
        <item x="964"/>
        <item x="315"/>
        <item x="291"/>
        <item x="1441"/>
        <item x="112"/>
        <item x="2469"/>
        <item x="1538"/>
        <item x="132"/>
        <item x="48"/>
        <item x="710"/>
        <item x="1067"/>
        <item x="309"/>
        <item x="271"/>
        <item x="968"/>
        <item x="1049"/>
        <item x="922"/>
        <item x="860"/>
        <item x="289"/>
        <item x="1673"/>
        <item x="960"/>
        <item x="2265"/>
        <item x="703"/>
        <item x="1862"/>
        <item x="1995"/>
        <item x="803"/>
        <item x="2285"/>
        <item x="592"/>
        <item x="1621"/>
        <item x="651"/>
        <item x="278"/>
        <item x="2129"/>
        <item x="293"/>
        <item x="1058"/>
        <item x="1364"/>
        <item x="599"/>
        <item x="1403"/>
        <item x="2268"/>
        <item x="166"/>
        <item x="1253"/>
        <item x="973"/>
        <item x="2597"/>
        <item x="1310"/>
        <item x="1198"/>
        <item x="1281"/>
        <item x="266"/>
        <item x="882"/>
        <item x="439"/>
        <item x="671"/>
        <item x="1070"/>
        <item x="2277"/>
        <item x="2589"/>
        <item x="398"/>
        <item x="2082"/>
        <item x="1298"/>
        <item x="1470"/>
        <item x="255"/>
        <item x="1093"/>
        <item x="449"/>
        <item x="1590"/>
        <item x="2031"/>
        <item x="652"/>
        <item x="1780"/>
        <item x="919"/>
        <item x="210"/>
        <item x="1109"/>
        <item x="2448"/>
        <item x="663"/>
        <item x="2028"/>
        <item x="1424"/>
        <item x="443"/>
        <item x="717"/>
        <item x="243"/>
        <item x="2340"/>
        <item x="1767"/>
        <item x="1360"/>
        <item x="57"/>
        <item x="2039"/>
        <item x="1387"/>
        <item x="1407"/>
        <item x="114"/>
        <item x="401"/>
        <item x="226"/>
        <item x="1602"/>
        <item x="2217"/>
        <item x="242"/>
        <item x="41"/>
        <item x="634"/>
        <item x="1272"/>
        <item x="1604"/>
        <item x="1242"/>
        <item x="109"/>
        <item x="1162"/>
        <item x="2272"/>
        <item x="2045"/>
        <item x="2216"/>
        <item x="2443"/>
        <item x="788"/>
        <item x="903"/>
        <item x="2508"/>
        <item x="1786"/>
        <item x="1365"/>
        <item x="1967"/>
        <item x="1078"/>
        <item x="1068"/>
        <item x="878"/>
        <item x="2322"/>
        <item x="759"/>
        <item x="574"/>
        <item x="2192"/>
        <item x="1478"/>
        <item x="781"/>
        <item x="1223"/>
        <item x="845"/>
        <item x="187"/>
        <item x="326"/>
        <item x="15"/>
        <item x="1160"/>
        <item x="1961"/>
        <item x="1433"/>
        <item x="1565"/>
        <item x="2049"/>
        <item x="1815"/>
        <item x="324"/>
        <item x="1768"/>
        <item x="410"/>
        <item x="2148"/>
        <item x="1389"/>
        <item x="536"/>
        <item x="2059"/>
        <item x="1625"/>
        <item x="1276"/>
        <item x="2073"/>
        <item x="939"/>
        <item x="829"/>
        <item x="2329"/>
        <item x="1958"/>
        <item x="234"/>
        <item x="1947"/>
        <item x="921"/>
        <item x="2425"/>
        <item x="1268"/>
        <item x="1235"/>
        <item x="1921"/>
        <item x="1960"/>
        <item x="711"/>
        <item x="1564"/>
        <item x="33"/>
        <item x="573"/>
        <item x="337"/>
        <item x="1254"/>
        <item x="2065"/>
        <item x="342"/>
        <item x="701"/>
        <item x="1042"/>
        <item x="1707"/>
        <item x="1881"/>
        <item x="818"/>
        <item x="1215"/>
        <item x="646"/>
        <item x="2523"/>
        <item x="1422"/>
        <item x="1045"/>
        <item x="1626"/>
        <item x="2520"/>
        <item x="811"/>
        <item x="1259"/>
        <item x="1927"/>
        <item x="2531"/>
        <item x="1805"/>
        <item x="1657"/>
        <item x="715"/>
        <item x="1115"/>
        <item x="2088"/>
        <item x="2398"/>
        <item x="1567"/>
        <item x="1514"/>
        <item x="681"/>
        <item x="2315"/>
        <item x="1373"/>
        <item x="2361"/>
        <item x="353"/>
        <item x="2025"/>
        <item x="2555"/>
        <item x="0"/>
        <item x="392"/>
        <item x="1508"/>
        <item x="976"/>
        <item x="1649"/>
        <item x="1237"/>
        <item x="52"/>
        <item x="1897"/>
        <item x="561"/>
        <item x="623"/>
        <item x="1133"/>
        <item x="1531"/>
        <item x="2163"/>
        <item x="1378"/>
        <item x="1471"/>
        <item x="1285"/>
        <item x="1727"/>
        <item x="1537"/>
        <item x="1107"/>
        <item x="683"/>
        <item x="111"/>
        <item x="2234"/>
        <item x="999"/>
        <item x="1807"/>
        <item x="1014"/>
        <item x="120"/>
        <item x="247"/>
        <item x="2064"/>
        <item x="655"/>
        <item x="1609"/>
        <item x="374"/>
        <item x="87"/>
        <item x="1550"/>
        <item x="1329"/>
        <item x="1854"/>
        <item x="1654"/>
        <item x="2275"/>
        <item x="776"/>
        <item x="1141"/>
        <item x="2300"/>
        <item x="805"/>
        <item x="2221"/>
        <item x="2012"/>
        <item x="2519"/>
        <item x="351"/>
        <item x="846"/>
        <item x="779"/>
        <item x="1157"/>
        <item x="17"/>
        <item x="1876"/>
        <item x="673"/>
        <item x="728"/>
        <item x="640"/>
        <item x="1561"/>
        <item x="2149"/>
        <item x="2027"/>
        <item x="2553"/>
        <item x="1054"/>
        <item x="115"/>
        <item x="2528"/>
        <item x="1224"/>
        <item x="801"/>
        <item x="2293"/>
        <item x="1698"/>
        <item x="1637"/>
        <item x="188"/>
        <item x="2180"/>
        <item x="1868"/>
        <item x="127"/>
        <item x="1583"/>
        <item x="1297"/>
        <item x="2030"/>
        <item x="1542"/>
        <item x="1935"/>
        <item x="1923"/>
        <item x="481"/>
        <item x="1163"/>
        <item x="890"/>
        <item x="849"/>
        <item x="862"/>
        <item x="783"/>
        <item x="604"/>
        <item x="2560"/>
        <item x="361"/>
        <item x="1792"/>
        <item x="1171"/>
        <item x="1304"/>
        <item x="1592"/>
        <item x="331"/>
        <item x="2287"/>
        <item x="23"/>
        <item x="643"/>
        <item x="2171"/>
        <item x="2621"/>
        <item x="47"/>
        <item x="144"/>
        <item x="1319"/>
        <item x="2278"/>
        <item x="1468"/>
        <item x="2415"/>
        <item x="2178"/>
        <item x="1697"/>
        <item x="2614"/>
        <item x="1002"/>
        <item x="2309"/>
        <item x="2219"/>
        <item x="1270"/>
        <item x="2282"/>
        <item x="637"/>
        <item x="286"/>
        <item x="1064"/>
        <item x="1903"/>
        <item x="1907"/>
        <item x="2536"/>
        <item x="2029"/>
        <item x="176"/>
        <item x="97"/>
        <item x="1693"/>
        <item x="816"/>
        <item x="185"/>
        <item x="848"/>
        <item x="831"/>
        <item x="619"/>
        <item x="118"/>
        <item x="1099"/>
        <item x="1183"/>
        <item x="1178"/>
        <item x="1608"/>
        <item x="320"/>
        <item x="1475"/>
        <item x="2207"/>
        <item x="297"/>
        <item x="55"/>
        <item x="1414"/>
        <item x="1615"/>
        <item x="1096"/>
        <item x="407"/>
        <item x="950"/>
        <item x="857"/>
        <item x="1200"/>
        <item x="1551"/>
        <item x="2317"/>
        <item x="2112"/>
        <item x="1581"/>
        <item x="594"/>
        <item x="2120"/>
        <item x="1082"/>
        <item x="2098"/>
        <item x="1843"/>
        <item x="364"/>
        <item x="16"/>
        <item x="1275"/>
        <item x="2414"/>
        <item x="1644"/>
        <item x="917"/>
        <item x="268"/>
        <item x="902"/>
        <item x="2167"/>
        <item x="2014"/>
        <item x="2596"/>
        <item x="476"/>
        <item x="1580"/>
        <item x="2540"/>
        <item x="352"/>
        <item x="1396"/>
        <item x="2510"/>
        <item x="1569"/>
        <item x="2342"/>
        <item x="730"/>
        <item x="2383"/>
        <item x="379"/>
        <item x="645"/>
        <item x="464"/>
        <item x="77"/>
        <item x="2465"/>
        <item x="1007"/>
        <item x="418"/>
        <item x="1914"/>
        <item x="605"/>
        <item x="1010"/>
        <item x="1661"/>
        <item x="327"/>
        <item x="1520"/>
        <item x="763"/>
        <item x="1573"/>
        <item x="279"/>
        <item x="2395"/>
        <item x="1766"/>
        <item x="2547"/>
        <item x="1944"/>
        <item x="932"/>
        <item x="1495"/>
        <item x="1353"/>
        <item x="126"/>
        <item x="1627"/>
        <item x="236"/>
        <item x="1341"/>
        <item x="648"/>
        <item x="2588"/>
        <item x="1594"/>
        <item x="690"/>
        <item x="1347"/>
        <item x="1038"/>
        <item x="405"/>
        <item x="2139"/>
        <item x="684"/>
        <item x="2594"/>
        <item x="1005"/>
        <item x="2016"/>
        <item x="2280"/>
        <item x="1244"/>
        <item x="125"/>
        <item x="1925"/>
        <item x="550"/>
        <item x="1993"/>
        <item x="891"/>
        <item x="2442"/>
        <item x="2381"/>
        <item x="1715"/>
        <item x="1685"/>
        <item x="2472"/>
        <item x="482"/>
        <item x="1694"/>
        <item x="2585"/>
        <item x="1464"/>
        <item x="1427"/>
        <item x="800"/>
        <item x="345"/>
        <item x="365"/>
        <item x="503"/>
        <item x="1596"/>
        <item x="1344"/>
        <item x="2299"/>
        <item x="2376"/>
        <item x="1087"/>
        <item x="2077"/>
        <item x="905"/>
        <item x="2420"/>
        <item x="868"/>
        <item x="1928"/>
        <item x="1446"/>
        <item x="414"/>
        <item x="1233"/>
        <item x="78"/>
        <item x="1112"/>
        <item x="218"/>
        <item x="502"/>
        <item x="1181"/>
        <item x="1216"/>
        <item x="1380"/>
        <item x="1261"/>
        <item x="103"/>
        <item x="2203"/>
        <item x="195"/>
        <item x="1480"/>
        <item x="211"/>
        <item x="1613"/>
        <item x="169"/>
        <item x="2457"/>
        <item x="2548"/>
        <item x="498"/>
        <item x="2504"/>
        <item x="2529"/>
        <item x="421"/>
        <item x="349"/>
        <item x="2018"/>
        <item x="2270"/>
        <item x="672"/>
        <item x="629"/>
        <item x="1132"/>
        <item x="189"/>
        <item x="2198"/>
        <item x="2323"/>
        <item x="660"/>
        <item x="174"/>
        <item x="815"/>
        <item x="596"/>
        <item x="2009"/>
        <item x="1300"/>
        <item x="1187"/>
        <item x="423"/>
        <item x="2177"/>
        <item x="409"/>
        <item x="485"/>
        <item x="2394"/>
        <item x="1221"/>
        <item x="1323"/>
        <item x="1998"/>
        <item x="499"/>
        <item x="1875"/>
        <item x="650"/>
        <item x="2431"/>
        <item x="1350"/>
        <item x="1184"/>
        <item x="489"/>
        <item x="1301"/>
        <item x="2269"/>
        <item x="809"/>
        <item x="511"/>
        <item x="733"/>
        <item x="1864"/>
        <item x="1355"/>
        <item x="2365"/>
        <item x="2350"/>
        <item x="1684"/>
        <item x="2438"/>
        <item x="154"/>
        <item x="2276"/>
        <item x="119"/>
        <item x="2327"/>
        <item x="1618"/>
        <item x="1873"/>
        <item x="383"/>
        <item x="145"/>
        <item x="541"/>
        <item x="2622"/>
        <item x="1849"/>
        <item x="817"/>
        <item x="530"/>
        <item x="304"/>
        <item x="2090"/>
        <item x="1797"/>
        <item x="2258"/>
        <item x="1623"/>
        <item x="1996"/>
        <item x="564"/>
        <item x="280"/>
        <item x="748"/>
        <item x="2055"/>
        <item x="1159"/>
        <item x="961"/>
        <item x="545"/>
        <item x="229"/>
        <item x="2409"/>
        <item x="1836"/>
        <item x="155"/>
        <item x="1337"/>
        <item x="273"/>
        <item x="288"/>
        <item x="2162"/>
        <item x="1863"/>
        <item x="1887"/>
        <item x="1635"/>
        <item x="491"/>
        <item x="1723"/>
        <item x="2362"/>
        <item x="1051"/>
        <item x="299"/>
        <item x="2494"/>
        <item x="2220"/>
        <item x="1430"/>
        <item x="26"/>
        <item x="675"/>
        <item x="1044"/>
        <item x="1963"/>
        <item x="2554"/>
        <item x="2405"/>
        <item x="1493"/>
        <item x="1850"/>
        <item x="1611"/>
        <item x="25"/>
        <item x="1333"/>
        <item x="82"/>
        <item x="413"/>
        <item x="2096"/>
        <item x="1541"/>
        <item x="346"/>
        <item x="532"/>
        <item x="219"/>
        <item x="1394"/>
        <item x="522"/>
        <item x="1220"/>
        <item x="1110"/>
        <item x="1395"/>
        <item x="56"/>
        <item x="1286"/>
        <item x="1137"/>
        <item x="2386"/>
        <item x="2464"/>
        <item x="251"/>
        <item x="61"/>
        <item x="1614"/>
        <item x="885"/>
        <item x="1759"/>
        <item x="1735"/>
        <item x="1610"/>
        <item x="938"/>
        <item x="587"/>
        <item x="794"/>
        <item x="1328"/>
        <item x="2117"/>
        <item x="1804"/>
        <item x="2279"/>
        <item x="1831"/>
        <item x="1363"/>
        <item x="1199"/>
        <item x="956"/>
        <item x="1060"/>
        <item x="514"/>
        <item x="2223"/>
        <item x="963"/>
        <item x="2122"/>
        <item x="1819"/>
        <item x="1321"/>
        <item x="1533"/>
        <item x="814"/>
        <item x="1450"/>
        <item x="1013"/>
        <item x="2231"/>
        <item x="2331"/>
        <item x="1818"/>
        <item x="603"/>
        <item x="1033"/>
        <item x="1788"/>
        <item x="2551"/>
        <item x="1851"/>
        <item x="2447"/>
        <item x="1539"/>
        <item x="1842"/>
        <item x="1239"/>
        <item x="358"/>
        <item x="389"/>
        <item x="851"/>
        <item x="1858"/>
        <item x="1834"/>
        <item x="1988"/>
        <item x="2126"/>
        <item x="609"/>
        <item x="1589"/>
        <item x="516"/>
        <item x="184"/>
        <item x="2093"/>
        <item x="368"/>
        <item x="1973"/>
        <item x="822"/>
        <item x="254"/>
        <item x="1258"/>
        <item x="1754"/>
        <item x="1164"/>
        <item x="12"/>
        <item x="135"/>
        <item x="1971"/>
        <item x="1408"/>
        <item x="1572"/>
        <item x="1845"/>
        <item x="1377"/>
        <item x="2503"/>
        <item x="558"/>
        <item x="246"/>
        <item x="38"/>
        <item x="1443"/>
        <item x="2006"/>
        <item x="2473"/>
        <item x="1230"/>
        <item x="2001"/>
        <item x="146"/>
        <item x="1840"/>
        <item x="762"/>
        <item x="1544"/>
        <item x="2127"/>
        <item x="1839"/>
        <item x="1052"/>
        <item x="615"/>
        <item x="1584"/>
        <item x="1103"/>
        <item x="2564"/>
        <item x="1540"/>
        <item x="714"/>
        <item x="373"/>
        <item x="95"/>
        <item x="263"/>
        <item x="131"/>
        <item x="534"/>
        <item x="2372"/>
        <item x="521"/>
        <item x="896"/>
        <item x="1906"/>
        <item x="1306"/>
        <item x="1905"/>
        <item x="583"/>
        <item x="1571"/>
        <item x="2306"/>
        <item x="1650"/>
        <item x="1114"/>
        <item x="745"/>
        <item x="555"/>
        <item x="123"/>
        <item x="2086"/>
        <item x="1553"/>
        <item x="2079"/>
        <item x="930"/>
        <item x="149"/>
        <item x="403"/>
        <item x="1599"/>
        <item x="2015"/>
        <item x="1032"/>
        <item x="887"/>
        <item x="1526"/>
        <item x="2544"/>
        <item x="850"/>
        <item x="1117"/>
        <item x="1774"/>
        <item x="838"/>
        <item x="1026"/>
        <item x="1241"/>
        <item x="1810"/>
        <item x="2387"/>
        <item x="1406"/>
        <item x="823"/>
        <item x="436"/>
        <item x="588"/>
        <item x="282"/>
        <item x="1670"/>
        <item x="631"/>
        <item x="1368"/>
        <item x="2105"/>
        <item x="1463"/>
        <item x="2229"/>
        <item x="2142"/>
        <item x="285"/>
        <item x="855"/>
        <item x="520"/>
        <item x="2591"/>
        <item x="1775"/>
        <item x="1888"/>
        <item x="859"/>
        <item x="1462"/>
        <item x="262"/>
        <item x="1664"/>
        <item x="1332"/>
        <item x="2095"/>
        <item x="322"/>
        <item x="2498"/>
        <item x="197"/>
        <item x="810"/>
        <item x="2579"/>
        <item x="2566"/>
        <item x="1975"/>
        <item x="230"/>
        <item x="2260"/>
        <item x="336"/>
        <item x="729"/>
        <item x="524"/>
        <item x="1447"/>
        <item x="1188"/>
        <item x="1734"/>
        <item x="2115"/>
        <item x="214"/>
        <item x="9"/>
        <item x="2262"/>
        <item x="335"/>
        <item x="90"/>
        <item x="806"/>
        <item x="1282"/>
        <item x="1481"/>
        <item x="2580"/>
        <item x="2435"/>
        <item x="1600"/>
        <item x="2348"/>
        <item x="1918"/>
        <item x="1838"/>
        <item x="60"/>
        <item x="2264"/>
        <item x="1372"/>
        <item x="1730"/>
        <item x="1750"/>
        <item x="1938"/>
        <item x="1322"/>
        <item x="400"/>
        <item x="1062"/>
        <item x="1"/>
        <item x="63"/>
        <item x="1523"/>
        <item x="2479"/>
        <item x="1204"/>
        <item x="2195"/>
        <item x="1646"/>
        <item x="74"/>
        <item x="1177"/>
        <item x="864"/>
        <item x="272"/>
        <item x="223"/>
        <item x="1476"/>
        <item x="1546"/>
        <item x="2389"/>
        <item x="2582"/>
        <item x="1655"/>
        <item x="993"/>
        <item x="1225"/>
        <item x="549"/>
        <item x="2390"/>
        <item x="1585"/>
        <item x="2446"/>
        <item x="1189"/>
        <item x="630"/>
        <item x="2201"/>
        <item x="1156"/>
        <item x="1226"/>
        <item x="298"/>
        <item x="2452"/>
        <item x="1236"/>
        <item x="1154"/>
        <item x="228"/>
        <item x="1017"/>
        <item x="1628"/>
        <item x="1477"/>
        <item x="1972"/>
        <item x="828"/>
        <item x="1979"/>
        <item x="2008"/>
        <item x="1817"/>
        <item x="1822"/>
        <item x="2109"/>
        <item x="2063"/>
        <item x="2292"/>
        <item x="621"/>
        <item x="2081"/>
        <item x="2110"/>
        <item x="1940"/>
        <item x="2434"/>
        <item x="27"/>
        <item x="1912"/>
        <item x="2359"/>
        <item x="692"/>
        <item x="1279"/>
        <item x="937"/>
        <item x="2135"/>
        <item x="1037"/>
        <item x="122"/>
        <item x="1252"/>
        <item x="598"/>
        <item x="1895"/>
        <item x="1689"/>
        <item x="2056"/>
        <item x="164"/>
        <item x="844"/>
        <item x="955"/>
        <item x="768"/>
        <item x="1081"/>
        <item x="1144"/>
        <item x="391"/>
        <item x="450"/>
        <item x="787"/>
        <item x="547"/>
        <item x="442"/>
        <item x="697"/>
        <item x="1915"/>
        <item x="987"/>
        <item x="947"/>
        <item x="1656"/>
        <item x="943"/>
        <item x="749"/>
        <item x="1828"/>
        <item x="190"/>
        <item x="687"/>
        <item x="40"/>
        <item x="343"/>
        <item x="1041"/>
        <item x="1889"/>
        <item x="173"/>
        <item x="1397"/>
        <item x="1294"/>
        <item x="1811"/>
        <item x="212"/>
        <item x="1273"/>
        <item x="1856"/>
        <item x="889"/>
        <item x="1023"/>
        <item x="2516"/>
        <item x="440"/>
        <item x="789"/>
        <item x="2345"/>
        <item x="1250"/>
        <item x="1510"/>
        <item x="1090"/>
        <item x="1138"/>
        <item x="567"/>
        <item x="2101"/>
        <item x="1713"/>
        <item x="2587"/>
        <item x="2054"/>
        <item x="543"/>
        <item x="2521"/>
        <item x="2308"/>
        <item x="1911"/>
        <item x="2399"/>
        <item x="300"/>
        <item x="172"/>
        <item x="445"/>
        <item x="168"/>
        <item x="256"/>
        <item x="2202"/>
        <item x="2267"/>
        <item x="1314"/>
        <item x="2506"/>
        <item x="1479"/>
        <item x="1116"/>
        <item x="475"/>
        <item x="1674"/>
        <item x="2172"/>
        <item x="1484"/>
        <item x="2128"/>
        <item x="1008"/>
        <item x="2215"/>
        <item x="1021"/>
        <item x="1291"/>
        <item x="2532"/>
        <item x="853"/>
        <item x="984"/>
        <item x="1501"/>
        <item x="1939"/>
        <item x="695"/>
        <item x="1575"/>
        <item x="6"/>
        <item x="1692"/>
        <item x="1634"/>
        <item x="260"/>
        <item x="696"/>
        <item x="2196"/>
        <item x="1902"/>
        <item x="283"/>
        <item x="1219"/>
        <item x="2302"/>
        <item x="2316"/>
        <item x="537"/>
        <item x="505"/>
        <item x="325"/>
        <item x="1283"/>
        <item x="2525"/>
        <item x="1263"/>
        <item x="843"/>
        <item x="1151"/>
        <item x="2232"/>
        <item x="1466"/>
        <item x="2437"/>
        <item x="778"/>
        <item x="616"/>
        <item x="669"/>
        <item x="221"/>
        <item x="1102"/>
        <item x="341"/>
        <item x="1374"/>
        <item x="1485"/>
        <item x="1076"/>
        <item x="11"/>
        <item x="1712"/>
        <item x="492"/>
        <item x="861"/>
        <item x="2468"/>
        <item x="1978"/>
        <item x="2150"/>
        <item x="582"/>
        <item x="1391"/>
        <item x="1779"/>
        <item x="2499"/>
        <item x="990"/>
        <item x="2319"/>
        <item x="1009"/>
        <item x="1891"/>
        <item x="1681"/>
        <item x="2421"/>
        <item x="1622"/>
        <item x="1349"/>
        <item x="290"/>
        <item x="2147"/>
        <item x="513"/>
        <item x="736"/>
        <item x="706"/>
        <item x="1898"/>
        <item x="833"/>
        <item x="461"/>
        <item x="1050"/>
        <item x="688"/>
        <item x="504"/>
        <item x="130"/>
        <item x="2251"/>
        <item x="163"/>
        <item x="593"/>
        <item x="974"/>
        <item x="1844"/>
        <item x="1616"/>
        <item x="1418"/>
        <item x="203"/>
        <item x="1325"/>
        <item x="1977"/>
        <item x="3"/>
        <item x="1473"/>
        <item x="820"/>
        <item x="1123"/>
        <item x="1202"/>
        <item x="1248"/>
        <item x="1309"/>
        <item x="790"/>
        <item x="1293"/>
        <item x="437"/>
        <item x="2542"/>
        <item x="1511"/>
        <item x="2190"/>
        <item x="2391"/>
        <item x="2462"/>
        <item x="676"/>
        <item x="2242"/>
        <item x="1783"/>
        <item x="384"/>
        <item x="1375"/>
        <item x="386"/>
        <item x="2490"/>
        <item x="284"/>
        <item x="1025"/>
        <item x="544"/>
        <item x="215"/>
        <item x="515"/>
        <item x="665"/>
        <item x="1449"/>
        <item x="2330"/>
        <item x="2620"/>
        <item x="1327"/>
        <item x="704"/>
        <item x="2168"/>
        <item x="209"/>
        <item x="1636"/>
        <item x="2188"/>
        <item x="746"/>
        <item x="2041"/>
        <item x="1795"/>
        <item x="2318"/>
        <item x="2137"/>
        <item x="1652"/>
        <item x="2132"/>
        <item x="777"/>
        <item x="2509"/>
        <item x="73"/>
        <item x="1251"/>
        <item x="2370"/>
        <item x="560"/>
        <item x="2179"/>
        <item x="267"/>
        <item x="1638"/>
        <item x="1018"/>
        <item x="880"/>
        <item x="2097"/>
        <item x="1752"/>
        <item x="969"/>
        <item x="1182"/>
        <item x="1710"/>
        <item x="602"/>
        <item x="1772"/>
        <item x="1284"/>
        <item x="702"/>
        <item x="2513"/>
        <item x="870"/>
        <item x="1943"/>
        <item x="1091"/>
        <item x="716"/>
        <item x="1410"/>
        <item x="2166"/>
        <item x="2449"/>
        <item x="1676"/>
        <item x="1984"/>
        <item x="2615"/>
        <item x="1871"/>
        <item x="2539"/>
        <item x="2114"/>
        <item x="1869"/>
        <item x="1185"/>
        <item x="2578"/>
        <item x="2083"/>
        <item x="350"/>
        <item x="1997"/>
        <item x="2250"/>
        <item x="755"/>
        <item x="69"/>
        <item x="2333"/>
        <item x="813"/>
        <item x="907"/>
        <item x="1456"/>
        <item x="425"/>
        <item x="490"/>
        <item x="1073"/>
        <item x="39"/>
        <item x="1173"/>
        <item x="1731"/>
        <item x="1127"/>
        <item x="1278"/>
        <item x="1390"/>
        <item x="310"/>
        <item x="866"/>
        <item x="1095"/>
        <item x="244"/>
        <item x="1299"/>
        <item x="911"/>
        <item x="925"/>
        <item x="1729"/>
        <item x="633"/>
        <item x="1088"/>
        <item x="138"/>
        <item x="313"/>
        <item x="1412"/>
        <item x="1455"/>
        <item x="20"/>
        <item x="1131"/>
        <item x="1612"/>
        <item x="441"/>
        <item x="100"/>
        <item x="1639"/>
        <item x="2432"/>
        <item x="2364"/>
        <item x="899"/>
        <item x="1491"/>
        <item x="1467"/>
        <item x="2284"/>
        <item x="140"/>
        <item x="360"/>
        <item x="484"/>
        <item x="1765"/>
        <item x="1246"/>
        <item x="8"/>
        <item x="985"/>
        <item x="1647"/>
        <item x="1303"/>
        <item x="2151"/>
        <item x="1857"/>
        <item x="2573"/>
        <item x="1866"/>
        <item x="1492"/>
        <item x="2478"/>
        <item x="1671"/>
        <item x="2273"/>
        <item x="1629"/>
        <item x="830"/>
        <item x="1910"/>
        <item x="2228"/>
        <item x="1932"/>
        <item x="1756"/>
        <item x="756"/>
        <item x="488"/>
        <item x="369"/>
        <item x="225"/>
        <item x="929"/>
        <item x="2377"/>
        <item x="1980"/>
        <item x="207"/>
        <item x="2204"/>
        <item x="1901"/>
        <item x="1970"/>
        <item x="1762"/>
        <item x="139"/>
        <item x="2003"/>
        <item x="958"/>
        <item x="807"/>
        <item x="1560"/>
        <item x="510"/>
        <item x="1208"/>
        <item x="199"/>
        <item x="1743"/>
        <item x="2118"/>
        <item x="1118"/>
        <item x="1861"/>
        <item x="666"/>
        <item x="527"/>
        <item x="2288"/>
        <item x="980"/>
        <item x="1920"/>
        <item x="1379"/>
        <item x="1077"/>
        <item x="1558"/>
        <item x="1190"/>
        <item x="1277"/>
        <item x="2024"/>
        <item x="1398"/>
        <item x="1760"/>
        <item x="2481"/>
        <item x="1194"/>
        <item x="2189"/>
        <item x="1666"/>
        <item x="1680"/>
        <item x="812"/>
        <item x="967"/>
        <item x="1400"/>
        <item x="2283"/>
        <item x="2233"/>
        <item x="1724"/>
        <item x="2444"/>
        <item x="417"/>
        <item x="1833"/>
        <item x="2182"/>
        <item x="1879"/>
        <item x="264"/>
        <item x="1969"/>
        <item x="1305"/>
        <item x="2517"/>
        <item x="2518"/>
        <item x="1500"/>
        <item x="468"/>
        <item x="105"/>
        <item x="2134"/>
        <item x="2246"/>
        <item x="1926"/>
        <item x="649"/>
        <item x="607"/>
        <item x="1420"/>
        <item x="1488"/>
        <item x="1962"/>
        <item x="774"/>
        <item x="771"/>
        <item x="871"/>
        <item x="620"/>
        <item x="1808"/>
        <item x="296"/>
        <item x="2617"/>
        <item x="222"/>
        <item x="735"/>
        <item x="1136"/>
        <item x="62"/>
        <item x="159"/>
        <item x="2253"/>
        <item x="942"/>
        <item x="2505"/>
        <item x="797"/>
        <item x="766"/>
        <item x="1382"/>
        <item x="2603"/>
        <item x="1080"/>
        <item x="370"/>
        <item x="1577"/>
        <item x="2034"/>
        <item x="1800"/>
        <item x="259"/>
        <item x="2353"/>
        <item x="157"/>
        <item x="198"/>
        <item x="826"/>
        <item x="2094"/>
        <item x="224"/>
        <item x="162"/>
        <item x="1909"/>
        <item x="1057"/>
        <item x="2355"/>
        <item x="2257"/>
        <item x="1257"/>
        <item x="1113"/>
        <item x="1547"/>
        <item x="1269"/>
        <item x="1458"/>
        <item x="2125"/>
        <item x="2606"/>
        <item x="2089"/>
        <item x="1619"/>
        <item x="220"/>
        <item x="318"/>
        <item x="719"/>
        <item x="2347"/>
        <item x="1024"/>
        <item x="1436"/>
        <item x="1908"/>
        <item x="7"/>
        <item x="1867"/>
        <item x="739"/>
        <item x="1296"/>
        <item x="2326"/>
        <item x="2593"/>
        <item x="462"/>
        <item x="2239"/>
        <item x="1663"/>
        <item x="37"/>
        <item x="842"/>
        <item x="375"/>
        <item x="2222"/>
        <item x="2402"/>
        <item x="110"/>
        <item x="1968"/>
        <item x="569"/>
        <item x="334"/>
        <item x="397"/>
        <item x="1459"/>
        <item x="2397"/>
        <item x="1167"/>
        <item x="1757"/>
        <item x="453"/>
        <item x="1074"/>
        <item x="2413"/>
        <item x="1166"/>
        <item x="1092"/>
        <item x="579"/>
        <item x="519"/>
        <item x="1134"/>
        <item x="1212"/>
        <item x="2230"/>
        <item x="1892"/>
        <item x="98"/>
        <item x="71"/>
        <item x="1691"/>
        <item x="94"/>
        <item x="884"/>
        <item x="927"/>
        <item x="1425"/>
        <item x="446"/>
        <item x="1660"/>
        <item x="1942"/>
        <item x="1777"/>
        <item x="677"/>
        <item x="1556"/>
        <item x="1582"/>
        <item x="302"/>
        <item x="416"/>
        <item x="1736"/>
        <item x="1083"/>
        <item x="1065"/>
        <item x="194"/>
        <item x="780"/>
        <item x="1994"/>
        <item x="1015"/>
        <item x="512"/>
        <item x="2153"/>
        <item x="1986"/>
        <item x="2076"/>
        <item x="1489"/>
        <item x="1335"/>
        <item x="531"/>
        <item x="2590"/>
        <item x="2600"/>
        <item x="2422"/>
        <item x="585"/>
        <item x="1249"/>
        <item x="170"/>
        <item x="1428"/>
        <item x="191"/>
        <item x="1825"/>
        <item x="601"/>
        <item x="2019"/>
        <item x="898"/>
        <item x="205"/>
        <item x="2160"/>
        <item x="1267"/>
        <item x="892"/>
        <item x="451"/>
        <item x="1820"/>
        <item x="355"/>
        <item x="1981"/>
        <item x="180"/>
        <item x="1904"/>
        <item x="2017"/>
        <item x="2483"/>
        <item x="2061"/>
        <item x="30"/>
        <item x="726"/>
        <item x="508"/>
        <item x="998"/>
        <item x="2430"/>
        <item x="2466"/>
        <item x="79"/>
        <item x="1665"/>
        <item x="1764"/>
        <item x="2561"/>
        <item x="2071"/>
        <item x="411"/>
        <item x="1211"/>
        <item x="1234"/>
        <item x="2433"/>
        <item x="734"/>
        <item x="1641"/>
        <item x="1682"/>
        <item x="133"/>
        <item x="1218"/>
        <item x="478"/>
        <item x="2104"/>
        <item x="1482"/>
        <item x="470"/>
        <item x="600"/>
        <item x="757"/>
        <item x="152"/>
        <item x="1951"/>
        <item x="2255"/>
        <item x="448"/>
        <item x="1586"/>
        <item x="658"/>
        <item x="2266"/>
        <item x="670"/>
        <item x="231"/>
        <item x="2296"/>
        <item x="2349"/>
        <item x="2173"/>
        <item x="1097"/>
        <item x="2557"/>
        <item x="200"/>
        <item x="104"/>
        <item x="34"/>
        <item x="1003"/>
        <item x="995"/>
        <item x="2623"/>
        <item t="default"/>
      </items>
    </pivotField>
    <pivotField compact="0" showAll="0"/>
    <pivotField compact="0" showAll="0"/>
    <pivotField compact="0" showAll="0"/>
    <pivotField compact="0" showAll="0"/>
    <pivotField compact="0" showAll="0"/>
  </pivotFields>
  <rowItems count="1">
    <i/>
  </rowItems>
  <colItems count="1">
    <i/>
  </colItems>
  <dataFields count="1">
    <dataField name="Sum of Gross Profit" fld="17" baseField="0" baseItem="0"/>
  </dataFields>
  <formats count="2">
    <format dxfId="647">
      <pivotArea collapsedLevelsAreSubtotals="1" fieldPosition="0"/>
    </format>
    <format dxfId="646">
      <pivotArea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Total unit sold"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J3:J4" firstHeaderRow="1" firstDataRow="1" firstDataCol="0"/>
  <pivotFields count="23">
    <pivotField compact="0" showAll="0">
      <items count="2709">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x="2707"/>
        <item t="default"/>
      </items>
    </pivotField>
    <pivotField compact="0" showAll="0"/>
    <pivotField compact="0" showAll="0"/>
    <pivotField compact="0" showAll="0"/>
    <pivotField compact="0" showAll="0"/>
    <pivotField compact="0" showAll="0"/>
    <pivotField compact="0" showAll="0">
      <items count="19">
        <item x="6"/>
        <item x="4"/>
        <item x="1"/>
        <item x="5"/>
        <item x="10"/>
        <item x="13"/>
        <item x="12"/>
        <item x="3"/>
        <item x="15"/>
        <item x="7"/>
        <item x="16"/>
        <item x="14"/>
        <item x="9"/>
        <item x="0"/>
        <item x="2"/>
        <item x="11"/>
        <item x="8"/>
        <item x="17"/>
        <item t="default"/>
      </items>
    </pivotField>
    <pivotField compact="0" showAll="0"/>
    <pivotField compact="0" showAll="0"/>
    <pivotField compact="0" showAll="0">
      <items count="7">
        <item h="1" x="3"/>
        <item h="1" x="0"/>
        <item x="4"/>
        <item h="1" x="1"/>
        <item h="1" x="2"/>
        <item h="1" x="5"/>
        <item t="default"/>
      </items>
    </pivotField>
    <pivotField compact="0" showAll="0"/>
    <pivotField dataField="1" compact="0" showAll="0">
      <items count="12">
        <item x="3"/>
        <item x="0"/>
        <item x="2"/>
        <item x="1"/>
        <item x="6"/>
        <item x="8"/>
        <item x="4"/>
        <item x="9"/>
        <item x="5"/>
        <item x="7"/>
        <item x="10"/>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Items count="1">
    <i/>
  </rowItems>
  <colItems count="1">
    <i/>
  </colItems>
  <dataFields count="1">
    <dataField name="Sum of Units Sold" fld="11" baseField="0" baseItem="0"/>
  </dataFields>
  <formats count="4">
    <format dxfId="651">
      <pivotArea collapsedLevelsAreSubtotals="1" fieldPosition="0"/>
    </format>
    <format dxfId="650">
      <pivotArea collapsedLevelsAreSubtotals="1" fieldPosition="0"/>
    </format>
    <format dxfId="649">
      <pivotArea collapsedLevelsAreSubtotals="1" fieldPosition="0"/>
    </format>
    <format dxfId="648">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Total orders"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L3:L4" firstHeaderRow="1" firstDataRow="1" firstDataCol="0"/>
  <pivotFields count="23">
    <pivotField dataField="1" compact="0" showAll="0">
      <items count="2709">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x="2707"/>
        <item t="default"/>
      </items>
    </pivotField>
    <pivotField compact="0" showAll="0"/>
    <pivotField compact="0" showAll="0"/>
    <pivotField compact="0" showAll="0"/>
    <pivotField compact="0" showAll="0"/>
    <pivotField compact="0" showAll="0"/>
    <pivotField compact="0" showAll="0">
      <items count="19">
        <item x="6"/>
        <item x="4"/>
        <item x="1"/>
        <item x="5"/>
        <item x="10"/>
        <item x="13"/>
        <item x="12"/>
        <item x="3"/>
        <item x="15"/>
        <item x="7"/>
        <item x="16"/>
        <item x="14"/>
        <item x="9"/>
        <item x="0"/>
        <item x="2"/>
        <item x="11"/>
        <item x="8"/>
        <item x="17"/>
        <item t="default"/>
      </items>
    </pivotField>
    <pivotField compact="0" showAll="0"/>
    <pivotField compact="0" showAll="0"/>
    <pivotField compact="0" showAll="0">
      <items count="7">
        <item h="1" x="3"/>
        <item h="1" x="0"/>
        <item x="4"/>
        <item h="1" x="1"/>
        <item h="1" x="2"/>
        <item h="1" x="5"/>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Items count="1">
    <i/>
  </rowItems>
  <colItems count="1">
    <i/>
  </colItems>
  <dataFields count="1">
    <dataField name="Count of ID" fld="0" subtotal="count" baseField="0" baseItem="0"/>
  </dataFields>
  <formats count="8">
    <format dxfId="659">
      <pivotArea collapsedLevelsAreSubtotals="1" fieldPosition="0"/>
    </format>
    <format dxfId="658">
      <pivotArea collapsedLevelsAreSubtotals="1" fieldPosition="0"/>
    </format>
    <format dxfId="657">
      <pivotArea collapsedLevelsAreSubtotals="1" fieldPosition="0"/>
    </format>
    <format dxfId="656">
      <pivotArea type="all" dataOnly="0" outline="0" fieldPosition="0"/>
    </format>
    <format dxfId="655">
      <pivotArea type="all" dataOnly="0" outline="0" fieldPosition="0"/>
    </format>
    <format dxfId="654">
      <pivotArea type="all" dataOnly="0" outline="0" fieldPosition="0"/>
    </format>
    <format dxfId="653">
      <pivotArea type="all" dataOnly="0" outline="0" fieldPosition="0"/>
    </format>
    <format dxfId="652">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N3:N4" firstHeaderRow="1" firstDataRow="1" firstDataCol="0"/>
  <pivotFields count="23">
    <pivotField compact="0" showAll="0">
      <items count="2709">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x="2707"/>
        <item t="default"/>
      </items>
    </pivotField>
    <pivotField compact="0" showAll="0"/>
    <pivotField compact="0" showAll="0"/>
    <pivotField compact="0" showAll="0"/>
    <pivotField compact="0" showAll="0"/>
    <pivotField compact="0" showAll="0"/>
    <pivotField compact="0" showAll="0">
      <items count="19">
        <item x="6"/>
        <item x="4"/>
        <item x="1"/>
        <item x="5"/>
        <item x="10"/>
        <item x="13"/>
        <item x="12"/>
        <item x="3"/>
        <item x="15"/>
        <item x="7"/>
        <item x="16"/>
        <item x="14"/>
        <item x="9"/>
        <item x="0"/>
        <item x="2"/>
        <item x="11"/>
        <item x="8"/>
        <item x="17"/>
        <item t="default"/>
      </items>
    </pivotField>
    <pivotField compact="0" showAll="0"/>
    <pivotField compact="0" showAll="0"/>
    <pivotField compact="0" showAll="0">
      <items count="7">
        <item h="1" x="3"/>
        <item h="1" x="0"/>
        <item x="4"/>
        <item h="1" x="1"/>
        <item h="1" x="2"/>
        <item h="1" x="5"/>
        <item t="default"/>
      </items>
    </pivotField>
    <pivotField compact="0" showAll="0"/>
    <pivotField compact="0" showAll="0"/>
    <pivotField compact="0" showAll="0"/>
    <pivotField compact="0" showAll="0"/>
    <pivotField compact="0" showAll="0"/>
    <pivotField compact="0" showAll="0"/>
    <pivotField dataField="1" compact="0" showAll="0"/>
    <pivotField compact="0" showAll="0"/>
    <pivotField compact="0" showAll="0"/>
    <pivotField compact="0" showAll="0"/>
    <pivotField compact="0" showAll="0"/>
    <pivotField compact="0" showAll="0"/>
    <pivotField compact="0" showAll="0"/>
  </pivotFields>
  <rowItems count="1">
    <i/>
  </rowItems>
  <colItems count="1">
    <i/>
  </colItems>
  <dataFields count="1">
    <dataField name="Sum of COGS" fld="16" baseField="0" baseItem="0"/>
  </dataFields>
  <formats count="8">
    <format dxfId="667">
      <pivotArea collapsedLevelsAreSubtotals="1" fieldPosition="0"/>
    </format>
    <format dxfId="666">
      <pivotArea collapsedLevelsAreSubtotals="1" fieldPosition="0"/>
    </format>
    <format dxfId="665">
      <pivotArea collapsedLevelsAreSubtotals="1" fieldPosition="0"/>
    </format>
    <format dxfId="664">
      <pivotArea type="all" dataOnly="0" outline="0" fieldPosition="0"/>
    </format>
    <format dxfId="663">
      <pivotArea type="all" dataOnly="0" outline="0" fieldPosition="0"/>
    </format>
    <format dxfId="662">
      <pivotArea type="all" dataOnly="0" outline="0" fieldPosition="0"/>
    </format>
    <format dxfId="661">
      <pivotArea type="all" dataOnly="0" outline="0" fieldPosition="0"/>
    </format>
    <format dxfId="66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Total Revenue" cacheId="0" applyNumberFormats="0" applyBorderFormats="0" applyFontFormats="0" applyPatternFormats="0" applyAlignmentFormats="0" applyWidthHeightFormats="1" dataCaption="Values" updatedVersion="8" minRefreshableVersion="3" useAutoFormatting="1" createdVersion="5" indent="0" compact="0" outline="1" outlineData="1" compactData="0" multipleFieldFilters="0">
  <location ref="A3:A4" firstHeaderRow="1" firstDataRow="1" firstDataCol="0"/>
  <pivotFields count="23">
    <pivotField compact="0" showAll="0">
      <items count="2709">
        <item x="1421"/>
        <item x="163"/>
        <item x="2408"/>
        <item x="2570"/>
        <item x="1937"/>
        <item x="224"/>
        <item x="2661"/>
        <item x="2271"/>
        <item x="2582"/>
        <item x="2556"/>
        <item x="210"/>
        <item x="2579"/>
        <item x="1492"/>
        <item x="1130"/>
        <item x="2329"/>
        <item x="964"/>
        <item x="506"/>
        <item x="376"/>
        <item x="1961"/>
        <item x="828"/>
        <item x="2118"/>
        <item x="2497"/>
        <item x="1057"/>
        <item x="1183"/>
        <item x="1859"/>
        <item x="1236"/>
        <item x="339"/>
        <item x="524"/>
        <item x="869"/>
        <item x="1850"/>
        <item x="1365"/>
        <item x="29"/>
        <item x="1069"/>
        <item x="2119"/>
        <item x="2153"/>
        <item x="760"/>
        <item x="37"/>
        <item x="2571"/>
        <item x="1651"/>
        <item x="1024"/>
        <item x="1839"/>
        <item x="2233"/>
        <item x="1872"/>
        <item x="1990"/>
        <item x="1450"/>
        <item x="334"/>
        <item x="419"/>
        <item x="1467"/>
        <item x="433"/>
        <item x="2586"/>
        <item x="2173"/>
        <item x="1799"/>
        <item x="1974"/>
        <item x="1860"/>
        <item x="1131"/>
        <item x="1553"/>
        <item x="2557"/>
        <item x="1904"/>
        <item x="2289"/>
        <item x="2140"/>
        <item x="1184"/>
        <item x="1554"/>
        <item x="2414"/>
        <item x="1786"/>
        <item x="684"/>
        <item x="601"/>
        <item x="870"/>
        <item x="440"/>
        <item x="2611"/>
        <item x="883"/>
        <item x="34"/>
        <item x="1106"/>
        <item x="1408"/>
        <item x="1107"/>
        <item x="30"/>
        <item x="2262"/>
        <item x="991"/>
        <item x="661"/>
        <item x="2028"/>
        <item x="78"/>
        <item x="2512"/>
        <item x="1430"/>
        <item x="1975"/>
        <item x="992"/>
        <item x="770"/>
        <item x="2"/>
        <item x="373"/>
        <item x="1324"/>
        <item x="485"/>
        <item x="67"/>
        <item x="230"/>
        <item x="2563"/>
        <item x="1025"/>
        <item x="289"/>
        <item x="2290"/>
        <item x="131"/>
        <item x="771"/>
        <item x="533"/>
        <item x="1202"/>
        <item x="1070"/>
        <item x="926"/>
        <item x="482"/>
        <item x="1372"/>
        <item x="2346"/>
        <item x="2458"/>
        <item x="1325"/>
        <item x="127"/>
        <item x="1026"/>
        <item x="1058"/>
        <item x="1544"/>
        <item x="1938"/>
        <item x="1302"/>
        <item x="2583"/>
        <item x="1555"/>
        <item x="2482"/>
        <item x="1891"/>
        <item x="1771"/>
        <item x="829"/>
        <item x="1605"/>
        <item x="670"/>
        <item x="116"/>
        <item x="1945"/>
        <item x="685"/>
        <item x="1892"/>
        <item x="1864"/>
        <item x="1626"/>
        <item x="2682"/>
        <item x="1687"/>
        <item x="25"/>
        <item x="2330"/>
        <item x="730"/>
        <item x="190"/>
        <item x="1373"/>
        <item x="1914"/>
        <item x="2666"/>
        <item x="2071"/>
        <item x="349"/>
        <item x="2174"/>
        <item x="2280"/>
        <item x="1071"/>
        <item x="1132"/>
        <item x="1422"/>
        <item x="1800"/>
        <item x="1501"/>
        <item x="424"/>
        <item x="2281"/>
        <item x="2108"/>
        <item x="860"/>
        <item x="839"/>
        <item x="204"/>
        <item x="249"/>
        <item x="909"/>
        <item x="566"/>
        <item x="2072"/>
        <item x="1545"/>
        <item x="2415"/>
        <item x="211"/>
        <item x="231"/>
        <item x="1952"/>
        <item x="2015"/>
        <item x="2230"/>
        <item x="625"/>
        <item x="2188"/>
        <item x="1218"/>
        <item x="354"/>
        <item x="1336"/>
        <item x="1468"/>
        <item x="2189"/>
        <item x="2522"/>
        <item x="2297"/>
        <item x="2422"/>
        <item x="1627"/>
        <item x="1173"/>
        <item x="2436"/>
        <item x="772"/>
        <item x="2092"/>
        <item x="1108"/>
        <item x="1293"/>
        <item x="2225"/>
        <item x="2378"/>
        <item x="2641"/>
        <item x="2449"/>
        <item x="173"/>
        <item x="97"/>
        <item x="1792"/>
        <item x="2612"/>
        <item x="1873"/>
        <item x="686"/>
        <item x="1366"/>
        <item x="2128"/>
        <item x="2459"/>
        <item x="1462"/>
        <item x="2498"/>
        <item x="1908"/>
        <item x="2310"/>
        <item x="1493"/>
        <item x="1991"/>
        <item x="1043"/>
        <item x="140"/>
        <item x="2379"/>
        <item x="1297"/>
        <item x="2697"/>
        <item x="1485"/>
        <item x="168"/>
        <item x="1564"/>
        <item x="274"/>
        <item x="41"/>
        <item x="304"/>
        <item x="1606"/>
        <item x="1303"/>
        <item x="743"/>
        <item x="1059"/>
        <item x="754"/>
        <item x="232"/>
        <item x="2450"/>
        <item x="1976"/>
        <item x="2256"/>
        <item x="861"/>
        <item x="366"/>
        <item x="638"/>
        <item x="1617"/>
        <item x="1992"/>
        <item x="2416"/>
        <item x="1644"/>
        <item x="474"/>
        <item x="2129"/>
        <item x="1409"/>
        <item x="1431"/>
        <item x="2247"/>
        <item x="1993"/>
        <item x="2181"/>
        <item x="447"/>
        <item x="340"/>
        <item x="949"/>
        <item x="662"/>
        <item x="31"/>
        <item x="2003"/>
        <item x="935"/>
        <item x="1494"/>
        <item x="2201"/>
        <item x="290"/>
        <item x="2234"/>
        <item x="1939"/>
        <item x="965"/>
        <item x="2263"/>
        <item x="2532"/>
        <item x="314"/>
        <item x="1192"/>
        <item x="787"/>
        <item x="1710"/>
        <item x="207"/>
        <item x="1410"/>
        <item x="2451"/>
        <item x="1093"/>
        <item x="434"/>
        <item x="2621"/>
        <item x="38"/>
        <item x="1711"/>
        <item x="1411"/>
        <item x="1451"/>
        <item x="1909"/>
        <item x="475"/>
        <item x="1763"/>
        <item x="1109"/>
        <item x="1145"/>
        <item x="2587"/>
        <item x="1114"/>
        <item x="2088"/>
        <item x="1700"/>
        <item x="260"/>
        <item x="2558"/>
        <item x="2347"/>
        <item x="1227"/>
        <item x="2559"/>
        <item x="2057"/>
        <item x="291"/>
        <item x="796"/>
        <item x="2120"/>
        <item x="1044"/>
        <item x="2538"/>
        <item x="708"/>
        <item x="1441"/>
        <item x="2683"/>
        <item x="174"/>
        <item x="1146"/>
        <item x="3"/>
        <item x="1374"/>
        <item x="1174"/>
        <item x="709"/>
        <item x="1337"/>
        <item x="2389"/>
        <item x="2175"/>
        <item x="525"/>
        <item x="1228"/>
        <item x="2437"/>
        <item x="2478"/>
        <item x="1083"/>
        <item x="2311"/>
        <item x="2606"/>
        <item x="1442"/>
        <item x="1895"/>
        <item x="425"/>
        <item x="507"/>
        <item x="180"/>
        <item x="2360"/>
        <item x="2154"/>
        <item x="245"/>
        <item x="853"/>
        <item x="1535"/>
        <item x="216"/>
        <item x="2298"/>
        <item x="2380"/>
        <item x="1964"/>
        <item x="1840"/>
        <item x="588"/>
        <item x="2673"/>
        <item x="1452"/>
        <item x="2519"/>
        <item x="722"/>
        <item x="1787"/>
        <item x="2361"/>
        <item x="2362"/>
        <item x="217"/>
        <item x="1412"/>
        <item x="1652"/>
        <item x="2631"/>
        <item x="2483"/>
        <item x="87"/>
        <item x="2588"/>
        <item x="2050"/>
        <item x="508"/>
        <item x="917"/>
        <item x="2348"/>
        <item x="1219"/>
        <item x="1298"/>
        <item x="966"/>
        <item x="890"/>
        <item x="1546"/>
        <item x="2662"/>
        <item x="1271"/>
        <item x="1701"/>
        <item x="1807"/>
        <item x="1910"/>
        <item x="2468"/>
        <item x="2073"/>
        <item x="141"/>
        <item x="541"/>
        <item x="233"/>
        <item x="2642"/>
        <item x="2655"/>
        <item x="2190"/>
        <item x="2469"/>
        <item x="1193"/>
        <item x="2381"/>
        <item x="1072"/>
        <item x="404"/>
        <item x="1547"/>
        <item x="2403"/>
        <item x="1479"/>
        <item x="2272"/>
        <item x="2543"/>
        <item x="2093"/>
        <item x="1220"/>
        <item x="328"/>
        <item x="2622"/>
        <item x="797"/>
        <item x="1017"/>
        <item x="1115"/>
        <item x="322"/>
        <item x="1940"/>
        <item x="2325"/>
        <item x="1255"/>
        <item x="602"/>
        <item x="1246"/>
        <item x="275"/>
        <item x="1160"/>
        <item x="2235"/>
        <item x="1084"/>
        <item x="1523"/>
        <item x="2141"/>
        <item x="1637"/>
        <item x="134"/>
        <item x="559"/>
        <item x="1893"/>
        <item x="593"/>
        <item x="74"/>
        <item x="1312"/>
        <item x="341"/>
        <item x="1060"/>
        <item x="811"/>
        <item x="1386"/>
        <item x="462"/>
        <item x="1881"/>
        <item x="1631"/>
        <item x="1357"/>
        <item x="626"/>
        <item x="1527"/>
        <item x="2523"/>
        <item x="1865"/>
        <item x="687"/>
        <item x="2089"/>
        <item x="819"/>
        <item x="295"/>
        <item x="1994"/>
        <item x="2109"/>
        <item x="702"/>
        <item x="250"/>
        <item x="2560"/>
        <item x="1946"/>
        <item x="46"/>
        <item x="2479"/>
        <item x="2452"/>
        <item x="1953"/>
        <item x="2037"/>
        <item x="1073"/>
        <item x="744"/>
        <item x="1589"/>
        <item x="1006"/>
        <item x="121"/>
        <item x="993"/>
        <item x="1486"/>
        <item x="2291"/>
        <item x="2533"/>
        <item x="1688"/>
        <item x="755"/>
        <item x="738"/>
        <item x="1528"/>
        <item x="1577"/>
        <item x="1590"/>
        <item x="1358"/>
        <item x="397"/>
        <item x="2460"/>
        <item x="315"/>
        <item x="101"/>
        <item x="11"/>
        <item x="441"/>
        <item x="723"/>
        <item x="1751"/>
        <item x="812"/>
        <item x="1074"/>
        <item x="2155"/>
        <item x="1607"/>
        <item x="450"/>
        <item x="1712"/>
        <item x="335"/>
        <item x="1194"/>
        <item x="102"/>
        <item x="2004"/>
        <item x="936"/>
        <item x="1896"/>
        <item x="486"/>
        <item x="2248"/>
        <item x="1348"/>
        <item x="1221"/>
        <item x="2340"/>
        <item x="542"/>
        <item x="103"/>
        <item x="377"/>
        <item x="261"/>
        <item x="2349"/>
        <item x="1027"/>
        <item x="181"/>
        <item x="2461"/>
        <item x="2044"/>
        <item x="1247"/>
        <item x="773"/>
        <item x="1045"/>
        <item x="1209"/>
        <item x="849"/>
        <item x="2350"/>
        <item x="1941"/>
        <item x="2236"/>
        <item x="451"/>
        <item x="2005"/>
        <item x="1284"/>
        <item x="1611"/>
        <item x="1203"/>
        <item x="165"/>
        <item x="1229"/>
        <item x="166"/>
        <item x="1897"/>
        <item x="1046"/>
        <item x="2257"/>
        <item x="234"/>
        <item x="1299"/>
        <item x="913"/>
        <item x="1222"/>
        <item x="1394"/>
        <item x="2572"/>
        <item x="2237"/>
        <item x="1116"/>
        <item x="1514"/>
        <item x="2249"/>
        <item x="724"/>
        <item x="1713"/>
        <item x="1453"/>
        <item x="1653"/>
        <item x="2142"/>
        <item x="1645"/>
        <item x="1443"/>
        <item x="1654"/>
        <item x="2684"/>
        <item x="1272"/>
        <item x="1469"/>
        <item x="1375"/>
        <item x="305"/>
        <item x="891"/>
        <item x="840"/>
        <item x="276"/>
        <item x="1748"/>
        <item x="2094"/>
        <item x="2470"/>
        <item x="1725"/>
        <item x="108"/>
        <item x="374"/>
        <item x="306"/>
        <item x="1915"/>
        <item x="977"/>
        <item x="1294"/>
        <item x="876"/>
        <item x="1726"/>
        <item x="2623"/>
        <item x="1565"/>
        <item x="877"/>
        <item x="218"/>
        <item x="2564"/>
        <item x="1861"/>
        <item x="854"/>
        <item x="2130"/>
        <item x="199"/>
        <item x="2258"/>
        <item x="1772"/>
        <item x="1349"/>
        <item x="1954"/>
        <item x="2110"/>
        <item x="309"/>
        <item x="927"/>
        <item x="68"/>
        <item x="572"/>
        <item x="388"/>
        <item x="1223"/>
        <item x="2312"/>
        <item x="1680"/>
        <item x="355"/>
        <item x="1061"/>
        <item x="678"/>
        <item x="2202"/>
        <item x="2250"/>
        <item x="1853"/>
        <item x="804"/>
        <item x="227"/>
        <item x="329"/>
        <item x="2182"/>
        <item x="12"/>
        <item x="1047"/>
        <item x="1117"/>
        <item x="1727"/>
        <item x="246"/>
        <item x="2544"/>
        <item x="813"/>
        <item x="1230"/>
        <item x="2341"/>
        <item x="871"/>
        <item x="2055"/>
        <item x="1273"/>
        <item x="342"/>
        <item x="679"/>
        <item x="219"/>
        <item x="1628"/>
        <item x="651"/>
        <item x="1578"/>
        <item x="1155"/>
        <item x="2438"/>
        <item x="1618"/>
        <item x="88"/>
        <item x="262"/>
        <item x="937"/>
        <item x="26"/>
        <item x="918"/>
        <item x="142"/>
        <item x="2066"/>
        <item x="2404"/>
        <item x="1862"/>
        <item x="2183"/>
        <item x="2613"/>
        <item x="820"/>
        <item x="2471"/>
        <item x="2282"/>
        <item x="1007"/>
        <item x="389"/>
        <item x="378"/>
        <item x="1359"/>
        <item x="1556"/>
        <item x="1376"/>
        <item x="613"/>
        <item x="1566"/>
        <item x="1261"/>
        <item x="814"/>
        <item x="1995"/>
        <item x="902"/>
        <item x="495"/>
        <item x="841"/>
        <item x="1689"/>
        <item x="2167"/>
        <item x="2016"/>
        <item x="367"/>
        <item x="1195"/>
        <item x="143"/>
        <item x="2674"/>
        <item x="1185"/>
        <item x="978"/>
        <item x="2405"/>
        <item x="788"/>
        <item x="2370"/>
        <item x="2131"/>
        <item x="2417"/>
        <item x="463"/>
        <item x="2238"/>
        <item x="263"/>
        <item x="1548"/>
        <item x="850"/>
        <item x="412"/>
        <item x="2663"/>
        <item x="212"/>
        <item x="2648"/>
        <item x="2226"/>
        <item x="2429"/>
        <item x="2331"/>
        <item x="2545"/>
        <item x="2390"/>
        <item x="938"/>
        <item x="950"/>
        <item x="805"/>
        <item x="872"/>
        <item x="1925"/>
        <item x="1239"/>
        <item x="1480"/>
        <item x="1851"/>
        <item x="2215"/>
        <item x="1594"/>
        <item x="1898"/>
        <item x="2624"/>
        <item x="526"/>
        <item x="2685"/>
        <item x="756"/>
        <item x="13"/>
        <item x="2208"/>
        <item x="1619"/>
        <item x="806"/>
        <item x="2216"/>
        <item x="2111"/>
        <item x="2239"/>
        <item x="2423"/>
        <item x="2227"/>
        <item x="553"/>
        <item x="979"/>
        <item x="716"/>
        <item x="156"/>
        <item x="1591"/>
        <item x="1655"/>
        <item x="1454"/>
        <item x="603"/>
        <item x="2462"/>
        <item x="1350"/>
        <item x="604"/>
        <item x="318"/>
        <item x="1557"/>
        <item x="426"/>
        <item x="2029"/>
        <item x="2351"/>
        <item x="2382"/>
        <item x="745"/>
        <item x="1085"/>
        <item x="1304"/>
        <item x="627"/>
        <item x="696"/>
        <item x="2074"/>
        <item x="1262"/>
        <item x="177"/>
        <item x="1338"/>
        <item x="368"/>
        <item x="2112"/>
        <item x="1196"/>
        <item x="1620"/>
        <item x="1996"/>
        <item x="1062"/>
        <item x="652"/>
        <item x="2080"/>
        <item x="594"/>
        <item x="1764"/>
        <item x="2439"/>
        <item x="1926"/>
        <item x="628"/>
        <item x="1000"/>
        <item x="761"/>
        <item x="285"/>
        <item x="951"/>
        <item x="2051"/>
        <item x="442"/>
        <item x="1927"/>
        <item x="1161"/>
        <item x="757"/>
        <item x="2430"/>
        <item x="1305"/>
        <item x="175"/>
        <item x="653"/>
        <item x="1481"/>
        <item x="862"/>
        <item x="2632"/>
        <item x="1882"/>
        <item x="398"/>
        <item x="496"/>
        <item x="884"/>
        <item x="1646"/>
        <item x="1204"/>
        <item x="2143"/>
        <item x="1808"/>
        <item x="1656"/>
        <item x="1977"/>
        <item x="983"/>
        <item x="1567"/>
        <item x="2524"/>
        <item x="807"/>
        <item x="2228"/>
        <item x="2589"/>
        <item x="1413"/>
        <item x="1558"/>
        <item x="2045"/>
        <item x="663"/>
        <item x="2503"/>
        <item x="2168"/>
        <item x="2191"/>
        <item x="2363"/>
        <item x="150"/>
        <item x="21"/>
        <item x="1034"/>
        <item x="122"/>
        <item x="1274"/>
        <item x="984"/>
        <item x="1942"/>
        <item x="1702"/>
        <item x="595"/>
        <item x="2625"/>
        <item x="1703"/>
        <item x="1063"/>
        <item x="2264"/>
        <item x="1103"/>
        <item x="2546"/>
        <item x="399"/>
        <item x="1765"/>
        <item x="277"/>
        <item x="1377"/>
        <item x="1432"/>
        <item x="1608"/>
        <item x="1502"/>
        <item x="310"/>
        <item x="200"/>
        <item x="952"/>
        <item x="238"/>
        <item x="435"/>
        <item x="2217"/>
        <item x="1326"/>
        <item x="1801"/>
        <item x="967"/>
        <item x="1414"/>
        <item x="1854"/>
        <item x="2006"/>
        <item x="527"/>
        <item x="2144"/>
        <item x="629"/>
        <item x="464"/>
        <item x="205"/>
        <item x="427"/>
        <item x="2399"/>
        <item x="1444"/>
        <item x="2504"/>
        <item x="1094"/>
        <item x="892"/>
        <item x="985"/>
        <item x="1162"/>
        <item x="1455"/>
        <item x="614"/>
        <item x="1339"/>
        <item x="1495"/>
        <item x="476"/>
        <item x="2364"/>
        <item x="1704"/>
        <item x="89"/>
        <item x="323"/>
        <item x="2698"/>
        <item x="1248"/>
        <item x="798"/>
        <item x="1351"/>
        <item x="1866"/>
        <item x="615"/>
        <item x="60"/>
        <item x="428"/>
        <item x="543"/>
        <item x="1690"/>
        <item x="1008"/>
        <item x="1256"/>
        <item x="2007"/>
        <item x="1285"/>
        <item x="1433"/>
        <item x="1728"/>
        <item x="1612"/>
        <item x="1629"/>
        <item x="2332"/>
        <item x="1809"/>
        <item x="1175"/>
        <item x="746"/>
        <item x="2218"/>
        <item x="939"/>
        <item x="1984"/>
        <item x="1729"/>
        <item x="518"/>
        <item x="1378"/>
        <item x="2383"/>
        <item x="413"/>
        <item x="808"/>
        <item x="1828"/>
        <item x="851"/>
        <item x="885"/>
        <item x="1536"/>
        <item x="2409"/>
        <item x="1367"/>
        <item x="251"/>
        <item x="1075"/>
        <item x="144"/>
        <item x="778"/>
        <item x="123"/>
        <item x="1841"/>
        <item x="528"/>
        <item x="2169"/>
        <item x="2299"/>
        <item x="953"/>
        <item x="2273"/>
        <item x="529"/>
        <item x="1766"/>
        <item x="1613"/>
        <item x="247"/>
        <item x="2017"/>
        <item x="157"/>
        <item x="1793"/>
        <item x="109"/>
        <item x="1515"/>
        <item x="167"/>
        <item x="1163"/>
        <item x="240"/>
        <item x="2547"/>
        <item x="1657"/>
        <item x="128"/>
        <item x="1231"/>
        <item x="605"/>
        <item x="639"/>
        <item x="2667"/>
        <item x="1048"/>
        <item x="1802"/>
        <item x="2505"/>
        <item x="1537"/>
        <item x="2453"/>
        <item x="2633"/>
        <item x="405"/>
        <item x="1340"/>
        <item x="1224"/>
        <item x="616"/>
        <item x="1621"/>
        <item x="1249"/>
        <item x="1360"/>
        <item x="1867"/>
        <item x="1773"/>
        <item x="630"/>
        <item x="1028"/>
        <item x="452"/>
        <item x="986"/>
        <item x="573"/>
        <item x="1076"/>
        <item x="2656"/>
        <item x="2203"/>
        <item x="617"/>
        <item x="61"/>
        <item x="654"/>
        <item x="830"/>
        <item x="2158"/>
        <item x="296"/>
        <item x="554"/>
        <item x="1955"/>
        <item x="169"/>
        <item x="1395"/>
        <item x="1714"/>
        <item x="2292"/>
        <item x="1730"/>
        <item x="2251"/>
        <item x="18"/>
        <item x="256"/>
        <item x="1874"/>
        <item x="2548"/>
        <item x="534"/>
        <item x="731"/>
        <item x="1434"/>
        <item x="2561"/>
        <item x="914"/>
        <item x="117"/>
        <item x="2159"/>
        <item x="2274"/>
        <item x="980"/>
        <item x="2565"/>
        <item x="453"/>
        <item x="92"/>
        <item x="2472"/>
        <item x="1133"/>
        <item x="151"/>
        <item x="47"/>
        <item x="2484"/>
        <item x="1396"/>
        <item x="2365"/>
        <item x="2156"/>
        <item x="2102"/>
        <item x="703"/>
        <item x="324"/>
        <item x="124"/>
        <item x="1559"/>
        <item x="732"/>
        <item x="2265"/>
        <item x="2160"/>
        <item x="779"/>
        <item x="420"/>
        <item x="2121"/>
        <item x="842"/>
        <item x="1767"/>
        <item x="1829"/>
        <item x="297"/>
        <item x="2122"/>
        <item x="1095"/>
        <item x="2525"/>
        <item x="1210"/>
        <item x="1286"/>
        <item x="82"/>
        <item x="1595"/>
        <item x="530"/>
        <item x="400"/>
        <item x="873"/>
        <item x="83"/>
        <item x="981"/>
        <item x="2038"/>
        <item x="1681"/>
        <item x="1077"/>
        <item x="84"/>
        <item x="2030"/>
        <item x="2566"/>
        <item x="2067"/>
        <item x="2103"/>
        <item x="1747"/>
        <item x="1560"/>
        <item x="113"/>
        <item x="454"/>
        <item x="954"/>
        <item x="2170"/>
        <item x="544"/>
        <item x="2081"/>
        <item x="1078"/>
        <item x="1470"/>
        <item x="1379"/>
        <item x="2371"/>
        <item x="725"/>
        <item x="1232"/>
        <item x="1875"/>
        <item x="1387"/>
        <item x="815"/>
        <item x="2095"/>
        <item x="257"/>
        <item x="1134"/>
        <item x="509"/>
        <item x="14"/>
        <item x="1313"/>
        <item x="2643"/>
        <item x="2675"/>
        <item x="1739"/>
        <item x="1549"/>
        <item x="1673"/>
        <item x="2440"/>
        <item x="307"/>
        <item x="2418"/>
        <item x="968"/>
        <item x="560"/>
        <item x="855"/>
        <item x="1965"/>
        <item x="1176"/>
        <item x="799"/>
        <item x="2313"/>
        <item x="2584"/>
        <item x="1415"/>
        <item x="1314"/>
        <item x="1947"/>
        <item x="118"/>
        <item x="1705"/>
        <item x="2485"/>
        <item x="1086"/>
        <item x="510"/>
        <item x="501"/>
        <item x="969"/>
        <item x="1820"/>
        <item x="2573"/>
        <item x="893"/>
        <item x="519"/>
        <item x="1668"/>
        <item x="1674"/>
        <item x="2145"/>
        <item x="110"/>
        <item x="2513"/>
        <item x="1740"/>
        <item x="1306"/>
        <item x="555"/>
        <item x="1579"/>
        <item x="955"/>
        <item x="2391"/>
        <item x="987"/>
        <item x="2204"/>
        <item x="1327"/>
        <item x="298"/>
        <item x="2176"/>
        <item x="2259"/>
        <item x="4"/>
        <item x="1487"/>
        <item x="5"/>
        <item x="1774"/>
        <item x="545"/>
        <item x="1456"/>
        <item x="970"/>
        <item x="2693"/>
        <item x="158"/>
        <item x="789"/>
        <item x="919"/>
        <item x="487"/>
        <item x="640"/>
        <item x="363"/>
        <item x="2123"/>
        <item x="1516"/>
        <item x="2506"/>
        <item x="225"/>
        <item x="2499"/>
        <item x="286"/>
        <item x="1118"/>
        <item x="1855"/>
        <item x="152"/>
        <item x="2113"/>
        <item x="2192"/>
        <item x="98"/>
        <item x="1275"/>
        <item x="1287"/>
        <item x="465"/>
        <item x="2314"/>
        <item x="1529"/>
        <item x="2333"/>
        <item x="2686"/>
        <item x="1883"/>
        <item x="2644"/>
        <item x="1911"/>
        <item x="1973"/>
        <item x="548"/>
        <item x="2410"/>
        <item x="2590"/>
        <item x="821"/>
        <item x="1821"/>
        <item x="2114"/>
        <item x="1731"/>
        <item x="1978"/>
        <item x="2104"/>
        <item x="894"/>
        <item x="2342"/>
        <item x="2463"/>
        <item x="178"/>
        <item x="264"/>
        <item x="2507"/>
        <item x="1276"/>
        <item x="1197"/>
        <item x="1380"/>
        <item x="671"/>
        <item x="1916"/>
        <item x="994"/>
        <item x="758"/>
        <item x="574"/>
        <item x="1812"/>
        <item x="1225"/>
        <item x="710"/>
        <item x="502"/>
        <item x="971"/>
        <item x="2315"/>
        <item x="2649"/>
        <item x="1966"/>
        <item x="1658"/>
        <item x="843"/>
        <item x="2240"/>
        <item x="1423"/>
        <item x="2146"/>
        <item x="2699"/>
        <item x="265"/>
        <item x="1682"/>
        <item x="2526"/>
        <item x="549"/>
        <item x="436"/>
        <item x="1794"/>
        <item x="1352"/>
        <item x="1471"/>
        <item x="145"/>
        <item x="2392"/>
        <item x="343"/>
        <item x="2326"/>
        <item x="1550"/>
        <item x="1029"/>
        <item x="2539"/>
        <item x="1868"/>
        <item x="2283"/>
        <item x="241"/>
        <item x="382"/>
        <item x="822"/>
        <item x="1435"/>
        <item x="1732"/>
        <item x="2115"/>
        <item x="191"/>
        <item x="878"/>
        <item x="104"/>
        <item x="1899"/>
        <item x="1614"/>
        <item x="1752"/>
        <item x="356"/>
        <item x="1198"/>
        <item x="2366"/>
        <item x="1397"/>
        <item x="2384"/>
        <item x="790"/>
        <item x="2193"/>
        <item x="1948"/>
        <item x="1592"/>
        <item x="129"/>
        <item x="2508"/>
        <item x="2046"/>
        <item x="253"/>
        <item x="1186"/>
        <item x="421"/>
        <item x="1416"/>
        <item x="1211"/>
        <item x="711"/>
        <item x="2687"/>
        <item x="2385"/>
        <item x="645"/>
        <item x="1388"/>
        <item x="655"/>
        <item x="390"/>
        <item x="1949"/>
        <item x="606"/>
        <item x="15"/>
        <item x="483"/>
        <item x="2018"/>
        <item x="580"/>
        <item x="1240"/>
        <item x="2035"/>
        <item x="1568"/>
        <item x="1503"/>
        <item x="1147"/>
        <item x="575"/>
        <item x="1496"/>
        <item x="2132"/>
        <item x="2275"/>
        <item x="2105"/>
        <item x="79"/>
        <item x="1087"/>
        <item x="886"/>
        <item x="2058"/>
        <item x="2197"/>
        <item x="2486"/>
        <item x="1638"/>
        <item x="1659"/>
        <item x="1706"/>
        <item x="466"/>
        <item x="1120"/>
        <item x="844"/>
        <item x="1328"/>
        <item x="2008"/>
        <item x="2520"/>
        <item x="1842"/>
        <item x="1869"/>
        <item x="414"/>
        <item x="1985"/>
        <item x="383"/>
        <item x="546"/>
        <item x="99"/>
        <item x="1035"/>
        <item x="726"/>
        <item x="831"/>
        <item x="845"/>
        <item x="336"/>
        <item x="1315"/>
        <item x="688"/>
        <item x="863"/>
        <item x="1683"/>
        <item x="1036"/>
        <item x="1104"/>
        <item x="19"/>
        <item x="1001"/>
        <item x="105"/>
        <item x="391"/>
        <item x="1813"/>
        <item x="1288"/>
        <item x="2441"/>
        <item x="1843"/>
        <item x="2534"/>
        <item x="406"/>
        <item x="1263"/>
        <item x="220"/>
        <item x="1609"/>
        <item x="1164"/>
        <item x="258"/>
        <item x="1250"/>
        <item x="2367"/>
        <item x="1165"/>
        <item x="1596"/>
        <item x="1830"/>
        <item x="2047"/>
        <item x="235"/>
        <item x="1524"/>
        <item x="443"/>
        <item x="69"/>
        <item x="520"/>
        <item x="1593"/>
        <item x="1986"/>
        <item x="1353"/>
        <item x="1597"/>
        <item x="1997"/>
        <item x="596"/>
        <item x="477"/>
        <item x="874"/>
        <item x="182"/>
        <item x="2075"/>
        <item x="2676"/>
        <item x="2607"/>
        <item x="1341"/>
        <item x="1538"/>
        <item x="1639"/>
        <item x="1569"/>
        <item x="1233"/>
        <item x="1009"/>
        <item x="1295"/>
        <item x="1956"/>
        <item x="1660"/>
        <item x="581"/>
        <item x="1810"/>
        <item x="1675"/>
        <item x="920"/>
        <item x="228"/>
        <item x="2316"/>
        <item x="2487"/>
        <item x="2059"/>
        <item x="511"/>
        <item x="582"/>
        <item x="895"/>
        <item x="1212"/>
        <item x="1917"/>
        <item x="455"/>
        <item x="2597"/>
        <item x="1289"/>
        <item x="2442"/>
        <item x="1472"/>
        <item x="2400"/>
        <item x="2068"/>
        <item x="1135"/>
        <item x="1424"/>
        <item x="20"/>
        <item x="2694"/>
        <item x="379"/>
        <item x="512"/>
        <item x="2171"/>
        <item x="2334"/>
        <item x="561"/>
        <item x="2411"/>
        <item x="1277"/>
        <item x="114"/>
        <item x="183"/>
        <item x="832"/>
        <item x="350"/>
        <item x="299"/>
        <item x="1749"/>
        <item x="833"/>
        <item x="733"/>
        <item x="344"/>
        <item x="1425"/>
        <item x="513"/>
        <item x="2036"/>
        <item x="1354"/>
        <item x="1530"/>
        <item x="201"/>
        <item x="1570"/>
        <item x="762"/>
        <item x="369"/>
        <item x="170"/>
        <item x="1894"/>
        <item x="2229"/>
        <item x="1661"/>
        <item x="1551"/>
        <item x="2488"/>
        <item x="429"/>
        <item x="727"/>
        <item x="712"/>
        <item x="1264"/>
        <item x="488"/>
        <item x="1136"/>
        <item x="1504"/>
        <item x="1417"/>
        <item x="484"/>
        <item x="278"/>
        <item x="1445"/>
        <item x="2343"/>
        <item x="1884"/>
        <item x="1741"/>
        <item x="689"/>
        <item x="2031"/>
        <item x="988"/>
        <item x="1753"/>
        <item x="2431"/>
        <item x="345"/>
        <item x="1598"/>
        <item x="809"/>
        <item x="407"/>
        <item x="497"/>
        <item x="2424"/>
        <item x="2650"/>
        <item x="1096"/>
        <item x="672"/>
        <item x="146"/>
        <item x="1517"/>
        <item x="1580"/>
        <item x="834"/>
        <item x="835"/>
        <item x="1844"/>
        <item x="489"/>
        <item x="2368"/>
        <item x="1856"/>
        <item x="1110"/>
        <item x="1691"/>
        <item x="206"/>
        <item x="1426"/>
        <item x="357"/>
        <item x="1622"/>
        <item x="2209"/>
        <item x="330"/>
        <item x="1505"/>
        <item x="331"/>
        <item x="1002"/>
        <item x="1795"/>
        <item x="1427"/>
        <item x="940"/>
        <item x="2276"/>
        <item x="2300"/>
        <item x="2591"/>
        <item x="928"/>
        <item x="159"/>
        <item x="1531"/>
        <item x="2266"/>
        <item x="2634"/>
        <item x="2443"/>
        <item x="1912"/>
        <item x="941"/>
        <item x="1241"/>
        <item x="2688"/>
        <item x="1571"/>
        <item x="319"/>
        <item x="521"/>
        <item x="2133"/>
        <item x="717"/>
        <item x="856"/>
        <item x="147"/>
        <item x="1389"/>
        <item x="1199"/>
        <item x="2301"/>
        <item x="153"/>
        <item x="1121"/>
        <item x="2432"/>
        <item x="456"/>
        <item x="995"/>
        <item x="1088"/>
        <item x="54"/>
        <item x="1488"/>
        <item x="1079"/>
        <item x="171"/>
        <item x="618"/>
        <item x="562"/>
        <item x="1581"/>
        <item x="2592"/>
        <item x="300"/>
        <item x="62"/>
        <item x="864"/>
        <item x="154"/>
        <item x="2293"/>
        <item x="563"/>
        <item x="213"/>
        <item x="1307"/>
        <item x="2425"/>
        <item x="1003"/>
        <item x="1300"/>
        <item x="1265"/>
        <item x="470"/>
        <item x="1733"/>
        <item x="1831"/>
        <item x="1928"/>
        <item x="2393"/>
        <item x="2426"/>
        <item x="2614"/>
        <item x="2124"/>
        <item x="1715"/>
        <item x="2695"/>
        <item x="1355"/>
        <item x="2489"/>
        <item x="1049"/>
        <item x="1632"/>
        <item x="1296"/>
        <item x="214"/>
        <item x="1832"/>
        <item x="1156"/>
        <item x="1446"/>
        <item x="1918"/>
        <item x="408"/>
        <item x="1518"/>
        <item x="471"/>
        <item x="1030"/>
        <item x="1615"/>
        <item x="942"/>
        <item x="865"/>
        <item x="1122"/>
        <item x="2377"/>
        <item x="2394"/>
        <item x="1123"/>
        <item x="1398"/>
        <item x="35"/>
        <item x="106"/>
        <item x="1885"/>
        <item x="1929"/>
        <item x="1967"/>
        <item x="1818"/>
        <item x="1742"/>
        <item x="172"/>
        <item x="1998"/>
        <item x="42"/>
        <item x="2593"/>
        <item x="457"/>
        <item x="1497"/>
        <item x="1987"/>
        <item x="1010"/>
        <item x="2060"/>
        <item x="2594"/>
        <item x="631"/>
        <item x="1097"/>
        <item x="1342"/>
        <item x="2184"/>
        <item x="1361"/>
        <item x="111"/>
        <item x="514"/>
        <item x="2219"/>
        <item x="1845"/>
        <item x="646"/>
        <item x="989"/>
        <item x="1457"/>
        <item x="576"/>
        <item x="1999"/>
        <item x="2540"/>
        <item x="2626"/>
        <item x="48"/>
        <item x="1846"/>
        <item x="896"/>
        <item x="556"/>
        <item x="2241"/>
        <item x="2205"/>
        <item x="2395"/>
        <item x="2096"/>
        <item x="2344"/>
        <item x="836"/>
        <item x="458"/>
        <item x="1788"/>
        <item x="2000"/>
        <item x="1803"/>
        <item x="2134"/>
        <item x="1316"/>
        <item x="1796"/>
        <item x="1213"/>
        <item x="1822"/>
        <item x="2147"/>
        <item x="1362"/>
        <item x="2220"/>
        <item x="1214"/>
        <item x="1329"/>
        <item x="1811"/>
        <item x="467"/>
        <item x="1330"/>
        <item x="1237"/>
        <item x="2603"/>
        <item x="2500"/>
        <item x="358"/>
        <item x="1381"/>
        <item x="311"/>
        <item x="85"/>
        <item x="550"/>
        <item x="2700"/>
        <item x="325"/>
        <item x="2161"/>
        <item x="1968"/>
        <item x="1900"/>
        <item x="184"/>
        <item x="16"/>
        <item x="160"/>
        <item x="887"/>
        <item x="1930"/>
        <item x="503"/>
        <item x="1539"/>
        <item x="6"/>
        <item x="1331"/>
        <item x="155"/>
        <item x="1754"/>
        <item x="522"/>
        <item x="2061"/>
        <item x="1662"/>
        <item x="857"/>
        <item x="359"/>
        <item x="567"/>
        <item x="2194"/>
        <item x="370"/>
        <item x="673"/>
        <item x="2444"/>
        <item x="371"/>
        <item x="1797"/>
        <item x="823"/>
        <item x="1707"/>
        <item x="557"/>
        <item x="444"/>
        <item x="921"/>
        <item x="1064"/>
        <item x="1200"/>
        <item x="1768"/>
        <item x="558"/>
        <item x="312"/>
        <item x="437"/>
        <item x="647"/>
        <item x="1692"/>
        <item x="1390"/>
        <item x="697"/>
        <item x="1215"/>
        <item x="996"/>
        <item x="632"/>
        <item x="2294"/>
        <item x="922"/>
        <item x="221"/>
        <item x="2427"/>
        <item x="852"/>
        <item x="27"/>
        <item x="279"/>
        <item x="1775"/>
        <item x="1962"/>
        <item x="2657"/>
        <item x="1037"/>
        <item x="943"/>
        <item x="1399"/>
        <item x="2635"/>
        <item x="1582"/>
        <item x="2651"/>
        <item x="607"/>
        <item x="2009"/>
        <item x="313"/>
        <item x="1776"/>
        <item x="929"/>
        <item x="1343"/>
        <item x="747"/>
        <item x="337"/>
        <item x="2636"/>
        <item x="49"/>
        <item x="2464"/>
        <item x="915"/>
        <item x="1913"/>
        <item x="1599"/>
        <item x="597"/>
        <item x="1814"/>
        <item x="1647"/>
        <item x="1031"/>
        <item x="2221"/>
        <item x="2490"/>
        <item x="2535"/>
        <item x="50"/>
        <item x="2574"/>
        <item x="1716"/>
        <item x="2335"/>
        <item x="1400"/>
        <item x="1693"/>
        <item x="972"/>
        <item x="690"/>
        <item x="2210"/>
        <item x="1969"/>
        <item x="1525"/>
        <item x="930"/>
        <item x="1777"/>
        <item x="1382"/>
        <item x="2177"/>
        <item x="135"/>
        <item x="2019"/>
        <item x="1201"/>
        <item x="445"/>
        <item x="2616"/>
        <item x="1979"/>
        <item x="1148"/>
        <item x="800"/>
        <item x="51"/>
        <item x="2198"/>
        <item x="2645"/>
        <item x="1778"/>
        <item x="944"/>
        <item x="1901"/>
        <item x="1663"/>
        <item x="2199"/>
        <item x="468"/>
        <item x="2480"/>
        <item x="1401"/>
        <item x="598"/>
        <item x="774"/>
        <item x="1011"/>
        <item x="1308"/>
        <item x="1640"/>
        <item x="1798"/>
        <item x="2336"/>
        <item x="691"/>
        <item x="75"/>
        <item x="2689"/>
        <item x="1648"/>
        <item x="63"/>
        <item x="568"/>
        <item x="2598"/>
        <item x="1004"/>
        <item x="734"/>
        <item x="1833"/>
        <item x="2668"/>
        <item x="535"/>
        <item x="2549"/>
        <item x="2677"/>
        <item x="2514"/>
        <item x="1111"/>
        <item x="2501"/>
        <item x="1641"/>
        <item x="982"/>
        <item x="648"/>
        <item x="2069"/>
        <item x="1124"/>
        <item x="1344"/>
        <item x="1755"/>
        <item x="2097"/>
        <item x="608"/>
        <item x="1980"/>
        <item x="2195"/>
        <item x="70"/>
        <item x="1278"/>
        <item x="704"/>
        <item x="1149"/>
        <item x="280"/>
        <item x="1970"/>
        <item x="222"/>
        <item x="945"/>
        <item x="490"/>
        <item x="973"/>
        <item x="90"/>
        <item x="1694"/>
        <item x="1317"/>
        <item x="705"/>
        <item x="718"/>
        <item x="1309"/>
        <item x="997"/>
        <item x="589"/>
        <item x="664"/>
        <item x="1332"/>
        <item x="2277"/>
        <item x="2231"/>
        <item x="1098"/>
        <item x="1363"/>
        <item x="1150"/>
        <item x="491"/>
        <item x="504"/>
        <item x="2020"/>
        <item x="1886"/>
        <item x="2252"/>
        <item x="1216"/>
        <item x="2211"/>
        <item x="1012"/>
        <item x="364"/>
        <item x="1695"/>
        <item x="998"/>
        <item x="1971"/>
        <item x="1804"/>
        <item x="1368"/>
        <item x="1356"/>
        <item x="763"/>
        <item x="1734"/>
        <item x="569"/>
        <item x="346"/>
        <item x="332"/>
        <item x="1756"/>
        <item x="619"/>
        <item x="1402"/>
        <item x="583"/>
        <item x="1623"/>
        <item x="584"/>
        <item x="585"/>
        <item x="1957"/>
        <item x="1157"/>
        <item x="7"/>
        <item x="136"/>
        <item x="1403"/>
        <item x="80"/>
        <item x="2032"/>
        <item x="2604"/>
        <item x="2135"/>
        <item x="1506"/>
        <item x="1583"/>
        <item x="1137"/>
        <item x="2148"/>
        <item x="1887"/>
        <item x="570"/>
        <item x="1138"/>
        <item x="130"/>
        <item x="1823"/>
        <item x="1050"/>
        <item x="1018"/>
        <item x="372"/>
        <item x="2491"/>
        <item x="1099"/>
        <item x="2599"/>
        <item x="2637"/>
        <item x="1139"/>
        <item x="609"/>
        <item x="2085"/>
        <item x="1902"/>
        <item x="2600"/>
        <item x="292"/>
        <item x="1876"/>
        <item x="735"/>
        <item x="2317"/>
        <item x="2021"/>
        <item x="2372"/>
        <item x="316"/>
        <item x="0"/>
        <item x="2473"/>
        <item x="1540"/>
        <item x="1735"/>
        <item x="1931"/>
        <item x="946"/>
        <item x="242"/>
        <item x="1151"/>
        <item x="2412"/>
        <item x="2690"/>
        <item x="866"/>
        <item x="2562"/>
        <item x="1125"/>
        <item x="974"/>
        <item x="192"/>
        <item x="360"/>
        <item x="2646"/>
        <item x="1805"/>
        <item x="810"/>
        <item x="1038"/>
        <item x="2541"/>
        <item x="2352"/>
        <item x="2454"/>
        <item x="1436"/>
        <item x="665"/>
        <item x="2701"/>
        <item x="2401"/>
        <item x="897"/>
        <item x="656"/>
        <item x="2567"/>
        <item x="93"/>
        <item x="2605"/>
        <item x="1834"/>
        <item x="2492"/>
        <item x="1234"/>
        <item x="1482"/>
        <item x="2242"/>
        <item x="837"/>
        <item x="846"/>
        <item x="1166"/>
        <item x="2253"/>
        <item x="119"/>
        <item x="748"/>
        <item x="1187"/>
        <item x="148"/>
        <item x="2702"/>
        <item x="680"/>
        <item x="2200"/>
        <item x="239"/>
        <item x="2302"/>
        <item x="176"/>
        <item x="791"/>
        <item x="764"/>
        <item x="947"/>
        <item x="1824"/>
        <item x="792"/>
        <item x="2527"/>
        <item x="1642"/>
        <item x="990"/>
        <item x="132"/>
        <item x="2445"/>
        <item x="1835"/>
        <item x="223"/>
        <item x="824"/>
        <item x="1051"/>
        <item x="2691"/>
        <item x="361"/>
        <item x="1519"/>
        <item x="266"/>
        <item x="2267"/>
        <item x="2212"/>
        <item x="1383"/>
        <item x="1863"/>
        <item x="1836"/>
        <item x="1520"/>
        <item x="281"/>
        <item x="1584"/>
        <item x="1013"/>
        <item x="1610"/>
        <item x="1743"/>
        <item x="401"/>
        <item x="384"/>
        <item x="2086"/>
        <item x="1877"/>
        <item x="2082"/>
        <item x="793"/>
        <item x="2353"/>
        <item x="1815"/>
        <item x="2536"/>
        <item x="2373"/>
        <item x="1318"/>
        <item x="459"/>
        <item x="1188"/>
        <item x="385"/>
        <item x="1932"/>
        <item x="2493"/>
        <item x="1266"/>
        <item x="1167"/>
        <item x="838"/>
        <item x="2125"/>
        <item x="1933"/>
        <item x="1498"/>
        <item x="1717"/>
        <item x="719"/>
        <item x="2254"/>
        <item x="1257"/>
        <item x="392"/>
        <item x="2222"/>
        <item x="185"/>
        <item x="1039"/>
        <item x="956"/>
        <item x="2284"/>
        <item x="492"/>
        <item x="22"/>
        <item x="2303"/>
        <item x="2039"/>
        <item x="415"/>
        <item x="1100"/>
        <item x="2568"/>
        <item x="2178"/>
        <item x="2569"/>
        <item x="1052"/>
        <item x="765"/>
        <item x="1499"/>
        <item x="780"/>
        <item x="1437"/>
        <item x="1669"/>
        <item x="2318"/>
        <item x="2575"/>
        <item x="749"/>
        <item x="879"/>
        <item x="1189"/>
        <item x="1040"/>
        <item x="2550"/>
        <item x="259"/>
        <item x="460"/>
        <item x="1345"/>
        <item x="2669"/>
        <item x="1676"/>
        <item x="713"/>
        <item x="1847"/>
        <item x="1310"/>
        <item x="39"/>
        <item x="1226"/>
        <item x="1963"/>
        <item x="1140"/>
        <item x="2319"/>
        <item x="86"/>
        <item x="706"/>
        <item x="1816"/>
        <item x="1014"/>
        <item x="43"/>
        <item x="2213"/>
        <item x="64"/>
        <item x="386"/>
        <item x="1364"/>
        <item x="1473"/>
        <item x="1279"/>
        <item x="1630"/>
        <item x="1474"/>
        <item x="1319"/>
        <item x="416"/>
        <item x="633"/>
        <item x="2678"/>
        <item x="2515"/>
        <item x="1428"/>
        <item x="714"/>
        <item x="2446"/>
        <item x="1458"/>
        <item x="2295"/>
        <item x="65"/>
        <item x="2232"/>
        <item x="1981"/>
        <item x="2647"/>
        <item x="536"/>
        <item x="1101"/>
        <item x="347"/>
        <item x="766"/>
        <item x="1817"/>
        <item x="2542"/>
        <item x="1168"/>
        <item x="1789"/>
        <item x="1065"/>
        <item x="2136"/>
        <item x="2090"/>
        <item x="620"/>
        <item x="243"/>
        <item x="880"/>
        <item x="2116"/>
        <item x="649"/>
        <item x="537"/>
        <item x="2627"/>
        <item x="1982"/>
        <item x="2106"/>
        <item x="472"/>
        <item x="40"/>
        <item x="923"/>
        <item x="2601"/>
        <item x="2304"/>
        <item x="1552"/>
        <item x="781"/>
        <item x="2670"/>
        <item x="1585"/>
        <item x="478"/>
        <item x="1053"/>
        <item x="2022"/>
        <item x="1718"/>
        <item x="2076"/>
        <item x="2023"/>
        <item x="1267"/>
        <item x="107"/>
        <item x="1958"/>
        <item x="137"/>
        <item x="1280"/>
        <item x="2396"/>
        <item x="1848"/>
        <item x="2419"/>
        <item x="2033"/>
        <item x="1041"/>
        <item x="1333"/>
        <item x="1301"/>
        <item x="1429"/>
        <item x="2386"/>
        <item x="1757"/>
        <item x="2652"/>
        <item x="1744"/>
        <item x="867"/>
        <item x="1708"/>
        <item x="1934"/>
        <item x="1126"/>
        <item x="293"/>
        <item x="2664"/>
        <item x="564"/>
        <item x="193"/>
        <item x="161"/>
        <item x="681"/>
        <item x="1251"/>
        <item x="1489"/>
        <item x="100"/>
        <item x="924"/>
        <item x="8"/>
        <item x="1334"/>
        <item x="1696"/>
        <item x="56"/>
        <item x="1521"/>
        <item x="621"/>
        <item x="362"/>
        <item x="1019"/>
        <item x="473"/>
        <item x="825"/>
        <item x="2679"/>
        <item x="2658"/>
        <item x="610"/>
        <item x="149"/>
        <item x="267"/>
        <item x="1475"/>
        <item x="287"/>
        <item x="715"/>
        <item x="1959"/>
        <item x="215"/>
        <item x="28"/>
        <item x="2052"/>
        <item x="1141"/>
        <item x="2091"/>
        <item x="94"/>
        <item x="816"/>
        <item x="268"/>
        <item x="1670"/>
        <item x="903"/>
        <item x="634"/>
        <item x="2509"/>
        <item x="2551"/>
        <item x="469"/>
        <item x="2056"/>
        <item x="351"/>
        <item x="666"/>
        <item x="1258"/>
        <item x="1205"/>
        <item x="1169"/>
        <item x="1664"/>
        <item x="1242"/>
        <item x="1697"/>
        <item x="1320"/>
        <item x="1259"/>
        <item x="2671"/>
        <item x="52"/>
        <item x="1170"/>
        <item x="194"/>
        <item x="393"/>
        <item x="479"/>
        <item x="380"/>
        <item x="2576"/>
        <item x="1825"/>
        <item x="2196"/>
        <item x="999"/>
        <item x="66"/>
        <item x="2406"/>
        <item x="667"/>
        <item x="1677"/>
        <item x="1870"/>
        <item x="2260"/>
        <item x="1719"/>
        <item x="641"/>
        <item x="931"/>
        <item x="1600"/>
        <item x="1779"/>
        <item x="2285"/>
        <item x="1790"/>
        <item x="1020"/>
        <item x="1290"/>
        <item x="957"/>
        <item x="1919"/>
        <item x="2510"/>
        <item x="120"/>
        <item x="1837"/>
        <item x="294"/>
        <item x="2465"/>
        <item x="1206"/>
        <item x="1736"/>
        <item x="1780"/>
        <item x="1346"/>
        <item x="2010"/>
        <item x="1391"/>
        <item x="2552"/>
        <item x="767"/>
        <item x="1447"/>
        <item x="162"/>
        <item x="1572"/>
        <item x="2255"/>
        <item x="2595"/>
        <item x="2077"/>
        <item x="1119"/>
        <item x="1950"/>
        <item x="2638"/>
        <item x="565"/>
        <item x="682"/>
        <item x="1649"/>
        <item x="590"/>
        <item x="1369"/>
        <item x="2407"/>
        <item x="2413"/>
        <item x="2528"/>
        <item x="1678"/>
        <item x="1281"/>
        <item x="402"/>
        <item x="1586"/>
        <item x="1490"/>
        <item x="1737"/>
        <item x="2137"/>
        <item x="1483"/>
        <item x="248"/>
        <item x="208"/>
        <item x="1158"/>
        <item x="881"/>
        <item x="498"/>
        <item x="195"/>
        <item x="1171"/>
        <item x="1235"/>
        <item x="515"/>
        <item x="2149"/>
        <item x="409"/>
        <item x="958"/>
        <item x="910"/>
        <item x="326"/>
        <item x="1888"/>
        <item x="2369"/>
        <item x="591"/>
        <item x="1404"/>
        <item x="226"/>
        <item x="1878"/>
        <item x="1405"/>
        <item x="2126"/>
        <item x="622"/>
        <item x="2011"/>
        <item x="2150"/>
        <item x="1127"/>
        <item x="387"/>
        <item x="1243"/>
        <item x="138"/>
        <item x="1282"/>
        <item x="975"/>
        <item x="1745"/>
        <item x="2040"/>
        <item x="1476"/>
        <item x="1054"/>
        <item x="2041"/>
        <item x="698"/>
        <item x="1532"/>
        <item x="888"/>
        <item x="2433"/>
        <item x="2062"/>
        <item x="1819"/>
        <item x="2162"/>
        <item x="699"/>
        <item x="1066"/>
        <item x="1484"/>
        <item x="1392"/>
        <item x="196"/>
        <item x="282"/>
        <item x="1720"/>
        <item x="2063"/>
        <item x="1260"/>
        <item x="875"/>
        <item x="2529"/>
        <item x="1758"/>
        <item x="2083"/>
        <item x="1721"/>
        <item x="2455"/>
        <item x="1089"/>
        <item x="2337"/>
        <item x="1561"/>
        <item x="1172"/>
        <item x="236"/>
        <item x="668"/>
        <item x="1935"/>
        <item x="1021"/>
        <item x="352"/>
        <item x="2127"/>
        <item x="417"/>
        <item x="1988"/>
        <item x="2516"/>
        <item x="904"/>
        <item x="959"/>
        <item x="2402"/>
        <item x="1889"/>
        <item x="750"/>
        <item x="1857"/>
        <item x="1080"/>
        <item x="1477"/>
        <item x="2185"/>
        <item x="1684"/>
        <item x="2179"/>
        <item x="1128"/>
        <item x="1709"/>
        <item x="2138"/>
        <item x="1384"/>
        <item x="1849"/>
        <item x="751"/>
        <item x="164"/>
        <item x="916"/>
        <item x="1252"/>
        <item x="960"/>
        <item x="683"/>
        <item x="1698"/>
        <item x="642"/>
        <item x="1032"/>
        <item x="1067"/>
        <item x="1463"/>
        <item x="272"/>
        <item x="531"/>
        <item x="752"/>
        <item x="17"/>
        <item x="2012"/>
        <item x="1633"/>
        <item x="394"/>
        <item x="736"/>
        <item x="1671"/>
        <item x="2354"/>
        <item x="2474"/>
        <item x="197"/>
        <item x="430"/>
        <item x="1722"/>
        <item x="2672"/>
        <item x="1152"/>
        <item x="1936"/>
        <item x="674"/>
        <item x="1500"/>
        <item x="1090"/>
        <item x="905"/>
        <item x="2064"/>
        <item x="551"/>
        <item x="76"/>
        <item x="925"/>
        <item x="2070"/>
        <item x="2042"/>
        <item x="1459"/>
        <item x="1943"/>
        <item x="1879"/>
        <item x="198"/>
        <item x="1460"/>
        <item x="133"/>
        <item x="499"/>
        <item x="1055"/>
        <item x="2139"/>
        <item x="2577"/>
        <item x="1190"/>
        <item x="2268"/>
        <item x="431"/>
        <item x="976"/>
        <item x="2530"/>
        <item x="739"/>
        <item x="1723"/>
        <item x="2107"/>
        <item x="675"/>
        <item x="2278"/>
        <item x="858"/>
        <item x="1478"/>
        <item x="2053"/>
        <item x="1448"/>
        <item x="1562"/>
        <item x="1159"/>
        <item x="1781"/>
        <item x="2659"/>
        <item x="1920"/>
        <item x="538"/>
        <item x="1852"/>
        <item x="2279"/>
        <item x="2024"/>
        <item x="1464"/>
        <item x="1015"/>
        <item x="1177"/>
        <item x="1081"/>
        <item x="2269"/>
        <item x="186"/>
        <item x="1526"/>
        <item x="906"/>
        <item x="1335"/>
        <item x="2553"/>
        <item x="782"/>
        <item x="1291"/>
        <item x="2043"/>
        <item x="611"/>
        <item x="2186"/>
        <item x="1573"/>
        <item x="817"/>
        <item x="188"/>
        <item x="2286"/>
        <item x="740"/>
        <item x="2355"/>
        <item x="237"/>
        <item x="1042"/>
        <item x="692"/>
        <item x="32"/>
        <item x="283"/>
        <item x="2615"/>
        <item x="95"/>
        <item x="2327"/>
        <item x="1465"/>
        <item x="2320"/>
        <item x="1022"/>
        <item x="301"/>
        <item x="612"/>
        <item x="480"/>
        <item x="2087"/>
        <item x="2345"/>
        <item x="1370"/>
        <item x="71"/>
        <item x="847"/>
        <item x="2696"/>
        <item x="1921"/>
        <item x="2521"/>
        <item x="302"/>
        <item x="1951"/>
        <item x="2387"/>
        <item x="2475"/>
        <item x="669"/>
        <item x="446"/>
        <item x="1643"/>
        <item x="125"/>
        <item x="2172"/>
        <item x="1759"/>
        <item x="91"/>
        <item x="2296"/>
        <item x="1563"/>
        <item x="438"/>
        <item x="320"/>
        <item x="422"/>
        <item x="1522"/>
        <item x="2660"/>
        <item x="826"/>
        <item x="1679"/>
        <item x="898"/>
        <item x="126"/>
        <item x="1491"/>
        <item x="693"/>
        <item x="229"/>
        <item x="2084"/>
        <item x="2098"/>
        <item x="694"/>
        <item x="423"/>
        <item x="2628"/>
        <item x="948"/>
        <item x="2466"/>
        <item x="410"/>
        <item x="547"/>
        <item x="1005"/>
        <item x="2223"/>
        <item x="2517"/>
        <item x="1905"/>
        <item x="889"/>
        <item x="317"/>
        <item x="2665"/>
        <item x="72"/>
        <item x="775"/>
        <item x="1972"/>
        <item x="516"/>
        <item x="599"/>
        <item x="1989"/>
        <item x="2001"/>
        <item x="2374"/>
        <item x="1601"/>
        <item x="728"/>
        <item x="592"/>
        <item x="2117"/>
        <item x="203"/>
        <item x="2511"/>
        <item x="81"/>
        <item x="2321"/>
        <item x="818"/>
        <item x="1541"/>
        <item x="2013"/>
        <item x="1438"/>
        <item x="1178"/>
        <item x="623"/>
        <item x="1685"/>
        <item x="1439"/>
        <item x="2287"/>
        <item x="2617"/>
        <item x="2099"/>
        <item x="1507"/>
        <item x="321"/>
        <item x="187"/>
        <item x="1858"/>
        <item x="737"/>
        <item x="209"/>
        <item x="1244"/>
        <item x="859"/>
        <item x="139"/>
        <item x="269"/>
        <item x="2629"/>
        <item x="1023"/>
        <item x="1826"/>
        <item x="1624"/>
        <item x="741"/>
        <item x="1890"/>
        <item x="448"/>
        <item x="2434"/>
        <item x="1838"/>
        <item x="1542"/>
        <item x="1440"/>
        <item x="2596"/>
        <item x="2375"/>
        <item x="2288"/>
        <item x="2639"/>
        <item x="1665"/>
        <item x="657"/>
        <item x="1782"/>
        <item x="1602"/>
        <item x="57"/>
        <item x="1587"/>
        <item x="2025"/>
        <item x="77"/>
        <item x="202"/>
        <item x="700"/>
        <item x="768"/>
        <item x="635"/>
        <item x="1105"/>
        <item x="2456"/>
        <item x="932"/>
        <item x="273"/>
        <item x="1634"/>
        <item x="1944"/>
        <item x="2457"/>
        <item x="1112"/>
        <item x="244"/>
        <item x="1738"/>
        <item x="2537"/>
        <item x="2243"/>
        <item x="44"/>
        <item x="1769"/>
        <item x="776"/>
        <item x="411"/>
        <item x="2244"/>
        <item x="23"/>
        <item x="493"/>
        <item x="2608"/>
        <item x="624"/>
        <item x="353"/>
        <item x="2305"/>
        <item x="2078"/>
        <item x="2494"/>
        <item x="500"/>
        <item x="481"/>
        <item x="961"/>
        <item x="2164"/>
        <item x="2214"/>
        <item x="1207"/>
        <item x="58"/>
        <item x="36"/>
        <item x="2054"/>
        <item x="759"/>
        <item x="1418"/>
        <item x="1091"/>
        <item x="2261"/>
        <item x="2653"/>
        <item x="2585"/>
        <item x="2435"/>
        <item x="2502"/>
        <item x="381"/>
        <item x="1311"/>
        <item x="658"/>
        <item x="911"/>
        <item x="403"/>
        <item x="1371"/>
        <item x="1783"/>
        <item x="1574"/>
        <item x="2388"/>
        <item x="1760"/>
        <item x="1179"/>
        <item x="577"/>
        <item x="783"/>
        <item x="2640"/>
        <item x="270"/>
        <item x="912"/>
        <item x="962"/>
        <item x="523"/>
        <item x="254"/>
        <item x="1321"/>
        <item x="643"/>
        <item x="2206"/>
        <item x="2157"/>
        <item x="505"/>
        <item x="1746"/>
        <item x="1635"/>
        <item x="1322"/>
        <item x="1686"/>
        <item x="1603"/>
        <item x="1068"/>
        <item x="2618"/>
        <item x="418"/>
        <item x="1129"/>
        <item x="461"/>
        <item x="45"/>
        <item x="2518"/>
        <item x="784"/>
        <item x="432"/>
        <item x="33"/>
        <item x="794"/>
        <item x="785"/>
        <item x="24"/>
        <item x="1533"/>
        <item x="1208"/>
        <item x="73"/>
        <item x="1960"/>
        <item x="2397"/>
        <item x="2245"/>
        <item x="2014"/>
        <item x="1406"/>
        <item x="2100"/>
        <item x="2495"/>
        <item x="1922"/>
        <item x="1806"/>
        <item x="1784"/>
        <item x="2338"/>
        <item x="2163"/>
        <item x="1636"/>
        <item x="1"/>
        <item x="517"/>
        <item x="659"/>
        <item x="348"/>
        <item x="2048"/>
        <item x="2306"/>
        <item x="2654"/>
        <item x="2165"/>
        <item x="2481"/>
        <item x="2246"/>
        <item x="1650"/>
        <item x="2703"/>
        <item x="899"/>
        <item x="2322"/>
        <item x="1292"/>
        <item x="1466"/>
        <item x="1385"/>
        <item x="1880"/>
        <item x="1142"/>
        <item x="96"/>
        <item x="1903"/>
        <item x="777"/>
        <item x="2034"/>
        <item x="1268"/>
        <item x="1508"/>
        <item x="1245"/>
        <item x="571"/>
        <item x="333"/>
        <item x="2531"/>
        <item x="2554"/>
        <item x="1923"/>
        <item x="1180"/>
        <item x="1983"/>
        <item x="1181"/>
        <item x="769"/>
        <item x="2356"/>
        <item x="2609"/>
        <item x="2307"/>
        <item x="1575"/>
        <item x="1666"/>
        <item x="907"/>
        <item x="701"/>
        <item x="578"/>
        <item x="539"/>
        <item x="308"/>
        <item x="9"/>
        <item x="375"/>
        <item x="2308"/>
        <item x="449"/>
        <item x="2630"/>
        <item x="636"/>
        <item x="252"/>
        <item x="801"/>
        <item x="2610"/>
        <item x="2328"/>
        <item x="2704"/>
        <item x="1750"/>
        <item x="1509"/>
        <item x="848"/>
        <item x="1269"/>
        <item x="2578"/>
        <item x="2339"/>
        <item x="2680"/>
        <item x="284"/>
        <item x="395"/>
        <item x="494"/>
        <item x="2180"/>
        <item x="1393"/>
        <item x="900"/>
        <item x="271"/>
        <item x="2447"/>
        <item x="1510"/>
        <item x="2580"/>
        <item x="189"/>
        <item x="2151"/>
        <item x="540"/>
        <item x="1699"/>
        <item x="1419"/>
        <item x="1724"/>
        <item x="439"/>
        <item x="650"/>
        <item x="1182"/>
        <item x="2049"/>
        <item x="729"/>
        <item x="1016"/>
        <item x="1791"/>
        <item x="1056"/>
        <item x="303"/>
        <item x="1113"/>
        <item x="338"/>
        <item x="2207"/>
        <item x="1543"/>
        <item x="1761"/>
        <item x="2602"/>
        <item x="1511"/>
        <item x="2357"/>
        <item x="676"/>
        <item x="1347"/>
        <item x="396"/>
        <item x="786"/>
        <item x="1082"/>
        <item x="933"/>
        <item x="695"/>
        <item x="2166"/>
        <item x="1323"/>
        <item x="2101"/>
        <item x="1667"/>
        <item x="1827"/>
        <item x="1512"/>
        <item x="2448"/>
        <item x="2705"/>
        <item x="53"/>
        <item x="827"/>
        <item x="1616"/>
        <item x="1217"/>
        <item x="579"/>
        <item x="1420"/>
        <item x="327"/>
        <item x="802"/>
        <item x="2270"/>
        <item x="1407"/>
        <item x="2619"/>
        <item x="901"/>
        <item x="1762"/>
        <item x="1576"/>
        <item x="2065"/>
        <item x="2420"/>
        <item x="1871"/>
        <item x="59"/>
        <item x="720"/>
        <item x="1253"/>
        <item x="2187"/>
        <item x="288"/>
        <item x="660"/>
        <item x="2079"/>
        <item x="552"/>
        <item x="115"/>
        <item x="2309"/>
        <item x="1283"/>
        <item x="1153"/>
        <item x="179"/>
        <item x="2681"/>
        <item x="1672"/>
        <item x="1102"/>
        <item x="963"/>
        <item x="677"/>
        <item x="1906"/>
        <item x="1143"/>
        <item x="2620"/>
        <item x="55"/>
        <item x="2026"/>
        <item x="1588"/>
        <item x="1770"/>
        <item x="934"/>
        <item x="1154"/>
        <item x="908"/>
        <item x="2581"/>
        <item x="2358"/>
        <item x="1144"/>
        <item x="2476"/>
        <item x="1513"/>
        <item x="1461"/>
        <item x="600"/>
        <item x="868"/>
        <item x="2555"/>
        <item x="1449"/>
        <item x="2398"/>
        <item x="1604"/>
        <item x="1191"/>
        <item x="2692"/>
        <item x="2706"/>
        <item x="2477"/>
        <item x="882"/>
        <item x="1924"/>
        <item x="532"/>
        <item x="2421"/>
        <item x="1907"/>
        <item x="707"/>
        <item x="365"/>
        <item x="2323"/>
        <item x="2027"/>
        <item x="255"/>
        <item x="795"/>
        <item x="1238"/>
        <item x="2467"/>
        <item x="644"/>
        <item x="1534"/>
        <item x="1270"/>
        <item x="1092"/>
        <item x="2496"/>
        <item x="1625"/>
        <item x="721"/>
        <item x="1254"/>
        <item x="112"/>
        <item x="2359"/>
        <item x="1785"/>
        <item x="586"/>
        <item x="803"/>
        <item x="1033"/>
        <item x="587"/>
        <item x="10"/>
        <item x="2324"/>
        <item x="742"/>
        <item x="637"/>
        <item x="2224"/>
        <item x="2376"/>
        <item x="753"/>
        <item x="2152"/>
        <item x="2428"/>
        <item x="2002"/>
        <item x="2707"/>
        <item t="default"/>
      </items>
    </pivotField>
    <pivotField compact="0" showAll="0"/>
    <pivotField compact="0" showAll="0"/>
    <pivotField compact="0" showAll="0"/>
    <pivotField compact="0" showAll="0"/>
    <pivotField compact="0" showAll="0"/>
    <pivotField compact="0" showAll="0">
      <items count="19">
        <item x="6"/>
        <item x="4"/>
        <item x="1"/>
        <item x="5"/>
        <item x="10"/>
        <item x="13"/>
        <item x="12"/>
        <item x="3"/>
        <item x="15"/>
        <item x="7"/>
        <item x="16"/>
        <item x="14"/>
        <item x="9"/>
        <item x="0"/>
        <item x="2"/>
        <item x="11"/>
        <item x="8"/>
        <item x="17"/>
        <item t="default"/>
      </items>
    </pivotField>
    <pivotField compact="0" showAll="0"/>
    <pivotField compact="0" showAll="0"/>
    <pivotField compact="0" showAll="0">
      <items count="7">
        <item h="1" x="3"/>
        <item h="1" x="0"/>
        <item x="4"/>
        <item h="1" x="1"/>
        <item h="1" x="2"/>
        <item h="1" x="5"/>
        <item t="default"/>
      </items>
    </pivotField>
    <pivotField compact="0" showAll="0"/>
    <pivotField compact="0" showAll="0"/>
    <pivotField compact="0" showAll="0"/>
    <pivotField compact="0" showAll="0"/>
    <pivotField compact="0" showAll="0"/>
    <pivotField dataField="1" compact="0" showAll="0">
      <items count="2610">
        <item x="2582"/>
        <item x="2396"/>
        <item x="1664"/>
        <item x="2317"/>
        <item x="1161"/>
        <item x="1710"/>
        <item x="2592"/>
        <item x="42"/>
        <item x="2565"/>
        <item x="477"/>
        <item x="1627"/>
        <item x="2398"/>
        <item x="2255"/>
        <item x="2337"/>
        <item x="1034"/>
        <item x="1860"/>
        <item x="1028"/>
        <item x="825"/>
        <item x="785"/>
        <item x="258"/>
        <item x="1111"/>
        <item x="1056"/>
        <item x="1135"/>
        <item x="1387"/>
        <item x="202"/>
        <item x="1604"/>
        <item x="721"/>
        <item x="549"/>
        <item x="2321"/>
        <item x="790"/>
        <item x="2180"/>
        <item x="1281"/>
        <item x="2352"/>
        <item x="605"/>
        <item x="368"/>
        <item x="363"/>
        <item x="2029"/>
        <item x="1141"/>
        <item x="2015"/>
        <item x="85"/>
        <item x="1753"/>
        <item x="1457"/>
        <item x="2447"/>
        <item x="679"/>
        <item x="303"/>
        <item x="1786"/>
        <item x="557"/>
        <item x="432"/>
        <item x="2536"/>
        <item x="147"/>
        <item x="2370"/>
        <item x="1155"/>
        <item x="67"/>
        <item x="2514"/>
        <item x="2189"/>
        <item x="655"/>
        <item x="1884"/>
        <item x="2206"/>
        <item x="1896"/>
        <item x="1957"/>
        <item x="2502"/>
        <item x="1764"/>
        <item x="18"/>
        <item x="1561"/>
        <item x="2372"/>
        <item x="1660"/>
        <item x="2080"/>
        <item x="276"/>
        <item x="1330"/>
        <item x="358"/>
        <item x="873"/>
        <item x="1726"/>
        <item x="2123"/>
        <item x="682"/>
        <item x="2601"/>
        <item x="902"/>
        <item x="1872"/>
        <item x="864"/>
        <item x="2595"/>
        <item x="1053"/>
        <item x="5"/>
        <item x="2240"/>
        <item x="288"/>
        <item x="251"/>
        <item x="498"/>
        <item x="160"/>
        <item x="699"/>
        <item x="1360"/>
        <item x="297"/>
        <item x="1322"/>
        <item x="1368"/>
        <item x="1717"/>
        <item x="1449"/>
        <item x="1019"/>
        <item x="2202"/>
        <item x="1606"/>
        <item x="185"/>
        <item x="506"/>
        <item x="1992"/>
        <item x="112"/>
        <item x="1512"/>
        <item x="1072"/>
        <item x="1356"/>
        <item x="2484"/>
        <item x="1834"/>
        <item x="1775"/>
        <item x="95"/>
        <item x="2335"/>
        <item x="2182"/>
        <item x="982"/>
        <item x="1196"/>
        <item x="1143"/>
        <item x="146"/>
        <item x="1015"/>
        <item x="83"/>
        <item x="1461"/>
        <item x="1264"/>
        <item x="2604"/>
        <item x="712"/>
        <item x="437"/>
        <item x="235"/>
        <item x="2017"/>
        <item x="1483"/>
        <item x="454"/>
        <item x="238"/>
        <item x="2555"/>
        <item x="48"/>
        <item x="174"/>
        <item x="2039"/>
        <item x="1961"/>
        <item x="2589"/>
        <item x="641"/>
        <item x="1530"/>
        <item x="1990"/>
        <item x="177"/>
        <item x="1563"/>
        <item x="663"/>
        <item x="823"/>
        <item x="277"/>
        <item x="656"/>
        <item x="1767"/>
        <item x="842"/>
        <item x="2598"/>
        <item x="1122"/>
        <item x="2115"/>
        <item x="2113"/>
        <item x="1338"/>
        <item x="1750"/>
        <item x="2077"/>
        <item x="2093"/>
        <item x="1448"/>
        <item x="616"/>
        <item x="1152"/>
        <item x="360"/>
        <item x="2583"/>
        <item x="1723"/>
        <item x="2390"/>
        <item x="2331"/>
        <item x="2157"/>
        <item x="1320"/>
        <item x="136"/>
        <item x="758"/>
        <item x="2330"/>
        <item x="2411"/>
        <item x="433"/>
        <item x="331"/>
        <item x="1787"/>
        <item x="1108"/>
        <item x="2304"/>
        <item x="1426"/>
        <item x="640"/>
        <item x="2265"/>
        <item x="1453"/>
        <item x="314"/>
        <item x="1686"/>
        <item x="1207"/>
        <item x="1536"/>
        <item x="310"/>
        <item x="2104"/>
        <item x="395"/>
        <item x="1575"/>
        <item x="1241"/>
        <item x="1678"/>
        <item x="1877"/>
        <item x="953"/>
        <item x="430"/>
        <item x="1000"/>
        <item x="1688"/>
        <item x="896"/>
        <item x="227"/>
        <item x="2288"/>
        <item x="321"/>
        <item x="1521"/>
        <item x="340"/>
        <item x="1507"/>
        <item x="954"/>
        <item x="916"/>
        <item x="2485"/>
        <item x="747"/>
        <item x="2118"/>
        <item x="383"/>
        <item x="752"/>
        <item x="133"/>
        <item x="1693"/>
        <item x="991"/>
        <item x="2153"/>
        <item x="2008"/>
        <item x="2590"/>
        <item x="1171"/>
        <item x="2009"/>
        <item x="2579"/>
        <item x="2349"/>
        <item x="1420"/>
        <item x="1285"/>
        <item x="316"/>
        <item x="14"/>
        <item x="694"/>
        <item x="1811"/>
        <item x="925"/>
        <item x="484"/>
        <item x="1460"/>
        <item x="1191"/>
        <item x="98"/>
        <item x="2453"/>
        <item x="2469"/>
        <item x="1168"/>
        <item x="308"/>
        <item x="457"/>
        <item x="968"/>
        <item x="921"/>
        <item x="2570"/>
        <item x="1203"/>
        <item x="64"/>
        <item x="2063"/>
        <item x="1752"/>
        <item x="1350"/>
        <item x="295"/>
        <item x="1204"/>
        <item x="1759"/>
        <item x="611"/>
        <item x="2462"/>
        <item x="307"/>
        <item x="492"/>
        <item x="1247"/>
        <item x="471"/>
        <item x="575"/>
        <item x="1532"/>
        <item x="1516"/>
        <item x="1311"/>
        <item x="1262"/>
        <item x="1918"/>
        <item x="2387"/>
        <item x="293"/>
        <item x="1967"/>
        <item x="1192"/>
        <item x="652"/>
        <item x="1193"/>
        <item x="1180"/>
        <item x="2035"/>
        <item x="1535"/>
        <item x="1890"/>
        <item x="1146"/>
        <item x="155"/>
        <item x="981"/>
        <item x="1271"/>
        <item x="932"/>
        <item x="1232"/>
        <item x="2298"/>
        <item x="2540"/>
        <item x="1060"/>
        <item x="2233"/>
        <item x="903"/>
        <item x="1585"/>
        <item x="2068"/>
        <item x="1641"/>
        <item x="577"/>
        <item x="2404"/>
        <item x="2267"/>
        <item x="13"/>
        <item x="2482"/>
        <item x="403"/>
        <item x="2181"/>
        <item x="339"/>
        <item x="1554"/>
        <item x="296"/>
        <item x="2299"/>
        <item x="1866"/>
        <item x="1867"/>
        <item x="1088"/>
        <item x="1845"/>
        <item x="2516"/>
        <item x="1321"/>
        <item x="834"/>
        <item x="232"/>
        <item x="1038"/>
        <item x="1178"/>
        <item x="2188"/>
        <item x="795"/>
        <item x="412"/>
        <item x="465"/>
        <item x="1052"/>
        <item x="2025"/>
        <item x="2596"/>
        <item x="973"/>
        <item x="1814"/>
        <item x="911"/>
        <item x="1827"/>
        <item x="741"/>
        <item x="817"/>
        <item x="2489"/>
        <item x="1733"/>
        <item x="1361"/>
        <item x="1346"/>
        <item x="499"/>
        <item x="1754"/>
        <item x="764"/>
        <item x="565"/>
        <item x="1960"/>
        <item x="357"/>
        <item x="610"/>
        <item x="830"/>
        <item x="571"/>
        <item x="1280"/>
        <item x="1698"/>
        <item x="570"/>
        <item x="1058"/>
        <item x="2005"/>
        <item x="1792"/>
        <item x="935"/>
        <item x="1540"/>
        <item x="2144"/>
        <item x="1066"/>
        <item x="453"/>
        <item x="1949"/>
        <item x="2046"/>
        <item x="1526"/>
        <item x="1129"/>
        <item x="427"/>
        <item x="1422"/>
        <item x="1889"/>
        <item x="2192"/>
        <item x="1305"/>
        <item x="807"/>
        <item x="180"/>
        <item x="1862"/>
        <item x="75"/>
        <item x="2232"/>
        <item x="686"/>
        <item x="1407"/>
        <item x="491"/>
        <item x="1819"/>
        <item x="1365"/>
        <item x="544"/>
        <item x="443"/>
        <item x="2542"/>
        <item x="1105"/>
        <item x="1818"/>
        <item x="1537"/>
        <item x="458"/>
        <item x="1446"/>
        <item x="2368"/>
        <item x="538"/>
        <item x="10"/>
        <item x="262"/>
        <item x="1730"/>
        <item x="82"/>
        <item x="989"/>
        <item x="495"/>
        <item x="1935"/>
        <item x="348"/>
        <item x="478"/>
        <item x="677"/>
        <item x="1179"/>
        <item x="1955"/>
        <item x="254"/>
        <item x="914"/>
        <item x="1211"/>
        <item x="1288"/>
        <item x="1340"/>
        <item x="1503"/>
        <item x="724"/>
        <item x="1029"/>
        <item x="1098"/>
        <item x="770"/>
        <item x="379"/>
        <item x="2100"/>
        <item x="2007"/>
        <item x="517"/>
        <item x="625"/>
        <item x="685"/>
        <item x="233"/>
        <item x="1803"/>
        <item x="1579"/>
        <item x="74"/>
        <item x="1424"/>
        <item x="1886"/>
        <item x="2205"/>
        <item x="2343"/>
        <item x="2449"/>
        <item x="2220"/>
        <item x="2357"/>
        <item x="1732"/>
        <item x="2072"/>
        <item x="1740"/>
        <item x="1103"/>
        <item x="2294"/>
        <item x="2522"/>
        <item x="2208"/>
        <item x="2217"/>
        <item x="1381"/>
        <item x="2282"/>
        <item x="1642"/>
        <item x="176"/>
        <item x="2049"/>
        <item x="1394"/>
        <item x="2172"/>
        <item x="216"/>
        <item x="1927"/>
        <item x="2219"/>
        <item x="2291"/>
        <item x="627"/>
        <item x="624"/>
        <item x="2439"/>
        <item x="2567"/>
        <item x="2471"/>
        <item x="2509"/>
        <item x="2466"/>
        <item x="2383"/>
        <item x="1517"/>
        <item x="2218"/>
        <item x="897"/>
        <item x="1587"/>
        <item x="141"/>
        <item x="2412"/>
        <item x="666"/>
        <item x="2092"/>
        <item x="574"/>
        <item x="1363"/>
        <item x="732"/>
        <item x="1018"/>
        <item x="2519"/>
        <item x="1953"/>
        <item x="1822"/>
        <item x="524"/>
        <item x="2235"/>
        <item x="1362"/>
        <item x="612"/>
        <item x="429"/>
        <item x="1417"/>
        <item x="1063"/>
        <item x="2392"/>
        <item x="623"/>
        <item x="123"/>
        <item x="550"/>
        <item x="2373"/>
        <item x="2155"/>
        <item x="705"/>
        <item x="638"/>
        <item x="999"/>
        <item x="1712"/>
        <item x="1615"/>
        <item x="334"/>
        <item x="1951"/>
        <item x="1085"/>
        <item x="1781"/>
        <item x="725"/>
        <item x="910"/>
        <item x="170"/>
        <item x="324"/>
        <item x="2547"/>
        <item x="1921"/>
        <item x="1499"/>
        <item x="2246"/>
        <item x="21"/>
        <item x="1169"/>
        <item x="1431"/>
        <item x="2"/>
        <item x="1542"/>
        <item x="1100"/>
        <item x="1755"/>
        <item x="182"/>
        <item x="866"/>
        <item x="840"/>
        <item x="929"/>
        <item x="899"/>
        <item x="673"/>
        <item x="1124"/>
        <item x="1988"/>
        <item x="127"/>
        <item x="1879"/>
        <item x="2457"/>
        <item x="927"/>
        <item x="1529"/>
        <item x="1201"/>
        <item x="2490"/>
        <item x="835"/>
        <item x="690"/>
        <item x="2024"/>
        <item x="355"/>
        <item x="992"/>
        <item x="1609"/>
        <item x="576"/>
        <item x="2050"/>
        <item x="2126"/>
        <item x="1783"/>
        <item x="1174"/>
        <item x="2528"/>
        <item x="2472"/>
        <item x="1082"/>
        <item x="876"/>
        <item x="100"/>
        <item x="24"/>
        <item x="1399"/>
        <item x="792"/>
        <item x="88"/>
        <item x="1789"/>
        <item x="1804"/>
        <item x="737"/>
        <item x="1929"/>
        <item x="1513"/>
        <item x="631"/>
        <item x="91"/>
        <item x="1523"/>
        <item x="1644"/>
        <item x="1617"/>
        <item x="1385"/>
        <item x="396"/>
        <item x="533"/>
        <item x="90"/>
        <item x="92"/>
        <item x="270"/>
        <item x="1229"/>
        <item x="1469"/>
        <item x="2283"/>
        <item x="309"/>
        <item x="895"/>
        <item x="32"/>
        <item x="1496"/>
        <item x="1583"/>
        <item x="1588"/>
        <item x="388"/>
        <item x="569"/>
        <item x="1543"/>
        <item x="1005"/>
        <item x="1761"/>
        <item x="775"/>
        <item x="2307"/>
        <item x="1635"/>
        <item x="259"/>
        <item x="505"/>
        <item x="2403"/>
        <item x="950"/>
        <item x="1745"/>
        <item x="853"/>
        <item x="394"/>
        <item x="964"/>
        <item x="464"/>
        <item x="2475"/>
        <item x="1829"/>
        <item x="1922"/>
        <item x="2151"/>
        <item x="469"/>
        <item x="564"/>
        <item x="1147"/>
        <item x="1706"/>
        <item x="917"/>
        <item x="266"/>
        <item x="1411"/>
        <item x="1721"/>
        <item x="1292"/>
        <item x="1445"/>
        <item x="65"/>
        <item x="2065"/>
        <item x="1050"/>
        <item x="1838"/>
        <item x="653"/>
        <item x="1805"/>
        <item x="1714"/>
        <item x="1797"/>
        <item x="1260"/>
        <item x="531"/>
        <item x="1358"/>
        <item x="658"/>
        <item x="1924"/>
        <item x="2054"/>
        <item x="1097"/>
        <item x="44"/>
        <item x="142"/>
        <item x="1423"/>
        <item x="1708"/>
        <item x="105"/>
        <item x="1334"/>
        <item x="1462"/>
        <item x="1044"/>
        <item x="2561"/>
        <item x="57"/>
        <item x="2535"/>
        <item x="1437"/>
        <item x="2356"/>
        <item x="1544"/>
        <item x="1442"/>
        <item x="536"/>
        <item x="408"/>
        <item x="723"/>
        <item x="2586"/>
        <item x="193"/>
        <item x="2413"/>
        <item x="634"/>
        <item x="428"/>
        <item x="201"/>
        <item x="1374"/>
        <item x="2360"/>
        <item x="1888"/>
        <item x="1741"/>
        <item x="1746"/>
        <item x="1312"/>
        <item x="1033"/>
        <item x="2318"/>
        <item x="106"/>
        <item x="1167"/>
        <item x="236"/>
        <item x="1372"/>
        <item x="2047"/>
        <item x="782"/>
        <item x="1936"/>
        <item x="377"/>
        <item x="2326"/>
        <item x="80"/>
        <item x="1830"/>
        <item x="1511"/>
        <item x="1344"/>
        <item x="1616"/>
        <item x="1343"/>
        <item x="1069"/>
        <item x="1643"/>
        <item x="1971"/>
        <item x="751"/>
        <item x="1045"/>
        <item x="313"/>
        <item x="455"/>
        <item x="2236"/>
        <item x="382"/>
        <item x="988"/>
        <item x="750"/>
        <item x="2088"/>
        <item x="364"/>
        <item x="1832"/>
        <item x="2156"/>
        <item x="246"/>
        <item x="1677"/>
        <item x="2103"/>
        <item x="2086"/>
        <item x="2553"/>
        <item x="208"/>
        <item x="753"/>
        <item x="713"/>
        <item x="754"/>
        <item x="1215"/>
        <item x="2512"/>
        <item x="2402"/>
        <item x="590"/>
        <item x="585"/>
        <item x="1724"/>
        <item x="1093"/>
        <item x="743"/>
        <item x="617"/>
        <item x="472"/>
        <item x="1570"/>
        <item x="2071"/>
        <item x="947"/>
        <item x="250"/>
        <item x="178"/>
        <item x="1941"/>
        <item x="1795"/>
        <item x="1672"/>
        <item x="1274"/>
        <item x="1837"/>
        <item x="955"/>
        <item x="660"/>
        <item x="1032"/>
        <item x="2594"/>
        <item x="508"/>
        <item x="646"/>
        <item x="1315"/>
        <item x="242"/>
        <item x="1883"/>
        <item x="833"/>
        <item x="580"/>
        <item x="959"/>
        <item x="609"/>
        <item x="192"/>
        <item x="461"/>
        <item x="1010"/>
        <item x="522"/>
        <item x="2106"/>
        <item x="2305"/>
        <item x="874"/>
        <item x="204"/>
        <item x="1558"/>
        <item x="166"/>
        <item x="275"/>
        <item x="1810"/>
        <item x="1003"/>
        <item x="887"/>
        <item x="563"/>
        <item x="1552"/>
        <item x="769"/>
        <item x="2204"/>
        <item x="2055"/>
        <item x="1349"/>
        <item x="1470"/>
        <item x="2401"/>
        <item x="2546"/>
        <item x="906"/>
        <item x="2082"/>
        <item x="678"/>
        <item x="1408"/>
        <item x="537"/>
        <item x="527"/>
        <item x="2314"/>
        <item x="400"/>
        <item x="1895"/>
        <item x="1335"/>
        <item x="1854"/>
        <item x="540"/>
        <item x="1392"/>
        <item x="58"/>
        <item x="1757"/>
        <item x="1375"/>
        <item x="1451"/>
        <item x="1669"/>
        <item x="1153"/>
        <item x="1651"/>
        <item x="2441"/>
        <item x="2200"/>
        <item x="1520"/>
        <item x="1208"/>
        <item x="2593"/>
        <item x="2367"/>
        <item x="2549"/>
        <item x="419"/>
        <item x="1506"/>
        <item x="2443"/>
        <item x="2585"/>
        <item x="740"/>
        <item x="386"/>
        <item x="2287"/>
        <item x="69"/>
        <item x="2408"/>
        <item x="661"/>
        <item x="1447"/>
        <item x="2421"/>
        <item x="951"/>
        <item x="1173"/>
        <item x="1577"/>
        <item x="1120"/>
        <item x="1319"/>
        <item x="1355"/>
        <item x="2026"/>
        <item x="1478"/>
        <item x="2560"/>
        <item x="367"/>
        <item x="2076"/>
        <item x="2446"/>
        <item x="1524"/>
        <item x="2244"/>
        <item x="446"/>
        <item x="1077"/>
        <item x="206"/>
        <item x="554"/>
        <item x="561"/>
        <item x="567"/>
        <item x="1630"/>
        <item x="1736"/>
        <item x="2397"/>
        <item x="1037"/>
        <item x="1793"/>
        <item x="1310"/>
        <item x="63"/>
        <item x="49"/>
        <item x="709"/>
        <item x="1658"/>
        <item x="832"/>
        <item x="884"/>
        <item x="2179"/>
        <item x="1371"/>
        <item x="1697"/>
        <item x="1409"/>
        <item x="116"/>
        <item x="467"/>
        <item x="1613"/>
        <item x="1602"/>
        <item x="2279"/>
        <item x="2053"/>
        <item x="2154"/>
        <item x="738"/>
        <item x="979"/>
        <item x="765"/>
        <item x="43"/>
        <item x="2014"/>
        <item x="2327"/>
        <item x="2478"/>
        <item x="643"/>
        <item x="1430"/>
        <item x="822"/>
        <item x="2002"/>
        <item x="4"/>
        <item x="2163"/>
        <item x="426"/>
        <item x="2417"/>
        <item x="1041"/>
        <item x="594"/>
        <item x="2486"/>
        <item x="278"/>
        <item x="2011"/>
        <item x="22"/>
        <item x="1527"/>
        <item x="1993"/>
        <item x="1106"/>
        <item x="1679"/>
        <item x="2109"/>
        <item x="555"/>
        <item x="159"/>
        <item x="19"/>
        <item x="1715"/>
        <item x="1214"/>
        <item x="1428"/>
        <item x="107"/>
        <item x="1256"/>
        <item x="53"/>
        <item x="318"/>
        <item x="1843"/>
        <item x="2473"/>
        <item x="1557"/>
        <item x="115"/>
        <item x="2534"/>
        <item x="857"/>
        <item x="1699"/>
        <item x="1958"/>
        <item x="1144"/>
        <item x="422"/>
        <item x="1390"/>
        <item x="1727"/>
        <item x="2474"/>
        <item x="240"/>
        <item x="2041"/>
        <item x="882"/>
        <item x="773"/>
        <item x="1389"/>
        <item x="1495"/>
        <item x="742"/>
        <item x="1026"/>
        <item x="889"/>
        <item x="2133"/>
        <item x="2036"/>
        <item x="2552"/>
        <item x="2230"/>
        <item x="613"/>
        <item x="485"/>
        <item x="1778"/>
        <item x="140"/>
        <item x="1218"/>
        <item x="1891"/>
        <item x="28"/>
        <item x="424"/>
        <item x="2495"/>
        <item x="1510"/>
        <item x="1655"/>
        <item x="253"/>
        <item x="707"/>
        <item x="1347"/>
        <item x="330"/>
        <item x="84"/>
        <item x="431"/>
        <item x="718"/>
        <item x="1711"/>
        <item x="978"/>
        <item x="434"/>
        <item x="181"/>
        <item x="1977"/>
        <item x="877"/>
        <item x="1514"/>
        <item x="2045"/>
        <item x="516"/>
        <item x="2442"/>
        <item x="2142"/>
        <item x="1533"/>
        <item x="415"/>
        <item x="1206"/>
        <item x="333"/>
        <item x="1376"/>
        <item x="1505"/>
        <item x="974"/>
        <item x="1298"/>
        <item x="996"/>
        <item x="772"/>
        <item x="1210"/>
        <item x="1223"/>
        <item x="405"/>
        <item x="938"/>
        <item x="329"/>
        <item x="794"/>
        <item x="1025"/>
        <item x="798"/>
        <item x="241"/>
        <item x="2347"/>
        <item x="588"/>
        <item x="908"/>
        <item x="389"/>
        <item x="744"/>
        <item x="626"/>
        <item x="838"/>
        <item x="526"/>
        <item x="1148"/>
        <item x="1954"/>
        <item x="836"/>
        <item x="29"/>
        <item x="2355"/>
        <item x="1481"/>
        <item x="2056"/>
        <item x="101"/>
        <item x="1938"/>
        <item x="1419"/>
        <item x="1291"/>
        <item x="2145"/>
        <item x="2137"/>
        <item x="1790"/>
        <item x="41"/>
        <item x="1239"/>
        <item x="1324"/>
        <item x="1600"/>
        <item x="120"/>
        <item x="1342"/>
        <item x="1295"/>
        <item x="1725"/>
        <item x="2558"/>
        <item x="2061"/>
        <item x="2543"/>
        <item x="880"/>
        <item x="667"/>
        <item x="71"/>
        <item x="217"/>
        <item x="79"/>
        <item x="2313"/>
        <item x="1566"/>
        <item x="855"/>
        <item x="2074"/>
        <item x="2380"/>
        <item x="596"/>
        <item x="2328"/>
        <item x="1934"/>
        <item x="2141"/>
        <item x="66"/>
        <item x="1463"/>
        <item x="152"/>
        <item x="1689"/>
        <item x="1068"/>
        <item x="2263"/>
        <item x="1391"/>
        <item x="579"/>
        <item x="2559"/>
        <item x="1366"/>
        <item x="919"/>
        <item x="2051"/>
        <item x="311"/>
        <item x="1538"/>
        <item x="2576"/>
        <item x="2476"/>
        <item x="475"/>
        <item x="589"/>
        <item x="861"/>
        <item x="2455"/>
        <item x="2228"/>
        <item x="378"/>
        <item x="1632"/>
        <item x="1474"/>
        <item x="267"/>
        <item x="1055"/>
        <item x="688"/>
        <item x="1352"/>
        <item x="494"/>
        <item x="2394"/>
        <item x="1316"/>
        <item x="1314"/>
        <item x="2194"/>
        <item x="2393"/>
        <item x="1942"/>
        <item x="239"/>
        <item x="271"/>
        <item x="2251"/>
        <item x="1855"/>
        <item x="164"/>
        <item x="1599"/>
        <item x="2132"/>
        <item x="695"/>
        <item x="2284"/>
        <item x="969"/>
        <item x="2003"/>
        <item x="1596"/>
        <item x="2042"/>
        <item x="87"/>
        <item x="345"/>
        <item x="1713"/>
        <item x="1158"/>
        <item x="700"/>
        <item x="2530"/>
        <item x="2437"/>
        <item x="2187"/>
        <item x="282"/>
        <item x="1084"/>
        <item x="294"/>
        <item x="905"/>
        <item x="784"/>
        <item x="2139"/>
        <item x="2409"/>
        <item x="128"/>
        <item x="1568"/>
        <item x="338"/>
        <item x="2523"/>
        <item x="1466"/>
        <item x="1631"/>
        <item x="1525"/>
        <item x="2201"/>
        <item x="2480"/>
        <item x="135"/>
        <item x="391"/>
        <item x="948"/>
        <item x="924"/>
        <item x="1410"/>
        <item x="803"/>
        <item x="1492"/>
        <item x="708"/>
        <item x="2034"/>
        <item x="2171"/>
        <item x="791"/>
        <item x="1186"/>
        <item x="1092"/>
        <item x="1776"/>
        <item x="493"/>
        <item x="319"/>
        <item x="1576"/>
        <item x="2060"/>
        <item x="797"/>
        <item x="2216"/>
        <item x="2551"/>
        <item x="722"/>
        <item x="2334"/>
        <item x="1432"/>
        <item x="868"/>
        <item x="983"/>
        <item x="2306"/>
        <item x="2463"/>
        <item x="2526"/>
        <item x="50"/>
        <item x="1142"/>
        <item x="2424"/>
        <item x="2131"/>
        <item x="1011"/>
        <item x="2070"/>
        <item x="2031"/>
        <item x="2101"/>
        <item x="1559"/>
        <item x="1107"/>
        <item x="2110"/>
        <item x="481"/>
        <item x="760"/>
        <item x="1064"/>
        <item x="1984"/>
        <item x="1479"/>
        <item x="913"/>
        <item x="157"/>
        <item x="936"/>
        <item x="1900"/>
        <item x="961"/>
        <item x="551"/>
        <item x="2290"/>
        <item x="305"/>
        <item x="2445"/>
        <item x="1849"/>
        <item x="1175"/>
        <item x="1905"/>
        <item x="720"/>
        <item x="196"/>
        <item x="670"/>
        <item x="438"/>
        <item x="2499"/>
        <item x="2426"/>
        <item x="2588"/>
        <item x="1700"/>
        <item x="1682"/>
        <item x="692"/>
        <item x="986"/>
        <item x="894"/>
        <item x="349"/>
        <item x="1902"/>
        <item x="1995"/>
        <item x="2125"/>
        <item x="1195"/>
        <item x="2297"/>
        <item x="1109"/>
        <item x="2440"/>
        <item x="2195"/>
        <item x="1820"/>
        <item x="915"/>
        <item x="2568"/>
        <item x="402"/>
        <item x="2427"/>
        <item x="1945"/>
        <item x="2237"/>
        <item x="859"/>
        <item x="2069"/>
        <item x="1364"/>
        <item x="2167"/>
        <item x="56"/>
        <item x="2162"/>
        <item x="1130"/>
        <item x="1228"/>
        <item x="52"/>
        <item x="456"/>
        <item x="1119"/>
        <item x="2239"/>
        <item x="2603"/>
        <item x="1747"/>
        <item x="2229"/>
        <item x="727"/>
        <item x="1833"/>
        <item x="2253"/>
        <item x="2108"/>
        <item x="1293"/>
        <item x="2358"/>
        <item x="875"/>
        <item x="420"/>
        <item x="1317"/>
        <item x="827"/>
        <item x="463"/>
        <item x="1807"/>
        <item x="878"/>
        <item x="560"/>
        <item x="2296"/>
        <item x="2520"/>
        <item x="1653"/>
        <item x="2248"/>
        <item x="607"/>
        <item x="2431"/>
        <item x="583"/>
        <item x="870"/>
        <item x="994"/>
        <item x="1328"/>
        <item x="937"/>
        <item x="249"/>
        <item x="1926"/>
        <item x="1139"/>
        <item x="2597"/>
        <item x="2388"/>
        <item x="715"/>
        <item x="1405"/>
        <item x="1266"/>
        <item x="1962"/>
        <item x="110"/>
        <item x="2425"/>
        <item x="1791"/>
        <item x="131"/>
        <item x="802"/>
        <item x="1564"/>
        <item x="2363"/>
        <item x="2362"/>
        <item x="470"/>
        <item x="683"/>
        <item x="975"/>
        <item x="650"/>
        <item x="1662"/>
        <item x="637"/>
        <item x="2207"/>
        <item x="150"/>
        <item x="552"/>
        <item x="2556"/>
        <item x="1808"/>
        <item x="621"/>
        <item x="2159"/>
        <item x="1230"/>
        <item x="191"/>
        <item x="635"/>
        <item x="1253"/>
        <item x="1282"/>
        <item x="2366"/>
        <item x="2531"/>
        <item x="598"/>
        <item x="1994"/>
        <item x="651"/>
        <item x="47"/>
        <item x="399"/>
        <item x="2033"/>
        <item x="1301"/>
        <item x="2274"/>
        <item x="2573"/>
        <item x="2379"/>
        <item x="1572"/>
        <item x="1440"/>
        <item x="2436"/>
        <item x="373"/>
        <item x="603"/>
        <item x="1928"/>
        <item x="767"/>
        <item x="397"/>
        <item x="1611"/>
        <item x="1001"/>
        <item x="1027"/>
        <item x="1255"/>
        <item x="1950"/>
        <item x="256"/>
        <item x="783"/>
        <item x="1952"/>
        <item x="1607"/>
        <item x="1170"/>
        <item x="2260"/>
        <item x="2303"/>
        <item x="2177"/>
        <item x="2048"/>
        <item x="2084"/>
        <item x="863"/>
        <item x="943"/>
        <item x="1959"/>
        <item x="362"/>
        <item x="2062"/>
        <item x="1128"/>
        <item x="1454"/>
        <item x="213"/>
        <item x="149"/>
        <item x="1290"/>
        <item x="1439"/>
        <item x="1236"/>
        <item x="645"/>
        <item x="2052"/>
        <item x="2241"/>
        <item x="45"/>
        <item x="2507"/>
        <item x="1429"/>
        <item x="322"/>
        <item x="1796"/>
        <item x="2043"/>
        <item x="2554"/>
        <item x="1265"/>
        <item x="946"/>
        <item x="1836"/>
        <item x="1287"/>
        <item x="1395"/>
        <item x="1840"/>
        <item x="1774"/>
        <item x="1912"/>
        <item x="1177"/>
        <item x="1597"/>
        <item x="341"/>
        <item x="1254"/>
        <item x="1183"/>
        <item x="956"/>
        <item x="186"/>
        <item x="2511"/>
        <item x="1748"/>
        <item x="848"/>
        <item x="622"/>
        <item x="1560"/>
        <item x="1383"/>
        <item x="1412"/>
        <item x="1126"/>
        <item x="2038"/>
        <item x="299"/>
        <item x="2461"/>
        <item x="2385"/>
        <item x="1683"/>
        <item x="51"/>
        <item x="776"/>
        <item x="801"/>
        <item x="503"/>
        <item x="1749"/>
        <item x="1571"/>
        <item x="354"/>
        <item x="2501"/>
        <item x="814"/>
        <item x="393"/>
        <item x="1709"/>
        <item x="35"/>
        <item x="119"/>
        <item x="1040"/>
        <item x="381"/>
        <item x="1398"/>
        <item x="1815"/>
        <item x="2342"/>
        <item x="962"/>
        <item x="114"/>
        <item x="352"/>
        <item x="1799"/>
        <item x="1150"/>
        <item x="710"/>
        <item x="1125"/>
        <item x="966"/>
        <item x="479"/>
        <item x="1443"/>
        <item x="839"/>
        <item x="1163"/>
        <item x="1869"/>
        <item x="1985"/>
        <item x="1769"/>
        <item x="761"/>
        <item x="2537"/>
        <item x="1899"/>
        <item x="923"/>
        <item x="290"/>
        <item x="1546"/>
        <item x="317"/>
        <item x="1046"/>
        <item x="165"/>
        <item x="1369"/>
        <item x="111"/>
        <item x="1684"/>
        <item x="2161"/>
        <item x="1801"/>
        <item x="1728"/>
        <item x="1948"/>
        <item x="292"/>
        <item x="2581"/>
        <item x="2270"/>
        <item x="1638"/>
        <item x="845"/>
        <item x="1121"/>
        <item x="1245"/>
        <item x="2329"/>
        <item x="1149"/>
        <item x="591"/>
        <item x="639"/>
        <item x="2186"/>
        <item x="1233"/>
        <item x="819"/>
        <item x="717"/>
        <item x="1067"/>
        <item x="2278"/>
        <item x="126"/>
        <item x="1198"/>
        <item x="40"/>
        <item x="633"/>
        <item x="642"/>
        <item x="442"/>
        <item x="2280"/>
        <item x="451"/>
        <item x="1434"/>
        <item x="175"/>
        <item x="662"/>
        <item x="2271"/>
        <item x="2599"/>
        <item x="2268"/>
        <item x="1450"/>
        <item x="1574"/>
        <item x="1065"/>
        <item x="1477"/>
        <item x="1083"/>
        <item x="243"/>
        <item x="234"/>
        <item x="1612"/>
        <item x="1986"/>
        <item x="883"/>
        <item x="846"/>
        <item x="2121"/>
        <item x="15"/>
        <item x="410"/>
        <item x="184"/>
        <item x="33"/>
        <item x="1370"/>
        <item x="1704"/>
        <item x="1414"/>
        <item x="879"/>
        <item x="2211"/>
        <item x="618"/>
        <item x="1043"/>
        <item x="787"/>
        <item x="2510"/>
        <item x="1197"/>
        <item x="680"/>
        <item x="2257"/>
        <item x="2040"/>
        <item x="226"/>
        <item x="54"/>
        <item x="2212"/>
        <item x="781"/>
        <item x="933"/>
        <item x="701"/>
        <item x="1487"/>
        <item x="942"/>
        <item x="829"/>
        <item x="272"/>
        <item x="2067"/>
        <item x="2315"/>
        <item x="2345"/>
        <item x="1441"/>
        <item x="1086"/>
        <item x="681"/>
        <item x="941"/>
        <item x="1659"/>
        <item x="559"/>
        <item x="572"/>
        <item x="1080"/>
        <item x="2483"/>
        <item x="1216"/>
        <item x="1637"/>
        <item x="920"/>
        <item x="703"/>
        <item x="2410"/>
        <item x="1573"/>
        <item x="2066"/>
        <item x="1903"/>
        <item x="2434"/>
        <item x="1716"/>
        <item x="2456"/>
        <item x="711"/>
        <item x="1013"/>
        <item x="2032"/>
        <item x="546"/>
        <item x="2165"/>
        <item x="244"/>
        <item x="1665"/>
        <item x="1157"/>
        <item x="1162"/>
        <item x="448"/>
        <item x="1648"/>
        <item x="2515"/>
        <item x="31"/>
        <item x="891"/>
        <item x="1773"/>
        <item x="967"/>
        <item x="2030"/>
        <item x="380"/>
        <item x="1812"/>
        <item x="1785"/>
        <item x="325"/>
        <item x="2210"/>
        <item x="1140"/>
        <item x="1614"/>
        <item x="2213"/>
        <item x="759"/>
        <item x="2496"/>
        <item x="1259"/>
        <item x="816"/>
        <item x="188"/>
        <item x="1224"/>
        <item x="1623"/>
        <item x="2147"/>
        <item x="2322"/>
        <item x="1821"/>
        <item x="1964"/>
        <item x="534"/>
        <item x="1075"/>
        <item x="23"/>
        <item x="327"/>
        <item x="1515"/>
        <item x="1522"/>
        <item x="1133"/>
        <item x="2301"/>
        <item x="1592"/>
        <item x="573"/>
        <item x="1243"/>
        <item x="1545"/>
        <item x="1378"/>
        <item x="654"/>
        <item x="977"/>
        <item x="108"/>
        <item x="1238"/>
        <item x="2028"/>
        <item x="372"/>
        <item x="1963"/>
        <item x="0"/>
        <item x="2089"/>
        <item x="1696"/>
        <item x="248"/>
        <item x="1939"/>
        <item x="1798"/>
        <item x="1276"/>
        <item x="1861"/>
        <item x="1969"/>
        <item x="86"/>
        <item x="1932"/>
        <item x="847"/>
        <item x="343"/>
        <item x="1551"/>
        <item x="1435"/>
        <item x="1484"/>
        <item x="2075"/>
        <item x="636"/>
        <item x="672"/>
        <item x="998"/>
        <item x="1225"/>
        <item x="1300"/>
        <item x="1051"/>
        <item x="799"/>
        <item x="1625"/>
        <item x="691"/>
        <item x="2148"/>
        <item x="1968"/>
        <item x="2451"/>
        <item x="1421"/>
        <item x="1200"/>
        <item x="1882"/>
        <item x="2227"/>
        <item x="850"/>
        <item x="2016"/>
        <item x="2517"/>
        <item x="375"/>
        <item x="1036"/>
        <item x="2506"/>
        <item x="1539"/>
        <item x="1234"/>
        <item x="1998"/>
        <item x="332"/>
        <item x="1354"/>
        <item x="423"/>
        <item x="971"/>
        <item x="2332"/>
        <item x="210"/>
        <item x="143"/>
        <item x="800"/>
        <item x="2286"/>
        <item x="279"/>
        <item x="1187"/>
        <item x="2350"/>
        <item x="113"/>
        <item x="2261"/>
        <item x="1393"/>
        <item x="2173"/>
        <item x="1908"/>
        <item x="1160"/>
        <item x="1707"/>
        <item x="1668"/>
        <item x="407"/>
        <item x="2382"/>
        <item x="287"/>
        <item x="1268"/>
        <item x="2091"/>
        <item x="17"/>
        <item x="1578"/>
        <item x="1099"/>
        <item x="779"/>
        <item x="1966"/>
        <item x="1887"/>
        <item x="2308"/>
        <item x="2176"/>
        <item x="1636"/>
        <item x="1333"/>
        <item x="922"/>
        <item x="1504"/>
        <item x="1619"/>
        <item x="2606"/>
        <item x="763"/>
        <item x="813"/>
        <item x="1851"/>
        <item x="730"/>
        <item x="2572"/>
        <item x="1743"/>
        <item x="1004"/>
        <item x="548"/>
        <item x="1634"/>
        <item x="904"/>
        <item x="1605"/>
        <item x="187"/>
        <item x="1734"/>
        <item x="1480"/>
        <item x="1307"/>
        <item x="684"/>
        <item x="2544"/>
        <item x="274"/>
        <item x="804"/>
        <item x="1729"/>
        <item x="2203"/>
        <item x="1603"/>
        <item x="46"/>
        <item x="2578"/>
        <item x="2374"/>
        <item x="480"/>
        <item x="659"/>
        <item x="869"/>
        <item x="2168"/>
        <item x="2079"/>
        <item x="907"/>
        <item x="1875"/>
        <item x="2174"/>
        <item x="1061"/>
        <item x="892"/>
        <item x="2450"/>
        <item x="1940"/>
        <item x="347"/>
        <item x="96"/>
        <item x="2580"/>
        <item x="1270"/>
        <item x="1550"/>
        <item x="280"/>
        <item x="2122"/>
        <item x="1095"/>
        <item x="2532"/>
        <item x="2429"/>
        <item x="1348"/>
        <item x="2099"/>
        <item x="1621"/>
        <item x="353"/>
        <item x="849"/>
        <item x="671"/>
        <item x="365"/>
        <item x="1590"/>
        <item x="1824"/>
        <item x="1618"/>
        <item x="1006"/>
        <item x="934"/>
        <item x="1386"/>
        <item x="1357"/>
        <item x="1671"/>
        <item x="952"/>
        <item x="2371"/>
        <item x="2333"/>
        <item x="1048"/>
        <item x="2114"/>
        <item x="237"/>
        <item x="346"/>
        <item x="593"/>
        <item x="328"/>
        <item x="1009"/>
        <item x="483"/>
        <item x="1582"/>
        <item x="406"/>
        <item x="1402"/>
        <item x="125"/>
        <item x="918"/>
        <item x="1112"/>
        <item x="2498"/>
        <item x="2492"/>
        <item x="1528"/>
        <item x="2269"/>
        <item x="1722"/>
        <item x="1589"/>
        <item x="497"/>
        <item x="76"/>
        <item x="2020"/>
        <item x="2458"/>
        <item x="124"/>
        <item x="1930"/>
        <item x="1880"/>
        <item x="366"/>
        <item x="2001"/>
        <item x="1705"/>
        <item x="1244"/>
        <item x="812"/>
        <item x="1438"/>
        <item x="628"/>
        <item x="1850"/>
        <item x="2316"/>
        <item x="2124"/>
        <item x="500"/>
        <item x="1844"/>
        <item x="168"/>
        <item x="1137"/>
        <item x="289"/>
        <item x="674"/>
        <item x="595"/>
        <item x="211"/>
        <item x="1816"/>
        <item x="1222"/>
        <item x="1184"/>
        <item x="1132"/>
        <item x="793"/>
        <item x="487"/>
        <item x="489"/>
        <item x="1825"/>
        <item x="1115"/>
        <item x="1304"/>
        <item x="409"/>
        <item x="2119"/>
        <item x="435"/>
        <item x="808"/>
        <item x="384"/>
        <item x="1332"/>
        <item x="2521"/>
        <item x="2400"/>
        <item x="2320"/>
        <item x="1628"/>
        <item x="815"/>
        <item x="2479"/>
        <item x="1601"/>
        <item x="2264"/>
        <item x="1999"/>
        <item x="1919"/>
        <item x="2310"/>
        <item x="1076"/>
        <item x="2369"/>
        <item x="556"/>
        <item x="1549"/>
        <item x="2107"/>
        <item x="2481"/>
        <item x="1351"/>
        <item x="474"/>
        <item x="2140"/>
        <item x="1275"/>
        <item x="1272"/>
        <item x="2548"/>
        <item x="1459"/>
        <item x="729"/>
        <item x="1367"/>
        <item x="1415"/>
        <item x="77"/>
        <item x="644"/>
        <item x="1598"/>
        <item x="608"/>
        <item x="2339"/>
        <item x="1562"/>
        <item x="1772"/>
        <item x="1217"/>
        <item x="1694"/>
        <item x="2364"/>
        <item x="2607"/>
        <item x="2569"/>
        <item x="2539"/>
        <item x="281"/>
        <item x="390"/>
        <item x="2533"/>
        <item x="102"/>
        <item x="145"/>
        <item x="2022"/>
        <item x="1303"/>
        <item x="1323"/>
        <item x="2010"/>
        <item x="1345"/>
        <item x="306"/>
        <item x="2423"/>
        <item x="16"/>
        <item x="2564"/>
        <item x="521"/>
        <item x="2018"/>
        <item x="2550"/>
        <item x="1911"/>
        <item x="252"/>
        <item x="604"/>
        <item x="1159"/>
        <item x="269"/>
        <item x="2198"/>
        <item x="528"/>
        <item x="2391"/>
        <item x="1042"/>
        <item x="523"/>
        <item x="1870"/>
        <item x="2324"/>
        <item x="1996"/>
        <item x="865"/>
        <item x="118"/>
        <item x="858"/>
        <item x="2129"/>
        <item x="413"/>
        <item x="1856"/>
        <item x="1489"/>
        <item x="2538"/>
        <item x="586"/>
        <item x="530"/>
        <item x="418"/>
        <item x="2262"/>
        <item x="940"/>
        <item x="1933"/>
        <item x="1181"/>
        <item x="1455"/>
        <item x="1839"/>
        <item x="2273"/>
        <item x="2128"/>
        <item x="733"/>
        <item x="173"/>
        <item x="1473"/>
        <item x="2444"/>
        <item x="421"/>
        <item x="1991"/>
        <item x="2013"/>
        <item x="2381"/>
        <item x="501"/>
        <item x="886"/>
        <item x="1199"/>
        <item x="134"/>
        <item x="963"/>
        <item x="2293"/>
        <item x="218"/>
        <item x="513"/>
        <item x="2160"/>
        <item x="1057"/>
        <item x="2094"/>
        <item x="2351"/>
        <item x="2275"/>
        <item x="1974"/>
        <item x="1382"/>
        <item x="2529"/>
        <item x="820"/>
        <item x="37"/>
        <item x="1859"/>
        <item x="1261"/>
        <item x="1336"/>
        <item x="2433"/>
        <item x="1865"/>
        <item x="197"/>
        <item x="614"/>
        <item x="1337"/>
        <item x="117"/>
        <item x="255"/>
        <item x="247"/>
        <item x="153"/>
        <item x="25"/>
        <item x="1548"/>
        <item x="1853"/>
        <item x="130"/>
        <item x="462"/>
        <item x="539"/>
        <item x="1309"/>
        <item x="1892"/>
        <item x="745"/>
        <item x="851"/>
        <item x="2487"/>
        <item x="553"/>
        <item x="1661"/>
        <item x="748"/>
        <item x="1258"/>
        <item x="1502"/>
        <item x="1620"/>
        <item x="1164"/>
        <item x="2058"/>
        <item x="520"/>
        <item x="1846"/>
        <item x="1541"/>
        <item x="931"/>
        <item x="144"/>
        <item x="1646"/>
        <item x="2019"/>
        <item x="229"/>
        <item x="94"/>
        <item x="26"/>
        <item x="1031"/>
        <item x="965"/>
        <item x="1401"/>
        <item x="898"/>
        <item x="1240"/>
        <item x="1114"/>
        <item x="1341"/>
        <item x="602"/>
        <item x="2081"/>
        <item x="81"/>
        <item x="263"/>
        <item x="1756"/>
        <item x="1176"/>
        <item x="2292"/>
        <item x="515"/>
        <item x="2377"/>
        <item x="183"/>
        <item x="2193"/>
        <item x="2428"/>
        <item x="350"/>
        <item x="264"/>
        <item x="1828"/>
        <item x="1847"/>
        <item x="993"/>
        <item x="2143"/>
        <item x="2415"/>
        <item x="510"/>
        <item x="1231"/>
        <item x="374"/>
        <item x="2405"/>
        <item x="1871"/>
        <item x="337"/>
        <item x="582"/>
        <item x="821"/>
        <item x="649"/>
        <item x="2354"/>
        <item x="1910"/>
        <item x="404"/>
        <item x="1327"/>
        <item x="195"/>
        <item x="496"/>
        <item x="122"/>
        <item x="2190"/>
        <item x="1104"/>
        <item x="2467"/>
        <item x="2460"/>
        <item x="154"/>
        <item x="519"/>
        <item x="562"/>
        <item x="1780"/>
        <item x="2250"/>
        <item x="214"/>
        <item x="1024"/>
        <item x="2097"/>
        <item x="1289"/>
        <item x="1923"/>
        <item x="1901"/>
        <item x="1373"/>
        <item x="2376"/>
        <item x="2438"/>
        <item x="336"/>
        <item x="1490"/>
        <item x="958"/>
        <item x="597"/>
        <item x="1695"/>
        <item x="2102"/>
        <item x="60"/>
        <item x="2395"/>
        <item x="301"/>
        <item x="805"/>
        <item x="230"/>
        <item x="1226"/>
        <item x="62"/>
        <item x="1486"/>
        <item x="2224"/>
        <item x="1555"/>
        <item x="1116"/>
        <item x="1610"/>
        <item x="2272"/>
        <item x="12"/>
        <item x="401"/>
        <item x="1858"/>
        <item x="359"/>
        <item x="1283"/>
        <item x="1325"/>
        <item x="1156"/>
        <item x="1580"/>
        <item x="2459"/>
        <item x="55"/>
        <item x="1016"/>
        <item x="273"/>
        <item x="1881"/>
        <item x="1656"/>
        <item x="1943"/>
        <item x="2083"/>
        <item x="1594"/>
        <item x="1976"/>
        <item x="148"/>
        <item x="369"/>
        <item x="852"/>
        <item x="1760"/>
        <item x="449"/>
        <item x="1012"/>
        <item x="1049"/>
        <item x="1802"/>
        <item x="1279"/>
        <item x="587"/>
        <item x="1848"/>
        <item x="714"/>
        <item x="2285"/>
        <item x="1735"/>
        <item x="1779"/>
        <item x="2341"/>
        <item x="1117"/>
        <item x="860"/>
        <item x="2004"/>
        <item x="1205"/>
        <item x="856"/>
        <item x="1654"/>
        <item x="1593"/>
        <item x="1221"/>
        <item x="888"/>
        <item x="1472"/>
        <item x="728"/>
        <item x="1794"/>
        <item x="1102"/>
        <item x="1079"/>
        <item x="2386"/>
        <item x="1547"/>
        <item x="2563"/>
        <item x="1400"/>
        <item x="1242"/>
        <item x="1742"/>
        <item x="1765"/>
        <item x="2117"/>
        <item x="837"/>
        <item x="1471"/>
        <item x="1110"/>
        <item x="1893"/>
        <item x="1680"/>
        <item x="1413"/>
        <item x="444"/>
        <item x="1059"/>
        <item x="2215"/>
        <item x="630"/>
        <item x="1674"/>
        <item x="1452"/>
        <item x="1359"/>
        <item x="762"/>
        <item x="1581"/>
        <item x="2197"/>
        <item x="647"/>
        <item x="1639"/>
        <item x="1145"/>
        <item x="547"/>
        <item x="2300"/>
        <item x="2112"/>
        <item x="300"/>
        <item x="1485"/>
        <item x="939"/>
        <item x="1975"/>
        <item x="1227"/>
        <item x="219"/>
        <item x="543"/>
        <item x="1237"/>
        <item x="228"/>
        <item x="2087"/>
        <item x="2491"/>
        <item x="1809"/>
        <item x="2348"/>
        <item x="2419"/>
        <item x="163"/>
        <item x="172"/>
        <item x="2571"/>
        <item x="532"/>
        <item x="27"/>
        <item x="1189"/>
        <item x="1138"/>
        <item x="414"/>
        <item x="73"/>
        <item x="957"/>
        <item x="749"/>
        <item x="1701"/>
        <item x="286"/>
        <item x="788"/>
        <item x="121"/>
        <item x="323"/>
        <item x="1297"/>
        <item x="1531"/>
        <item x="2256"/>
        <item x="2252"/>
        <item x="2566"/>
        <item x="2254"/>
        <item x="1842"/>
        <item x="1553"/>
        <item x="1"/>
        <item x="2196"/>
        <item x="1252"/>
        <item x="768"/>
        <item x="1534"/>
        <item x="2169"/>
        <item x="89"/>
        <item x="1624"/>
        <item x="1817"/>
        <item x="945"/>
        <item x="949"/>
        <item x="2420"/>
        <item x="1720"/>
        <item x="283"/>
        <item x="344"/>
        <item x="1035"/>
        <item x="1294"/>
        <item x="731"/>
        <item x="2059"/>
        <item x="2361"/>
        <item x="439"/>
        <item x="687"/>
        <item x="1608"/>
        <item x="9"/>
        <item x="2336"/>
        <item x="1703"/>
        <item x="697"/>
        <item x="39"/>
        <item x="545"/>
        <item x="1894"/>
        <item x="987"/>
        <item x="1154"/>
        <item x="1666"/>
        <item x="2012"/>
        <item x="1021"/>
        <item x="2525"/>
        <item x="1978"/>
        <item x="1030"/>
        <item x="1823"/>
        <item x="2575"/>
        <item x="1456"/>
        <item x="2302"/>
        <item x="2185"/>
        <item x="223"/>
        <item x="2508"/>
        <item x="2096"/>
        <item x="698"/>
        <item x="2503"/>
        <item x="693"/>
        <item x="2488"/>
        <item x="2432"/>
        <item x="629"/>
        <item x="1920"/>
        <item x="1377"/>
        <item x="1917"/>
        <item x="831"/>
        <item x="809"/>
        <item x="1326"/>
        <item x="1188"/>
        <item x="171"/>
        <item x="1738"/>
        <item x="736"/>
        <item x="59"/>
        <item x="1863"/>
        <item x="1835"/>
        <item x="2222"/>
        <item x="162"/>
        <item x="473"/>
        <item x="2111"/>
        <item x="2209"/>
        <item x="1073"/>
        <item x="6"/>
        <item x="221"/>
        <item x="786"/>
        <item x="1518"/>
        <item x="1857"/>
        <item x="1220"/>
        <item x="1397"/>
        <item x="490"/>
        <item x="620"/>
        <item x="2309"/>
        <item x="862"/>
        <item x="1494"/>
        <item x="1318"/>
        <item x="189"/>
        <item x="1488"/>
        <item x="844"/>
        <item x="1273"/>
        <item x="1248"/>
        <item x="129"/>
        <item x="1250"/>
        <item x="2375"/>
        <item x="441"/>
        <item x="2242"/>
        <item x="1482"/>
        <item x="302"/>
        <item x="2085"/>
        <item x="203"/>
        <item x="392"/>
        <item x="1403"/>
        <item x="326"/>
        <item x="257"/>
        <item x="566"/>
        <item x="1907"/>
        <item x="502"/>
        <item x="854"/>
        <item x="1645"/>
        <item x="284"/>
        <item x="615"/>
        <item x="167"/>
        <item x="1626"/>
        <item x="843"/>
        <item x="387"/>
        <item x="984"/>
        <item x="2494"/>
        <item x="1685"/>
        <item x="1584"/>
        <item x="1509"/>
        <item x="535"/>
        <item x="1916"/>
        <item x="668"/>
        <item x="2136"/>
        <item x="1904"/>
        <item x="1981"/>
        <item x="1284"/>
        <item x="2465"/>
        <item x="342"/>
        <item x="1980"/>
        <item x="1263"/>
        <item x="818"/>
        <item x="11"/>
        <item x="1202"/>
        <item x="1784"/>
        <item x="706"/>
        <item x="1475"/>
        <item x="1667"/>
        <item x="1633"/>
        <item x="212"/>
        <item x="990"/>
        <item x="1313"/>
        <item x="689"/>
        <item x="541"/>
        <item x="2098"/>
        <item x="2406"/>
        <item x="1039"/>
        <item x="581"/>
        <item x="1047"/>
        <item x="1123"/>
        <item x="1007"/>
        <item x="2130"/>
        <item x="592"/>
        <item x="890"/>
        <item x="1023"/>
        <item x="1020"/>
        <item x="696"/>
        <item x="1458"/>
        <item x="664"/>
        <item x="215"/>
        <item x="504"/>
        <item x="1944"/>
        <item x="972"/>
        <item x="2057"/>
        <item x="1380"/>
        <item x="558"/>
        <item x="72"/>
        <item x="2191"/>
        <item x="2225"/>
        <item x="1719"/>
        <item x="2164"/>
        <item x="777"/>
        <item x="2518"/>
        <item x="702"/>
        <item x="2116"/>
        <item x="2234"/>
        <item x="370"/>
        <item x="2295"/>
        <item x="1379"/>
        <item x="1353"/>
        <item x="1089"/>
        <item x="1329"/>
        <item x="976"/>
        <item x="826"/>
        <item x="459"/>
        <item x="1008"/>
        <item x="2454"/>
        <item x="139"/>
        <item x="1897"/>
        <item x="1296"/>
        <item x="291"/>
        <item x="2259"/>
        <item x="789"/>
        <item x="1519"/>
        <item x="2477"/>
        <item x="2243"/>
        <item x="2422"/>
        <item x="436"/>
        <item x="2527"/>
        <item x="514"/>
        <item x="261"/>
        <item x="871"/>
        <item x="1101"/>
        <item x="1788"/>
        <item x="2311"/>
        <item x="1251"/>
        <item x="285"/>
        <item x="2513"/>
        <item x="268"/>
        <item x="1331"/>
        <item x="601"/>
        <item x="8"/>
        <item x="265"/>
        <item x="1182"/>
        <item x="1278"/>
        <item x="425"/>
        <item x="542"/>
        <item x="1127"/>
        <item x="1987"/>
        <item x="1286"/>
        <item x="1647"/>
        <item x="1416"/>
        <item x="675"/>
        <item x="1151"/>
        <item x="1878"/>
        <item x="2378"/>
        <item x="1852"/>
        <item x="1500"/>
        <item x="811"/>
        <item x="2605"/>
        <item x="68"/>
        <item x="209"/>
        <item x="1758"/>
        <item x="315"/>
        <item x="704"/>
        <item x="2562"/>
        <item x="1418"/>
        <item x="1017"/>
        <item x="2323"/>
        <item x="1396"/>
        <item x="2312"/>
        <item x="912"/>
        <item x="867"/>
        <item x="1650"/>
        <item x="746"/>
        <item x="1876"/>
        <item x="1464"/>
        <item x="1973"/>
        <item x="1800"/>
        <item x="1762"/>
        <item x="38"/>
        <item x="980"/>
        <item x="440"/>
        <item x="756"/>
        <item x="488"/>
        <item x="1501"/>
        <item x="2221"/>
        <item x="1771"/>
        <item x="312"/>
        <item x="1687"/>
        <item x="1302"/>
        <item x="1737"/>
        <item x="1691"/>
        <item x="2149"/>
        <item x="1118"/>
        <item x="778"/>
        <item x="351"/>
        <item x="1172"/>
        <item x="199"/>
        <item x="1622"/>
        <item x="2150"/>
        <item x="2448"/>
        <item x="1476"/>
        <item x="512"/>
        <item x="482"/>
        <item x="1640"/>
        <item x="260"/>
        <item x="1873"/>
        <item x="2044"/>
        <item x="2353"/>
        <item x="225"/>
        <item x="3"/>
        <item x="361"/>
        <item x="1663"/>
        <item x="1277"/>
        <item x="2325"/>
        <item x="2027"/>
        <item x="1649"/>
        <item x="1777"/>
        <item x="1074"/>
        <item x="716"/>
        <item x="1768"/>
        <item x="486"/>
        <item x="2146"/>
        <item x="1497"/>
        <item x="806"/>
        <item x="1569"/>
        <item x="2435"/>
        <item x="1308"/>
        <item x="2138"/>
        <item x="2006"/>
        <item x="985"/>
        <item x="2497"/>
        <item x="648"/>
        <item x="2600"/>
        <item x="2266"/>
        <item x="2359"/>
        <item x="2166"/>
        <item x="1947"/>
        <item x="2000"/>
        <item x="1508"/>
        <item x="466"/>
        <item x="1690"/>
        <item x="2524"/>
        <item x="2037"/>
        <item x="1731"/>
        <item x="1094"/>
        <item x="881"/>
        <item x="1131"/>
        <item x="771"/>
        <item x="1070"/>
        <item x="1681"/>
        <item x="1425"/>
        <item x="2175"/>
        <item x="385"/>
        <item x="245"/>
        <item x="137"/>
        <item x="1979"/>
        <item x="509"/>
        <item x="1090"/>
        <item x="99"/>
        <item x="1915"/>
        <item x="2416"/>
        <item x="1868"/>
        <item x="1185"/>
        <item x="619"/>
        <item x="1841"/>
        <item x="207"/>
        <item x="901"/>
        <item x="1493"/>
        <item x="930"/>
        <item x="2468"/>
        <item x="1937"/>
        <item x="2277"/>
        <item x="926"/>
        <item x="1246"/>
        <item x="828"/>
        <item x="1925"/>
        <item x="1982"/>
        <item x="2199"/>
        <item x="810"/>
        <item x="1404"/>
        <item x="909"/>
        <item x="1972"/>
        <item x="665"/>
        <item x="1465"/>
        <item x="1384"/>
        <item x="2430"/>
        <item x="20"/>
        <item x="417"/>
        <item x="2505"/>
        <item x="2365"/>
        <item x="2238"/>
        <item x="1931"/>
        <item x="1427"/>
        <item x="2184"/>
        <item x="371"/>
        <item x="872"/>
        <item x="1885"/>
        <item x="1388"/>
        <item x="2344"/>
        <item x="766"/>
        <item x="1657"/>
        <item x="158"/>
        <item x="735"/>
        <item x="138"/>
        <item x="1269"/>
        <item x="2183"/>
        <item x="1813"/>
        <item x="1586"/>
        <item x="1718"/>
        <item x="1864"/>
        <item x="755"/>
        <item x="2090"/>
        <item x="198"/>
        <item x="161"/>
        <item x="2591"/>
        <item x="1113"/>
        <item x="224"/>
        <item x="1766"/>
        <item x="2276"/>
        <item x="320"/>
        <item x="1467"/>
        <item x="1739"/>
        <item x="1556"/>
        <item x="1190"/>
        <item x="2500"/>
        <item x="632"/>
        <item x="2134"/>
        <item x="1906"/>
        <item x="1022"/>
        <item x="2346"/>
        <item x="1913"/>
        <item x="1673"/>
        <item x="2178"/>
        <item x="376"/>
        <item x="2226"/>
        <item x="944"/>
        <item x="2557"/>
        <item x="1087"/>
        <item x="1751"/>
        <item x="2249"/>
        <item x="2120"/>
        <item x="1567"/>
        <item x="1406"/>
        <item x="960"/>
        <item x="1194"/>
        <item x="525"/>
        <item x="104"/>
        <item x="1299"/>
        <item x="1629"/>
        <item x="1965"/>
        <item x="2135"/>
        <item x="222"/>
        <item x="1874"/>
        <item x="2493"/>
        <item x="298"/>
        <item x="61"/>
        <item x="1078"/>
        <item x="2587"/>
        <item x="2245"/>
        <item x="2223"/>
        <item x="1209"/>
        <item x="1898"/>
        <item x="1806"/>
        <item x="1676"/>
        <item x="7"/>
        <item x="220"/>
        <item x="1136"/>
        <item x="1257"/>
        <item x="156"/>
        <item x="1914"/>
        <item x="719"/>
        <item x="2095"/>
        <item x="824"/>
        <item x="1054"/>
        <item x="335"/>
        <item x="2127"/>
        <item x="2319"/>
        <item x="2577"/>
        <item x="774"/>
        <item x="1306"/>
        <item x="2464"/>
        <item x="2384"/>
        <item x="2504"/>
        <item x="1970"/>
        <item x="928"/>
        <item x="970"/>
        <item x="2389"/>
        <item x="1946"/>
        <item x="518"/>
        <item x="1702"/>
        <item x="1071"/>
        <item x="93"/>
        <item x="1468"/>
        <item x="109"/>
        <item x="796"/>
        <item x="452"/>
        <item x="2214"/>
        <item x="1444"/>
        <item x="1670"/>
        <item x="1213"/>
        <item x="578"/>
        <item x="304"/>
        <item x="841"/>
        <item x="1433"/>
        <item x="568"/>
        <item x="1763"/>
        <item x="1782"/>
        <item x="416"/>
        <item x="739"/>
        <item x="1091"/>
        <item x="36"/>
        <item x="460"/>
        <item x="445"/>
        <item x="511"/>
        <item x="1014"/>
        <item x="2399"/>
        <item x="1591"/>
        <item x="2338"/>
        <item x="1062"/>
        <item x="606"/>
        <item x="2281"/>
        <item x="70"/>
        <item x="2152"/>
        <item x="2231"/>
        <item x="194"/>
        <item x="885"/>
        <item x="1997"/>
        <item x="1744"/>
        <item x="529"/>
        <item x="190"/>
        <item x="169"/>
        <item x="2602"/>
        <item x="2078"/>
        <item x="205"/>
        <item x="97"/>
        <item x="398"/>
        <item x="1498"/>
        <item x="893"/>
        <item x="2023"/>
        <item x="2584"/>
        <item x="1565"/>
        <item x="1436"/>
        <item x="1166"/>
        <item x="1165"/>
        <item x="2158"/>
        <item x="900"/>
        <item x="1267"/>
        <item x="2574"/>
        <item x="1989"/>
        <item x="1249"/>
        <item x="1134"/>
        <item x="1339"/>
        <item x="2407"/>
        <item x="676"/>
        <item x="450"/>
        <item x="356"/>
        <item x="1909"/>
        <item x="584"/>
        <item x="507"/>
        <item x="2414"/>
        <item x="1081"/>
        <item x="780"/>
        <item x="411"/>
        <item x="2073"/>
        <item x="2545"/>
        <item x="600"/>
        <item x="1831"/>
        <item x="1212"/>
        <item x="179"/>
        <item x="734"/>
        <item x="476"/>
        <item x="2021"/>
        <item x="1983"/>
        <item x="1826"/>
        <item x="2470"/>
        <item x="2064"/>
        <item x="997"/>
        <item x="726"/>
        <item x="1770"/>
        <item x="1675"/>
        <item x="78"/>
        <item x="1652"/>
        <item x="151"/>
        <item x="468"/>
        <item x="1956"/>
        <item x="132"/>
        <item x="1219"/>
        <item x="30"/>
        <item x="1692"/>
        <item x="447"/>
        <item x="2452"/>
        <item x="757"/>
        <item x="1595"/>
        <item x="2418"/>
        <item x="1235"/>
        <item x="599"/>
        <item x="1491"/>
        <item x="2105"/>
        <item x="2247"/>
        <item x="231"/>
        <item x="2258"/>
        <item x="657"/>
        <item x="669"/>
        <item x="34"/>
        <item x="2340"/>
        <item x="2170"/>
        <item x="2541"/>
        <item x="2289"/>
        <item x="1096"/>
        <item x="200"/>
        <item x="103"/>
        <item x="1002"/>
        <item x="995"/>
        <item x="2608"/>
        <item t="default"/>
      </items>
    </pivotField>
    <pivotField compact="0" showAll="0"/>
    <pivotField compact="0" showAll="0"/>
    <pivotField compact="0" showAll="0"/>
    <pivotField compact="0" showAll="0"/>
    <pivotField compact="0" showAll="0"/>
    <pivotField compact="0" showAll="0"/>
    <pivotField compact="0" showAll="0"/>
  </pivotFields>
  <rowItems count="1">
    <i/>
  </rowItems>
  <colItems count="1">
    <i/>
  </colItems>
  <dataFields count="1">
    <dataField name="Sum of Revenue" fld="15" baseField="0" baseItem="0"/>
  </dataFields>
  <formats count="3">
    <format dxfId="670">
      <pivotArea collapsedLevelsAreSubtotals="1" fieldPosition="0"/>
    </format>
    <format dxfId="669">
      <pivotArea collapsedLevelsAreSubtotals="1" fieldPosition="0"/>
    </format>
    <format dxfId="668">
      <pivotArea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76F5D0E2-6AE5-4651-8A5B-15E1D9B08387}" sourceName="Product Category">
  <pivotTables>
    <pivotTable tabId="2" name="top 5 contry"/>
    <pivotTable tabId="2" name="monthly profit and revenue"/>
    <pivotTable tabId="2" name="contry wise map"/>
    <pivotTable tabId="2" name="PivotTable1"/>
    <pivotTable tabId="2" name="PivotTable4"/>
    <pivotTable tabId="2" name="region wise "/>
    <pivotTable tabId="2" name="sales channel "/>
    <pivotTable tabId="2" name="Total orders"/>
    <pivotTable tabId="2" name="Total Revenue"/>
    <pivotTable tabId="2" name="Total unit sold"/>
  </pivotTables>
  <data>
    <tabular pivotCacheId="1154186192">
      <items count="6">
        <i x="3"/>
        <i x="0"/>
        <i x="4" s="1"/>
        <i x="1"/>
        <i x="2"/>
        <i x="5"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15D6326-2C8F-4625-8FD7-8CE2C14A4A18}" sourceName="Country">
  <pivotTables>
    <pivotTable tabId="2" name="monthly profit and revenue"/>
    <pivotTable tabId="2" name="contry wise map"/>
    <pivotTable tabId="2" name="PivotTable1"/>
    <pivotTable tabId="2" name="PivotTable4"/>
    <pivotTable tabId="2" name="region wise "/>
    <pivotTable tabId="2" name="sales channel "/>
    <pivotTable tabId="2" name="top 5 contry"/>
    <pivotTable tabId="2" name="Total orders"/>
    <pivotTable tabId="2" name="Total Revenue"/>
    <pivotTable tabId="2" name="Total unit sold"/>
  </pivotTables>
  <data>
    <tabular pivotCacheId="1154186192">
      <items count="18">
        <i x="6" s="1"/>
        <i x="4" s="1"/>
        <i x="1" s="1"/>
        <i x="5" s="1"/>
        <i x="10" s="1"/>
        <i x="13" s="1"/>
        <i x="12" s="1"/>
        <i x="3" s="1"/>
        <i x="15" s="1"/>
        <i x="7" s="1"/>
        <i x="16" s="1"/>
        <i x="14" s="1"/>
        <i x="9" s="1"/>
        <i x="0" s="1"/>
        <i x="2" s="1"/>
        <i x="11" s="1"/>
        <i x="8" s="1"/>
        <i x="17"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23203C16-81FE-48EC-8540-FEE6AC74563C}" sourceName="Quarter">
  <pivotTables>
    <pivotTable tabId="2" name="region wise "/>
  </pivotTables>
  <data>
    <tabular pivotCacheId="1154186192">
      <items count="6">
        <i x="0" s="1"/>
        <i x="1" s="1"/>
        <i x="2" s="1"/>
        <i x="4" s="1"/>
        <i x="3"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209E6F26-5319-4557-80B6-5C24A2AEE7AA}" cache="Slicer_Product_Category" caption="Product Category" rowHeight="247650"/>
  <slicer name="Country" xr10:uid="{5BA6431A-1693-4940-80F1-6F31216B0FE1}" cache="Slicer_Country" caption="Country" rowHeight="247650"/>
  <slicer name="Quarter" xr10:uid="{711C64FC-AF1D-4779-A335-8F6C4611D39B}" cache="Slicer_Quarter" caption="Quarte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SalesDataTable" displayName="SalesDataTable" ref="A1:W2708" totalsRowShown="0">
  <autoFilter ref="A1:W2708"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3">
    <tableColumn id="21" xr3:uid="{00000000-0010-0000-0100-000015000000}" name="ID" dataDxfId="645"/>
    <tableColumn id="2" xr3:uid="{00000000-0010-0000-0100-000002000000}" name="Order Date" dataDxfId="644"/>
    <tableColumn id="22" xr3:uid="{00000000-0010-0000-0100-000016000000}" name="Year" dataDxfId="643">
      <calculatedColumnFormula>YEAR(B2)</calculatedColumnFormula>
    </tableColumn>
    <tableColumn id="1" xr3:uid="{00000000-0010-0000-0100-000001000000}" name="Month" dataDxfId="642">
      <calculatedColumnFormula>TEXT(B2,"MMM")</calculatedColumnFormula>
    </tableColumn>
    <tableColumn id="23" xr3:uid="{00000000-0010-0000-0100-000017000000}" name="Quarter" dataDxfId="641">
      <calculatedColumnFormula>"Q"&amp;ROUNDUP(MONTH(B2)/3,0)</calculatedColumnFormula>
    </tableColumn>
    <tableColumn id="3" xr3:uid="{00000000-0010-0000-0100-000003000000}" name="Region" dataDxfId="640"/>
    <tableColumn id="4" xr3:uid="{00000000-0010-0000-0100-000004000000}" name="Country" dataDxfId="639"/>
    <tableColumn id="5" xr3:uid="{00000000-0010-0000-0100-000005000000}" name="Sales Channel" dataDxfId="638"/>
    <tableColumn id="6" xr3:uid="{00000000-0010-0000-0100-000006000000}" name="Customer Type" dataDxfId="637"/>
    <tableColumn id="7" xr3:uid="{00000000-0010-0000-0100-000007000000}" name="Product Category" dataDxfId="636"/>
    <tableColumn id="8" xr3:uid="{00000000-0010-0000-0100-000008000000}" name="Product" dataDxfId="635"/>
    <tableColumn id="9" xr3:uid="{00000000-0010-0000-0100-000009000000}" name="Units Sold" dataDxfId="634"/>
    <tableColumn id="10" xr3:uid="{00000000-0010-0000-0100-00000A000000}" name="Unit Price" dataDxfId="633"/>
    <tableColumn id="11" xr3:uid="{00000000-0010-0000-0100-00000B000000}" name="Discount %" dataDxfId="632"/>
    <tableColumn id="12" xr3:uid="{00000000-0010-0000-0100-00000C000000}" name="Unit Cost" dataDxfId="631"/>
    <tableColumn id="13" xr3:uid="{00000000-0010-0000-0100-00000D000000}" name="Revenue" dataDxfId="630">
      <calculatedColumnFormula>L2*M2*(1-N2)</calculatedColumnFormula>
    </tableColumn>
    <tableColumn id="14" xr3:uid="{00000000-0010-0000-0100-00000E000000}" name="COGS" dataDxfId="629">
      <calculatedColumnFormula>L2*O2</calculatedColumnFormula>
    </tableColumn>
    <tableColumn id="15" xr3:uid="{00000000-0010-0000-0100-00000F000000}" name="Gross Profit" dataDxfId="628">
      <calculatedColumnFormula>P2-Q2</calculatedColumnFormula>
    </tableColumn>
    <tableColumn id="16" xr3:uid="{00000000-0010-0000-0100-000010000000}" name="Gross Margin %" dataDxfId="627">
      <calculatedColumnFormula>IFERROR(R2/P2,0)</calculatedColumnFormula>
    </tableColumn>
    <tableColumn id="17" xr3:uid="{00000000-0010-0000-0100-000011000000}" name="Year2" dataDxfId="626">
      <calculatedColumnFormula>YEAR(SalesDataTable[[#This Row],[Order Date]])</calculatedColumnFormula>
    </tableColumn>
    <tableColumn id="18" xr3:uid="{00000000-0010-0000-0100-000012000000}" name="Quarter2" dataDxfId="625">
      <calculatedColumnFormula>"Q"&amp;ROUNDUP(MONTH(SalesDataTable[[#This Row],[Order Date]])/3,0)</calculatedColumnFormula>
    </tableColumn>
    <tableColumn id="19" xr3:uid="{00000000-0010-0000-0100-000013000000}" name="MonthNo" dataDxfId="624">
      <calculatedColumnFormula>MONTH(SalesDataTable[[#This Row],[Order Date]])</calculatedColumnFormula>
    </tableColumn>
    <tableColumn id="20" xr3:uid="{00000000-0010-0000-0100-000014000000}" name="Month2" dataDxfId="623">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39"/>
  <sheetViews>
    <sheetView topLeftCell="A8" workbookViewId="0">
      <selection activeCell="N51" sqref="N51"/>
    </sheetView>
  </sheetViews>
  <sheetFormatPr defaultColWidth="8.88671875" defaultRowHeight="14.4"/>
  <cols>
    <col min="1" max="1" width="14.109375" bestFit="1" customWidth="1"/>
    <col min="2" max="2" width="22.44140625" bestFit="1" customWidth="1"/>
    <col min="3" max="5" width="22.44140625" customWidth="1"/>
    <col min="6" max="6" width="16.77734375" bestFit="1" customWidth="1"/>
    <col min="8" max="8" width="23.109375" customWidth="1"/>
    <col min="9" max="9" width="12.44140625" bestFit="1" customWidth="1"/>
    <col min="10" max="10" width="15.5546875" bestFit="1" customWidth="1"/>
    <col min="12" max="12" width="9.88671875" bestFit="1" customWidth="1"/>
    <col min="14" max="14" width="12" bestFit="1" customWidth="1"/>
  </cols>
  <sheetData>
    <row r="3" spans="1:14">
      <c r="A3" t="s">
        <v>87</v>
      </c>
      <c r="F3" t="s">
        <v>88</v>
      </c>
      <c r="H3" t="s">
        <v>89</v>
      </c>
      <c r="J3" s="6" t="s">
        <v>90</v>
      </c>
      <c r="L3" s="20" t="s">
        <v>91</v>
      </c>
      <c r="N3" s="20" t="s">
        <v>92</v>
      </c>
    </row>
    <row r="4" spans="1:14">
      <c r="A4" s="21">
        <v>55552.428000000051</v>
      </c>
      <c r="F4" s="21">
        <v>28456.898000000012</v>
      </c>
      <c r="H4" s="22">
        <f>F4/A4</f>
        <v>0.51225300179498878</v>
      </c>
      <c r="J4" s="6">
        <v>1045</v>
      </c>
      <c r="L4" s="20">
        <v>458</v>
      </c>
      <c r="N4" s="20">
        <v>27095.530000000024</v>
      </c>
    </row>
    <row r="5" spans="1:14">
      <c r="H5" s="23"/>
    </row>
    <row r="9" spans="1:14">
      <c r="A9" s="26" t="s">
        <v>3</v>
      </c>
      <c r="B9" t="s">
        <v>95</v>
      </c>
      <c r="C9" t="s">
        <v>96</v>
      </c>
      <c r="E9" s="26" t="s">
        <v>6</v>
      </c>
      <c r="F9" s="29" t="s">
        <v>95</v>
      </c>
    </row>
    <row r="10" spans="1:14">
      <c r="A10" t="s">
        <v>23</v>
      </c>
      <c r="B10" s="27">
        <v>3888.5239999999999</v>
      </c>
      <c r="C10" s="27">
        <v>1826.6040000000003</v>
      </c>
      <c r="D10" s="21"/>
      <c r="E10" t="s">
        <v>71</v>
      </c>
      <c r="F10" s="29">
        <v>4873.4844999999996</v>
      </c>
      <c r="H10" s="24">
        <f>H4</f>
        <v>0.51225300179498878</v>
      </c>
      <c r="J10">
        <f>J4</f>
        <v>1045</v>
      </c>
      <c r="L10">
        <f>L4</f>
        <v>458</v>
      </c>
      <c r="N10">
        <f>N4</f>
        <v>27095.530000000024</v>
      </c>
    </row>
    <row r="11" spans="1:14">
      <c r="A11" t="s">
        <v>93</v>
      </c>
      <c r="B11" s="27">
        <v>3720.5465000000004</v>
      </c>
      <c r="C11" s="27">
        <v>1922.6765000000003</v>
      </c>
      <c r="E11" t="s">
        <v>67</v>
      </c>
      <c r="F11" s="29">
        <v>5612.1940000000022</v>
      </c>
    </row>
    <row r="12" spans="1:14">
      <c r="A12" t="s">
        <v>77</v>
      </c>
      <c r="B12" s="27">
        <v>5363.5220000000008</v>
      </c>
      <c r="C12" s="27">
        <v>2838.9219999999991</v>
      </c>
      <c r="E12" t="s">
        <v>74</v>
      </c>
      <c r="F12" s="29">
        <v>4731.8600000000006</v>
      </c>
    </row>
    <row r="13" spans="1:14">
      <c r="A13" t="s">
        <v>78</v>
      </c>
      <c r="B13" s="27">
        <v>5109.0835000000006</v>
      </c>
      <c r="C13" s="27">
        <v>2501.4234999999999</v>
      </c>
      <c r="E13" t="s">
        <v>36</v>
      </c>
      <c r="F13" s="29">
        <v>4343.1935000000003</v>
      </c>
    </row>
    <row r="14" spans="1:14">
      <c r="A14" t="s">
        <v>79</v>
      </c>
      <c r="B14" s="27">
        <v>6155.2119999999995</v>
      </c>
      <c r="C14" s="27">
        <v>3091.7120000000014</v>
      </c>
      <c r="E14" t="s">
        <v>57</v>
      </c>
      <c r="F14" s="29">
        <v>5152.3354999999992</v>
      </c>
    </row>
    <row r="15" spans="1:14">
      <c r="A15" t="s">
        <v>80</v>
      </c>
      <c r="B15" s="27">
        <v>4599.9590000000007</v>
      </c>
      <c r="C15" s="27">
        <v>2497.9589999999998</v>
      </c>
      <c r="E15" t="s">
        <v>94</v>
      </c>
      <c r="F15" s="29">
        <v>24713.067500000005</v>
      </c>
    </row>
    <row r="16" spans="1:14">
      <c r="A16" t="s">
        <v>81</v>
      </c>
      <c r="B16" s="27">
        <v>6214.9694999999992</v>
      </c>
      <c r="C16" s="27">
        <v>3160.8195000000001</v>
      </c>
    </row>
    <row r="17" spans="1:12">
      <c r="A17" t="s">
        <v>82</v>
      </c>
      <c r="B17" s="27">
        <v>4013.6099999999997</v>
      </c>
      <c r="C17" s="27">
        <v>2142.2399999999998</v>
      </c>
    </row>
    <row r="18" spans="1:12">
      <c r="A18" t="s">
        <v>83</v>
      </c>
      <c r="B18" s="27">
        <v>5044.6439999999975</v>
      </c>
      <c r="C18" s="27">
        <v>2695.7840000000001</v>
      </c>
    </row>
    <row r="19" spans="1:12">
      <c r="A19" t="s">
        <v>84</v>
      </c>
      <c r="B19" s="27">
        <v>4625.8855000000003</v>
      </c>
      <c r="C19" s="27">
        <v>2308.0655000000002</v>
      </c>
      <c r="E19" s="26" t="s">
        <v>7</v>
      </c>
      <c r="F19" t="s">
        <v>95</v>
      </c>
    </row>
    <row r="20" spans="1:12">
      <c r="A20" t="s">
        <v>85</v>
      </c>
      <c r="B20" s="27">
        <v>4683.7349999999997</v>
      </c>
      <c r="C20" s="27">
        <v>2321.355</v>
      </c>
      <c r="E20" t="s">
        <v>32</v>
      </c>
      <c r="F20" s="25">
        <v>11512.234499999999</v>
      </c>
    </row>
    <row r="21" spans="1:12">
      <c r="A21" t="s">
        <v>86</v>
      </c>
      <c r="B21" s="27">
        <v>2132.7370000000001</v>
      </c>
      <c r="C21" s="27">
        <v>1149.3369999999998</v>
      </c>
      <c r="E21" t="s">
        <v>52</v>
      </c>
      <c r="F21" s="25">
        <v>8492.5580000000009</v>
      </c>
      <c r="H21" s="26" t="s">
        <v>6</v>
      </c>
      <c r="I21" t="s">
        <v>95</v>
      </c>
      <c r="K21" t="str">
        <f>H21</f>
        <v>Country</v>
      </c>
      <c r="L21" t="str">
        <f>I21</f>
        <v>Total Revenue</v>
      </c>
    </row>
    <row r="22" spans="1:12">
      <c r="A22" t="s">
        <v>94</v>
      </c>
      <c r="B22" s="27">
        <v>55552.428000000007</v>
      </c>
      <c r="C22" s="27">
        <v>28456.898000000001</v>
      </c>
      <c r="E22" t="s">
        <v>26</v>
      </c>
      <c r="F22" s="25">
        <v>23100.276499999996</v>
      </c>
      <c r="H22" t="s">
        <v>51</v>
      </c>
      <c r="I22" s="25">
        <v>3247.2879999999996</v>
      </c>
      <c r="K22" t="str">
        <f t="shared" ref="K22:L31" si="0">H22</f>
        <v>Austria</v>
      </c>
      <c r="L22">
        <f t="shared" si="0"/>
        <v>3247.2879999999996</v>
      </c>
    </row>
    <row r="23" spans="1:12">
      <c r="E23" t="s">
        <v>43</v>
      </c>
      <c r="F23" s="25">
        <v>12447.359000000008</v>
      </c>
      <c r="H23" t="s">
        <v>45</v>
      </c>
      <c r="I23" s="25">
        <v>1789.9054999999998</v>
      </c>
      <c r="K23" t="str">
        <f t="shared" si="0"/>
        <v>Belgium</v>
      </c>
      <c r="L23">
        <f t="shared" si="0"/>
        <v>1789.9054999999998</v>
      </c>
    </row>
    <row r="24" spans="1:12">
      <c r="E24" t="s">
        <v>94</v>
      </c>
      <c r="F24" s="25">
        <v>55552.428</v>
      </c>
      <c r="H24" t="s">
        <v>31</v>
      </c>
      <c r="I24" s="25">
        <v>2992.1015000000002</v>
      </c>
      <c r="K24" t="str">
        <f t="shared" si="0"/>
        <v>Czechia</v>
      </c>
      <c r="L24">
        <f t="shared" si="0"/>
        <v>2992.1015000000002</v>
      </c>
    </row>
    <row r="25" spans="1:12">
      <c r="H25" t="s">
        <v>49</v>
      </c>
      <c r="I25" s="25">
        <v>1709.8519999999999</v>
      </c>
      <c r="K25" t="str">
        <f t="shared" si="0"/>
        <v>Denmark</v>
      </c>
      <c r="L25">
        <f t="shared" si="0"/>
        <v>1709.8519999999999</v>
      </c>
    </row>
    <row r="26" spans="1:12">
      <c r="H26" t="s">
        <v>63</v>
      </c>
      <c r="I26" s="25">
        <v>1566.2949999999998</v>
      </c>
      <c r="K26" t="str">
        <f t="shared" si="0"/>
        <v>Finland</v>
      </c>
      <c r="L26">
        <f t="shared" si="0"/>
        <v>1566.2949999999998</v>
      </c>
    </row>
    <row r="27" spans="1:12">
      <c r="H27" t="s">
        <v>71</v>
      </c>
      <c r="I27" s="25">
        <v>4873.4844999999996</v>
      </c>
      <c r="K27" t="str">
        <f t="shared" si="0"/>
        <v>France</v>
      </c>
      <c r="L27">
        <f t="shared" si="0"/>
        <v>4873.4844999999996</v>
      </c>
    </row>
    <row r="28" spans="1:12">
      <c r="E28" s="26" t="s">
        <v>5</v>
      </c>
      <c r="F28" t="s">
        <v>95</v>
      </c>
      <c r="H28" t="s">
        <v>67</v>
      </c>
      <c r="I28" s="25">
        <v>5612.1940000000022</v>
      </c>
      <c r="K28" t="str">
        <f t="shared" si="0"/>
        <v>Germany</v>
      </c>
      <c r="L28">
        <f t="shared" si="0"/>
        <v>5612.1940000000022</v>
      </c>
    </row>
    <row r="29" spans="1:12">
      <c r="E29" t="s">
        <v>30</v>
      </c>
      <c r="F29" s="25">
        <v>18792.841500000002</v>
      </c>
      <c r="H29" t="s">
        <v>42</v>
      </c>
      <c r="I29" s="25">
        <v>1333.95</v>
      </c>
      <c r="K29" t="str">
        <f t="shared" si="0"/>
        <v>Ireland</v>
      </c>
      <c r="L29">
        <f t="shared" si="0"/>
        <v>1333.95</v>
      </c>
    </row>
    <row r="30" spans="1:12">
      <c r="E30" t="s">
        <v>35</v>
      </c>
      <c r="F30" s="25">
        <v>11075.308500000001</v>
      </c>
      <c r="H30" t="s">
        <v>74</v>
      </c>
      <c r="I30" s="25">
        <v>4731.8600000000006</v>
      </c>
      <c r="K30" t="str">
        <f t="shared" si="0"/>
        <v>Italy</v>
      </c>
      <c r="L30">
        <f t="shared" si="0"/>
        <v>4731.8600000000006</v>
      </c>
    </row>
    <row r="31" spans="1:12">
      <c r="E31" t="s">
        <v>24</v>
      </c>
      <c r="F31" s="25">
        <v>10324.139499999997</v>
      </c>
      <c r="H31" t="s">
        <v>55</v>
      </c>
      <c r="I31" s="25">
        <v>3544.413</v>
      </c>
      <c r="K31" t="str">
        <f t="shared" si="0"/>
        <v>Netherlands</v>
      </c>
      <c r="L31">
        <f t="shared" si="0"/>
        <v>3544.413</v>
      </c>
    </row>
    <row r="32" spans="1:12">
      <c r="E32" t="s">
        <v>44</v>
      </c>
      <c r="F32" s="25">
        <v>15360.138499999995</v>
      </c>
      <c r="H32" t="s">
        <v>76</v>
      </c>
      <c r="I32" s="25">
        <v>2122.018</v>
      </c>
      <c r="K32" t="str">
        <f>H32</f>
        <v>Norway</v>
      </c>
      <c r="L32">
        <f>I32</f>
        <v>2122.018</v>
      </c>
    </row>
    <row r="33" spans="5:12">
      <c r="E33" t="s">
        <v>94</v>
      </c>
      <c r="F33" s="25">
        <v>55552.427999999993</v>
      </c>
      <c r="H33" t="s">
        <v>73</v>
      </c>
      <c r="I33" s="25">
        <v>3208.4580000000001</v>
      </c>
      <c r="K33" t="str">
        <f t="shared" ref="K33:K38" si="1">H33</f>
        <v>Poland</v>
      </c>
      <c r="L33">
        <f t="shared" ref="L33:L38" si="2">I33</f>
        <v>3208.4580000000001</v>
      </c>
    </row>
    <row r="34" spans="5:12">
      <c r="H34" t="s">
        <v>60</v>
      </c>
      <c r="I34" s="25">
        <v>1639.81</v>
      </c>
      <c r="K34" t="str">
        <f t="shared" si="1"/>
        <v>Portugal</v>
      </c>
      <c r="L34">
        <f t="shared" si="2"/>
        <v>1639.81</v>
      </c>
    </row>
    <row r="35" spans="5:12">
      <c r="H35" t="s">
        <v>25</v>
      </c>
      <c r="I35" s="25">
        <v>3952.4695000000002</v>
      </c>
      <c r="K35" t="str">
        <f t="shared" si="1"/>
        <v>Spain</v>
      </c>
      <c r="L35">
        <f t="shared" si="2"/>
        <v>3952.4695000000002</v>
      </c>
    </row>
    <row r="36" spans="5:12">
      <c r="H36" t="s">
        <v>36</v>
      </c>
      <c r="I36" s="25">
        <v>4343.1935000000003</v>
      </c>
      <c r="K36" t="str">
        <f t="shared" si="1"/>
        <v>Sweden</v>
      </c>
      <c r="L36">
        <f t="shared" si="2"/>
        <v>4343.1935000000003</v>
      </c>
    </row>
    <row r="37" spans="5:12">
      <c r="H37" t="s">
        <v>65</v>
      </c>
      <c r="I37" s="25">
        <v>3732.8</v>
      </c>
      <c r="K37" t="str">
        <f t="shared" si="1"/>
        <v>Switzerland</v>
      </c>
      <c r="L37">
        <f t="shared" si="2"/>
        <v>3732.8</v>
      </c>
    </row>
    <row r="38" spans="5:12">
      <c r="H38" t="s">
        <v>57</v>
      </c>
      <c r="I38" s="25">
        <v>5152.3354999999992</v>
      </c>
      <c r="K38" t="str">
        <f t="shared" si="1"/>
        <v>United Kingdom</v>
      </c>
      <c r="L38">
        <f t="shared" si="2"/>
        <v>5152.3354999999992</v>
      </c>
    </row>
    <row r="39" spans="5:12">
      <c r="H39" t="s">
        <v>94</v>
      </c>
      <c r="I39" s="25">
        <v>55552.428000000007</v>
      </c>
    </row>
  </sheetData>
  <sortState xmlns:xlrd2="http://schemas.microsoft.com/office/spreadsheetml/2017/richdata2" ref="A9:C23">
    <sortCondition ref="A9" customList="Jan,Feb,Mar,Apr,May,Jun,Jul,Aug,Sep,Oct,Nov,Dec"/>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2708"/>
  <sheetViews>
    <sheetView workbookViewId="0"/>
  </sheetViews>
  <sheetFormatPr defaultColWidth="9.77734375" defaultRowHeight="14.4"/>
  <cols>
    <col min="1" max="1" width="5.44140625" customWidth="1"/>
    <col min="2" max="3" width="13.21875" customWidth="1"/>
    <col min="4" max="4" width="15.88671875" style="5" customWidth="1"/>
    <col min="5" max="5" width="13.21875" style="6" customWidth="1"/>
    <col min="6" max="6" width="15.77734375" customWidth="1"/>
    <col min="7" max="7" width="15" customWidth="1"/>
    <col min="8" max="8" width="15.77734375" customWidth="1"/>
    <col min="9" max="9" width="16.6640625" customWidth="1"/>
    <col min="10" max="10" width="18.44140625" customWidth="1"/>
    <col min="11" max="11" width="21.44140625" customWidth="1"/>
    <col min="12" max="12" width="10.44140625" style="7" customWidth="1"/>
    <col min="13" max="13" width="13.33203125" customWidth="1"/>
    <col min="14" max="14" width="12.109375" customWidth="1"/>
    <col min="15" max="15" width="11.6640625" customWidth="1"/>
    <col min="16" max="16" width="15.44140625" customWidth="1"/>
    <col min="17" max="17" width="10.44140625" customWidth="1"/>
    <col min="18" max="18" width="14.44140625" customWidth="1"/>
    <col min="19" max="19" width="16.6640625" customWidth="1"/>
    <col min="20" max="20" width="7.109375" customWidth="1"/>
    <col min="21" max="21" width="9.77734375" style="7"/>
  </cols>
  <sheetData>
    <row r="1" spans="1:23" ht="21.6" customHeight="1">
      <c r="A1" s="8" t="s">
        <v>0</v>
      </c>
      <c r="B1" s="8" t="s">
        <v>1</v>
      </c>
      <c r="C1" s="8" t="s">
        <v>2</v>
      </c>
      <c r="D1" s="9" t="s">
        <v>3</v>
      </c>
      <c r="E1" s="10"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row>
    <row r="2" spans="1:23" ht="15.6">
      <c r="A2" s="11">
        <v>3392</v>
      </c>
      <c r="B2" s="12">
        <v>46023</v>
      </c>
      <c r="C2" s="11">
        <f t="shared" ref="C2:C65" si="0">YEAR(B2)</f>
        <v>2026</v>
      </c>
      <c r="D2" s="13" t="str">
        <f t="shared" ref="D2:D65" si="1">TEXT(B2,"MMM")</f>
        <v>Jan</v>
      </c>
      <c r="E2" s="14" t="str">
        <f t="shared" ref="E2:E65" si="2">"Q"&amp;ROUNDUP(MONTH(B2)/3,0)</f>
        <v>Q1</v>
      </c>
      <c r="F2" s="11" t="s">
        <v>24</v>
      </c>
      <c r="G2" s="11" t="s">
        <v>25</v>
      </c>
      <c r="H2" s="11" t="s">
        <v>26</v>
      </c>
      <c r="I2" s="11" t="s">
        <v>27</v>
      </c>
      <c r="J2" s="11" t="s">
        <v>28</v>
      </c>
      <c r="K2" s="11" t="s">
        <v>29</v>
      </c>
      <c r="L2" s="15">
        <v>2</v>
      </c>
      <c r="M2" s="16">
        <v>82.06</v>
      </c>
      <c r="N2" s="17">
        <v>0</v>
      </c>
      <c r="O2" s="16">
        <v>42.94</v>
      </c>
      <c r="P2" s="16">
        <f t="shared" ref="P2:P65" si="3">L2*M2*(1-N2)</f>
        <v>164.12</v>
      </c>
      <c r="Q2" s="16">
        <f t="shared" ref="Q2:Q65" si="4">L2*O2</f>
        <v>85.88</v>
      </c>
      <c r="R2" s="16">
        <f t="shared" ref="R2:R65" si="5">P2-Q2</f>
        <v>78.239999999999995</v>
      </c>
      <c r="S2" s="18">
        <f t="shared" ref="S2:S65" si="6">IFERROR(R2/P2,0)</f>
        <v>0.476724348038021</v>
      </c>
      <c r="T2" s="19">
        <f>YEAR(SalesDataTable[[#This Row],[Order Date]])</f>
        <v>2026</v>
      </c>
      <c r="U2" s="18" t="str">
        <f>"Q"&amp;ROUNDUP(MONTH(SalesDataTable[[#This Row],[Order Date]])/3,0)</f>
        <v>Q1</v>
      </c>
      <c r="V2" s="15">
        <f>MONTH(SalesDataTable[[#This Row],[Order Date]])</f>
        <v>1</v>
      </c>
      <c r="W2" s="18" t="str">
        <f>TEXT(SalesDataTable[[#This Row],[Order Date]],"mmm")</f>
        <v>Jan</v>
      </c>
    </row>
    <row r="3" spans="1:23" ht="15.6">
      <c r="A3" s="11">
        <v>4836</v>
      </c>
      <c r="B3" s="12">
        <v>46024</v>
      </c>
      <c r="C3" s="11">
        <f t="shared" si="0"/>
        <v>2026</v>
      </c>
      <c r="D3" s="13" t="str">
        <f t="shared" si="1"/>
        <v>Jan</v>
      </c>
      <c r="E3" s="14" t="str">
        <f t="shared" si="2"/>
        <v>Q1</v>
      </c>
      <c r="F3" s="11" t="s">
        <v>30</v>
      </c>
      <c r="G3" s="11" t="s">
        <v>31</v>
      </c>
      <c r="H3" s="11" t="s">
        <v>32</v>
      </c>
      <c r="I3" s="11" t="s">
        <v>27</v>
      </c>
      <c r="J3" s="11" t="s">
        <v>33</v>
      </c>
      <c r="K3" s="11" t="s">
        <v>34</v>
      </c>
      <c r="L3" s="15">
        <v>4</v>
      </c>
      <c r="M3" s="16">
        <v>94.18</v>
      </c>
      <c r="N3" s="17">
        <v>0.15</v>
      </c>
      <c r="O3" s="16">
        <v>45.03</v>
      </c>
      <c r="P3" s="16">
        <f t="shared" si="3"/>
        <v>320.21199999999999</v>
      </c>
      <c r="Q3" s="16">
        <f t="shared" si="4"/>
        <v>180.12</v>
      </c>
      <c r="R3" s="16">
        <f t="shared" si="5"/>
        <v>140.09200000000001</v>
      </c>
      <c r="S3" s="18">
        <f t="shared" si="6"/>
        <v>0.43749765780170602</v>
      </c>
      <c r="T3" s="19">
        <f>YEAR(SalesDataTable[[#This Row],[Order Date]])</f>
        <v>2026</v>
      </c>
      <c r="U3" s="18" t="str">
        <f>"Q"&amp;ROUNDUP(MONTH(SalesDataTable[[#This Row],[Order Date]])/3,0)</f>
        <v>Q1</v>
      </c>
      <c r="V3" s="15">
        <f>MONTH(SalesDataTable[[#This Row],[Order Date]])</f>
        <v>1</v>
      </c>
      <c r="W3" s="18" t="str">
        <f>TEXT(SalesDataTable[[#This Row],[Order Date]],"mmm")</f>
        <v>Jan</v>
      </c>
    </row>
    <row r="4" spans="1:23" ht="15.6">
      <c r="A4" s="11">
        <v>163</v>
      </c>
      <c r="B4" s="12">
        <v>46025</v>
      </c>
      <c r="C4" s="11">
        <f t="shared" si="0"/>
        <v>2026</v>
      </c>
      <c r="D4" s="13" t="str">
        <f t="shared" si="1"/>
        <v>Jan</v>
      </c>
      <c r="E4" s="14" t="str">
        <f t="shared" si="2"/>
        <v>Q1</v>
      </c>
      <c r="F4" s="11" t="s">
        <v>35</v>
      </c>
      <c r="G4" s="11" t="s">
        <v>36</v>
      </c>
      <c r="H4" s="11" t="s">
        <v>26</v>
      </c>
      <c r="I4" s="11" t="s">
        <v>37</v>
      </c>
      <c r="J4" s="11" t="s">
        <v>38</v>
      </c>
      <c r="K4" s="11" t="s">
        <v>39</v>
      </c>
      <c r="L4" s="15">
        <v>2</v>
      </c>
      <c r="M4" s="16">
        <v>36.72</v>
      </c>
      <c r="N4" s="17">
        <v>0.05</v>
      </c>
      <c r="O4" s="16">
        <v>13.76</v>
      </c>
      <c r="P4" s="16">
        <f t="shared" si="3"/>
        <v>69.768000000000001</v>
      </c>
      <c r="Q4" s="16">
        <f t="shared" si="4"/>
        <v>27.52</v>
      </c>
      <c r="R4" s="16">
        <f t="shared" si="5"/>
        <v>42.247999999999998</v>
      </c>
      <c r="S4" s="18">
        <f t="shared" si="6"/>
        <v>0.60554982226808896</v>
      </c>
      <c r="T4" s="19">
        <f>YEAR(SalesDataTable[[#This Row],[Order Date]])</f>
        <v>2026</v>
      </c>
      <c r="U4" s="18" t="str">
        <f>"Q"&amp;ROUNDUP(MONTH(SalesDataTable[[#This Row],[Order Date]])/3,0)</f>
        <v>Q1</v>
      </c>
      <c r="V4" s="15">
        <f>MONTH(SalesDataTable[[#This Row],[Order Date]])</f>
        <v>1</v>
      </c>
      <c r="W4" s="18" t="str">
        <f>TEXT(SalesDataTable[[#This Row],[Order Date]],"mmm")</f>
        <v>Jan</v>
      </c>
    </row>
    <row r="5" spans="1:23" ht="15.6">
      <c r="A5" s="11">
        <v>542</v>
      </c>
      <c r="B5" s="12">
        <v>46025</v>
      </c>
      <c r="C5" s="11">
        <f t="shared" si="0"/>
        <v>2026</v>
      </c>
      <c r="D5" s="13" t="str">
        <f t="shared" si="1"/>
        <v>Jan</v>
      </c>
      <c r="E5" s="14" t="str">
        <f t="shared" si="2"/>
        <v>Q1</v>
      </c>
      <c r="F5" s="11" t="s">
        <v>24</v>
      </c>
      <c r="G5" s="11" t="s">
        <v>25</v>
      </c>
      <c r="H5" s="11" t="s">
        <v>32</v>
      </c>
      <c r="I5" s="11" t="s">
        <v>40</v>
      </c>
      <c r="J5" s="11" t="s">
        <v>33</v>
      </c>
      <c r="K5" s="11" t="s">
        <v>41</v>
      </c>
      <c r="L5" s="15">
        <v>4</v>
      </c>
      <c r="M5" s="16">
        <v>143.66999999999999</v>
      </c>
      <c r="N5" s="17">
        <v>0.1</v>
      </c>
      <c r="O5" s="16">
        <v>81.22</v>
      </c>
      <c r="P5" s="16">
        <f t="shared" si="3"/>
        <v>517.21199999999999</v>
      </c>
      <c r="Q5" s="16">
        <f t="shared" si="4"/>
        <v>324.88</v>
      </c>
      <c r="R5" s="16">
        <f t="shared" si="5"/>
        <v>192.33199999999999</v>
      </c>
      <c r="S5" s="18">
        <f t="shared" si="6"/>
        <v>0.37186298848441302</v>
      </c>
      <c r="T5" s="19">
        <f>YEAR(SalesDataTable[[#This Row],[Order Date]])</f>
        <v>2026</v>
      </c>
      <c r="U5" s="18" t="str">
        <f>"Q"&amp;ROUNDUP(MONTH(SalesDataTable[[#This Row],[Order Date]])/3,0)</f>
        <v>Q1</v>
      </c>
      <c r="V5" s="15">
        <f>MONTH(SalesDataTable[[#This Row],[Order Date]])</f>
        <v>1</v>
      </c>
      <c r="W5" s="18" t="str">
        <f>TEXT(SalesDataTable[[#This Row],[Order Date]],"mmm")</f>
        <v>Jan</v>
      </c>
    </row>
    <row r="6" spans="1:23" ht="15.6">
      <c r="A6" s="11">
        <v>2002</v>
      </c>
      <c r="B6" s="12">
        <v>46025</v>
      </c>
      <c r="C6" s="11">
        <f t="shared" si="0"/>
        <v>2026</v>
      </c>
      <c r="D6" s="13" t="str">
        <f t="shared" si="1"/>
        <v>Jan</v>
      </c>
      <c r="E6" s="14" t="str">
        <f t="shared" si="2"/>
        <v>Q1</v>
      </c>
      <c r="F6" s="11" t="s">
        <v>24</v>
      </c>
      <c r="G6" s="11" t="s">
        <v>25</v>
      </c>
      <c r="H6" s="11" t="s">
        <v>32</v>
      </c>
      <c r="I6" s="11" t="s">
        <v>40</v>
      </c>
      <c r="J6" s="11" t="s">
        <v>38</v>
      </c>
      <c r="K6" s="11" t="s">
        <v>39</v>
      </c>
      <c r="L6" s="15">
        <v>3</v>
      </c>
      <c r="M6" s="16">
        <v>36.53</v>
      </c>
      <c r="N6" s="17">
        <v>0.15</v>
      </c>
      <c r="O6" s="16">
        <v>13.67</v>
      </c>
      <c r="P6" s="16">
        <f t="shared" si="3"/>
        <v>93.151499999999999</v>
      </c>
      <c r="Q6" s="16">
        <f t="shared" si="4"/>
        <v>41.01</v>
      </c>
      <c r="R6" s="16">
        <f t="shared" si="5"/>
        <v>52.141500000000001</v>
      </c>
      <c r="S6" s="18">
        <f t="shared" si="6"/>
        <v>0.55974944042769004</v>
      </c>
      <c r="T6" s="19">
        <f>YEAR(SalesDataTable[[#This Row],[Order Date]])</f>
        <v>2026</v>
      </c>
      <c r="U6" s="18" t="str">
        <f>"Q"&amp;ROUNDUP(MONTH(SalesDataTable[[#This Row],[Order Date]])/3,0)</f>
        <v>Q1</v>
      </c>
      <c r="V6" s="15">
        <f>MONTH(SalesDataTable[[#This Row],[Order Date]])</f>
        <v>1</v>
      </c>
      <c r="W6" s="18" t="str">
        <f>TEXT(SalesDataTable[[#This Row],[Order Date]],"mmm")</f>
        <v>Jan</v>
      </c>
    </row>
    <row r="7" spans="1:23" ht="15.6">
      <c r="A7" s="11">
        <v>2005</v>
      </c>
      <c r="B7" s="12">
        <v>46025</v>
      </c>
      <c r="C7" s="11">
        <f t="shared" si="0"/>
        <v>2026</v>
      </c>
      <c r="D7" s="13" t="str">
        <f t="shared" si="1"/>
        <v>Jan</v>
      </c>
      <c r="E7" s="14" t="str">
        <f t="shared" si="2"/>
        <v>Q1</v>
      </c>
      <c r="F7" s="11" t="s">
        <v>35</v>
      </c>
      <c r="G7" s="11" t="s">
        <v>42</v>
      </c>
      <c r="H7" s="11" t="s">
        <v>43</v>
      </c>
      <c r="I7" s="11" t="s">
        <v>37</v>
      </c>
      <c r="J7" s="11" t="s">
        <v>38</v>
      </c>
      <c r="K7" s="11" t="s">
        <v>39</v>
      </c>
      <c r="L7" s="15">
        <v>1</v>
      </c>
      <c r="M7" s="16">
        <v>35.340000000000003</v>
      </c>
      <c r="N7" s="17">
        <v>0</v>
      </c>
      <c r="O7" s="16">
        <v>13.37</v>
      </c>
      <c r="P7" s="16">
        <f t="shared" si="3"/>
        <v>35.340000000000003</v>
      </c>
      <c r="Q7" s="16">
        <f t="shared" si="4"/>
        <v>13.37</v>
      </c>
      <c r="R7" s="16">
        <f t="shared" si="5"/>
        <v>21.97</v>
      </c>
      <c r="S7" s="18">
        <f t="shared" si="6"/>
        <v>0.62167515563101305</v>
      </c>
      <c r="T7" s="19">
        <f>YEAR(SalesDataTable[[#This Row],[Order Date]])</f>
        <v>2026</v>
      </c>
      <c r="U7" s="18" t="str">
        <f>"Q"&amp;ROUNDUP(MONTH(SalesDataTable[[#This Row],[Order Date]])/3,0)</f>
        <v>Q1</v>
      </c>
      <c r="V7" s="15">
        <f>MONTH(SalesDataTable[[#This Row],[Order Date]])</f>
        <v>1</v>
      </c>
      <c r="W7" s="18" t="str">
        <f>TEXT(SalesDataTable[[#This Row],[Order Date]],"mmm")</f>
        <v>Jan</v>
      </c>
    </row>
    <row r="8" spans="1:23" ht="15.6">
      <c r="A8" s="11">
        <v>2937</v>
      </c>
      <c r="B8" s="12">
        <v>46025</v>
      </c>
      <c r="C8" s="11">
        <f t="shared" si="0"/>
        <v>2026</v>
      </c>
      <c r="D8" s="13" t="str">
        <f t="shared" si="1"/>
        <v>Jan</v>
      </c>
      <c r="E8" s="14" t="str">
        <f t="shared" si="2"/>
        <v>Q1</v>
      </c>
      <c r="F8" s="11" t="s">
        <v>44</v>
      </c>
      <c r="G8" s="11" t="s">
        <v>45</v>
      </c>
      <c r="H8" s="11" t="s">
        <v>32</v>
      </c>
      <c r="I8" s="11" t="s">
        <v>27</v>
      </c>
      <c r="J8" s="11" t="s">
        <v>28</v>
      </c>
      <c r="K8" s="11" t="s">
        <v>46</v>
      </c>
      <c r="L8" s="15">
        <v>8</v>
      </c>
      <c r="M8" s="16">
        <v>49.6</v>
      </c>
      <c r="N8" s="17">
        <v>0.1</v>
      </c>
      <c r="O8" s="16">
        <v>23.05</v>
      </c>
      <c r="P8" s="16">
        <f t="shared" si="3"/>
        <v>357.12</v>
      </c>
      <c r="Q8" s="16">
        <f t="shared" si="4"/>
        <v>184.4</v>
      </c>
      <c r="R8" s="16">
        <f t="shared" si="5"/>
        <v>172.72</v>
      </c>
      <c r="S8" s="18">
        <f t="shared" si="6"/>
        <v>0.48364695340501801</v>
      </c>
      <c r="T8" s="19">
        <f>YEAR(SalesDataTable[[#This Row],[Order Date]])</f>
        <v>2026</v>
      </c>
      <c r="U8" s="18" t="str">
        <f>"Q"&amp;ROUNDUP(MONTH(SalesDataTable[[#This Row],[Order Date]])/3,0)</f>
        <v>Q1</v>
      </c>
      <c r="V8" s="15">
        <f>MONTH(SalesDataTable[[#This Row],[Order Date]])</f>
        <v>1</v>
      </c>
      <c r="W8" s="18" t="str">
        <f>TEXT(SalesDataTable[[#This Row],[Order Date]],"mmm")</f>
        <v>Jan</v>
      </c>
    </row>
    <row r="9" spans="1:23" ht="15.6">
      <c r="A9" s="11">
        <v>3326</v>
      </c>
      <c r="B9" s="12">
        <v>46025</v>
      </c>
      <c r="C9" s="11">
        <f t="shared" si="0"/>
        <v>2026</v>
      </c>
      <c r="D9" s="13" t="str">
        <f t="shared" si="1"/>
        <v>Jan</v>
      </c>
      <c r="E9" s="14" t="str">
        <f t="shared" si="2"/>
        <v>Q1</v>
      </c>
      <c r="F9" s="11" t="s">
        <v>24</v>
      </c>
      <c r="G9" s="11" t="s">
        <v>25</v>
      </c>
      <c r="H9" s="11" t="s">
        <v>43</v>
      </c>
      <c r="I9" s="11" t="s">
        <v>37</v>
      </c>
      <c r="J9" s="11" t="s">
        <v>47</v>
      </c>
      <c r="K9" s="11" t="s">
        <v>48</v>
      </c>
      <c r="L9" s="15">
        <v>2</v>
      </c>
      <c r="M9" s="16">
        <v>347.51</v>
      </c>
      <c r="N9" s="17">
        <v>0</v>
      </c>
      <c r="O9" s="16">
        <v>190.16</v>
      </c>
      <c r="P9" s="16">
        <f t="shared" si="3"/>
        <v>695.02</v>
      </c>
      <c r="Q9" s="16">
        <f t="shared" si="4"/>
        <v>380.32</v>
      </c>
      <c r="R9" s="16">
        <f t="shared" si="5"/>
        <v>314.7</v>
      </c>
      <c r="S9" s="18">
        <f t="shared" si="6"/>
        <v>0.45279272538919701</v>
      </c>
      <c r="T9" s="19">
        <f>YEAR(SalesDataTable[[#This Row],[Order Date]])</f>
        <v>2026</v>
      </c>
      <c r="U9" s="18" t="str">
        <f>"Q"&amp;ROUNDUP(MONTH(SalesDataTable[[#This Row],[Order Date]])/3,0)</f>
        <v>Q1</v>
      </c>
      <c r="V9" s="15">
        <f>MONTH(SalesDataTable[[#This Row],[Order Date]])</f>
        <v>1</v>
      </c>
      <c r="W9" s="18" t="str">
        <f>TEXT(SalesDataTable[[#This Row],[Order Date]],"mmm")</f>
        <v>Jan</v>
      </c>
    </row>
    <row r="10" spans="1:23" ht="15.6">
      <c r="A10" s="11">
        <v>3863</v>
      </c>
      <c r="B10" s="12">
        <v>46025</v>
      </c>
      <c r="C10" s="11">
        <f t="shared" si="0"/>
        <v>2026</v>
      </c>
      <c r="D10" s="13" t="str">
        <f t="shared" si="1"/>
        <v>Jan</v>
      </c>
      <c r="E10" s="14" t="str">
        <f t="shared" si="2"/>
        <v>Q1</v>
      </c>
      <c r="F10" s="11" t="s">
        <v>35</v>
      </c>
      <c r="G10" s="11" t="s">
        <v>49</v>
      </c>
      <c r="H10" s="11" t="s">
        <v>32</v>
      </c>
      <c r="I10" s="11" t="s">
        <v>27</v>
      </c>
      <c r="J10" s="11" t="s">
        <v>28</v>
      </c>
      <c r="K10" s="11" t="s">
        <v>50</v>
      </c>
      <c r="L10" s="15">
        <v>12</v>
      </c>
      <c r="M10" s="16">
        <v>41.22</v>
      </c>
      <c r="N10" s="17">
        <v>0.1</v>
      </c>
      <c r="O10" s="16">
        <v>16.64</v>
      </c>
      <c r="P10" s="16">
        <f t="shared" si="3"/>
        <v>445.17599999999999</v>
      </c>
      <c r="Q10" s="16">
        <f t="shared" si="4"/>
        <v>199.68</v>
      </c>
      <c r="R10" s="16">
        <f t="shared" si="5"/>
        <v>245.49600000000001</v>
      </c>
      <c r="S10" s="18">
        <f t="shared" si="6"/>
        <v>0.551458299638795</v>
      </c>
      <c r="T10" s="19">
        <f>YEAR(SalesDataTable[[#This Row],[Order Date]])</f>
        <v>2026</v>
      </c>
      <c r="U10" s="18" t="str">
        <f>"Q"&amp;ROUNDUP(MONTH(SalesDataTable[[#This Row],[Order Date]])/3,0)</f>
        <v>Q1</v>
      </c>
      <c r="V10" s="15">
        <f>MONTH(SalesDataTable[[#This Row],[Order Date]])</f>
        <v>1</v>
      </c>
      <c r="W10" s="18" t="str">
        <f>TEXT(SalesDataTable[[#This Row],[Order Date]],"mmm")</f>
        <v>Jan</v>
      </c>
    </row>
    <row r="11" spans="1:23" ht="15.6">
      <c r="A11" s="11">
        <v>4910</v>
      </c>
      <c r="B11" s="12">
        <v>46025</v>
      </c>
      <c r="C11" s="11">
        <f t="shared" si="0"/>
        <v>2026</v>
      </c>
      <c r="D11" s="13" t="str">
        <f t="shared" si="1"/>
        <v>Jan</v>
      </c>
      <c r="E11" s="14" t="str">
        <f t="shared" si="2"/>
        <v>Q1</v>
      </c>
      <c r="F11" s="11" t="s">
        <v>35</v>
      </c>
      <c r="G11" s="11" t="s">
        <v>42</v>
      </c>
      <c r="H11" s="11" t="s">
        <v>43</v>
      </c>
      <c r="I11" s="11" t="s">
        <v>40</v>
      </c>
      <c r="J11" s="11" t="s">
        <v>47</v>
      </c>
      <c r="K11" s="11" t="s">
        <v>48</v>
      </c>
      <c r="L11" s="15">
        <v>1</v>
      </c>
      <c r="M11" s="16">
        <v>332.18</v>
      </c>
      <c r="N11" s="17">
        <v>0</v>
      </c>
      <c r="O11" s="16">
        <v>195.33</v>
      </c>
      <c r="P11" s="16">
        <f t="shared" si="3"/>
        <v>332.18</v>
      </c>
      <c r="Q11" s="16">
        <f t="shared" si="4"/>
        <v>195.33</v>
      </c>
      <c r="R11" s="16">
        <f t="shared" si="5"/>
        <v>136.85</v>
      </c>
      <c r="S11" s="18">
        <f t="shared" si="6"/>
        <v>0.41197543500511802</v>
      </c>
      <c r="T11" s="19">
        <f>YEAR(SalesDataTable[[#This Row],[Order Date]])</f>
        <v>2026</v>
      </c>
      <c r="U11" s="18" t="str">
        <f>"Q"&amp;ROUNDUP(MONTH(SalesDataTable[[#This Row],[Order Date]])/3,0)</f>
        <v>Q1</v>
      </c>
      <c r="V11" s="15">
        <f>MONTH(SalesDataTable[[#This Row],[Order Date]])</f>
        <v>1</v>
      </c>
      <c r="W11" s="18" t="str">
        <f>TEXT(SalesDataTable[[#This Row],[Order Date]],"mmm")</f>
        <v>Jan</v>
      </c>
    </row>
    <row r="12" spans="1:23" ht="15.6">
      <c r="A12" s="11">
        <v>5188</v>
      </c>
      <c r="B12" s="12">
        <v>46025</v>
      </c>
      <c r="C12" s="11">
        <f t="shared" si="0"/>
        <v>2026</v>
      </c>
      <c r="D12" s="13" t="str">
        <f t="shared" si="1"/>
        <v>Jan</v>
      </c>
      <c r="E12" s="14" t="str">
        <f t="shared" si="2"/>
        <v>Q1</v>
      </c>
      <c r="F12" s="11" t="s">
        <v>30</v>
      </c>
      <c r="G12" s="11" t="s">
        <v>51</v>
      </c>
      <c r="H12" s="11" t="s">
        <v>52</v>
      </c>
      <c r="I12" s="11" t="s">
        <v>27</v>
      </c>
      <c r="J12" s="11" t="s">
        <v>28</v>
      </c>
      <c r="K12" s="11" t="s">
        <v>46</v>
      </c>
      <c r="L12" s="15">
        <v>1</v>
      </c>
      <c r="M12" s="16">
        <v>49.71</v>
      </c>
      <c r="N12" s="17">
        <v>0</v>
      </c>
      <c r="O12" s="16">
        <v>23.15</v>
      </c>
      <c r="P12" s="16">
        <f t="shared" si="3"/>
        <v>49.71</v>
      </c>
      <c r="Q12" s="16">
        <f t="shared" si="4"/>
        <v>23.15</v>
      </c>
      <c r="R12" s="16">
        <f t="shared" si="5"/>
        <v>26.56</v>
      </c>
      <c r="S12" s="18">
        <f t="shared" si="6"/>
        <v>0.53429893381613403</v>
      </c>
      <c r="T12" s="19">
        <f>YEAR(SalesDataTable[[#This Row],[Order Date]])</f>
        <v>2026</v>
      </c>
      <c r="U12" s="18" t="str">
        <f>"Q"&amp;ROUNDUP(MONTH(SalesDataTable[[#This Row],[Order Date]])/3,0)</f>
        <v>Q1</v>
      </c>
      <c r="V12" s="15">
        <f>MONTH(SalesDataTable[[#This Row],[Order Date]])</f>
        <v>1</v>
      </c>
      <c r="W12" s="18" t="str">
        <f>TEXT(SalesDataTable[[#This Row],[Order Date]],"mmm")</f>
        <v>Jan</v>
      </c>
    </row>
    <row r="13" spans="1:23" ht="15.6">
      <c r="A13" s="11">
        <v>845</v>
      </c>
      <c r="B13" s="12">
        <v>46026</v>
      </c>
      <c r="C13" s="11">
        <f t="shared" si="0"/>
        <v>2026</v>
      </c>
      <c r="D13" s="13" t="str">
        <f t="shared" si="1"/>
        <v>Jan</v>
      </c>
      <c r="E13" s="14" t="str">
        <f t="shared" si="2"/>
        <v>Q1</v>
      </c>
      <c r="F13" s="11" t="s">
        <v>35</v>
      </c>
      <c r="G13" s="11" t="s">
        <v>42</v>
      </c>
      <c r="H13" s="11" t="s">
        <v>26</v>
      </c>
      <c r="I13" s="11" t="s">
        <v>37</v>
      </c>
      <c r="J13" s="11" t="s">
        <v>47</v>
      </c>
      <c r="K13" s="11" t="s">
        <v>53</v>
      </c>
      <c r="L13" s="15">
        <v>2</v>
      </c>
      <c r="M13" s="16">
        <v>194.35</v>
      </c>
      <c r="N13" s="17">
        <v>0</v>
      </c>
      <c r="O13" s="16">
        <v>104.22</v>
      </c>
      <c r="P13" s="16">
        <f t="shared" si="3"/>
        <v>388.7</v>
      </c>
      <c r="Q13" s="16">
        <f t="shared" si="4"/>
        <v>208.44</v>
      </c>
      <c r="R13" s="16">
        <f t="shared" si="5"/>
        <v>180.26</v>
      </c>
      <c r="S13" s="18">
        <f t="shared" si="6"/>
        <v>0.46375096475430899</v>
      </c>
      <c r="T13" s="19">
        <f>YEAR(SalesDataTable[[#This Row],[Order Date]])</f>
        <v>2026</v>
      </c>
      <c r="U13" s="18" t="str">
        <f>"Q"&amp;ROUNDUP(MONTH(SalesDataTable[[#This Row],[Order Date]])/3,0)</f>
        <v>Q1</v>
      </c>
      <c r="V13" s="15">
        <f>MONTH(SalesDataTable[[#This Row],[Order Date]])</f>
        <v>1</v>
      </c>
      <c r="W13" s="18" t="str">
        <f>TEXT(SalesDataTable[[#This Row],[Order Date]],"mmm")</f>
        <v>Jan</v>
      </c>
    </row>
    <row r="14" spans="1:23" ht="15.6">
      <c r="A14" s="11">
        <v>1077</v>
      </c>
      <c r="B14" s="12">
        <v>46026</v>
      </c>
      <c r="C14" s="11">
        <f t="shared" si="0"/>
        <v>2026</v>
      </c>
      <c r="D14" s="13" t="str">
        <f t="shared" si="1"/>
        <v>Jan</v>
      </c>
      <c r="E14" s="14" t="str">
        <f t="shared" si="2"/>
        <v>Q1</v>
      </c>
      <c r="F14" s="11" t="s">
        <v>30</v>
      </c>
      <c r="G14" s="11" t="s">
        <v>51</v>
      </c>
      <c r="H14" s="11" t="s">
        <v>26</v>
      </c>
      <c r="I14" s="11" t="s">
        <v>37</v>
      </c>
      <c r="J14" s="11" t="s">
        <v>28</v>
      </c>
      <c r="K14" s="11" t="s">
        <v>54</v>
      </c>
      <c r="L14" s="15">
        <v>3</v>
      </c>
      <c r="M14" s="16">
        <v>102.12</v>
      </c>
      <c r="N14" s="17">
        <v>0.1</v>
      </c>
      <c r="O14" s="16">
        <v>51.28</v>
      </c>
      <c r="P14" s="16">
        <f t="shared" si="3"/>
        <v>275.72399999999999</v>
      </c>
      <c r="Q14" s="16">
        <f t="shared" si="4"/>
        <v>153.84</v>
      </c>
      <c r="R14" s="16">
        <f t="shared" si="5"/>
        <v>121.884</v>
      </c>
      <c r="S14" s="18">
        <f t="shared" si="6"/>
        <v>0.442050746398573</v>
      </c>
      <c r="T14" s="19">
        <f>YEAR(SalesDataTable[[#This Row],[Order Date]])</f>
        <v>2026</v>
      </c>
      <c r="U14" s="18" t="str">
        <f>"Q"&amp;ROUNDUP(MONTH(SalesDataTable[[#This Row],[Order Date]])/3,0)</f>
        <v>Q1</v>
      </c>
      <c r="V14" s="15">
        <f>MONTH(SalesDataTable[[#This Row],[Order Date]])</f>
        <v>1</v>
      </c>
      <c r="W14" s="18" t="str">
        <f>TEXT(SalesDataTable[[#This Row],[Order Date]],"mmm")</f>
        <v>Jan</v>
      </c>
    </row>
    <row r="15" spans="1:23" ht="15.6">
      <c r="A15" s="11">
        <v>1237</v>
      </c>
      <c r="B15" s="12">
        <v>46026</v>
      </c>
      <c r="C15" s="11">
        <f t="shared" si="0"/>
        <v>2026</v>
      </c>
      <c r="D15" s="13" t="str">
        <f t="shared" si="1"/>
        <v>Jan</v>
      </c>
      <c r="E15" s="14" t="str">
        <f t="shared" si="2"/>
        <v>Q1</v>
      </c>
      <c r="F15" s="11" t="s">
        <v>44</v>
      </c>
      <c r="G15" s="11" t="s">
        <v>55</v>
      </c>
      <c r="H15" s="11" t="s">
        <v>43</v>
      </c>
      <c r="I15" s="11" t="s">
        <v>40</v>
      </c>
      <c r="J15" s="11" t="s">
        <v>38</v>
      </c>
      <c r="K15" s="11" t="s">
        <v>56</v>
      </c>
      <c r="L15" s="15">
        <v>1</v>
      </c>
      <c r="M15" s="16">
        <v>46.99</v>
      </c>
      <c r="N15" s="17">
        <v>0.05</v>
      </c>
      <c r="O15" s="16">
        <v>18.11</v>
      </c>
      <c r="P15" s="16">
        <f t="shared" si="3"/>
        <v>44.640500000000003</v>
      </c>
      <c r="Q15" s="16">
        <f t="shared" si="4"/>
        <v>18.11</v>
      </c>
      <c r="R15" s="16">
        <f t="shared" si="5"/>
        <v>26.5305</v>
      </c>
      <c r="S15" s="18">
        <f t="shared" si="6"/>
        <v>0.59431457980981395</v>
      </c>
      <c r="T15" s="19">
        <f>YEAR(SalesDataTable[[#This Row],[Order Date]])</f>
        <v>2026</v>
      </c>
      <c r="U15" s="18" t="str">
        <f>"Q"&amp;ROUNDUP(MONTH(SalesDataTable[[#This Row],[Order Date]])/3,0)</f>
        <v>Q1</v>
      </c>
      <c r="V15" s="15">
        <f>MONTH(SalesDataTable[[#This Row],[Order Date]])</f>
        <v>1</v>
      </c>
      <c r="W15" s="18" t="str">
        <f>TEXT(SalesDataTable[[#This Row],[Order Date]],"mmm")</f>
        <v>Jan</v>
      </c>
    </row>
    <row r="16" spans="1:23" ht="15.6">
      <c r="A16" s="11">
        <v>1908</v>
      </c>
      <c r="B16" s="12">
        <v>46026</v>
      </c>
      <c r="C16" s="11">
        <f t="shared" si="0"/>
        <v>2026</v>
      </c>
      <c r="D16" s="13" t="str">
        <f t="shared" si="1"/>
        <v>Jan</v>
      </c>
      <c r="E16" s="14" t="str">
        <f t="shared" si="2"/>
        <v>Q1</v>
      </c>
      <c r="F16" s="11" t="s">
        <v>44</v>
      </c>
      <c r="G16" s="11" t="s">
        <v>57</v>
      </c>
      <c r="H16" s="11" t="s">
        <v>26</v>
      </c>
      <c r="I16" s="11" t="s">
        <v>37</v>
      </c>
      <c r="J16" s="11" t="s">
        <v>58</v>
      </c>
      <c r="K16" s="11" t="s">
        <v>59</v>
      </c>
      <c r="L16" s="15">
        <v>1</v>
      </c>
      <c r="M16" s="16">
        <v>40</v>
      </c>
      <c r="N16" s="17">
        <v>0</v>
      </c>
      <c r="O16" s="16">
        <v>15.04</v>
      </c>
      <c r="P16" s="16">
        <f t="shared" si="3"/>
        <v>40</v>
      </c>
      <c r="Q16" s="16">
        <f t="shared" si="4"/>
        <v>15.04</v>
      </c>
      <c r="R16" s="16">
        <f t="shared" si="5"/>
        <v>24.96</v>
      </c>
      <c r="S16" s="18">
        <f t="shared" si="6"/>
        <v>0.624</v>
      </c>
      <c r="T16" s="19">
        <f>YEAR(SalesDataTable[[#This Row],[Order Date]])</f>
        <v>2026</v>
      </c>
      <c r="U16" s="18" t="str">
        <f>"Q"&amp;ROUNDUP(MONTH(SalesDataTable[[#This Row],[Order Date]])/3,0)</f>
        <v>Q1</v>
      </c>
      <c r="V16" s="15">
        <f>MONTH(SalesDataTable[[#This Row],[Order Date]])</f>
        <v>1</v>
      </c>
      <c r="W16" s="18" t="str">
        <f>TEXT(SalesDataTable[[#This Row],[Order Date]],"mmm")</f>
        <v>Jan</v>
      </c>
    </row>
    <row r="17" spans="1:23" ht="15.6">
      <c r="A17" s="11">
        <v>2245</v>
      </c>
      <c r="B17" s="12">
        <v>46026</v>
      </c>
      <c r="C17" s="11">
        <f t="shared" si="0"/>
        <v>2026</v>
      </c>
      <c r="D17" s="13" t="str">
        <f t="shared" si="1"/>
        <v>Jan</v>
      </c>
      <c r="E17" s="14" t="str">
        <f t="shared" si="2"/>
        <v>Q1</v>
      </c>
      <c r="F17" s="11" t="s">
        <v>24</v>
      </c>
      <c r="G17" s="11" t="s">
        <v>60</v>
      </c>
      <c r="H17" s="11" t="s">
        <v>26</v>
      </c>
      <c r="I17" s="11" t="s">
        <v>37</v>
      </c>
      <c r="J17" s="11" t="s">
        <v>33</v>
      </c>
      <c r="K17" s="11" t="s">
        <v>61</v>
      </c>
      <c r="L17" s="15">
        <v>1</v>
      </c>
      <c r="M17" s="16">
        <v>153.38999999999999</v>
      </c>
      <c r="N17" s="17">
        <v>0</v>
      </c>
      <c r="O17" s="16">
        <v>78.59</v>
      </c>
      <c r="P17" s="16">
        <f t="shared" si="3"/>
        <v>153.38999999999999</v>
      </c>
      <c r="Q17" s="16">
        <f t="shared" si="4"/>
        <v>78.59</v>
      </c>
      <c r="R17" s="16">
        <f t="shared" si="5"/>
        <v>74.8</v>
      </c>
      <c r="S17" s="18">
        <f t="shared" si="6"/>
        <v>0.487645870004563</v>
      </c>
      <c r="T17" s="19">
        <f>YEAR(SalesDataTable[[#This Row],[Order Date]])</f>
        <v>2026</v>
      </c>
      <c r="U17" s="18" t="str">
        <f>"Q"&amp;ROUNDUP(MONTH(SalesDataTable[[#This Row],[Order Date]])/3,0)</f>
        <v>Q1</v>
      </c>
      <c r="V17" s="15">
        <f>MONTH(SalesDataTable[[#This Row],[Order Date]])</f>
        <v>1</v>
      </c>
      <c r="W17" s="18" t="str">
        <f>TEXT(SalesDataTable[[#This Row],[Order Date]],"mmm")</f>
        <v>Jan</v>
      </c>
    </row>
    <row r="18" spans="1:23" ht="15.6">
      <c r="A18" s="11">
        <v>2928</v>
      </c>
      <c r="B18" s="12">
        <v>46026</v>
      </c>
      <c r="C18" s="11">
        <f t="shared" si="0"/>
        <v>2026</v>
      </c>
      <c r="D18" s="13" t="str">
        <f t="shared" si="1"/>
        <v>Jan</v>
      </c>
      <c r="E18" s="14" t="str">
        <f t="shared" si="2"/>
        <v>Q1</v>
      </c>
      <c r="F18" s="11" t="s">
        <v>30</v>
      </c>
      <c r="G18" s="11" t="s">
        <v>51</v>
      </c>
      <c r="H18" s="11" t="s">
        <v>26</v>
      </c>
      <c r="I18" s="11" t="s">
        <v>27</v>
      </c>
      <c r="J18" s="11" t="s">
        <v>58</v>
      </c>
      <c r="K18" s="11" t="s">
        <v>62</v>
      </c>
      <c r="L18" s="15">
        <v>2</v>
      </c>
      <c r="M18" s="16">
        <v>124.97</v>
      </c>
      <c r="N18" s="17">
        <v>0.1</v>
      </c>
      <c r="O18" s="16">
        <v>67.36</v>
      </c>
      <c r="P18" s="16">
        <f t="shared" si="3"/>
        <v>224.946</v>
      </c>
      <c r="Q18" s="16">
        <f t="shared" si="4"/>
        <v>134.72</v>
      </c>
      <c r="R18" s="16">
        <f t="shared" si="5"/>
        <v>90.225999999999999</v>
      </c>
      <c r="S18" s="18">
        <f t="shared" si="6"/>
        <v>0.40110070861451202</v>
      </c>
      <c r="T18" s="19">
        <f>YEAR(SalesDataTable[[#This Row],[Order Date]])</f>
        <v>2026</v>
      </c>
      <c r="U18" s="18" t="str">
        <f>"Q"&amp;ROUNDUP(MONTH(SalesDataTable[[#This Row],[Order Date]])/3,0)</f>
        <v>Q1</v>
      </c>
      <c r="V18" s="15">
        <f>MONTH(SalesDataTable[[#This Row],[Order Date]])</f>
        <v>1</v>
      </c>
      <c r="W18" s="18" t="str">
        <f>TEXT(SalesDataTable[[#This Row],[Order Date]],"mmm")</f>
        <v>Jan</v>
      </c>
    </row>
    <row r="19" spans="1:23" ht="15.6">
      <c r="A19" s="11">
        <v>4249</v>
      </c>
      <c r="B19" s="12">
        <v>46026</v>
      </c>
      <c r="C19" s="11">
        <f t="shared" si="0"/>
        <v>2026</v>
      </c>
      <c r="D19" s="13" t="str">
        <f t="shared" si="1"/>
        <v>Jan</v>
      </c>
      <c r="E19" s="14" t="str">
        <f t="shared" si="2"/>
        <v>Q1</v>
      </c>
      <c r="F19" s="11" t="s">
        <v>44</v>
      </c>
      <c r="G19" s="11" t="s">
        <v>45</v>
      </c>
      <c r="H19" s="11" t="s">
        <v>52</v>
      </c>
      <c r="I19" s="11" t="s">
        <v>37</v>
      </c>
      <c r="J19" s="11" t="s">
        <v>28</v>
      </c>
      <c r="K19" s="11" t="s">
        <v>54</v>
      </c>
      <c r="L19" s="15">
        <v>2</v>
      </c>
      <c r="M19" s="16">
        <v>100.12</v>
      </c>
      <c r="N19" s="17">
        <v>0.1</v>
      </c>
      <c r="O19" s="16">
        <v>49.67</v>
      </c>
      <c r="P19" s="16">
        <f t="shared" si="3"/>
        <v>180.21600000000001</v>
      </c>
      <c r="Q19" s="16">
        <f t="shared" si="4"/>
        <v>99.34</v>
      </c>
      <c r="R19" s="16">
        <f t="shared" si="5"/>
        <v>80.876000000000005</v>
      </c>
      <c r="S19" s="18">
        <f t="shared" si="6"/>
        <v>0.44877258401029901</v>
      </c>
      <c r="T19" s="19">
        <f>YEAR(SalesDataTable[[#This Row],[Order Date]])</f>
        <v>2026</v>
      </c>
      <c r="U19" s="18" t="str">
        <f>"Q"&amp;ROUNDUP(MONTH(SalesDataTable[[#This Row],[Order Date]])/3,0)</f>
        <v>Q1</v>
      </c>
      <c r="V19" s="15">
        <f>MONTH(SalesDataTable[[#This Row],[Order Date]])</f>
        <v>1</v>
      </c>
      <c r="W19" s="18" t="str">
        <f>TEXT(SalesDataTable[[#This Row],[Order Date]],"mmm")</f>
        <v>Jan</v>
      </c>
    </row>
    <row r="20" spans="1:23" ht="15.6">
      <c r="A20" s="11">
        <v>1734</v>
      </c>
      <c r="B20" s="12">
        <v>46027</v>
      </c>
      <c r="C20" s="11">
        <f t="shared" si="0"/>
        <v>2026</v>
      </c>
      <c r="D20" s="13" t="str">
        <f t="shared" si="1"/>
        <v>Jan</v>
      </c>
      <c r="E20" s="14" t="str">
        <f t="shared" si="2"/>
        <v>Q1</v>
      </c>
      <c r="F20" s="11" t="s">
        <v>44</v>
      </c>
      <c r="G20" s="11" t="s">
        <v>57</v>
      </c>
      <c r="H20" s="11" t="s">
        <v>52</v>
      </c>
      <c r="I20" s="11" t="s">
        <v>27</v>
      </c>
      <c r="J20" s="11" t="s">
        <v>58</v>
      </c>
      <c r="K20" s="11" t="s">
        <v>59</v>
      </c>
      <c r="L20" s="15">
        <v>1</v>
      </c>
      <c r="M20" s="16">
        <v>40.6</v>
      </c>
      <c r="N20" s="17">
        <v>0.15</v>
      </c>
      <c r="O20" s="16">
        <v>14.61</v>
      </c>
      <c r="P20" s="16">
        <f t="shared" si="3"/>
        <v>34.51</v>
      </c>
      <c r="Q20" s="16">
        <f t="shared" si="4"/>
        <v>14.61</v>
      </c>
      <c r="R20" s="16">
        <f t="shared" si="5"/>
        <v>19.899999999999999</v>
      </c>
      <c r="S20" s="18">
        <f t="shared" si="6"/>
        <v>0.57664445088380201</v>
      </c>
      <c r="T20" s="19">
        <f>YEAR(SalesDataTable[[#This Row],[Order Date]])</f>
        <v>2026</v>
      </c>
      <c r="U20" s="18" t="str">
        <f>"Q"&amp;ROUNDUP(MONTH(SalesDataTable[[#This Row],[Order Date]])/3,0)</f>
        <v>Q1</v>
      </c>
      <c r="V20" s="15">
        <f>MONTH(SalesDataTable[[#This Row],[Order Date]])</f>
        <v>1</v>
      </c>
      <c r="W20" s="18" t="str">
        <f>TEXT(SalesDataTable[[#This Row],[Order Date]],"mmm")</f>
        <v>Jan</v>
      </c>
    </row>
    <row r="21" spans="1:23" ht="15.6">
      <c r="A21" s="11">
        <v>2331</v>
      </c>
      <c r="B21" s="12">
        <v>46027</v>
      </c>
      <c r="C21" s="11">
        <f t="shared" si="0"/>
        <v>2026</v>
      </c>
      <c r="D21" s="13" t="str">
        <f t="shared" si="1"/>
        <v>Jan</v>
      </c>
      <c r="E21" s="14" t="str">
        <f t="shared" si="2"/>
        <v>Q1</v>
      </c>
      <c r="F21" s="11" t="s">
        <v>44</v>
      </c>
      <c r="G21" s="11" t="s">
        <v>57</v>
      </c>
      <c r="H21" s="11" t="s">
        <v>26</v>
      </c>
      <c r="I21" s="11" t="s">
        <v>37</v>
      </c>
      <c r="J21" s="11" t="s">
        <v>28</v>
      </c>
      <c r="K21" s="11" t="s">
        <v>54</v>
      </c>
      <c r="L21" s="15">
        <v>1</v>
      </c>
      <c r="M21" s="16">
        <v>104.23</v>
      </c>
      <c r="N21" s="17">
        <v>0.1</v>
      </c>
      <c r="O21" s="16">
        <v>51.6</v>
      </c>
      <c r="P21" s="16">
        <f t="shared" si="3"/>
        <v>93.807000000000002</v>
      </c>
      <c r="Q21" s="16">
        <f t="shared" si="4"/>
        <v>51.6</v>
      </c>
      <c r="R21" s="16">
        <f t="shared" si="5"/>
        <v>42.207000000000001</v>
      </c>
      <c r="S21" s="18">
        <f t="shared" si="6"/>
        <v>0.44993443986056503</v>
      </c>
      <c r="T21" s="19">
        <f>YEAR(SalesDataTable[[#This Row],[Order Date]])</f>
        <v>2026</v>
      </c>
      <c r="U21" s="18" t="str">
        <f>"Q"&amp;ROUNDUP(MONTH(SalesDataTable[[#This Row],[Order Date]])/3,0)</f>
        <v>Q1</v>
      </c>
      <c r="V21" s="15">
        <f>MONTH(SalesDataTable[[#This Row],[Order Date]])</f>
        <v>1</v>
      </c>
      <c r="W21" s="18" t="str">
        <f>TEXT(SalesDataTable[[#This Row],[Order Date]],"mmm")</f>
        <v>Jan</v>
      </c>
    </row>
    <row r="22" spans="1:23" ht="15.6">
      <c r="A22" s="11">
        <v>2475</v>
      </c>
      <c r="B22" s="12">
        <v>46027</v>
      </c>
      <c r="C22" s="11">
        <f t="shared" si="0"/>
        <v>2026</v>
      </c>
      <c r="D22" s="13" t="str">
        <f t="shared" si="1"/>
        <v>Jan</v>
      </c>
      <c r="E22" s="14" t="str">
        <f t="shared" si="2"/>
        <v>Q1</v>
      </c>
      <c r="F22" s="11" t="s">
        <v>30</v>
      </c>
      <c r="G22" s="11" t="s">
        <v>31</v>
      </c>
      <c r="H22" s="11" t="s">
        <v>43</v>
      </c>
      <c r="I22" s="11" t="s">
        <v>27</v>
      </c>
      <c r="J22" s="11" t="s">
        <v>58</v>
      </c>
      <c r="K22" s="11" t="s">
        <v>62</v>
      </c>
      <c r="L22" s="15">
        <v>5</v>
      </c>
      <c r="M22" s="16">
        <v>122.87</v>
      </c>
      <c r="N22" s="17">
        <v>0.05</v>
      </c>
      <c r="O22" s="16">
        <v>69.67</v>
      </c>
      <c r="P22" s="16">
        <f t="shared" si="3"/>
        <v>583.63250000000005</v>
      </c>
      <c r="Q22" s="16">
        <f t="shared" si="4"/>
        <v>348.35</v>
      </c>
      <c r="R22" s="16">
        <f t="shared" si="5"/>
        <v>235.2825</v>
      </c>
      <c r="S22" s="18">
        <f t="shared" si="6"/>
        <v>0.40313467807224601</v>
      </c>
      <c r="T22" s="19">
        <f>YEAR(SalesDataTable[[#This Row],[Order Date]])</f>
        <v>2026</v>
      </c>
      <c r="U22" s="18" t="str">
        <f>"Q"&amp;ROUNDUP(MONTH(SalesDataTable[[#This Row],[Order Date]])/3,0)</f>
        <v>Q1</v>
      </c>
      <c r="V22" s="15">
        <f>MONTH(SalesDataTable[[#This Row],[Order Date]])</f>
        <v>1</v>
      </c>
      <c r="W22" s="18" t="str">
        <f>TEXT(SalesDataTable[[#This Row],[Order Date]],"mmm")</f>
        <v>Jan</v>
      </c>
    </row>
    <row r="23" spans="1:23" ht="15.6">
      <c r="A23" s="11">
        <v>1433</v>
      </c>
      <c r="B23" s="12">
        <v>46028</v>
      </c>
      <c r="C23" s="11">
        <f t="shared" si="0"/>
        <v>2026</v>
      </c>
      <c r="D23" s="13" t="str">
        <f t="shared" si="1"/>
        <v>Jan</v>
      </c>
      <c r="E23" s="14" t="str">
        <f t="shared" si="2"/>
        <v>Q1</v>
      </c>
      <c r="F23" s="11" t="s">
        <v>35</v>
      </c>
      <c r="G23" s="11" t="s">
        <v>63</v>
      </c>
      <c r="H23" s="11" t="s">
        <v>26</v>
      </c>
      <c r="I23" s="11" t="s">
        <v>37</v>
      </c>
      <c r="J23" s="11" t="s">
        <v>38</v>
      </c>
      <c r="K23" s="11" t="s">
        <v>39</v>
      </c>
      <c r="L23" s="15">
        <v>2</v>
      </c>
      <c r="M23" s="16">
        <v>36.619999999999997</v>
      </c>
      <c r="N23" s="17">
        <v>0.05</v>
      </c>
      <c r="O23" s="16">
        <v>13.87</v>
      </c>
      <c r="P23" s="16">
        <f t="shared" si="3"/>
        <v>69.578000000000003</v>
      </c>
      <c r="Q23" s="16">
        <f t="shared" si="4"/>
        <v>27.74</v>
      </c>
      <c r="R23" s="16">
        <f t="shared" si="5"/>
        <v>41.838000000000001</v>
      </c>
      <c r="S23" s="18">
        <f t="shared" si="6"/>
        <v>0.60131075914800702</v>
      </c>
      <c r="T23" s="19">
        <f>YEAR(SalesDataTable[[#This Row],[Order Date]])</f>
        <v>2026</v>
      </c>
      <c r="U23" s="18" t="str">
        <f>"Q"&amp;ROUNDUP(MONTH(SalesDataTable[[#This Row],[Order Date]])/3,0)</f>
        <v>Q1</v>
      </c>
      <c r="V23" s="15">
        <f>MONTH(SalesDataTable[[#This Row],[Order Date]])</f>
        <v>1</v>
      </c>
      <c r="W23" s="18" t="str">
        <f>TEXT(SalesDataTable[[#This Row],[Order Date]],"mmm")</f>
        <v>Jan</v>
      </c>
    </row>
    <row r="24" spans="1:23" ht="15.6">
      <c r="A24" s="11">
        <v>3624</v>
      </c>
      <c r="B24" s="12">
        <v>46028</v>
      </c>
      <c r="C24" s="11">
        <f t="shared" si="0"/>
        <v>2026</v>
      </c>
      <c r="D24" s="13" t="str">
        <f t="shared" si="1"/>
        <v>Jan</v>
      </c>
      <c r="E24" s="14" t="str">
        <f t="shared" si="2"/>
        <v>Q1</v>
      </c>
      <c r="F24" s="11" t="s">
        <v>44</v>
      </c>
      <c r="G24" s="11" t="s">
        <v>55</v>
      </c>
      <c r="H24" s="11" t="s">
        <v>26</v>
      </c>
      <c r="I24" s="11" t="s">
        <v>37</v>
      </c>
      <c r="J24" s="11" t="s">
        <v>33</v>
      </c>
      <c r="K24" s="11" t="s">
        <v>34</v>
      </c>
      <c r="L24" s="15">
        <v>1</v>
      </c>
      <c r="M24" s="16">
        <v>93.4</v>
      </c>
      <c r="N24" s="17">
        <v>0</v>
      </c>
      <c r="O24" s="16">
        <v>46.11</v>
      </c>
      <c r="P24" s="16">
        <f t="shared" si="3"/>
        <v>93.4</v>
      </c>
      <c r="Q24" s="16">
        <f t="shared" si="4"/>
        <v>46.11</v>
      </c>
      <c r="R24" s="16">
        <f t="shared" si="5"/>
        <v>47.29</v>
      </c>
      <c r="S24" s="18">
        <f t="shared" si="6"/>
        <v>0.50631691648822297</v>
      </c>
      <c r="T24" s="19">
        <f>YEAR(SalesDataTable[[#This Row],[Order Date]])</f>
        <v>2026</v>
      </c>
      <c r="U24" s="18" t="str">
        <f>"Q"&amp;ROUNDUP(MONTH(SalesDataTable[[#This Row],[Order Date]])/3,0)</f>
        <v>Q1</v>
      </c>
      <c r="V24" s="15">
        <f>MONTH(SalesDataTable[[#This Row],[Order Date]])</f>
        <v>1</v>
      </c>
      <c r="W24" s="18" t="str">
        <f>TEXT(SalesDataTable[[#This Row],[Order Date]],"mmm")</f>
        <v>Jan</v>
      </c>
    </row>
    <row r="25" spans="1:23" ht="15.6">
      <c r="A25" s="11">
        <v>4680</v>
      </c>
      <c r="B25" s="12">
        <v>46028</v>
      </c>
      <c r="C25" s="11">
        <f t="shared" si="0"/>
        <v>2026</v>
      </c>
      <c r="D25" s="13" t="str">
        <f t="shared" si="1"/>
        <v>Jan</v>
      </c>
      <c r="E25" s="14" t="str">
        <f t="shared" si="2"/>
        <v>Q1</v>
      </c>
      <c r="F25" s="11" t="s">
        <v>30</v>
      </c>
      <c r="G25" s="11" t="s">
        <v>31</v>
      </c>
      <c r="H25" s="11" t="s">
        <v>52</v>
      </c>
      <c r="I25" s="11" t="s">
        <v>37</v>
      </c>
      <c r="J25" s="11" t="s">
        <v>47</v>
      </c>
      <c r="K25" s="11" t="s">
        <v>64</v>
      </c>
      <c r="L25" s="15">
        <v>2</v>
      </c>
      <c r="M25" s="16">
        <v>81.260000000000005</v>
      </c>
      <c r="N25" s="17">
        <v>0</v>
      </c>
      <c r="O25" s="16">
        <v>39.119999999999997</v>
      </c>
      <c r="P25" s="16">
        <f t="shared" si="3"/>
        <v>162.52000000000001</v>
      </c>
      <c r="Q25" s="16">
        <f t="shared" si="4"/>
        <v>78.239999999999995</v>
      </c>
      <c r="R25" s="16">
        <f t="shared" si="5"/>
        <v>84.28</v>
      </c>
      <c r="S25" s="18">
        <f t="shared" si="6"/>
        <v>0.51858232832882101</v>
      </c>
      <c r="T25" s="19">
        <f>YEAR(SalesDataTable[[#This Row],[Order Date]])</f>
        <v>2026</v>
      </c>
      <c r="U25" s="18" t="str">
        <f>"Q"&amp;ROUNDUP(MONTH(SalesDataTable[[#This Row],[Order Date]])/3,0)</f>
        <v>Q1</v>
      </c>
      <c r="V25" s="15">
        <f>MONTH(SalesDataTable[[#This Row],[Order Date]])</f>
        <v>1</v>
      </c>
      <c r="W25" s="18" t="str">
        <f>TEXT(SalesDataTable[[#This Row],[Order Date]],"mmm")</f>
        <v>Jan</v>
      </c>
    </row>
    <row r="26" spans="1:23" ht="15.6">
      <c r="A26" s="11">
        <v>4803</v>
      </c>
      <c r="B26" s="12">
        <v>46028</v>
      </c>
      <c r="C26" s="11">
        <f t="shared" si="0"/>
        <v>2026</v>
      </c>
      <c r="D26" s="13" t="str">
        <f t="shared" si="1"/>
        <v>Jan</v>
      </c>
      <c r="E26" s="14" t="str">
        <f t="shared" si="2"/>
        <v>Q1</v>
      </c>
      <c r="F26" s="11" t="s">
        <v>30</v>
      </c>
      <c r="G26" s="11" t="s">
        <v>65</v>
      </c>
      <c r="H26" s="11" t="s">
        <v>52</v>
      </c>
      <c r="I26" s="11" t="s">
        <v>37</v>
      </c>
      <c r="J26" s="11" t="s">
        <v>58</v>
      </c>
      <c r="K26" s="11" t="s">
        <v>66</v>
      </c>
      <c r="L26" s="15">
        <v>2</v>
      </c>
      <c r="M26" s="16">
        <v>35.78</v>
      </c>
      <c r="N26" s="17">
        <v>0</v>
      </c>
      <c r="O26" s="16">
        <v>13.84</v>
      </c>
      <c r="P26" s="16">
        <f t="shared" si="3"/>
        <v>71.56</v>
      </c>
      <c r="Q26" s="16">
        <f t="shared" si="4"/>
        <v>27.68</v>
      </c>
      <c r="R26" s="16">
        <f t="shared" si="5"/>
        <v>43.88</v>
      </c>
      <c r="S26" s="18">
        <f t="shared" si="6"/>
        <v>0.61319172722191195</v>
      </c>
      <c r="T26" s="19">
        <f>YEAR(SalesDataTable[[#This Row],[Order Date]])</f>
        <v>2026</v>
      </c>
      <c r="U26" s="18" t="str">
        <f>"Q"&amp;ROUNDUP(MONTH(SalesDataTable[[#This Row],[Order Date]])/3,0)</f>
        <v>Q1</v>
      </c>
      <c r="V26" s="15">
        <f>MONTH(SalesDataTable[[#This Row],[Order Date]])</f>
        <v>1</v>
      </c>
      <c r="W26" s="18" t="str">
        <f>TEXT(SalesDataTable[[#This Row],[Order Date]],"mmm")</f>
        <v>Jan</v>
      </c>
    </row>
    <row r="27" spans="1:23" ht="15.6">
      <c r="A27" s="11">
        <v>248</v>
      </c>
      <c r="B27" s="12">
        <v>46029</v>
      </c>
      <c r="C27" s="11">
        <f t="shared" si="0"/>
        <v>2026</v>
      </c>
      <c r="D27" s="13" t="str">
        <f t="shared" si="1"/>
        <v>Jan</v>
      </c>
      <c r="E27" s="14" t="str">
        <f t="shared" si="2"/>
        <v>Q1</v>
      </c>
      <c r="F27" s="11" t="s">
        <v>30</v>
      </c>
      <c r="G27" s="11" t="s">
        <v>67</v>
      </c>
      <c r="H27" s="11" t="s">
        <v>52</v>
      </c>
      <c r="I27" s="11" t="s">
        <v>37</v>
      </c>
      <c r="J27" s="11" t="s">
        <v>28</v>
      </c>
      <c r="K27" s="11" t="s">
        <v>29</v>
      </c>
      <c r="L27" s="15">
        <v>3</v>
      </c>
      <c r="M27" s="16">
        <v>81.64</v>
      </c>
      <c r="N27" s="17">
        <v>0</v>
      </c>
      <c r="O27" s="16">
        <v>43.84</v>
      </c>
      <c r="P27" s="16">
        <f t="shared" si="3"/>
        <v>244.92</v>
      </c>
      <c r="Q27" s="16">
        <f t="shared" si="4"/>
        <v>131.52000000000001</v>
      </c>
      <c r="R27" s="16">
        <f t="shared" si="5"/>
        <v>113.4</v>
      </c>
      <c r="S27" s="18">
        <f t="shared" si="6"/>
        <v>0.463008329250367</v>
      </c>
      <c r="T27" s="19">
        <f>YEAR(SalesDataTable[[#This Row],[Order Date]])</f>
        <v>2026</v>
      </c>
      <c r="U27" s="18" t="str">
        <f>"Q"&amp;ROUNDUP(MONTH(SalesDataTable[[#This Row],[Order Date]])/3,0)</f>
        <v>Q1</v>
      </c>
      <c r="V27" s="15">
        <f>MONTH(SalesDataTable[[#This Row],[Order Date]])</f>
        <v>1</v>
      </c>
      <c r="W27" s="18" t="str">
        <f>TEXT(SalesDataTable[[#This Row],[Order Date]],"mmm")</f>
        <v>Jan</v>
      </c>
    </row>
    <row r="28" spans="1:23" ht="15.6">
      <c r="A28" s="11">
        <v>1118</v>
      </c>
      <c r="B28" s="12">
        <v>46029</v>
      </c>
      <c r="C28" s="11">
        <f t="shared" si="0"/>
        <v>2026</v>
      </c>
      <c r="D28" s="13" t="str">
        <f t="shared" si="1"/>
        <v>Jan</v>
      </c>
      <c r="E28" s="14" t="str">
        <f t="shared" si="2"/>
        <v>Q1</v>
      </c>
      <c r="F28" s="11" t="s">
        <v>30</v>
      </c>
      <c r="G28" s="11" t="s">
        <v>67</v>
      </c>
      <c r="H28" s="11" t="s">
        <v>26</v>
      </c>
      <c r="I28" s="11" t="s">
        <v>27</v>
      </c>
      <c r="J28" s="11" t="s">
        <v>38</v>
      </c>
      <c r="K28" s="11" t="s">
        <v>68</v>
      </c>
      <c r="L28" s="15">
        <v>2</v>
      </c>
      <c r="M28" s="16">
        <v>131.63999999999999</v>
      </c>
      <c r="N28" s="17">
        <v>0.05</v>
      </c>
      <c r="O28" s="16">
        <v>69.02</v>
      </c>
      <c r="P28" s="16">
        <f t="shared" si="3"/>
        <v>250.11600000000001</v>
      </c>
      <c r="Q28" s="16">
        <f t="shared" si="4"/>
        <v>138.04</v>
      </c>
      <c r="R28" s="16">
        <f t="shared" si="5"/>
        <v>112.07599999999999</v>
      </c>
      <c r="S28" s="18">
        <f t="shared" si="6"/>
        <v>0.44809608341729401</v>
      </c>
      <c r="T28" s="19">
        <f>YEAR(SalesDataTable[[#This Row],[Order Date]])</f>
        <v>2026</v>
      </c>
      <c r="U28" s="18" t="str">
        <f>"Q"&amp;ROUNDUP(MONTH(SalesDataTable[[#This Row],[Order Date]])/3,0)</f>
        <v>Q1</v>
      </c>
      <c r="V28" s="15">
        <f>MONTH(SalesDataTable[[#This Row],[Order Date]])</f>
        <v>1</v>
      </c>
      <c r="W28" s="18" t="str">
        <f>TEXT(SalesDataTable[[#This Row],[Order Date]],"mmm")</f>
        <v>Jan</v>
      </c>
    </row>
    <row r="29" spans="1:23" ht="15.6">
      <c r="A29" s="11">
        <v>3023</v>
      </c>
      <c r="B29" s="12">
        <v>46029</v>
      </c>
      <c r="C29" s="11">
        <f t="shared" si="0"/>
        <v>2026</v>
      </c>
      <c r="D29" s="13" t="str">
        <f t="shared" si="1"/>
        <v>Jan</v>
      </c>
      <c r="E29" s="14" t="str">
        <f t="shared" si="2"/>
        <v>Q1</v>
      </c>
      <c r="F29" s="11" t="s">
        <v>35</v>
      </c>
      <c r="G29" s="11" t="s">
        <v>42</v>
      </c>
      <c r="H29" s="11" t="s">
        <v>52</v>
      </c>
      <c r="I29" s="11" t="s">
        <v>37</v>
      </c>
      <c r="J29" s="11" t="s">
        <v>33</v>
      </c>
      <c r="K29" s="11" t="s">
        <v>61</v>
      </c>
      <c r="L29" s="15">
        <v>2</v>
      </c>
      <c r="M29" s="16">
        <v>155.35</v>
      </c>
      <c r="N29" s="17">
        <v>0</v>
      </c>
      <c r="O29" s="16">
        <v>80.790000000000006</v>
      </c>
      <c r="P29" s="16">
        <f t="shared" si="3"/>
        <v>310.7</v>
      </c>
      <c r="Q29" s="16">
        <f t="shared" si="4"/>
        <v>161.58000000000001</v>
      </c>
      <c r="R29" s="16">
        <f t="shared" si="5"/>
        <v>149.12</v>
      </c>
      <c r="S29" s="18">
        <f t="shared" si="6"/>
        <v>0.47994850337946598</v>
      </c>
      <c r="T29" s="19">
        <f>YEAR(SalesDataTable[[#This Row],[Order Date]])</f>
        <v>2026</v>
      </c>
      <c r="U29" s="18" t="str">
        <f>"Q"&amp;ROUNDUP(MONTH(SalesDataTable[[#This Row],[Order Date]])/3,0)</f>
        <v>Q1</v>
      </c>
      <c r="V29" s="15">
        <f>MONTH(SalesDataTable[[#This Row],[Order Date]])</f>
        <v>1</v>
      </c>
      <c r="W29" s="18" t="str">
        <f>TEXT(SalesDataTable[[#This Row],[Order Date]],"mmm")</f>
        <v>Jan</v>
      </c>
    </row>
    <row r="30" spans="1:23" ht="15.6">
      <c r="A30" s="11">
        <v>3903</v>
      </c>
      <c r="B30" s="12">
        <v>46029</v>
      </c>
      <c r="C30" s="11">
        <f t="shared" si="0"/>
        <v>2026</v>
      </c>
      <c r="D30" s="13" t="str">
        <f t="shared" si="1"/>
        <v>Jan</v>
      </c>
      <c r="E30" s="14" t="str">
        <f t="shared" si="2"/>
        <v>Q1</v>
      </c>
      <c r="F30" s="11" t="s">
        <v>44</v>
      </c>
      <c r="G30" s="11" t="s">
        <v>57</v>
      </c>
      <c r="H30" s="11" t="s">
        <v>26</v>
      </c>
      <c r="I30" s="11" t="s">
        <v>27</v>
      </c>
      <c r="J30" s="11" t="s">
        <v>58</v>
      </c>
      <c r="K30" s="11" t="s">
        <v>69</v>
      </c>
      <c r="L30" s="15">
        <v>2</v>
      </c>
      <c r="M30" s="16">
        <v>51.56</v>
      </c>
      <c r="N30" s="17">
        <v>0.05</v>
      </c>
      <c r="O30" s="16">
        <v>22.26</v>
      </c>
      <c r="P30" s="16">
        <f t="shared" si="3"/>
        <v>97.963999999999999</v>
      </c>
      <c r="Q30" s="16">
        <f t="shared" si="4"/>
        <v>44.52</v>
      </c>
      <c r="R30" s="16">
        <f t="shared" si="5"/>
        <v>53.444000000000003</v>
      </c>
      <c r="S30" s="18">
        <f t="shared" si="6"/>
        <v>0.54554734392225701</v>
      </c>
      <c r="T30" s="19">
        <f>YEAR(SalesDataTable[[#This Row],[Order Date]])</f>
        <v>2026</v>
      </c>
      <c r="U30" s="18" t="str">
        <f>"Q"&amp;ROUNDUP(MONTH(SalesDataTable[[#This Row],[Order Date]])/3,0)</f>
        <v>Q1</v>
      </c>
      <c r="V30" s="15">
        <f>MONTH(SalesDataTable[[#This Row],[Order Date]])</f>
        <v>1</v>
      </c>
      <c r="W30" s="18" t="str">
        <f>TEXT(SalesDataTable[[#This Row],[Order Date]],"mmm")</f>
        <v>Jan</v>
      </c>
    </row>
    <row r="31" spans="1:23" ht="15.6">
      <c r="A31" s="11">
        <v>62</v>
      </c>
      <c r="B31" s="12">
        <v>46030</v>
      </c>
      <c r="C31" s="11">
        <f t="shared" si="0"/>
        <v>2026</v>
      </c>
      <c r="D31" s="13" t="str">
        <f t="shared" si="1"/>
        <v>Jan</v>
      </c>
      <c r="E31" s="14" t="str">
        <f t="shared" si="2"/>
        <v>Q1</v>
      </c>
      <c r="F31" s="11" t="s">
        <v>30</v>
      </c>
      <c r="G31" s="11" t="s">
        <v>67</v>
      </c>
      <c r="H31" s="11" t="s">
        <v>26</v>
      </c>
      <c r="I31" s="11" t="s">
        <v>37</v>
      </c>
      <c r="J31" s="11" t="s">
        <v>28</v>
      </c>
      <c r="K31" s="11" t="s">
        <v>46</v>
      </c>
      <c r="L31" s="15">
        <v>2</v>
      </c>
      <c r="M31" s="16">
        <v>51.63</v>
      </c>
      <c r="N31" s="17">
        <v>0</v>
      </c>
      <c r="O31" s="16">
        <v>22.54</v>
      </c>
      <c r="P31" s="16">
        <f t="shared" si="3"/>
        <v>103.26</v>
      </c>
      <c r="Q31" s="16">
        <f t="shared" si="4"/>
        <v>45.08</v>
      </c>
      <c r="R31" s="16">
        <f t="shared" si="5"/>
        <v>58.18</v>
      </c>
      <c r="S31" s="18">
        <f t="shared" si="6"/>
        <v>0.56343211311253105</v>
      </c>
      <c r="T31" s="19">
        <f>YEAR(SalesDataTable[[#This Row],[Order Date]])</f>
        <v>2026</v>
      </c>
      <c r="U31" s="18" t="str">
        <f>"Q"&amp;ROUNDUP(MONTH(SalesDataTable[[#This Row],[Order Date]])/3,0)</f>
        <v>Q1</v>
      </c>
      <c r="V31" s="15">
        <f>MONTH(SalesDataTable[[#This Row],[Order Date]])</f>
        <v>1</v>
      </c>
      <c r="W31" s="18" t="str">
        <f>TEXT(SalesDataTable[[#This Row],[Order Date]],"mmm")</f>
        <v>Jan</v>
      </c>
    </row>
    <row r="32" spans="1:23" ht="15.6">
      <c r="A32" s="11">
        <v>142</v>
      </c>
      <c r="B32" s="12">
        <v>46030</v>
      </c>
      <c r="C32" s="11">
        <f t="shared" si="0"/>
        <v>2026</v>
      </c>
      <c r="D32" s="13" t="str">
        <f t="shared" si="1"/>
        <v>Jan</v>
      </c>
      <c r="E32" s="14" t="str">
        <f t="shared" si="2"/>
        <v>Q1</v>
      </c>
      <c r="F32" s="11" t="s">
        <v>24</v>
      </c>
      <c r="G32" s="11" t="s">
        <v>60</v>
      </c>
      <c r="H32" s="11" t="s">
        <v>32</v>
      </c>
      <c r="I32" s="11" t="s">
        <v>40</v>
      </c>
      <c r="J32" s="11" t="s">
        <v>47</v>
      </c>
      <c r="K32" s="11" t="s">
        <v>48</v>
      </c>
      <c r="L32" s="15">
        <v>5</v>
      </c>
      <c r="M32" s="16">
        <v>344.88</v>
      </c>
      <c r="N32" s="17">
        <v>0.15</v>
      </c>
      <c r="O32" s="16">
        <v>190.66</v>
      </c>
      <c r="P32" s="16">
        <f t="shared" si="3"/>
        <v>1465.74</v>
      </c>
      <c r="Q32" s="16">
        <f t="shared" si="4"/>
        <v>953.3</v>
      </c>
      <c r="R32" s="16">
        <f t="shared" si="5"/>
        <v>512.44000000000005</v>
      </c>
      <c r="S32" s="18">
        <f t="shared" si="6"/>
        <v>0.34961180018284299</v>
      </c>
      <c r="T32" s="19">
        <f>YEAR(SalesDataTable[[#This Row],[Order Date]])</f>
        <v>2026</v>
      </c>
      <c r="U32" s="18" t="str">
        <f>"Q"&amp;ROUNDUP(MONTH(SalesDataTable[[#This Row],[Order Date]])/3,0)</f>
        <v>Q1</v>
      </c>
      <c r="V32" s="15">
        <f>MONTH(SalesDataTable[[#This Row],[Order Date]])</f>
        <v>1</v>
      </c>
      <c r="W32" s="18" t="str">
        <f>TEXT(SalesDataTable[[#This Row],[Order Date]],"mmm")</f>
        <v>Jan</v>
      </c>
    </row>
    <row r="33" spans="1:23" ht="15.6">
      <c r="A33" s="11">
        <v>450</v>
      </c>
      <c r="B33" s="12">
        <v>46030</v>
      </c>
      <c r="C33" s="11">
        <f t="shared" si="0"/>
        <v>2026</v>
      </c>
      <c r="D33" s="13" t="str">
        <f t="shared" si="1"/>
        <v>Jan</v>
      </c>
      <c r="E33" s="14" t="str">
        <f t="shared" si="2"/>
        <v>Q1</v>
      </c>
      <c r="F33" s="11" t="s">
        <v>35</v>
      </c>
      <c r="G33" s="11" t="s">
        <v>42</v>
      </c>
      <c r="H33" s="11" t="s">
        <v>43</v>
      </c>
      <c r="I33" s="11" t="s">
        <v>37</v>
      </c>
      <c r="J33" s="11" t="s">
        <v>33</v>
      </c>
      <c r="K33" s="11" t="s">
        <v>34</v>
      </c>
      <c r="L33" s="15">
        <v>2</v>
      </c>
      <c r="M33" s="16">
        <v>94.06</v>
      </c>
      <c r="N33" s="17">
        <v>0.15</v>
      </c>
      <c r="O33" s="16">
        <v>46.33</v>
      </c>
      <c r="P33" s="16">
        <f t="shared" si="3"/>
        <v>159.90199999999999</v>
      </c>
      <c r="Q33" s="16">
        <f t="shared" si="4"/>
        <v>92.66</v>
      </c>
      <c r="R33" s="16">
        <f t="shared" si="5"/>
        <v>67.242000000000004</v>
      </c>
      <c r="S33" s="18">
        <f t="shared" si="6"/>
        <v>0.42052006854198198</v>
      </c>
      <c r="T33" s="19">
        <f>YEAR(SalesDataTable[[#This Row],[Order Date]])</f>
        <v>2026</v>
      </c>
      <c r="U33" s="18" t="str">
        <f>"Q"&amp;ROUNDUP(MONTH(SalesDataTable[[#This Row],[Order Date]])/3,0)</f>
        <v>Q1</v>
      </c>
      <c r="V33" s="15">
        <f>MONTH(SalesDataTable[[#This Row],[Order Date]])</f>
        <v>1</v>
      </c>
      <c r="W33" s="18" t="str">
        <f>TEXT(SalesDataTable[[#This Row],[Order Date]],"mmm")</f>
        <v>Jan</v>
      </c>
    </row>
    <row r="34" spans="1:23" ht="15.6">
      <c r="A34" s="11">
        <v>4397</v>
      </c>
      <c r="B34" s="12">
        <v>46030</v>
      </c>
      <c r="C34" s="11">
        <f t="shared" si="0"/>
        <v>2026</v>
      </c>
      <c r="D34" s="13" t="str">
        <f t="shared" si="1"/>
        <v>Jan</v>
      </c>
      <c r="E34" s="14" t="str">
        <f t="shared" si="2"/>
        <v>Q1</v>
      </c>
      <c r="F34" s="11" t="s">
        <v>24</v>
      </c>
      <c r="G34" s="11" t="s">
        <v>25</v>
      </c>
      <c r="H34" s="11" t="s">
        <v>26</v>
      </c>
      <c r="I34" s="11" t="s">
        <v>40</v>
      </c>
      <c r="J34" s="11" t="s">
        <v>33</v>
      </c>
      <c r="K34" s="11" t="s">
        <v>70</v>
      </c>
      <c r="L34" s="15">
        <v>1</v>
      </c>
      <c r="M34" s="16">
        <v>72.38</v>
      </c>
      <c r="N34" s="17">
        <v>0</v>
      </c>
      <c r="O34" s="16">
        <v>31.65</v>
      </c>
      <c r="P34" s="16">
        <f t="shared" si="3"/>
        <v>72.38</v>
      </c>
      <c r="Q34" s="16">
        <f t="shared" si="4"/>
        <v>31.65</v>
      </c>
      <c r="R34" s="16">
        <f t="shared" si="5"/>
        <v>40.729999999999997</v>
      </c>
      <c r="S34" s="18">
        <f t="shared" si="6"/>
        <v>0.56272450953302</v>
      </c>
      <c r="T34" s="19">
        <f>YEAR(SalesDataTable[[#This Row],[Order Date]])</f>
        <v>2026</v>
      </c>
      <c r="U34" s="18" t="str">
        <f>"Q"&amp;ROUNDUP(MONTH(SalesDataTable[[#This Row],[Order Date]])/3,0)</f>
        <v>Q1</v>
      </c>
      <c r="V34" s="15">
        <f>MONTH(SalesDataTable[[#This Row],[Order Date]])</f>
        <v>1</v>
      </c>
      <c r="W34" s="18" t="str">
        <f>TEXT(SalesDataTable[[#This Row],[Order Date]],"mmm")</f>
        <v>Jan</v>
      </c>
    </row>
    <row r="35" spans="1:23" ht="15.6">
      <c r="A35" s="11">
        <v>4798</v>
      </c>
      <c r="B35" s="12">
        <v>46030</v>
      </c>
      <c r="C35" s="11">
        <f t="shared" si="0"/>
        <v>2026</v>
      </c>
      <c r="D35" s="13" t="str">
        <f t="shared" si="1"/>
        <v>Jan</v>
      </c>
      <c r="E35" s="14" t="str">
        <f t="shared" si="2"/>
        <v>Q1</v>
      </c>
      <c r="F35" s="11" t="s">
        <v>30</v>
      </c>
      <c r="G35" s="11" t="s">
        <v>51</v>
      </c>
      <c r="H35" s="11" t="s">
        <v>26</v>
      </c>
      <c r="I35" s="11" t="s">
        <v>37</v>
      </c>
      <c r="J35" s="11" t="s">
        <v>33</v>
      </c>
      <c r="K35" s="11" t="s">
        <v>61</v>
      </c>
      <c r="L35" s="15">
        <v>1</v>
      </c>
      <c r="M35" s="16">
        <v>153.69</v>
      </c>
      <c r="N35" s="17">
        <v>0</v>
      </c>
      <c r="O35" s="16">
        <v>77.47</v>
      </c>
      <c r="P35" s="16">
        <f t="shared" si="3"/>
        <v>153.69</v>
      </c>
      <c r="Q35" s="16">
        <f t="shared" si="4"/>
        <v>77.47</v>
      </c>
      <c r="R35" s="16">
        <f t="shared" si="5"/>
        <v>76.22</v>
      </c>
      <c r="S35" s="18">
        <f t="shared" si="6"/>
        <v>0.49593337237295898</v>
      </c>
      <c r="T35" s="19">
        <f>YEAR(SalesDataTable[[#This Row],[Order Date]])</f>
        <v>2026</v>
      </c>
      <c r="U35" s="18" t="str">
        <f>"Q"&amp;ROUNDUP(MONTH(SalesDataTable[[#This Row],[Order Date]])/3,0)</f>
        <v>Q1</v>
      </c>
      <c r="V35" s="15">
        <f>MONTH(SalesDataTable[[#This Row],[Order Date]])</f>
        <v>1</v>
      </c>
      <c r="W35" s="18" t="str">
        <f>TEXT(SalesDataTable[[#This Row],[Order Date]],"mmm")</f>
        <v>Jan</v>
      </c>
    </row>
    <row r="36" spans="1:23" ht="15.6">
      <c r="A36" s="11">
        <v>136</v>
      </c>
      <c r="B36" s="12">
        <v>46031</v>
      </c>
      <c r="C36" s="11">
        <f t="shared" si="0"/>
        <v>2026</v>
      </c>
      <c r="D36" s="13" t="str">
        <f t="shared" si="1"/>
        <v>Jan</v>
      </c>
      <c r="E36" s="14" t="str">
        <f t="shared" si="2"/>
        <v>Q1</v>
      </c>
      <c r="F36" s="11" t="s">
        <v>44</v>
      </c>
      <c r="G36" s="11" t="s">
        <v>71</v>
      </c>
      <c r="H36" s="11" t="s">
        <v>32</v>
      </c>
      <c r="I36" s="11" t="s">
        <v>40</v>
      </c>
      <c r="J36" s="11" t="s">
        <v>38</v>
      </c>
      <c r="K36" s="11" t="s">
        <v>72</v>
      </c>
      <c r="L36" s="15">
        <v>15</v>
      </c>
      <c r="M36" s="16">
        <v>168.62</v>
      </c>
      <c r="N36" s="17">
        <v>0.05</v>
      </c>
      <c r="O36" s="16">
        <v>86.09</v>
      </c>
      <c r="P36" s="16">
        <f t="shared" si="3"/>
        <v>2402.835</v>
      </c>
      <c r="Q36" s="16">
        <f t="shared" si="4"/>
        <v>1291.3499999999999</v>
      </c>
      <c r="R36" s="16">
        <f t="shared" si="5"/>
        <v>1111.4849999999999</v>
      </c>
      <c r="S36" s="18">
        <f t="shared" si="6"/>
        <v>0.46257233642759499</v>
      </c>
      <c r="T36" s="19">
        <f>YEAR(SalesDataTable[[#This Row],[Order Date]])</f>
        <v>2026</v>
      </c>
      <c r="U36" s="18" t="str">
        <f>"Q"&amp;ROUNDUP(MONTH(SalesDataTable[[#This Row],[Order Date]])/3,0)</f>
        <v>Q1</v>
      </c>
      <c r="V36" s="15">
        <f>MONTH(SalesDataTable[[#This Row],[Order Date]])</f>
        <v>1</v>
      </c>
      <c r="W36" s="18" t="str">
        <f>TEXT(SalesDataTable[[#This Row],[Order Date]],"mmm")</f>
        <v>Jan</v>
      </c>
    </row>
    <row r="37" spans="1:23" ht="15.6">
      <c r="A37" s="11">
        <v>2782</v>
      </c>
      <c r="B37" s="12">
        <v>46031</v>
      </c>
      <c r="C37" s="11">
        <f t="shared" si="0"/>
        <v>2026</v>
      </c>
      <c r="D37" s="13" t="str">
        <f t="shared" si="1"/>
        <v>Jan</v>
      </c>
      <c r="E37" s="14" t="str">
        <f t="shared" si="2"/>
        <v>Q1</v>
      </c>
      <c r="F37" s="11" t="s">
        <v>44</v>
      </c>
      <c r="G37" s="11" t="s">
        <v>45</v>
      </c>
      <c r="H37" s="11" t="s">
        <v>26</v>
      </c>
      <c r="I37" s="11" t="s">
        <v>37</v>
      </c>
      <c r="J37" s="11" t="s">
        <v>33</v>
      </c>
      <c r="K37" s="11" t="s">
        <v>61</v>
      </c>
      <c r="L37" s="15">
        <v>1</v>
      </c>
      <c r="M37" s="16">
        <v>152.75</v>
      </c>
      <c r="N37" s="17">
        <v>0.05</v>
      </c>
      <c r="O37" s="16">
        <v>79.88</v>
      </c>
      <c r="P37" s="16">
        <f t="shared" si="3"/>
        <v>145.11250000000001</v>
      </c>
      <c r="Q37" s="16">
        <f t="shared" si="4"/>
        <v>79.88</v>
      </c>
      <c r="R37" s="16">
        <f t="shared" si="5"/>
        <v>65.232500000000002</v>
      </c>
      <c r="S37" s="18">
        <f t="shared" si="6"/>
        <v>0.44953053665259701</v>
      </c>
      <c r="T37" s="19">
        <f>YEAR(SalesDataTable[[#This Row],[Order Date]])</f>
        <v>2026</v>
      </c>
      <c r="U37" s="18" t="str">
        <f>"Q"&amp;ROUNDUP(MONTH(SalesDataTable[[#This Row],[Order Date]])/3,0)</f>
        <v>Q1</v>
      </c>
      <c r="V37" s="15">
        <f>MONTH(SalesDataTable[[#This Row],[Order Date]])</f>
        <v>1</v>
      </c>
      <c r="W37" s="18" t="str">
        <f>TEXT(SalesDataTable[[#This Row],[Order Date]],"mmm")</f>
        <v>Jan</v>
      </c>
    </row>
    <row r="38" spans="1:23" ht="15.6">
      <c r="A38" s="11">
        <v>4704</v>
      </c>
      <c r="B38" s="12">
        <v>46031</v>
      </c>
      <c r="C38" s="11">
        <f t="shared" si="0"/>
        <v>2026</v>
      </c>
      <c r="D38" s="13" t="str">
        <f t="shared" si="1"/>
        <v>Jan</v>
      </c>
      <c r="E38" s="14" t="str">
        <f t="shared" si="2"/>
        <v>Q1</v>
      </c>
      <c r="F38" s="11" t="s">
        <v>30</v>
      </c>
      <c r="G38" s="11" t="s">
        <v>73</v>
      </c>
      <c r="H38" s="11" t="s">
        <v>52</v>
      </c>
      <c r="I38" s="11" t="s">
        <v>37</v>
      </c>
      <c r="J38" s="11" t="s">
        <v>58</v>
      </c>
      <c r="K38" s="11" t="s">
        <v>66</v>
      </c>
      <c r="L38" s="15">
        <v>2</v>
      </c>
      <c r="M38" s="16">
        <v>36.72</v>
      </c>
      <c r="N38" s="17">
        <v>0.05</v>
      </c>
      <c r="O38" s="16">
        <v>14.15</v>
      </c>
      <c r="P38" s="16">
        <f t="shared" si="3"/>
        <v>69.768000000000001</v>
      </c>
      <c r="Q38" s="16">
        <f t="shared" si="4"/>
        <v>28.3</v>
      </c>
      <c r="R38" s="16">
        <f t="shared" si="5"/>
        <v>41.468000000000004</v>
      </c>
      <c r="S38" s="18">
        <f t="shared" si="6"/>
        <v>0.59436991170737297</v>
      </c>
      <c r="T38" s="19">
        <f>YEAR(SalesDataTable[[#This Row],[Order Date]])</f>
        <v>2026</v>
      </c>
      <c r="U38" s="18" t="str">
        <f>"Q"&amp;ROUNDUP(MONTH(SalesDataTable[[#This Row],[Order Date]])/3,0)</f>
        <v>Q1</v>
      </c>
      <c r="V38" s="15">
        <f>MONTH(SalesDataTable[[#This Row],[Order Date]])</f>
        <v>1</v>
      </c>
      <c r="W38" s="18" t="str">
        <f>TEXT(SalesDataTable[[#This Row],[Order Date]],"mmm")</f>
        <v>Jan</v>
      </c>
    </row>
    <row r="39" spans="1:23" ht="15.6">
      <c r="A39" s="11">
        <v>69</v>
      </c>
      <c r="B39" s="12">
        <v>46032</v>
      </c>
      <c r="C39" s="11">
        <f t="shared" si="0"/>
        <v>2026</v>
      </c>
      <c r="D39" s="13" t="str">
        <f t="shared" si="1"/>
        <v>Jan</v>
      </c>
      <c r="E39" s="14" t="str">
        <f t="shared" si="2"/>
        <v>Q1</v>
      </c>
      <c r="F39" s="11" t="s">
        <v>24</v>
      </c>
      <c r="G39" s="11" t="s">
        <v>74</v>
      </c>
      <c r="H39" s="11" t="s">
        <v>26</v>
      </c>
      <c r="I39" s="11" t="s">
        <v>27</v>
      </c>
      <c r="J39" s="11" t="s">
        <v>33</v>
      </c>
      <c r="K39" s="11" t="s">
        <v>41</v>
      </c>
      <c r="L39" s="15">
        <v>6</v>
      </c>
      <c r="M39" s="16">
        <v>141.31</v>
      </c>
      <c r="N39" s="17">
        <v>0.05</v>
      </c>
      <c r="O39" s="16">
        <v>79.349999999999994</v>
      </c>
      <c r="P39" s="16">
        <f t="shared" si="3"/>
        <v>805.46699999999998</v>
      </c>
      <c r="Q39" s="16">
        <f t="shared" si="4"/>
        <v>476.1</v>
      </c>
      <c r="R39" s="16">
        <f t="shared" si="5"/>
        <v>329.36700000000002</v>
      </c>
      <c r="S39" s="18">
        <f t="shared" si="6"/>
        <v>0.40891433168584201</v>
      </c>
      <c r="T39" s="19">
        <f>YEAR(SalesDataTable[[#This Row],[Order Date]])</f>
        <v>2026</v>
      </c>
      <c r="U39" s="18" t="str">
        <f>"Q"&amp;ROUNDUP(MONTH(SalesDataTable[[#This Row],[Order Date]])/3,0)</f>
        <v>Q1</v>
      </c>
      <c r="V39" s="15">
        <f>MONTH(SalesDataTable[[#This Row],[Order Date]])</f>
        <v>1</v>
      </c>
      <c r="W39" s="18" t="str">
        <f>TEXT(SalesDataTable[[#This Row],[Order Date]],"mmm")</f>
        <v>Jan</v>
      </c>
    </row>
    <row r="40" spans="1:23" ht="15.6">
      <c r="A40" s="11">
        <v>490</v>
      </c>
      <c r="B40" s="12">
        <v>46032</v>
      </c>
      <c r="C40" s="11">
        <f t="shared" si="0"/>
        <v>2026</v>
      </c>
      <c r="D40" s="13" t="str">
        <f t="shared" si="1"/>
        <v>Jan</v>
      </c>
      <c r="E40" s="14" t="str">
        <f t="shared" si="2"/>
        <v>Q1</v>
      </c>
      <c r="F40" s="11" t="s">
        <v>35</v>
      </c>
      <c r="G40" s="11" t="s">
        <v>63</v>
      </c>
      <c r="H40" s="11" t="s">
        <v>26</v>
      </c>
      <c r="I40" s="11" t="s">
        <v>40</v>
      </c>
      <c r="J40" s="11" t="s">
        <v>47</v>
      </c>
      <c r="K40" s="11" t="s">
        <v>75</v>
      </c>
      <c r="L40" s="15">
        <v>2</v>
      </c>
      <c r="M40" s="16">
        <v>121.23</v>
      </c>
      <c r="N40" s="17">
        <v>0</v>
      </c>
      <c r="O40" s="16">
        <v>59.66</v>
      </c>
      <c r="P40" s="16">
        <f t="shared" si="3"/>
        <v>242.46</v>
      </c>
      <c r="Q40" s="16">
        <f t="shared" si="4"/>
        <v>119.32</v>
      </c>
      <c r="R40" s="16">
        <f t="shared" si="5"/>
        <v>123.14</v>
      </c>
      <c r="S40" s="18">
        <f t="shared" si="6"/>
        <v>0.507877588055762</v>
      </c>
      <c r="T40" s="19">
        <f>YEAR(SalesDataTable[[#This Row],[Order Date]])</f>
        <v>2026</v>
      </c>
      <c r="U40" s="18" t="str">
        <f>"Q"&amp;ROUNDUP(MONTH(SalesDataTable[[#This Row],[Order Date]])/3,0)</f>
        <v>Q1</v>
      </c>
      <c r="V40" s="15">
        <f>MONTH(SalesDataTable[[#This Row],[Order Date]])</f>
        <v>1</v>
      </c>
      <c r="W40" s="18" t="str">
        <f>TEXT(SalesDataTable[[#This Row],[Order Date]],"mmm")</f>
        <v>Jan</v>
      </c>
    </row>
    <row r="41" spans="1:23" ht="15.6">
      <c r="A41" s="11">
        <v>3685</v>
      </c>
      <c r="B41" s="12">
        <v>46032</v>
      </c>
      <c r="C41" s="11">
        <f t="shared" si="0"/>
        <v>2026</v>
      </c>
      <c r="D41" s="13" t="str">
        <f t="shared" si="1"/>
        <v>Jan</v>
      </c>
      <c r="E41" s="14" t="str">
        <f t="shared" si="2"/>
        <v>Q1</v>
      </c>
      <c r="F41" s="11" t="s">
        <v>44</v>
      </c>
      <c r="G41" s="11" t="s">
        <v>57</v>
      </c>
      <c r="H41" s="11" t="s">
        <v>26</v>
      </c>
      <c r="I41" s="11" t="s">
        <v>37</v>
      </c>
      <c r="J41" s="11" t="s">
        <v>38</v>
      </c>
      <c r="K41" s="11" t="s">
        <v>72</v>
      </c>
      <c r="L41" s="15">
        <v>3</v>
      </c>
      <c r="M41" s="16">
        <v>161.58000000000001</v>
      </c>
      <c r="N41" s="17">
        <v>0</v>
      </c>
      <c r="O41" s="16">
        <v>85.58</v>
      </c>
      <c r="P41" s="16">
        <f t="shared" si="3"/>
        <v>484.74</v>
      </c>
      <c r="Q41" s="16">
        <f t="shared" si="4"/>
        <v>256.74</v>
      </c>
      <c r="R41" s="16">
        <f t="shared" si="5"/>
        <v>228</v>
      </c>
      <c r="S41" s="18">
        <f t="shared" si="6"/>
        <v>0.47035524198539402</v>
      </c>
      <c r="T41" s="19">
        <f>YEAR(SalesDataTable[[#This Row],[Order Date]])</f>
        <v>2026</v>
      </c>
      <c r="U41" s="18" t="str">
        <f>"Q"&amp;ROUNDUP(MONTH(SalesDataTable[[#This Row],[Order Date]])/3,0)</f>
        <v>Q1</v>
      </c>
      <c r="V41" s="15">
        <f>MONTH(SalesDataTable[[#This Row],[Order Date]])</f>
        <v>1</v>
      </c>
      <c r="W41" s="18" t="str">
        <f>TEXT(SalesDataTable[[#This Row],[Order Date]],"mmm")</f>
        <v>Jan</v>
      </c>
    </row>
    <row r="42" spans="1:23" ht="15.6">
      <c r="A42" s="11">
        <v>3796</v>
      </c>
      <c r="B42" s="12">
        <v>46032</v>
      </c>
      <c r="C42" s="11">
        <f t="shared" si="0"/>
        <v>2026</v>
      </c>
      <c r="D42" s="13" t="str">
        <f t="shared" si="1"/>
        <v>Jan</v>
      </c>
      <c r="E42" s="14" t="str">
        <f t="shared" si="2"/>
        <v>Q1</v>
      </c>
      <c r="F42" s="11" t="s">
        <v>44</v>
      </c>
      <c r="G42" s="11" t="s">
        <v>57</v>
      </c>
      <c r="H42" s="11" t="s">
        <v>43</v>
      </c>
      <c r="I42" s="11" t="s">
        <v>27</v>
      </c>
      <c r="J42" s="11" t="s">
        <v>38</v>
      </c>
      <c r="K42" s="11" t="s">
        <v>72</v>
      </c>
      <c r="L42" s="15">
        <v>2</v>
      </c>
      <c r="M42" s="16">
        <v>166.84</v>
      </c>
      <c r="N42" s="17">
        <v>0</v>
      </c>
      <c r="O42" s="16">
        <v>88.67</v>
      </c>
      <c r="P42" s="16">
        <f t="shared" si="3"/>
        <v>333.68</v>
      </c>
      <c r="Q42" s="16">
        <f t="shared" si="4"/>
        <v>177.34</v>
      </c>
      <c r="R42" s="16">
        <f t="shared" si="5"/>
        <v>156.34</v>
      </c>
      <c r="S42" s="18">
        <f t="shared" si="6"/>
        <v>0.46853272596499601</v>
      </c>
      <c r="T42" s="19">
        <f>YEAR(SalesDataTable[[#This Row],[Order Date]])</f>
        <v>2026</v>
      </c>
      <c r="U42" s="18" t="str">
        <f>"Q"&amp;ROUNDUP(MONTH(SalesDataTable[[#This Row],[Order Date]])/3,0)</f>
        <v>Q1</v>
      </c>
      <c r="V42" s="15">
        <f>MONTH(SalesDataTable[[#This Row],[Order Date]])</f>
        <v>1</v>
      </c>
      <c r="W42" s="18" t="str">
        <f>TEXT(SalesDataTable[[#This Row],[Order Date]],"mmm")</f>
        <v>Jan</v>
      </c>
    </row>
    <row r="43" spans="1:23" ht="15.6">
      <c r="A43" s="11">
        <v>387</v>
      </c>
      <c r="B43" s="12">
        <v>46033</v>
      </c>
      <c r="C43" s="11">
        <f t="shared" si="0"/>
        <v>2026</v>
      </c>
      <c r="D43" s="13" t="str">
        <f t="shared" si="1"/>
        <v>Jan</v>
      </c>
      <c r="E43" s="14" t="str">
        <f t="shared" si="2"/>
        <v>Q1</v>
      </c>
      <c r="F43" s="11" t="s">
        <v>35</v>
      </c>
      <c r="G43" s="11" t="s">
        <v>49</v>
      </c>
      <c r="H43" s="11" t="s">
        <v>26</v>
      </c>
      <c r="I43" s="11" t="s">
        <v>27</v>
      </c>
      <c r="J43" s="11" t="s">
        <v>33</v>
      </c>
      <c r="K43" s="11" t="s">
        <v>61</v>
      </c>
      <c r="L43" s="15">
        <v>1</v>
      </c>
      <c r="M43" s="16">
        <v>150.96</v>
      </c>
      <c r="N43" s="17">
        <v>0</v>
      </c>
      <c r="O43" s="16">
        <v>77.5</v>
      </c>
      <c r="P43" s="16">
        <f t="shared" si="3"/>
        <v>150.96</v>
      </c>
      <c r="Q43" s="16">
        <f t="shared" si="4"/>
        <v>77.5</v>
      </c>
      <c r="R43" s="16">
        <f t="shared" si="5"/>
        <v>73.459999999999994</v>
      </c>
      <c r="S43" s="18">
        <f t="shared" si="6"/>
        <v>0.48661897191309</v>
      </c>
      <c r="T43" s="19">
        <f>YEAR(SalesDataTable[[#This Row],[Order Date]])</f>
        <v>2026</v>
      </c>
      <c r="U43" s="18" t="str">
        <f>"Q"&amp;ROUNDUP(MONTH(SalesDataTable[[#This Row],[Order Date]])/3,0)</f>
        <v>Q1</v>
      </c>
      <c r="V43" s="15">
        <f>MONTH(SalesDataTable[[#This Row],[Order Date]])</f>
        <v>1</v>
      </c>
      <c r="W43" s="18" t="str">
        <f>TEXT(SalesDataTable[[#This Row],[Order Date]],"mmm")</f>
        <v>Jan</v>
      </c>
    </row>
    <row r="44" spans="1:23" ht="15.6">
      <c r="A44" s="11">
        <v>2796</v>
      </c>
      <c r="B44" s="12">
        <v>46033</v>
      </c>
      <c r="C44" s="11">
        <f t="shared" si="0"/>
        <v>2026</v>
      </c>
      <c r="D44" s="13" t="str">
        <f t="shared" si="1"/>
        <v>Jan</v>
      </c>
      <c r="E44" s="14" t="str">
        <f t="shared" si="2"/>
        <v>Q1</v>
      </c>
      <c r="F44" s="11" t="s">
        <v>44</v>
      </c>
      <c r="G44" s="11" t="s">
        <v>55</v>
      </c>
      <c r="H44" s="11" t="s">
        <v>43</v>
      </c>
      <c r="I44" s="11" t="s">
        <v>27</v>
      </c>
      <c r="J44" s="11" t="s">
        <v>38</v>
      </c>
      <c r="K44" s="11" t="s">
        <v>39</v>
      </c>
      <c r="L44" s="15">
        <v>3</v>
      </c>
      <c r="M44" s="16">
        <v>36.33</v>
      </c>
      <c r="N44" s="17">
        <v>0.05</v>
      </c>
      <c r="O44" s="16">
        <v>13.27</v>
      </c>
      <c r="P44" s="16">
        <f t="shared" si="3"/>
        <v>103.54049999999999</v>
      </c>
      <c r="Q44" s="16">
        <f t="shared" si="4"/>
        <v>39.81</v>
      </c>
      <c r="R44" s="16">
        <f t="shared" si="5"/>
        <v>63.730499999999999</v>
      </c>
      <c r="S44" s="18">
        <f t="shared" si="6"/>
        <v>0.61551277036521901</v>
      </c>
      <c r="T44" s="19">
        <f>YEAR(SalesDataTable[[#This Row],[Order Date]])</f>
        <v>2026</v>
      </c>
      <c r="U44" s="18" t="str">
        <f>"Q"&amp;ROUNDUP(MONTH(SalesDataTable[[#This Row],[Order Date]])/3,0)</f>
        <v>Q1</v>
      </c>
      <c r="V44" s="15">
        <f>MONTH(SalesDataTable[[#This Row],[Order Date]])</f>
        <v>1</v>
      </c>
      <c r="W44" s="18" t="str">
        <f>TEXT(SalesDataTable[[#This Row],[Order Date]],"mmm")</f>
        <v>Jan</v>
      </c>
    </row>
    <row r="45" spans="1:23" ht="15.6">
      <c r="A45" s="11">
        <v>3703</v>
      </c>
      <c r="B45" s="12">
        <v>46033</v>
      </c>
      <c r="C45" s="11">
        <f t="shared" si="0"/>
        <v>2026</v>
      </c>
      <c r="D45" s="13" t="str">
        <f t="shared" si="1"/>
        <v>Jan</v>
      </c>
      <c r="E45" s="14" t="str">
        <f t="shared" si="2"/>
        <v>Q1</v>
      </c>
      <c r="F45" s="11" t="s">
        <v>44</v>
      </c>
      <c r="G45" s="11" t="s">
        <v>57</v>
      </c>
      <c r="H45" s="11" t="s">
        <v>26</v>
      </c>
      <c r="I45" s="11" t="s">
        <v>27</v>
      </c>
      <c r="J45" s="11" t="s">
        <v>38</v>
      </c>
      <c r="K45" s="11" t="s">
        <v>39</v>
      </c>
      <c r="L45" s="15">
        <v>1</v>
      </c>
      <c r="M45" s="16">
        <v>35.340000000000003</v>
      </c>
      <c r="N45" s="17">
        <v>0.1</v>
      </c>
      <c r="O45" s="16">
        <v>13.36</v>
      </c>
      <c r="P45" s="16">
        <f t="shared" si="3"/>
        <v>31.806000000000001</v>
      </c>
      <c r="Q45" s="16">
        <f t="shared" si="4"/>
        <v>13.36</v>
      </c>
      <c r="R45" s="16">
        <f t="shared" si="5"/>
        <v>18.446000000000002</v>
      </c>
      <c r="S45" s="18">
        <f t="shared" si="6"/>
        <v>0.57995346789913904</v>
      </c>
      <c r="T45" s="19">
        <f>YEAR(SalesDataTable[[#This Row],[Order Date]])</f>
        <v>2026</v>
      </c>
      <c r="U45" s="18" t="str">
        <f>"Q"&amp;ROUNDUP(MONTH(SalesDataTable[[#This Row],[Order Date]])/3,0)</f>
        <v>Q1</v>
      </c>
      <c r="V45" s="15">
        <f>MONTH(SalesDataTable[[#This Row],[Order Date]])</f>
        <v>1</v>
      </c>
      <c r="W45" s="18" t="str">
        <f>TEXT(SalesDataTable[[#This Row],[Order Date]],"mmm")</f>
        <v>Jan</v>
      </c>
    </row>
    <row r="46" spans="1:23" ht="15.6">
      <c r="A46" s="11">
        <v>4674</v>
      </c>
      <c r="B46" s="12">
        <v>46033</v>
      </c>
      <c r="C46" s="11">
        <f t="shared" si="0"/>
        <v>2026</v>
      </c>
      <c r="D46" s="13" t="str">
        <f t="shared" si="1"/>
        <v>Jan</v>
      </c>
      <c r="E46" s="14" t="str">
        <f t="shared" si="2"/>
        <v>Q1</v>
      </c>
      <c r="F46" s="11" t="s">
        <v>44</v>
      </c>
      <c r="G46" s="11" t="s">
        <v>57</v>
      </c>
      <c r="H46" s="11" t="s">
        <v>26</v>
      </c>
      <c r="I46" s="11" t="s">
        <v>27</v>
      </c>
      <c r="J46" s="11" t="s">
        <v>38</v>
      </c>
      <c r="K46" s="11" t="s">
        <v>56</v>
      </c>
      <c r="L46" s="15">
        <v>2</v>
      </c>
      <c r="M46" s="16">
        <v>46.27</v>
      </c>
      <c r="N46" s="17">
        <v>0</v>
      </c>
      <c r="O46" s="16">
        <v>18.23</v>
      </c>
      <c r="P46" s="16">
        <f t="shared" si="3"/>
        <v>92.54</v>
      </c>
      <c r="Q46" s="16">
        <f t="shared" si="4"/>
        <v>36.46</v>
      </c>
      <c r="R46" s="16">
        <f t="shared" si="5"/>
        <v>56.08</v>
      </c>
      <c r="S46" s="18">
        <f t="shared" si="6"/>
        <v>0.60600821266479399</v>
      </c>
      <c r="T46" s="19">
        <f>YEAR(SalesDataTable[[#This Row],[Order Date]])</f>
        <v>2026</v>
      </c>
      <c r="U46" s="18" t="str">
        <f>"Q"&amp;ROUNDUP(MONTH(SalesDataTable[[#This Row],[Order Date]])/3,0)</f>
        <v>Q1</v>
      </c>
      <c r="V46" s="15">
        <f>MONTH(SalesDataTable[[#This Row],[Order Date]])</f>
        <v>1</v>
      </c>
      <c r="W46" s="18" t="str">
        <f>TEXT(SalesDataTable[[#This Row],[Order Date]],"mmm")</f>
        <v>Jan</v>
      </c>
    </row>
    <row r="47" spans="1:23" ht="15.6">
      <c r="A47" s="11">
        <v>4789</v>
      </c>
      <c r="B47" s="12">
        <v>46033</v>
      </c>
      <c r="C47" s="11">
        <f t="shared" si="0"/>
        <v>2026</v>
      </c>
      <c r="D47" s="13" t="str">
        <f t="shared" si="1"/>
        <v>Jan</v>
      </c>
      <c r="E47" s="14" t="str">
        <f t="shared" si="2"/>
        <v>Q1</v>
      </c>
      <c r="F47" s="11" t="s">
        <v>44</v>
      </c>
      <c r="G47" s="11" t="s">
        <v>55</v>
      </c>
      <c r="H47" s="11" t="s">
        <v>26</v>
      </c>
      <c r="I47" s="11" t="s">
        <v>27</v>
      </c>
      <c r="J47" s="11" t="s">
        <v>28</v>
      </c>
      <c r="K47" s="11" t="s">
        <v>29</v>
      </c>
      <c r="L47" s="15">
        <v>1</v>
      </c>
      <c r="M47" s="16">
        <v>79.930000000000007</v>
      </c>
      <c r="N47" s="17">
        <v>0.05</v>
      </c>
      <c r="O47" s="16">
        <v>43.73</v>
      </c>
      <c r="P47" s="16">
        <f t="shared" si="3"/>
        <v>75.933499999999995</v>
      </c>
      <c r="Q47" s="16">
        <f t="shared" si="4"/>
        <v>43.73</v>
      </c>
      <c r="R47" s="16">
        <f t="shared" si="5"/>
        <v>32.203499999999998</v>
      </c>
      <c r="S47" s="18">
        <f t="shared" si="6"/>
        <v>0.42410135184075598</v>
      </c>
      <c r="T47" s="19">
        <f>YEAR(SalesDataTable[[#This Row],[Order Date]])</f>
        <v>2026</v>
      </c>
      <c r="U47" s="18" t="str">
        <f>"Q"&amp;ROUNDUP(MONTH(SalesDataTable[[#This Row],[Order Date]])/3,0)</f>
        <v>Q1</v>
      </c>
      <c r="V47" s="15">
        <f>MONTH(SalesDataTable[[#This Row],[Order Date]])</f>
        <v>1</v>
      </c>
      <c r="W47" s="18" t="str">
        <f>TEXT(SalesDataTable[[#This Row],[Order Date]],"mmm")</f>
        <v>Jan</v>
      </c>
    </row>
    <row r="48" spans="1:23" ht="15.6">
      <c r="A48" s="11">
        <v>804</v>
      </c>
      <c r="B48" s="12">
        <v>46034</v>
      </c>
      <c r="C48" s="11">
        <f t="shared" si="0"/>
        <v>2026</v>
      </c>
      <c r="D48" s="13" t="str">
        <f t="shared" si="1"/>
        <v>Jan</v>
      </c>
      <c r="E48" s="14" t="str">
        <f t="shared" si="2"/>
        <v>Q1</v>
      </c>
      <c r="F48" s="11" t="s">
        <v>30</v>
      </c>
      <c r="G48" s="11" t="s">
        <v>67</v>
      </c>
      <c r="H48" s="11" t="s">
        <v>43</v>
      </c>
      <c r="I48" s="11" t="s">
        <v>37</v>
      </c>
      <c r="J48" s="11" t="s">
        <v>33</v>
      </c>
      <c r="K48" s="11" t="s">
        <v>41</v>
      </c>
      <c r="L48" s="15">
        <v>1</v>
      </c>
      <c r="M48" s="16">
        <v>141.25</v>
      </c>
      <c r="N48" s="17">
        <v>0</v>
      </c>
      <c r="O48" s="16">
        <v>78.72</v>
      </c>
      <c r="P48" s="16">
        <f t="shared" si="3"/>
        <v>141.25</v>
      </c>
      <c r="Q48" s="16">
        <f t="shared" si="4"/>
        <v>78.72</v>
      </c>
      <c r="R48" s="16">
        <f t="shared" si="5"/>
        <v>62.53</v>
      </c>
      <c r="S48" s="18">
        <f t="shared" si="6"/>
        <v>0.44269026548672602</v>
      </c>
      <c r="T48" s="19">
        <f>YEAR(SalesDataTable[[#This Row],[Order Date]])</f>
        <v>2026</v>
      </c>
      <c r="U48" s="18" t="str">
        <f>"Q"&amp;ROUNDUP(MONTH(SalesDataTable[[#This Row],[Order Date]])/3,0)</f>
        <v>Q1</v>
      </c>
      <c r="V48" s="15">
        <f>MONTH(SalesDataTable[[#This Row],[Order Date]])</f>
        <v>1</v>
      </c>
      <c r="W48" s="18" t="str">
        <f>TEXT(SalesDataTable[[#This Row],[Order Date]],"mmm")</f>
        <v>Jan</v>
      </c>
    </row>
    <row r="49" spans="1:23" ht="15.6">
      <c r="A49" s="11">
        <v>1780</v>
      </c>
      <c r="B49" s="12">
        <v>46034</v>
      </c>
      <c r="C49" s="11">
        <f t="shared" si="0"/>
        <v>2026</v>
      </c>
      <c r="D49" s="13" t="str">
        <f t="shared" si="1"/>
        <v>Jan</v>
      </c>
      <c r="E49" s="14" t="str">
        <f t="shared" si="2"/>
        <v>Q1</v>
      </c>
      <c r="F49" s="11" t="s">
        <v>44</v>
      </c>
      <c r="G49" s="11" t="s">
        <v>57</v>
      </c>
      <c r="H49" s="11" t="s">
        <v>26</v>
      </c>
      <c r="I49" s="11" t="s">
        <v>27</v>
      </c>
      <c r="J49" s="11" t="s">
        <v>28</v>
      </c>
      <c r="K49" s="11" t="s">
        <v>54</v>
      </c>
      <c r="L49" s="15">
        <v>2</v>
      </c>
      <c r="M49" s="16">
        <v>103.64</v>
      </c>
      <c r="N49" s="17">
        <v>0.1</v>
      </c>
      <c r="O49" s="16">
        <v>50.96</v>
      </c>
      <c r="P49" s="16">
        <f t="shared" si="3"/>
        <v>186.55199999999999</v>
      </c>
      <c r="Q49" s="16">
        <f t="shared" si="4"/>
        <v>101.92</v>
      </c>
      <c r="R49" s="16">
        <f t="shared" si="5"/>
        <v>84.632000000000005</v>
      </c>
      <c r="S49" s="18">
        <f t="shared" si="6"/>
        <v>0.45366439384193102</v>
      </c>
      <c r="T49" s="19">
        <f>YEAR(SalesDataTable[[#This Row],[Order Date]])</f>
        <v>2026</v>
      </c>
      <c r="U49" s="18" t="str">
        <f>"Q"&amp;ROUNDUP(MONTH(SalesDataTable[[#This Row],[Order Date]])/3,0)</f>
        <v>Q1</v>
      </c>
      <c r="V49" s="15">
        <f>MONTH(SalesDataTable[[#This Row],[Order Date]])</f>
        <v>1</v>
      </c>
      <c r="W49" s="18" t="str">
        <f>TEXT(SalesDataTable[[#This Row],[Order Date]],"mmm")</f>
        <v>Jan</v>
      </c>
    </row>
    <row r="50" spans="1:23" ht="15.6">
      <c r="A50" s="11">
        <v>2844</v>
      </c>
      <c r="B50" s="12">
        <v>46034</v>
      </c>
      <c r="C50" s="11">
        <f t="shared" si="0"/>
        <v>2026</v>
      </c>
      <c r="D50" s="13" t="str">
        <f t="shared" si="1"/>
        <v>Jan</v>
      </c>
      <c r="E50" s="14" t="str">
        <f t="shared" si="2"/>
        <v>Q1</v>
      </c>
      <c r="F50" s="11" t="s">
        <v>24</v>
      </c>
      <c r="G50" s="11" t="s">
        <v>25</v>
      </c>
      <c r="H50" s="11" t="s">
        <v>26</v>
      </c>
      <c r="I50" s="11" t="s">
        <v>37</v>
      </c>
      <c r="J50" s="11" t="s">
        <v>38</v>
      </c>
      <c r="K50" s="11" t="s">
        <v>68</v>
      </c>
      <c r="L50" s="15">
        <v>1</v>
      </c>
      <c r="M50" s="16">
        <v>136.18</v>
      </c>
      <c r="N50" s="17">
        <v>0</v>
      </c>
      <c r="O50" s="16">
        <v>68.34</v>
      </c>
      <c r="P50" s="16">
        <f t="shared" si="3"/>
        <v>136.18</v>
      </c>
      <c r="Q50" s="16">
        <f t="shared" si="4"/>
        <v>68.34</v>
      </c>
      <c r="R50" s="16">
        <f t="shared" si="5"/>
        <v>67.84</v>
      </c>
      <c r="S50" s="18">
        <f t="shared" si="6"/>
        <v>0.498164194448524</v>
      </c>
      <c r="T50" s="19">
        <f>YEAR(SalesDataTable[[#This Row],[Order Date]])</f>
        <v>2026</v>
      </c>
      <c r="U50" s="18" t="str">
        <f>"Q"&amp;ROUNDUP(MONTH(SalesDataTable[[#This Row],[Order Date]])/3,0)</f>
        <v>Q1</v>
      </c>
      <c r="V50" s="15">
        <f>MONTH(SalesDataTable[[#This Row],[Order Date]])</f>
        <v>1</v>
      </c>
      <c r="W50" s="18" t="str">
        <f>TEXT(SalesDataTable[[#This Row],[Order Date]],"mmm")</f>
        <v>Jan</v>
      </c>
    </row>
    <row r="51" spans="1:23" ht="15.6">
      <c r="A51" s="11">
        <v>3068</v>
      </c>
      <c r="B51" s="12">
        <v>46034</v>
      </c>
      <c r="C51" s="11">
        <f t="shared" si="0"/>
        <v>2026</v>
      </c>
      <c r="D51" s="13" t="str">
        <f t="shared" si="1"/>
        <v>Jan</v>
      </c>
      <c r="E51" s="14" t="str">
        <f t="shared" si="2"/>
        <v>Q1</v>
      </c>
      <c r="F51" s="11" t="s">
        <v>35</v>
      </c>
      <c r="G51" s="11" t="s">
        <v>36</v>
      </c>
      <c r="H51" s="11" t="s">
        <v>52</v>
      </c>
      <c r="I51" s="11" t="s">
        <v>37</v>
      </c>
      <c r="J51" s="11" t="s">
        <v>58</v>
      </c>
      <c r="K51" s="11" t="s">
        <v>66</v>
      </c>
      <c r="L51" s="15">
        <v>1</v>
      </c>
      <c r="M51" s="16">
        <v>36.43</v>
      </c>
      <c r="N51" s="17">
        <v>0</v>
      </c>
      <c r="O51" s="16">
        <v>14.33</v>
      </c>
      <c r="P51" s="16">
        <f t="shared" si="3"/>
        <v>36.43</v>
      </c>
      <c r="Q51" s="16">
        <f t="shared" si="4"/>
        <v>14.33</v>
      </c>
      <c r="R51" s="16">
        <f t="shared" si="5"/>
        <v>22.1</v>
      </c>
      <c r="S51" s="18">
        <f t="shared" si="6"/>
        <v>0.606642876749931</v>
      </c>
      <c r="T51" s="19">
        <f>YEAR(SalesDataTable[[#This Row],[Order Date]])</f>
        <v>2026</v>
      </c>
      <c r="U51" s="18" t="str">
        <f>"Q"&amp;ROUNDUP(MONTH(SalesDataTable[[#This Row],[Order Date]])/3,0)</f>
        <v>Q1</v>
      </c>
      <c r="V51" s="15">
        <f>MONTH(SalesDataTable[[#This Row],[Order Date]])</f>
        <v>1</v>
      </c>
      <c r="W51" s="18" t="str">
        <f>TEXT(SalesDataTable[[#This Row],[Order Date]],"mmm")</f>
        <v>Jan</v>
      </c>
    </row>
    <row r="52" spans="1:23" ht="15.6">
      <c r="A52" s="11">
        <v>3096</v>
      </c>
      <c r="B52" s="12">
        <v>46034</v>
      </c>
      <c r="C52" s="11">
        <f t="shared" si="0"/>
        <v>2026</v>
      </c>
      <c r="D52" s="13" t="str">
        <f t="shared" si="1"/>
        <v>Jan</v>
      </c>
      <c r="E52" s="14" t="str">
        <f t="shared" si="2"/>
        <v>Q1</v>
      </c>
      <c r="F52" s="11" t="s">
        <v>44</v>
      </c>
      <c r="G52" s="11" t="s">
        <v>55</v>
      </c>
      <c r="H52" s="11" t="s">
        <v>26</v>
      </c>
      <c r="I52" s="11" t="s">
        <v>37</v>
      </c>
      <c r="J52" s="11" t="s">
        <v>58</v>
      </c>
      <c r="K52" s="11" t="s">
        <v>69</v>
      </c>
      <c r="L52" s="15">
        <v>2</v>
      </c>
      <c r="M52" s="16">
        <v>50.51</v>
      </c>
      <c r="N52" s="17">
        <v>0.1</v>
      </c>
      <c r="O52" s="16">
        <v>21.84</v>
      </c>
      <c r="P52" s="16">
        <f t="shared" si="3"/>
        <v>90.918000000000006</v>
      </c>
      <c r="Q52" s="16">
        <f t="shared" si="4"/>
        <v>43.68</v>
      </c>
      <c r="R52" s="16">
        <f t="shared" si="5"/>
        <v>47.238</v>
      </c>
      <c r="S52" s="18">
        <f t="shared" si="6"/>
        <v>0.51956708242592198</v>
      </c>
      <c r="T52" s="19">
        <f>YEAR(SalesDataTable[[#This Row],[Order Date]])</f>
        <v>2026</v>
      </c>
      <c r="U52" s="18" t="str">
        <f>"Q"&amp;ROUNDUP(MONTH(SalesDataTable[[#This Row],[Order Date]])/3,0)</f>
        <v>Q1</v>
      </c>
      <c r="V52" s="15">
        <f>MONTH(SalesDataTable[[#This Row],[Order Date]])</f>
        <v>1</v>
      </c>
      <c r="W52" s="18" t="str">
        <f>TEXT(SalesDataTable[[#This Row],[Order Date]],"mmm")</f>
        <v>Jan</v>
      </c>
    </row>
    <row r="53" spans="1:23" ht="15.6">
      <c r="A53" s="11">
        <v>3129</v>
      </c>
      <c r="B53" s="12">
        <v>46034</v>
      </c>
      <c r="C53" s="11">
        <f t="shared" si="0"/>
        <v>2026</v>
      </c>
      <c r="D53" s="13" t="str">
        <f t="shared" si="1"/>
        <v>Jan</v>
      </c>
      <c r="E53" s="14" t="str">
        <f t="shared" si="2"/>
        <v>Q1</v>
      </c>
      <c r="F53" s="11" t="s">
        <v>44</v>
      </c>
      <c r="G53" s="11" t="s">
        <v>71</v>
      </c>
      <c r="H53" s="11" t="s">
        <v>43</v>
      </c>
      <c r="I53" s="11" t="s">
        <v>27</v>
      </c>
      <c r="J53" s="11" t="s">
        <v>58</v>
      </c>
      <c r="K53" s="11" t="s">
        <v>62</v>
      </c>
      <c r="L53" s="15">
        <v>1</v>
      </c>
      <c r="M53" s="16">
        <v>123</v>
      </c>
      <c r="N53" s="17">
        <v>0</v>
      </c>
      <c r="O53" s="16">
        <v>67.3</v>
      </c>
      <c r="P53" s="16">
        <f t="shared" si="3"/>
        <v>123</v>
      </c>
      <c r="Q53" s="16">
        <f t="shared" si="4"/>
        <v>67.3</v>
      </c>
      <c r="R53" s="16">
        <f t="shared" si="5"/>
        <v>55.7</v>
      </c>
      <c r="S53" s="18">
        <f t="shared" si="6"/>
        <v>0.45284552845528497</v>
      </c>
      <c r="T53" s="19">
        <f>YEAR(SalesDataTable[[#This Row],[Order Date]])</f>
        <v>2026</v>
      </c>
      <c r="U53" s="18" t="str">
        <f>"Q"&amp;ROUNDUP(MONTH(SalesDataTable[[#This Row],[Order Date]])/3,0)</f>
        <v>Q1</v>
      </c>
      <c r="V53" s="15">
        <f>MONTH(SalesDataTable[[#This Row],[Order Date]])</f>
        <v>1</v>
      </c>
      <c r="W53" s="18" t="str">
        <f>TEXT(SalesDataTable[[#This Row],[Order Date]],"mmm")</f>
        <v>Jan</v>
      </c>
    </row>
    <row r="54" spans="1:23" ht="15.6">
      <c r="A54" s="11">
        <v>3948</v>
      </c>
      <c r="B54" s="12">
        <v>46034</v>
      </c>
      <c r="C54" s="11">
        <f t="shared" si="0"/>
        <v>2026</v>
      </c>
      <c r="D54" s="13" t="str">
        <f t="shared" si="1"/>
        <v>Jan</v>
      </c>
      <c r="E54" s="14" t="str">
        <f t="shared" si="2"/>
        <v>Q1</v>
      </c>
      <c r="F54" s="11" t="s">
        <v>30</v>
      </c>
      <c r="G54" s="11" t="s">
        <v>73</v>
      </c>
      <c r="H54" s="11" t="s">
        <v>26</v>
      </c>
      <c r="I54" s="11" t="s">
        <v>37</v>
      </c>
      <c r="J54" s="11" t="s">
        <v>33</v>
      </c>
      <c r="K54" s="11" t="s">
        <v>70</v>
      </c>
      <c r="L54" s="15">
        <v>2</v>
      </c>
      <c r="M54" s="16">
        <v>72.239999999999995</v>
      </c>
      <c r="N54" s="17">
        <v>0</v>
      </c>
      <c r="O54" s="16">
        <v>32.94</v>
      </c>
      <c r="P54" s="16">
        <f t="shared" si="3"/>
        <v>144.47999999999999</v>
      </c>
      <c r="Q54" s="16">
        <f t="shared" si="4"/>
        <v>65.88</v>
      </c>
      <c r="R54" s="16">
        <f t="shared" si="5"/>
        <v>78.599999999999994</v>
      </c>
      <c r="S54" s="18">
        <f t="shared" si="6"/>
        <v>0.54401993355481704</v>
      </c>
      <c r="T54" s="19">
        <f>YEAR(SalesDataTable[[#This Row],[Order Date]])</f>
        <v>2026</v>
      </c>
      <c r="U54" s="18" t="str">
        <f>"Q"&amp;ROUNDUP(MONTH(SalesDataTable[[#This Row],[Order Date]])/3,0)</f>
        <v>Q1</v>
      </c>
      <c r="V54" s="15">
        <f>MONTH(SalesDataTable[[#This Row],[Order Date]])</f>
        <v>1</v>
      </c>
      <c r="W54" s="18" t="str">
        <f>TEXT(SalesDataTable[[#This Row],[Order Date]],"mmm")</f>
        <v>Jan</v>
      </c>
    </row>
    <row r="55" spans="1:23" ht="15.6">
      <c r="A55" s="11">
        <v>5036</v>
      </c>
      <c r="B55" s="12">
        <v>46034</v>
      </c>
      <c r="C55" s="11">
        <f t="shared" si="0"/>
        <v>2026</v>
      </c>
      <c r="D55" s="13" t="str">
        <f t="shared" si="1"/>
        <v>Jan</v>
      </c>
      <c r="E55" s="14" t="str">
        <f t="shared" si="2"/>
        <v>Q1</v>
      </c>
      <c r="F55" s="11" t="s">
        <v>35</v>
      </c>
      <c r="G55" s="11" t="s">
        <v>42</v>
      </c>
      <c r="H55" s="11" t="s">
        <v>43</v>
      </c>
      <c r="I55" s="11" t="s">
        <v>27</v>
      </c>
      <c r="J55" s="11" t="s">
        <v>33</v>
      </c>
      <c r="K55" s="11" t="s">
        <v>61</v>
      </c>
      <c r="L55" s="15">
        <v>1</v>
      </c>
      <c r="M55" s="16">
        <v>151.11000000000001</v>
      </c>
      <c r="N55" s="17">
        <v>0.15</v>
      </c>
      <c r="O55" s="16">
        <v>79.650000000000006</v>
      </c>
      <c r="P55" s="16">
        <f t="shared" si="3"/>
        <v>128.4435</v>
      </c>
      <c r="Q55" s="16">
        <f t="shared" si="4"/>
        <v>79.650000000000006</v>
      </c>
      <c r="R55" s="16">
        <f t="shared" si="5"/>
        <v>48.793500000000002</v>
      </c>
      <c r="S55" s="18">
        <f t="shared" si="6"/>
        <v>0.37988298356865102</v>
      </c>
      <c r="T55" s="19">
        <f>YEAR(SalesDataTable[[#This Row],[Order Date]])</f>
        <v>2026</v>
      </c>
      <c r="U55" s="18" t="str">
        <f>"Q"&amp;ROUNDUP(MONTH(SalesDataTable[[#This Row],[Order Date]])/3,0)</f>
        <v>Q1</v>
      </c>
      <c r="V55" s="15">
        <f>MONTH(SalesDataTable[[#This Row],[Order Date]])</f>
        <v>1</v>
      </c>
      <c r="W55" s="18" t="str">
        <f>TEXT(SalesDataTable[[#This Row],[Order Date]],"mmm")</f>
        <v>Jan</v>
      </c>
    </row>
    <row r="56" spans="1:23" ht="15.6">
      <c r="A56" s="11">
        <v>2681</v>
      </c>
      <c r="B56" s="12">
        <v>46035</v>
      </c>
      <c r="C56" s="11">
        <f t="shared" si="0"/>
        <v>2026</v>
      </c>
      <c r="D56" s="13" t="str">
        <f t="shared" si="1"/>
        <v>Jan</v>
      </c>
      <c r="E56" s="14" t="str">
        <f t="shared" si="2"/>
        <v>Q1</v>
      </c>
      <c r="F56" s="11" t="s">
        <v>44</v>
      </c>
      <c r="G56" s="11" t="s">
        <v>45</v>
      </c>
      <c r="H56" s="11" t="s">
        <v>26</v>
      </c>
      <c r="I56" s="11" t="s">
        <v>37</v>
      </c>
      <c r="J56" s="11" t="s">
        <v>33</v>
      </c>
      <c r="K56" s="11" t="s">
        <v>34</v>
      </c>
      <c r="L56" s="15">
        <v>1</v>
      </c>
      <c r="M56" s="16">
        <v>94.32</v>
      </c>
      <c r="N56" s="17">
        <v>0</v>
      </c>
      <c r="O56" s="16">
        <v>45.93</v>
      </c>
      <c r="P56" s="16">
        <f t="shared" si="3"/>
        <v>94.32</v>
      </c>
      <c r="Q56" s="16">
        <f t="shared" si="4"/>
        <v>45.93</v>
      </c>
      <c r="R56" s="16">
        <f t="shared" si="5"/>
        <v>48.39</v>
      </c>
      <c r="S56" s="18">
        <f t="shared" si="6"/>
        <v>0.51304071246819305</v>
      </c>
      <c r="T56" s="19">
        <f>YEAR(SalesDataTable[[#This Row],[Order Date]])</f>
        <v>2026</v>
      </c>
      <c r="U56" s="18" t="str">
        <f>"Q"&amp;ROUNDUP(MONTH(SalesDataTable[[#This Row],[Order Date]])/3,0)</f>
        <v>Q1</v>
      </c>
      <c r="V56" s="15">
        <f>MONTH(SalesDataTable[[#This Row],[Order Date]])</f>
        <v>1</v>
      </c>
      <c r="W56" s="18" t="str">
        <f>TEXT(SalesDataTable[[#This Row],[Order Date]],"mmm")</f>
        <v>Jan</v>
      </c>
    </row>
    <row r="57" spans="1:23" ht="15.6">
      <c r="A57" s="11">
        <v>5101</v>
      </c>
      <c r="B57" s="12">
        <v>46035</v>
      </c>
      <c r="C57" s="11">
        <f t="shared" si="0"/>
        <v>2026</v>
      </c>
      <c r="D57" s="13" t="str">
        <f t="shared" si="1"/>
        <v>Jan</v>
      </c>
      <c r="E57" s="14" t="str">
        <f t="shared" si="2"/>
        <v>Q1</v>
      </c>
      <c r="F57" s="11" t="s">
        <v>30</v>
      </c>
      <c r="G57" s="11" t="s">
        <v>67</v>
      </c>
      <c r="H57" s="11" t="s">
        <v>26</v>
      </c>
      <c r="I57" s="11" t="s">
        <v>27</v>
      </c>
      <c r="J57" s="11" t="s">
        <v>28</v>
      </c>
      <c r="K57" s="11" t="s">
        <v>46</v>
      </c>
      <c r="L57" s="15">
        <v>3</v>
      </c>
      <c r="M57" s="16">
        <v>51.52</v>
      </c>
      <c r="N57" s="17">
        <v>0</v>
      </c>
      <c r="O57" s="16">
        <v>21.92</v>
      </c>
      <c r="P57" s="16">
        <f t="shared" si="3"/>
        <v>154.56</v>
      </c>
      <c r="Q57" s="16">
        <f t="shared" si="4"/>
        <v>65.760000000000005</v>
      </c>
      <c r="R57" s="16">
        <f t="shared" si="5"/>
        <v>88.8</v>
      </c>
      <c r="S57" s="18">
        <f t="shared" si="6"/>
        <v>0.57453416149068304</v>
      </c>
      <c r="T57" s="19">
        <f>YEAR(SalesDataTable[[#This Row],[Order Date]])</f>
        <v>2026</v>
      </c>
      <c r="U57" s="18" t="str">
        <f>"Q"&amp;ROUNDUP(MONTH(SalesDataTable[[#This Row],[Order Date]])/3,0)</f>
        <v>Q1</v>
      </c>
      <c r="V57" s="15">
        <f>MONTH(SalesDataTable[[#This Row],[Order Date]])</f>
        <v>1</v>
      </c>
      <c r="W57" s="18" t="str">
        <f>TEXT(SalesDataTable[[#This Row],[Order Date]],"mmm")</f>
        <v>Jan</v>
      </c>
    </row>
    <row r="58" spans="1:23" ht="15.6">
      <c r="A58" s="11">
        <v>3871</v>
      </c>
      <c r="B58" s="12">
        <v>46036</v>
      </c>
      <c r="C58" s="11">
        <f t="shared" si="0"/>
        <v>2026</v>
      </c>
      <c r="D58" s="13" t="str">
        <f t="shared" si="1"/>
        <v>Jan</v>
      </c>
      <c r="E58" s="14" t="str">
        <f t="shared" si="2"/>
        <v>Q1</v>
      </c>
      <c r="F58" s="11" t="s">
        <v>24</v>
      </c>
      <c r="G58" s="11" t="s">
        <v>74</v>
      </c>
      <c r="H58" s="11" t="s">
        <v>26</v>
      </c>
      <c r="I58" s="11" t="s">
        <v>37</v>
      </c>
      <c r="J58" s="11" t="s">
        <v>33</v>
      </c>
      <c r="K58" s="11" t="s">
        <v>41</v>
      </c>
      <c r="L58" s="15">
        <v>2</v>
      </c>
      <c r="M58" s="16">
        <v>146.4</v>
      </c>
      <c r="N58" s="17">
        <v>0.05</v>
      </c>
      <c r="O58" s="16">
        <v>81.72</v>
      </c>
      <c r="P58" s="16">
        <f t="shared" si="3"/>
        <v>278.16000000000003</v>
      </c>
      <c r="Q58" s="16">
        <f t="shared" si="4"/>
        <v>163.44</v>
      </c>
      <c r="R58" s="16">
        <f t="shared" si="5"/>
        <v>114.72</v>
      </c>
      <c r="S58" s="18">
        <f t="shared" si="6"/>
        <v>0.412424503882658</v>
      </c>
      <c r="T58" s="19">
        <f>YEAR(SalesDataTable[[#This Row],[Order Date]])</f>
        <v>2026</v>
      </c>
      <c r="U58" s="18" t="str">
        <f>"Q"&amp;ROUNDUP(MONTH(SalesDataTable[[#This Row],[Order Date]])/3,0)</f>
        <v>Q1</v>
      </c>
      <c r="V58" s="15">
        <f>MONTH(SalesDataTable[[#This Row],[Order Date]])</f>
        <v>1</v>
      </c>
      <c r="W58" s="18" t="str">
        <f>TEXT(SalesDataTable[[#This Row],[Order Date]],"mmm")</f>
        <v>Jan</v>
      </c>
    </row>
    <row r="59" spans="1:23" ht="15.6">
      <c r="A59" s="11">
        <v>4643</v>
      </c>
      <c r="B59" s="12">
        <v>46036</v>
      </c>
      <c r="C59" s="11">
        <f t="shared" si="0"/>
        <v>2026</v>
      </c>
      <c r="D59" s="13" t="str">
        <f t="shared" si="1"/>
        <v>Jan</v>
      </c>
      <c r="E59" s="14" t="str">
        <f t="shared" si="2"/>
        <v>Q1</v>
      </c>
      <c r="F59" s="11" t="s">
        <v>24</v>
      </c>
      <c r="G59" s="11" t="s">
        <v>25</v>
      </c>
      <c r="H59" s="11" t="s">
        <v>32</v>
      </c>
      <c r="I59" s="11" t="s">
        <v>40</v>
      </c>
      <c r="J59" s="11" t="s">
        <v>38</v>
      </c>
      <c r="K59" s="11" t="s">
        <v>56</v>
      </c>
      <c r="L59" s="15">
        <v>3</v>
      </c>
      <c r="M59" s="16">
        <v>47.32</v>
      </c>
      <c r="N59" s="17">
        <v>0.1</v>
      </c>
      <c r="O59" s="16">
        <v>18.420000000000002</v>
      </c>
      <c r="P59" s="16">
        <f t="shared" si="3"/>
        <v>127.764</v>
      </c>
      <c r="Q59" s="16">
        <f t="shared" si="4"/>
        <v>55.26</v>
      </c>
      <c r="R59" s="16">
        <f t="shared" si="5"/>
        <v>72.504000000000005</v>
      </c>
      <c r="S59" s="18">
        <f t="shared" si="6"/>
        <v>0.56748379825302897</v>
      </c>
      <c r="T59" s="19">
        <f>YEAR(SalesDataTable[[#This Row],[Order Date]])</f>
        <v>2026</v>
      </c>
      <c r="U59" s="18" t="str">
        <f>"Q"&amp;ROUNDUP(MONTH(SalesDataTable[[#This Row],[Order Date]])/3,0)</f>
        <v>Q1</v>
      </c>
      <c r="V59" s="15">
        <f>MONTH(SalesDataTable[[#This Row],[Order Date]])</f>
        <v>1</v>
      </c>
      <c r="W59" s="18" t="str">
        <f>TEXT(SalesDataTable[[#This Row],[Order Date]],"mmm")</f>
        <v>Jan</v>
      </c>
    </row>
    <row r="60" spans="1:23" ht="15.6">
      <c r="A60" s="11">
        <v>4703</v>
      </c>
      <c r="B60" s="12">
        <v>46036</v>
      </c>
      <c r="C60" s="11">
        <f t="shared" si="0"/>
        <v>2026</v>
      </c>
      <c r="D60" s="13" t="str">
        <f t="shared" si="1"/>
        <v>Jan</v>
      </c>
      <c r="E60" s="14" t="str">
        <f t="shared" si="2"/>
        <v>Q1</v>
      </c>
      <c r="F60" s="11" t="s">
        <v>44</v>
      </c>
      <c r="G60" s="11" t="s">
        <v>71</v>
      </c>
      <c r="H60" s="11" t="s">
        <v>43</v>
      </c>
      <c r="I60" s="11" t="s">
        <v>40</v>
      </c>
      <c r="J60" s="11" t="s">
        <v>58</v>
      </c>
      <c r="K60" s="11" t="s">
        <v>59</v>
      </c>
      <c r="L60" s="15">
        <v>2</v>
      </c>
      <c r="M60" s="16">
        <v>40.450000000000003</v>
      </c>
      <c r="N60" s="17">
        <v>0.05</v>
      </c>
      <c r="O60" s="16">
        <v>15.14</v>
      </c>
      <c r="P60" s="16">
        <f t="shared" si="3"/>
        <v>76.855000000000004</v>
      </c>
      <c r="Q60" s="16">
        <f t="shared" si="4"/>
        <v>30.28</v>
      </c>
      <c r="R60" s="16">
        <f t="shared" si="5"/>
        <v>46.575000000000003</v>
      </c>
      <c r="S60" s="18">
        <f t="shared" si="6"/>
        <v>0.606011320018216</v>
      </c>
      <c r="T60" s="19">
        <f>YEAR(SalesDataTable[[#This Row],[Order Date]])</f>
        <v>2026</v>
      </c>
      <c r="U60" s="18" t="str">
        <f>"Q"&amp;ROUNDUP(MONTH(SalesDataTable[[#This Row],[Order Date]])/3,0)</f>
        <v>Q1</v>
      </c>
      <c r="V60" s="15">
        <f>MONTH(SalesDataTable[[#This Row],[Order Date]])</f>
        <v>1</v>
      </c>
      <c r="W60" s="18" t="str">
        <f>TEXT(SalesDataTable[[#This Row],[Order Date]],"mmm")</f>
        <v>Jan</v>
      </c>
    </row>
    <row r="61" spans="1:23" ht="15.6">
      <c r="A61" s="11">
        <v>5068</v>
      </c>
      <c r="B61" s="12">
        <v>46036</v>
      </c>
      <c r="C61" s="11">
        <f t="shared" si="0"/>
        <v>2026</v>
      </c>
      <c r="D61" s="13" t="str">
        <f t="shared" si="1"/>
        <v>Jan</v>
      </c>
      <c r="E61" s="14" t="str">
        <f t="shared" si="2"/>
        <v>Q1</v>
      </c>
      <c r="F61" s="11" t="s">
        <v>24</v>
      </c>
      <c r="G61" s="11" t="s">
        <v>25</v>
      </c>
      <c r="H61" s="11" t="s">
        <v>26</v>
      </c>
      <c r="I61" s="11" t="s">
        <v>27</v>
      </c>
      <c r="J61" s="11" t="s">
        <v>38</v>
      </c>
      <c r="K61" s="11" t="s">
        <v>56</v>
      </c>
      <c r="L61" s="15">
        <v>2</v>
      </c>
      <c r="M61" s="16">
        <v>47.05</v>
      </c>
      <c r="N61" s="17">
        <v>0.1</v>
      </c>
      <c r="O61" s="16">
        <v>18.8</v>
      </c>
      <c r="P61" s="16">
        <f t="shared" si="3"/>
        <v>84.69</v>
      </c>
      <c r="Q61" s="16">
        <f t="shared" si="4"/>
        <v>37.6</v>
      </c>
      <c r="R61" s="16">
        <f t="shared" si="5"/>
        <v>47.09</v>
      </c>
      <c r="S61" s="18">
        <f t="shared" si="6"/>
        <v>0.55602786633604895</v>
      </c>
      <c r="T61" s="19">
        <f>YEAR(SalesDataTable[[#This Row],[Order Date]])</f>
        <v>2026</v>
      </c>
      <c r="U61" s="18" t="str">
        <f>"Q"&amp;ROUNDUP(MONTH(SalesDataTable[[#This Row],[Order Date]])/3,0)</f>
        <v>Q1</v>
      </c>
      <c r="V61" s="15">
        <f>MONTH(SalesDataTable[[#This Row],[Order Date]])</f>
        <v>1</v>
      </c>
      <c r="W61" s="18" t="str">
        <f>TEXT(SalesDataTable[[#This Row],[Order Date]],"mmm")</f>
        <v>Jan</v>
      </c>
    </row>
    <row r="62" spans="1:23" ht="15.6">
      <c r="A62" s="11">
        <v>1539</v>
      </c>
      <c r="B62" s="12">
        <v>46037</v>
      </c>
      <c r="C62" s="11">
        <f t="shared" si="0"/>
        <v>2026</v>
      </c>
      <c r="D62" s="13" t="str">
        <f t="shared" si="1"/>
        <v>Jan</v>
      </c>
      <c r="E62" s="14" t="str">
        <f t="shared" si="2"/>
        <v>Q1</v>
      </c>
      <c r="F62" s="11" t="s">
        <v>44</v>
      </c>
      <c r="G62" s="11" t="s">
        <v>57</v>
      </c>
      <c r="H62" s="11" t="s">
        <v>43</v>
      </c>
      <c r="I62" s="11" t="s">
        <v>40</v>
      </c>
      <c r="J62" s="11" t="s">
        <v>58</v>
      </c>
      <c r="K62" s="11" t="s">
        <v>62</v>
      </c>
      <c r="L62" s="15">
        <v>3</v>
      </c>
      <c r="M62" s="16">
        <v>123.14</v>
      </c>
      <c r="N62" s="17">
        <v>0.05</v>
      </c>
      <c r="O62" s="16">
        <v>70.67</v>
      </c>
      <c r="P62" s="16">
        <f t="shared" si="3"/>
        <v>350.94900000000001</v>
      </c>
      <c r="Q62" s="16">
        <f t="shared" si="4"/>
        <v>212.01</v>
      </c>
      <c r="R62" s="16">
        <f t="shared" si="5"/>
        <v>138.93899999999999</v>
      </c>
      <c r="S62" s="18">
        <f t="shared" si="6"/>
        <v>0.39589513006163302</v>
      </c>
      <c r="T62" s="19">
        <f>YEAR(SalesDataTable[[#This Row],[Order Date]])</f>
        <v>2026</v>
      </c>
      <c r="U62" s="18" t="str">
        <f>"Q"&amp;ROUNDUP(MONTH(SalesDataTable[[#This Row],[Order Date]])/3,0)</f>
        <v>Q1</v>
      </c>
      <c r="V62" s="15">
        <f>MONTH(SalesDataTable[[#This Row],[Order Date]])</f>
        <v>1</v>
      </c>
      <c r="W62" s="18" t="str">
        <f>TEXT(SalesDataTable[[#This Row],[Order Date]],"mmm")</f>
        <v>Jan</v>
      </c>
    </row>
    <row r="63" spans="1:23" ht="15.6">
      <c r="A63" s="11">
        <v>1709</v>
      </c>
      <c r="B63" s="12">
        <v>46037</v>
      </c>
      <c r="C63" s="11">
        <f t="shared" si="0"/>
        <v>2026</v>
      </c>
      <c r="D63" s="13" t="str">
        <f t="shared" si="1"/>
        <v>Jan</v>
      </c>
      <c r="E63" s="14" t="str">
        <f t="shared" si="2"/>
        <v>Q1</v>
      </c>
      <c r="F63" s="11" t="s">
        <v>44</v>
      </c>
      <c r="G63" s="11" t="s">
        <v>71</v>
      </c>
      <c r="H63" s="11" t="s">
        <v>26</v>
      </c>
      <c r="I63" s="11" t="s">
        <v>27</v>
      </c>
      <c r="J63" s="11" t="s">
        <v>33</v>
      </c>
      <c r="K63" s="11" t="s">
        <v>61</v>
      </c>
      <c r="L63" s="15">
        <v>2</v>
      </c>
      <c r="M63" s="16">
        <v>151.33000000000001</v>
      </c>
      <c r="N63" s="17">
        <v>0.1</v>
      </c>
      <c r="O63" s="16">
        <v>78.44</v>
      </c>
      <c r="P63" s="16">
        <f t="shared" si="3"/>
        <v>272.39400000000001</v>
      </c>
      <c r="Q63" s="16">
        <f t="shared" si="4"/>
        <v>156.88</v>
      </c>
      <c r="R63" s="16">
        <f t="shared" si="5"/>
        <v>115.514</v>
      </c>
      <c r="S63" s="18">
        <f t="shared" si="6"/>
        <v>0.42406954631893501</v>
      </c>
      <c r="T63" s="19">
        <f>YEAR(SalesDataTable[[#This Row],[Order Date]])</f>
        <v>2026</v>
      </c>
      <c r="U63" s="18" t="str">
        <f>"Q"&amp;ROUNDUP(MONTH(SalesDataTable[[#This Row],[Order Date]])/3,0)</f>
        <v>Q1</v>
      </c>
      <c r="V63" s="15">
        <f>MONTH(SalesDataTable[[#This Row],[Order Date]])</f>
        <v>1</v>
      </c>
      <c r="W63" s="18" t="str">
        <f>TEXT(SalesDataTable[[#This Row],[Order Date]],"mmm")</f>
        <v>Jan</v>
      </c>
    </row>
    <row r="64" spans="1:23" ht="15.6">
      <c r="A64" s="11">
        <v>2702</v>
      </c>
      <c r="B64" s="12">
        <v>46037</v>
      </c>
      <c r="C64" s="11">
        <f t="shared" si="0"/>
        <v>2026</v>
      </c>
      <c r="D64" s="13" t="str">
        <f t="shared" si="1"/>
        <v>Jan</v>
      </c>
      <c r="E64" s="14" t="str">
        <f t="shared" si="2"/>
        <v>Q1</v>
      </c>
      <c r="F64" s="11" t="s">
        <v>30</v>
      </c>
      <c r="G64" s="11" t="s">
        <v>73</v>
      </c>
      <c r="H64" s="11" t="s">
        <v>26</v>
      </c>
      <c r="I64" s="11" t="s">
        <v>27</v>
      </c>
      <c r="J64" s="11" t="s">
        <v>33</v>
      </c>
      <c r="K64" s="11" t="s">
        <v>41</v>
      </c>
      <c r="L64" s="15">
        <v>5</v>
      </c>
      <c r="M64" s="16">
        <v>144.01</v>
      </c>
      <c r="N64" s="17">
        <v>0.05</v>
      </c>
      <c r="O64" s="16">
        <v>79.64</v>
      </c>
      <c r="P64" s="16">
        <f t="shared" si="3"/>
        <v>684.04750000000001</v>
      </c>
      <c r="Q64" s="16">
        <f t="shared" si="4"/>
        <v>398.2</v>
      </c>
      <c r="R64" s="16">
        <f t="shared" si="5"/>
        <v>285.84750000000003</v>
      </c>
      <c r="S64" s="18">
        <f t="shared" si="6"/>
        <v>0.41787668254032101</v>
      </c>
      <c r="T64" s="19">
        <f>YEAR(SalesDataTable[[#This Row],[Order Date]])</f>
        <v>2026</v>
      </c>
      <c r="U64" s="18" t="str">
        <f>"Q"&amp;ROUNDUP(MONTH(SalesDataTable[[#This Row],[Order Date]])/3,0)</f>
        <v>Q1</v>
      </c>
      <c r="V64" s="15">
        <f>MONTH(SalesDataTable[[#This Row],[Order Date]])</f>
        <v>1</v>
      </c>
      <c r="W64" s="18" t="str">
        <f>TEXT(SalesDataTable[[#This Row],[Order Date]],"mmm")</f>
        <v>Jan</v>
      </c>
    </row>
    <row r="65" spans="1:23" ht="15.6">
      <c r="A65" s="11">
        <v>3176</v>
      </c>
      <c r="B65" s="12">
        <v>46037</v>
      </c>
      <c r="C65" s="11">
        <f t="shared" si="0"/>
        <v>2026</v>
      </c>
      <c r="D65" s="13" t="str">
        <f t="shared" si="1"/>
        <v>Jan</v>
      </c>
      <c r="E65" s="14" t="str">
        <f t="shared" si="2"/>
        <v>Q1</v>
      </c>
      <c r="F65" s="11" t="s">
        <v>44</v>
      </c>
      <c r="G65" s="11" t="s">
        <v>57</v>
      </c>
      <c r="H65" s="11" t="s">
        <v>26</v>
      </c>
      <c r="I65" s="11" t="s">
        <v>27</v>
      </c>
      <c r="J65" s="11" t="s">
        <v>33</v>
      </c>
      <c r="K65" s="11" t="s">
        <v>34</v>
      </c>
      <c r="L65" s="15">
        <v>3</v>
      </c>
      <c r="M65" s="16">
        <v>91.19</v>
      </c>
      <c r="N65" s="17">
        <v>0</v>
      </c>
      <c r="O65" s="16">
        <v>44.47</v>
      </c>
      <c r="P65" s="16">
        <f t="shared" si="3"/>
        <v>273.57</v>
      </c>
      <c r="Q65" s="16">
        <f t="shared" si="4"/>
        <v>133.41</v>
      </c>
      <c r="R65" s="16">
        <f t="shared" si="5"/>
        <v>140.16</v>
      </c>
      <c r="S65" s="18">
        <f t="shared" si="6"/>
        <v>0.51233687904375502</v>
      </c>
      <c r="T65" s="19">
        <f>YEAR(SalesDataTable[[#This Row],[Order Date]])</f>
        <v>2026</v>
      </c>
      <c r="U65" s="18" t="str">
        <f>"Q"&amp;ROUNDUP(MONTH(SalesDataTable[[#This Row],[Order Date]])/3,0)</f>
        <v>Q1</v>
      </c>
      <c r="V65" s="15">
        <f>MONTH(SalesDataTable[[#This Row],[Order Date]])</f>
        <v>1</v>
      </c>
      <c r="W65" s="18" t="str">
        <f>TEXT(SalesDataTable[[#This Row],[Order Date]],"mmm")</f>
        <v>Jan</v>
      </c>
    </row>
    <row r="66" spans="1:23" ht="15.6">
      <c r="A66" s="11">
        <v>3705</v>
      </c>
      <c r="B66" s="12">
        <v>46037</v>
      </c>
      <c r="C66" s="11">
        <f t="shared" ref="C66:C129" si="7">YEAR(B66)</f>
        <v>2026</v>
      </c>
      <c r="D66" s="13" t="str">
        <f t="shared" ref="D66:D129" si="8">TEXT(B66,"MMM")</f>
        <v>Jan</v>
      </c>
      <c r="E66" s="14" t="str">
        <f t="shared" ref="E66:E129" si="9">"Q"&amp;ROUNDUP(MONTH(B66)/3,0)</f>
        <v>Q1</v>
      </c>
      <c r="F66" s="11" t="s">
        <v>44</v>
      </c>
      <c r="G66" s="11" t="s">
        <v>55</v>
      </c>
      <c r="H66" s="11" t="s">
        <v>43</v>
      </c>
      <c r="I66" s="11" t="s">
        <v>37</v>
      </c>
      <c r="J66" s="11" t="s">
        <v>38</v>
      </c>
      <c r="K66" s="11" t="s">
        <v>56</v>
      </c>
      <c r="L66" s="15">
        <v>2</v>
      </c>
      <c r="M66" s="16">
        <v>45.45</v>
      </c>
      <c r="N66" s="17">
        <v>0</v>
      </c>
      <c r="O66" s="16">
        <v>18.190000000000001</v>
      </c>
      <c r="P66" s="16">
        <f t="shared" ref="P66:P129" si="10">L66*M66*(1-N66)</f>
        <v>90.9</v>
      </c>
      <c r="Q66" s="16">
        <f t="shared" ref="Q66:Q129" si="11">L66*O66</f>
        <v>36.380000000000003</v>
      </c>
      <c r="R66" s="16">
        <f t="shared" ref="R66:R129" si="12">P66-Q66</f>
        <v>54.52</v>
      </c>
      <c r="S66" s="18">
        <f t="shared" ref="S66:S129" si="13">IFERROR(R66/P66,0)</f>
        <v>0.59977997799780003</v>
      </c>
      <c r="T66" s="19">
        <f>YEAR(SalesDataTable[[#This Row],[Order Date]])</f>
        <v>2026</v>
      </c>
      <c r="U66" s="18" t="str">
        <f>"Q"&amp;ROUNDUP(MONTH(SalesDataTable[[#This Row],[Order Date]])/3,0)</f>
        <v>Q1</v>
      </c>
      <c r="V66" s="15">
        <f>MONTH(SalesDataTable[[#This Row],[Order Date]])</f>
        <v>1</v>
      </c>
      <c r="W66" s="18" t="str">
        <f>TEXT(SalesDataTable[[#This Row],[Order Date]],"mmm")</f>
        <v>Jan</v>
      </c>
    </row>
    <row r="67" spans="1:23" ht="15.6">
      <c r="A67" s="11">
        <v>3736</v>
      </c>
      <c r="B67" s="12">
        <v>46037</v>
      </c>
      <c r="C67" s="11">
        <f t="shared" si="7"/>
        <v>2026</v>
      </c>
      <c r="D67" s="13" t="str">
        <f t="shared" si="8"/>
        <v>Jan</v>
      </c>
      <c r="E67" s="14" t="str">
        <f t="shared" si="9"/>
        <v>Q1</v>
      </c>
      <c r="F67" s="11" t="s">
        <v>30</v>
      </c>
      <c r="G67" s="11" t="s">
        <v>31</v>
      </c>
      <c r="H67" s="11" t="s">
        <v>52</v>
      </c>
      <c r="I67" s="11" t="s">
        <v>37</v>
      </c>
      <c r="J67" s="11" t="s">
        <v>58</v>
      </c>
      <c r="K67" s="11" t="s">
        <v>59</v>
      </c>
      <c r="L67" s="15">
        <v>1</v>
      </c>
      <c r="M67" s="16">
        <v>40.72</v>
      </c>
      <c r="N67" s="17">
        <v>0</v>
      </c>
      <c r="O67" s="16">
        <v>14.94</v>
      </c>
      <c r="P67" s="16">
        <f t="shared" si="10"/>
        <v>40.72</v>
      </c>
      <c r="Q67" s="16">
        <f t="shared" si="11"/>
        <v>14.94</v>
      </c>
      <c r="R67" s="16">
        <f t="shared" si="12"/>
        <v>25.78</v>
      </c>
      <c r="S67" s="18">
        <f t="shared" si="13"/>
        <v>0.63310412573673902</v>
      </c>
      <c r="T67" s="19">
        <f>YEAR(SalesDataTable[[#This Row],[Order Date]])</f>
        <v>2026</v>
      </c>
      <c r="U67" s="18" t="str">
        <f>"Q"&amp;ROUNDUP(MONTH(SalesDataTable[[#This Row],[Order Date]])/3,0)</f>
        <v>Q1</v>
      </c>
      <c r="V67" s="15">
        <f>MONTH(SalesDataTable[[#This Row],[Order Date]])</f>
        <v>1</v>
      </c>
      <c r="W67" s="18" t="str">
        <f>TEXT(SalesDataTable[[#This Row],[Order Date]],"mmm")</f>
        <v>Jan</v>
      </c>
    </row>
    <row r="68" spans="1:23" ht="15.6">
      <c r="A68" s="11">
        <v>3967</v>
      </c>
      <c r="B68" s="12">
        <v>46037</v>
      </c>
      <c r="C68" s="11">
        <f t="shared" si="7"/>
        <v>2026</v>
      </c>
      <c r="D68" s="13" t="str">
        <f t="shared" si="8"/>
        <v>Jan</v>
      </c>
      <c r="E68" s="14" t="str">
        <f t="shared" si="9"/>
        <v>Q1</v>
      </c>
      <c r="F68" s="11" t="s">
        <v>30</v>
      </c>
      <c r="G68" s="11" t="s">
        <v>67</v>
      </c>
      <c r="H68" s="11" t="s">
        <v>26</v>
      </c>
      <c r="I68" s="11" t="s">
        <v>40</v>
      </c>
      <c r="J68" s="11" t="s">
        <v>38</v>
      </c>
      <c r="K68" s="11" t="s">
        <v>39</v>
      </c>
      <c r="L68" s="15">
        <v>2</v>
      </c>
      <c r="M68" s="16">
        <v>37.090000000000003</v>
      </c>
      <c r="N68" s="17">
        <v>0</v>
      </c>
      <c r="O68" s="16">
        <v>13.29</v>
      </c>
      <c r="P68" s="16">
        <f t="shared" si="10"/>
        <v>74.180000000000007</v>
      </c>
      <c r="Q68" s="16">
        <f t="shared" si="11"/>
        <v>26.58</v>
      </c>
      <c r="R68" s="16">
        <f t="shared" si="12"/>
        <v>47.6</v>
      </c>
      <c r="S68" s="18">
        <f t="shared" si="13"/>
        <v>0.641682394176328</v>
      </c>
      <c r="T68" s="19">
        <f>YEAR(SalesDataTable[[#This Row],[Order Date]])</f>
        <v>2026</v>
      </c>
      <c r="U68" s="18" t="str">
        <f>"Q"&amp;ROUNDUP(MONTH(SalesDataTable[[#This Row],[Order Date]])/3,0)</f>
        <v>Q1</v>
      </c>
      <c r="V68" s="15">
        <f>MONTH(SalesDataTable[[#This Row],[Order Date]])</f>
        <v>1</v>
      </c>
      <c r="W68" s="18" t="str">
        <f>TEXT(SalesDataTable[[#This Row],[Order Date]],"mmm")</f>
        <v>Jan</v>
      </c>
    </row>
    <row r="69" spans="1:23" ht="15.6">
      <c r="A69" s="11">
        <v>170</v>
      </c>
      <c r="B69" s="12">
        <v>46038</v>
      </c>
      <c r="C69" s="11">
        <f t="shared" si="7"/>
        <v>2026</v>
      </c>
      <c r="D69" s="13" t="str">
        <f t="shared" si="8"/>
        <v>Jan</v>
      </c>
      <c r="E69" s="14" t="str">
        <f t="shared" si="9"/>
        <v>Q1</v>
      </c>
      <c r="F69" s="11" t="s">
        <v>35</v>
      </c>
      <c r="G69" s="11" t="s">
        <v>63</v>
      </c>
      <c r="H69" s="11" t="s">
        <v>26</v>
      </c>
      <c r="I69" s="11" t="s">
        <v>37</v>
      </c>
      <c r="J69" s="11" t="s">
        <v>47</v>
      </c>
      <c r="K69" s="11" t="s">
        <v>75</v>
      </c>
      <c r="L69" s="15">
        <v>1</v>
      </c>
      <c r="M69" s="16">
        <v>124.45</v>
      </c>
      <c r="N69" s="17">
        <v>0.15</v>
      </c>
      <c r="O69" s="16">
        <v>59.77</v>
      </c>
      <c r="P69" s="16">
        <f t="shared" si="10"/>
        <v>105.7825</v>
      </c>
      <c r="Q69" s="16">
        <f t="shared" si="11"/>
        <v>59.77</v>
      </c>
      <c r="R69" s="16">
        <f t="shared" si="12"/>
        <v>46.012500000000003</v>
      </c>
      <c r="S69" s="18">
        <f t="shared" si="13"/>
        <v>0.43497270342447902</v>
      </c>
      <c r="T69" s="19">
        <f>YEAR(SalesDataTable[[#This Row],[Order Date]])</f>
        <v>2026</v>
      </c>
      <c r="U69" s="18" t="str">
        <f>"Q"&amp;ROUNDUP(MONTH(SalesDataTable[[#This Row],[Order Date]])/3,0)</f>
        <v>Q1</v>
      </c>
      <c r="V69" s="15">
        <f>MONTH(SalesDataTable[[#This Row],[Order Date]])</f>
        <v>1</v>
      </c>
      <c r="W69" s="18" t="str">
        <f>TEXT(SalesDataTable[[#This Row],[Order Date]],"mmm")</f>
        <v>Jan</v>
      </c>
    </row>
    <row r="70" spans="1:23" ht="15.6">
      <c r="A70" s="11">
        <v>1040</v>
      </c>
      <c r="B70" s="12">
        <v>46038</v>
      </c>
      <c r="C70" s="11">
        <f t="shared" si="7"/>
        <v>2026</v>
      </c>
      <c r="D70" s="13" t="str">
        <f t="shared" si="8"/>
        <v>Jan</v>
      </c>
      <c r="E70" s="14" t="str">
        <f t="shared" si="9"/>
        <v>Q1</v>
      </c>
      <c r="F70" s="11" t="s">
        <v>24</v>
      </c>
      <c r="G70" s="11" t="s">
        <v>25</v>
      </c>
      <c r="H70" s="11" t="s">
        <v>43</v>
      </c>
      <c r="I70" s="11" t="s">
        <v>37</v>
      </c>
      <c r="J70" s="11" t="s">
        <v>38</v>
      </c>
      <c r="K70" s="11" t="s">
        <v>39</v>
      </c>
      <c r="L70" s="15">
        <v>1</v>
      </c>
      <c r="M70" s="16">
        <v>35.93</v>
      </c>
      <c r="N70" s="17">
        <v>0.05</v>
      </c>
      <c r="O70" s="16">
        <v>13.33</v>
      </c>
      <c r="P70" s="16">
        <f t="shared" si="10"/>
        <v>34.133499999999998</v>
      </c>
      <c r="Q70" s="16">
        <f t="shared" si="11"/>
        <v>13.33</v>
      </c>
      <c r="R70" s="16">
        <f t="shared" si="12"/>
        <v>20.8035</v>
      </c>
      <c r="S70" s="18">
        <f t="shared" si="13"/>
        <v>0.60947456311248505</v>
      </c>
      <c r="T70" s="19">
        <f>YEAR(SalesDataTable[[#This Row],[Order Date]])</f>
        <v>2026</v>
      </c>
      <c r="U70" s="18" t="str">
        <f>"Q"&amp;ROUNDUP(MONTH(SalesDataTable[[#This Row],[Order Date]])/3,0)</f>
        <v>Q1</v>
      </c>
      <c r="V70" s="15">
        <f>MONTH(SalesDataTable[[#This Row],[Order Date]])</f>
        <v>1</v>
      </c>
      <c r="W70" s="18" t="str">
        <f>TEXT(SalesDataTable[[#This Row],[Order Date]],"mmm")</f>
        <v>Jan</v>
      </c>
    </row>
    <row r="71" spans="1:23" ht="15.6">
      <c r="A71" s="11">
        <v>2380</v>
      </c>
      <c r="B71" s="12">
        <v>46038</v>
      </c>
      <c r="C71" s="11">
        <f t="shared" si="7"/>
        <v>2026</v>
      </c>
      <c r="D71" s="13" t="str">
        <f t="shared" si="8"/>
        <v>Jan</v>
      </c>
      <c r="E71" s="14" t="str">
        <f t="shared" si="9"/>
        <v>Q1</v>
      </c>
      <c r="F71" s="11" t="s">
        <v>44</v>
      </c>
      <c r="G71" s="11" t="s">
        <v>71</v>
      </c>
      <c r="H71" s="11" t="s">
        <v>26</v>
      </c>
      <c r="I71" s="11" t="s">
        <v>27</v>
      </c>
      <c r="J71" s="11" t="s">
        <v>47</v>
      </c>
      <c r="K71" s="11" t="s">
        <v>75</v>
      </c>
      <c r="L71" s="15">
        <v>4</v>
      </c>
      <c r="M71" s="16">
        <v>121.8</v>
      </c>
      <c r="N71" s="17">
        <v>0.05</v>
      </c>
      <c r="O71" s="16">
        <v>59.57</v>
      </c>
      <c r="P71" s="16">
        <f t="shared" si="10"/>
        <v>462.84</v>
      </c>
      <c r="Q71" s="16">
        <f t="shared" si="11"/>
        <v>238.28</v>
      </c>
      <c r="R71" s="16">
        <f t="shared" si="12"/>
        <v>224.56</v>
      </c>
      <c r="S71" s="18">
        <f t="shared" si="13"/>
        <v>0.48517846339987902</v>
      </c>
      <c r="T71" s="19">
        <f>YEAR(SalesDataTable[[#This Row],[Order Date]])</f>
        <v>2026</v>
      </c>
      <c r="U71" s="18" t="str">
        <f>"Q"&amp;ROUNDUP(MONTH(SalesDataTable[[#This Row],[Order Date]])/3,0)</f>
        <v>Q1</v>
      </c>
      <c r="V71" s="15">
        <f>MONTH(SalesDataTable[[#This Row],[Order Date]])</f>
        <v>1</v>
      </c>
      <c r="W71" s="18" t="str">
        <f>TEXT(SalesDataTable[[#This Row],[Order Date]],"mmm")</f>
        <v>Jan</v>
      </c>
    </row>
    <row r="72" spans="1:23" ht="15.6">
      <c r="A72" s="11">
        <v>3219</v>
      </c>
      <c r="B72" s="12">
        <v>46038</v>
      </c>
      <c r="C72" s="11">
        <f t="shared" si="7"/>
        <v>2026</v>
      </c>
      <c r="D72" s="13" t="str">
        <f t="shared" si="8"/>
        <v>Jan</v>
      </c>
      <c r="E72" s="14" t="str">
        <f t="shared" si="9"/>
        <v>Q1</v>
      </c>
      <c r="F72" s="11" t="s">
        <v>30</v>
      </c>
      <c r="G72" s="11" t="s">
        <v>65</v>
      </c>
      <c r="H72" s="11" t="s">
        <v>43</v>
      </c>
      <c r="I72" s="11" t="s">
        <v>27</v>
      </c>
      <c r="J72" s="11" t="s">
        <v>33</v>
      </c>
      <c r="K72" s="11" t="s">
        <v>34</v>
      </c>
      <c r="L72" s="15">
        <v>1</v>
      </c>
      <c r="M72" s="16">
        <v>92.6</v>
      </c>
      <c r="N72" s="17">
        <v>0.05</v>
      </c>
      <c r="O72" s="16">
        <v>44.15</v>
      </c>
      <c r="P72" s="16">
        <f t="shared" si="10"/>
        <v>87.97</v>
      </c>
      <c r="Q72" s="16">
        <f t="shared" si="11"/>
        <v>44.15</v>
      </c>
      <c r="R72" s="16">
        <f t="shared" si="12"/>
        <v>43.82</v>
      </c>
      <c r="S72" s="18">
        <f t="shared" si="13"/>
        <v>0.49812436057747</v>
      </c>
      <c r="T72" s="19">
        <f>YEAR(SalesDataTable[[#This Row],[Order Date]])</f>
        <v>2026</v>
      </c>
      <c r="U72" s="18" t="str">
        <f>"Q"&amp;ROUNDUP(MONTH(SalesDataTable[[#This Row],[Order Date]])/3,0)</f>
        <v>Q1</v>
      </c>
      <c r="V72" s="15">
        <f>MONTH(SalesDataTable[[#This Row],[Order Date]])</f>
        <v>1</v>
      </c>
      <c r="W72" s="18" t="str">
        <f>TEXT(SalesDataTable[[#This Row],[Order Date]],"mmm")</f>
        <v>Jan</v>
      </c>
    </row>
    <row r="73" spans="1:23" ht="15.6">
      <c r="A73" s="11">
        <v>4425</v>
      </c>
      <c r="B73" s="12">
        <v>46038</v>
      </c>
      <c r="C73" s="11">
        <f t="shared" si="7"/>
        <v>2026</v>
      </c>
      <c r="D73" s="13" t="str">
        <f t="shared" si="8"/>
        <v>Jan</v>
      </c>
      <c r="E73" s="14" t="str">
        <f t="shared" si="9"/>
        <v>Q1</v>
      </c>
      <c r="F73" s="11" t="s">
        <v>30</v>
      </c>
      <c r="G73" s="11" t="s">
        <v>67</v>
      </c>
      <c r="H73" s="11" t="s">
        <v>32</v>
      </c>
      <c r="I73" s="11" t="s">
        <v>40</v>
      </c>
      <c r="J73" s="11" t="s">
        <v>28</v>
      </c>
      <c r="K73" s="11" t="s">
        <v>54</v>
      </c>
      <c r="L73" s="15">
        <v>10</v>
      </c>
      <c r="M73" s="16">
        <v>102.68</v>
      </c>
      <c r="N73" s="17">
        <v>0.15</v>
      </c>
      <c r="O73" s="16">
        <v>51.07</v>
      </c>
      <c r="P73" s="16">
        <f t="shared" si="10"/>
        <v>872.78</v>
      </c>
      <c r="Q73" s="16">
        <f t="shared" si="11"/>
        <v>510.7</v>
      </c>
      <c r="R73" s="16">
        <f t="shared" si="12"/>
        <v>362.08</v>
      </c>
      <c r="S73" s="18">
        <f t="shared" si="13"/>
        <v>0.414858268979583</v>
      </c>
      <c r="T73" s="19">
        <f>YEAR(SalesDataTable[[#This Row],[Order Date]])</f>
        <v>2026</v>
      </c>
      <c r="U73" s="18" t="str">
        <f>"Q"&amp;ROUNDUP(MONTH(SalesDataTable[[#This Row],[Order Date]])/3,0)</f>
        <v>Q1</v>
      </c>
      <c r="V73" s="15">
        <f>MONTH(SalesDataTable[[#This Row],[Order Date]])</f>
        <v>1</v>
      </c>
      <c r="W73" s="18" t="str">
        <f>TEXT(SalesDataTable[[#This Row],[Order Date]],"mmm")</f>
        <v>Jan</v>
      </c>
    </row>
    <row r="74" spans="1:23" ht="15.6">
      <c r="A74" s="11">
        <v>4508</v>
      </c>
      <c r="B74" s="12">
        <v>46038</v>
      </c>
      <c r="C74" s="11">
        <f t="shared" si="7"/>
        <v>2026</v>
      </c>
      <c r="D74" s="13" t="str">
        <f t="shared" si="8"/>
        <v>Jan</v>
      </c>
      <c r="E74" s="14" t="str">
        <f t="shared" si="9"/>
        <v>Q1</v>
      </c>
      <c r="F74" s="11" t="s">
        <v>44</v>
      </c>
      <c r="G74" s="11" t="s">
        <v>71</v>
      </c>
      <c r="H74" s="11" t="s">
        <v>52</v>
      </c>
      <c r="I74" s="11" t="s">
        <v>37</v>
      </c>
      <c r="J74" s="11" t="s">
        <v>28</v>
      </c>
      <c r="K74" s="11" t="s">
        <v>50</v>
      </c>
      <c r="L74" s="15">
        <v>3</v>
      </c>
      <c r="M74" s="16">
        <v>40.92</v>
      </c>
      <c r="N74" s="17">
        <v>0.15</v>
      </c>
      <c r="O74" s="16">
        <v>16.71</v>
      </c>
      <c r="P74" s="16">
        <f t="shared" si="10"/>
        <v>104.346</v>
      </c>
      <c r="Q74" s="16">
        <f t="shared" si="11"/>
        <v>50.13</v>
      </c>
      <c r="R74" s="16">
        <f t="shared" si="12"/>
        <v>54.216000000000001</v>
      </c>
      <c r="S74" s="18">
        <f t="shared" si="13"/>
        <v>0.51957909263412105</v>
      </c>
      <c r="T74" s="19">
        <f>YEAR(SalesDataTable[[#This Row],[Order Date]])</f>
        <v>2026</v>
      </c>
      <c r="U74" s="18" t="str">
        <f>"Q"&amp;ROUNDUP(MONTH(SalesDataTable[[#This Row],[Order Date]])/3,0)</f>
        <v>Q1</v>
      </c>
      <c r="V74" s="15">
        <f>MONTH(SalesDataTable[[#This Row],[Order Date]])</f>
        <v>1</v>
      </c>
      <c r="W74" s="18" t="str">
        <f>TEXT(SalesDataTable[[#This Row],[Order Date]],"mmm")</f>
        <v>Jan</v>
      </c>
    </row>
    <row r="75" spans="1:23" ht="15.6">
      <c r="A75" s="11">
        <v>4806</v>
      </c>
      <c r="B75" s="12">
        <v>46038</v>
      </c>
      <c r="C75" s="11">
        <f t="shared" si="7"/>
        <v>2026</v>
      </c>
      <c r="D75" s="13" t="str">
        <f t="shared" si="8"/>
        <v>Jan</v>
      </c>
      <c r="E75" s="14" t="str">
        <f t="shared" si="9"/>
        <v>Q1</v>
      </c>
      <c r="F75" s="11" t="s">
        <v>35</v>
      </c>
      <c r="G75" s="11" t="s">
        <v>76</v>
      </c>
      <c r="H75" s="11" t="s">
        <v>43</v>
      </c>
      <c r="I75" s="11" t="s">
        <v>37</v>
      </c>
      <c r="J75" s="11" t="s">
        <v>28</v>
      </c>
      <c r="K75" s="11" t="s">
        <v>54</v>
      </c>
      <c r="L75" s="15">
        <v>4</v>
      </c>
      <c r="M75" s="16">
        <v>102.68</v>
      </c>
      <c r="N75" s="17">
        <v>0</v>
      </c>
      <c r="O75" s="16">
        <v>50.83</v>
      </c>
      <c r="P75" s="16">
        <f t="shared" si="10"/>
        <v>410.72</v>
      </c>
      <c r="Q75" s="16">
        <f t="shared" si="11"/>
        <v>203.32</v>
      </c>
      <c r="R75" s="16">
        <f t="shared" si="12"/>
        <v>207.4</v>
      </c>
      <c r="S75" s="18">
        <f t="shared" si="13"/>
        <v>0.50496688741721896</v>
      </c>
      <c r="T75" s="19">
        <f>YEAR(SalesDataTable[[#This Row],[Order Date]])</f>
        <v>2026</v>
      </c>
      <c r="U75" s="18" t="str">
        <f>"Q"&amp;ROUNDUP(MONTH(SalesDataTable[[#This Row],[Order Date]])/3,0)</f>
        <v>Q1</v>
      </c>
      <c r="V75" s="15">
        <f>MONTH(SalesDataTable[[#This Row],[Order Date]])</f>
        <v>1</v>
      </c>
      <c r="W75" s="18" t="str">
        <f>TEXT(SalesDataTable[[#This Row],[Order Date]],"mmm")</f>
        <v>Jan</v>
      </c>
    </row>
    <row r="76" spans="1:23" ht="15.6">
      <c r="A76" s="11">
        <v>755</v>
      </c>
      <c r="B76" s="12">
        <v>46039</v>
      </c>
      <c r="C76" s="11">
        <f t="shared" si="7"/>
        <v>2026</v>
      </c>
      <c r="D76" s="13" t="str">
        <f t="shared" si="8"/>
        <v>Jan</v>
      </c>
      <c r="E76" s="14" t="str">
        <f t="shared" si="9"/>
        <v>Q1</v>
      </c>
      <c r="F76" s="11" t="s">
        <v>24</v>
      </c>
      <c r="G76" s="11" t="s">
        <v>60</v>
      </c>
      <c r="H76" s="11" t="s">
        <v>52</v>
      </c>
      <c r="I76" s="11" t="s">
        <v>37</v>
      </c>
      <c r="J76" s="11" t="s">
        <v>38</v>
      </c>
      <c r="K76" s="11" t="s">
        <v>72</v>
      </c>
      <c r="L76" s="15">
        <v>2</v>
      </c>
      <c r="M76" s="16">
        <v>164.38</v>
      </c>
      <c r="N76" s="17">
        <v>0.05</v>
      </c>
      <c r="O76" s="16">
        <v>85.93</v>
      </c>
      <c r="P76" s="16">
        <f t="shared" si="10"/>
        <v>312.322</v>
      </c>
      <c r="Q76" s="16">
        <f t="shared" si="11"/>
        <v>171.86</v>
      </c>
      <c r="R76" s="16">
        <f t="shared" si="12"/>
        <v>140.46199999999999</v>
      </c>
      <c r="S76" s="18">
        <f t="shared" si="13"/>
        <v>0.44973456881039398</v>
      </c>
      <c r="T76" s="19">
        <f>YEAR(SalesDataTable[[#This Row],[Order Date]])</f>
        <v>2026</v>
      </c>
      <c r="U76" s="18" t="str">
        <f>"Q"&amp;ROUNDUP(MONTH(SalesDataTable[[#This Row],[Order Date]])/3,0)</f>
        <v>Q1</v>
      </c>
      <c r="V76" s="15">
        <f>MONTH(SalesDataTable[[#This Row],[Order Date]])</f>
        <v>1</v>
      </c>
      <c r="W76" s="18" t="str">
        <f>TEXT(SalesDataTable[[#This Row],[Order Date]],"mmm")</f>
        <v>Jan</v>
      </c>
    </row>
    <row r="77" spans="1:23" ht="15.6">
      <c r="A77" s="11">
        <v>3171</v>
      </c>
      <c r="B77" s="12">
        <v>46039</v>
      </c>
      <c r="C77" s="11">
        <f t="shared" si="7"/>
        <v>2026</v>
      </c>
      <c r="D77" s="13" t="str">
        <f t="shared" si="8"/>
        <v>Jan</v>
      </c>
      <c r="E77" s="14" t="str">
        <f t="shared" si="9"/>
        <v>Q1</v>
      </c>
      <c r="F77" s="11" t="s">
        <v>24</v>
      </c>
      <c r="G77" s="11" t="s">
        <v>74</v>
      </c>
      <c r="H77" s="11" t="s">
        <v>43</v>
      </c>
      <c r="I77" s="11" t="s">
        <v>27</v>
      </c>
      <c r="J77" s="11" t="s">
        <v>28</v>
      </c>
      <c r="K77" s="11" t="s">
        <v>46</v>
      </c>
      <c r="L77" s="15">
        <v>1</v>
      </c>
      <c r="M77" s="16">
        <v>51.78</v>
      </c>
      <c r="N77" s="17">
        <v>0</v>
      </c>
      <c r="O77" s="16">
        <v>22.64</v>
      </c>
      <c r="P77" s="16">
        <f t="shared" si="10"/>
        <v>51.78</v>
      </c>
      <c r="Q77" s="16">
        <f t="shared" si="11"/>
        <v>22.64</v>
      </c>
      <c r="R77" s="16">
        <f t="shared" si="12"/>
        <v>29.14</v>
      </c>
      <c r="S77" s="18">
        <f t="shared" si="13"/>
        <v>0.56276554654306699</v>
      </c>
      <c r="T77" s="19">
        <f>YEAR(SalesDataTable[[#This Row],[Order Date]])</f>
        <v>2026</v>
      </c>
      <c r="U77" s="18" t="str">
        <f>"Q"&amp;ROUNDUP(MONTH(SalesDataTable[[#This Row],[Order Date]])/3,0)</f>
        <v>Q1</v>
      </c>
      <c r="V77" s="15">
        <f>MONTH(SalesDataTable[[#This Row],[Order Date]])</f>
        <v>1</v>
      </c>
      <c r="W77" s="18" t="str">
        <f>TEXT(SalesDataTable[[#This Row],[Order Date]],"mmm")</f>
        <v>Jan</v>
      </c>
    </row>
    <row r="78" spans="1:23" ht="15.6">
      <c r="A78" s="11">
        <v>4277</v>
      </c>
      <c r="B78" s="12">
        <v>46039</v>
      </c>
      <c r="C78" s="11">
        <f t="shared" si="7"/>
        <v>2026</v>
      </c>
      <c r="D78" s="13" t="str">
        <f t="shared" si="8"/>
        <v>Jan</v>
      </c>
      <c r="E78" s="14" t="str">
        <f t="shared" si="9"/>
        <v>Q1</v>
      </c>
      <c r="F78" s="11" t="s">
        <v>30</v>
      </c>
      <c r="G78" s="11" t="s">
        <v>65</v>
      </c>
      <c r="H78" s="11" t="s">
        <v>43</v>
      </c>
      <c r="I78" s="11" t="s">
        <v>27</v>
      </c>
      <c r="J78" s="11" t="s">
        <v>58</v>
      </c>
      <c r="K78" s="11" t="s">
        <v>69</v>
      </c>
      <c r="L78" s="15">
        <v>1</v>
      </c>
      <c r="M78" s="16">
        <v>50.52</v>
      </c>
      <c r="N78" s="17">
        <v>0.05</v>
      </c>
      <c r="O78" s="16">
        <v>22.37</v>
      </c>
      <c r="P78" s="16">
        <f t="shared" si="10"/>
        <v>47.994</v>
      </c>
      <c r="Q78" s="16">
        <f t="shared" si="11"/>
        <v>22.37</v>
      </c>
      <c r="R78" s="16">
        <f t="shared" si="12"/>
        <v>25.623999999999999</v>
      </c>
      <c r="S78" s="18">
        <f t="shared" si="13"/>
        <v>0.53390007084218905</v>
      </c>
      <c r="T78" s="19">
        <f>YEAR(SalesDataTable[[#This Row],[Order Date]])</f>
        <v>2026</v>
      </c>
      <c r="U78" s="18" t="str">
        <f>"Q"&amp;ROUNDUP(MONTH(SalesDataTable[[#This Row],[Order Date]])/3,0)</f>
        <v>Q1</v>
      </c>
      <c r="V78" s="15">
        <f>MONTH(SalesDataTable[[#This Row],[Order Date]])</f>
        <v>1</v>
      </c>
      <c r="W78" s="18" t="str">
        <f>TEXT(SalesDataTable[[#This Row],[Order Date]],"mmm")</f>
        <v>Jan</v>
      </c>
    </row>
    <row r="79" spans="1:23" ht="15.6">
      <c r="A79" s="11">
        <v>4648</v>
      </c>
      <c r="B79" s="12">
        <v>46039</v>
      </c>
      <c r="C79" s="11">
        <f t="shared" si="7"/>
        <v>2026</v>
      </c>
      <c r="D79" s="13" t="str">
        <f t="shared" si="8"/>
        <v>Jan</v>
      </c>
      <c r="E79" s="14" t="str">
        <f t="shared" si="9"/>
        <v>Q1</v>
      </c>
      <c r="F79" s="11" t="s">
        <v>30</v>
      </c>
      <c r="G79" s="11" t="s">
        <v>73</v>
      </c>
      <c r="H79" s="11" t="s">
        <v>52</v>
      </c>
      <c r="I79" s="11" t="s">
        <v>37</v>
      </c>
      <c r="J79" s="11" t="s">
        <v>47</v>
      </c>
      <c r="K79" s="11" t="s">
        <v>53</v>
      </c>
      <c r="L79" s="15">
        <v>1</v>
      </c>
      <c r="M79" s="16">
        <v>199.02</v>
      </c>
      <c r="N79" s="17">
        <v>0</v>
      </c>
      <c r="O79" s="16">
        <v>106.49</v>
      </c>
      <c r="P79" s="16">
        <f t="shared" si="10"/>
        <v>199.02</v>
      </c>
      <c r="Q79" s="16">
        <f t="shared" si="11"/>
        <v>106.49</v>
      </c>
      <c r="R79" s="16">
        <f t="shared" si="12"/>
        <v>92.53</v>
      </c>
      <c r="S79" s="18">
        <f t="shared" si="13"/>
        <v>0.464928147924832</v>
      </c>
      <c r="T79" s="19">
        <f>YEAR(SalesDataTable[[#This Row],[Order Date]])</f>
        <v>2026</v>
      </c>
      <c r="U79" s="18" t="str">
        <f>"Q"&amp;ROUNDUP(MONTH(SalesDataTable[[#This Row],[Order Date]])/3,0)</f>
        <v>Q1</v>
      </c>
      <c r="V79" s="15">
        <f>MONTH(SalesDataTable[[#This Row],[Order Date]])</f>
        <v>1</v>
      </c>
      <c r="W79" s="18" t="str">
        <f>TEXT(SalesDataTable[[#This Row],[Order Date]],"mmm")</f>
        <v>Jan</v>
      </c>
    </row>
    <row r="80" spans="1:23" ht="15.6">
      <c r="A80" s="11">
        <v>157</v>
      </c>
      <c r="B80" s="12">
        <v>46040</v>
      </c>
      <c r="C80" s="11">
        <f t="shared" si="7"/>
        <v>2026</v>
      </c>
      <c r="D80" s="13" t="str">
        <f t="shared" si="8"/>
        <v>Jan</v>
      </c>
      <c r="E80" s="14" t="str">
        <f t="shared" si="9"/>
        <v>Q1</v>
      </c>
      <c r="F80" s="11" t="s">
        <v>44</v>
      </c>
      <c r="G80" s="11" t="s">
        <v>57</v>
      </c>
      <c r="H80" s="11" t="s">
        <v>43</v>
      </c>
      <c r="I80" s="11" t="s">
        <v>27</v>
      </c>
      <c r="J80" s="11" t="s">
        <v>47</v>
      </c>
      <c r="K80" s="11" t="s">
        <v>64</v>
      </c>
      <c r="L80" s="15">
        <v>3</v>
      </c>
      <c r="M80" s="16">
        <v>80.27</v>
      </c>
      <c r="N80" s="17">
        <v>0.1</v>
      </c>
      <c r="O80" s="16">
        <v>39.26</v>
      </c>
      <c r="P80" s="16">
        <f t="shared" si="10"/>
        <v>216.72900000000001</v>
      </c>
      <c r="Q80" s="16">
        <f t="shared" si="11"/>
        <v>117.78</v>
      </c>
      <c r="R80" s="16">
        <f t="shared" si="12"/>
        <v>98.948999999999998</v>
      </c>
      <c r="S80" s="18">
        <f t="shared" si="13"/>
        <v>0.45655634455933403</v>
      </c>
      <c r="T80" s="19">
        <f>YEAR(SalesDataTable[[#This Row],[Order Date]])</f>
        <v>2026</v>
      </c>
      <c r="U80" s="18" t="str">
        <f>"Q"&amp;ROUNDUP(MONTH(SalesDataTable[[#This Row],[Order Date]])/3,0)</f>
        <v>Q1</v>
      </c>
      <c r="V80" s="15">
        <f>MONTH(SalesDataTable[[#This Row],[Order Date]])</f>
        <v>1</v>
      </c>
      <c r="W80" s="18" t="str">
        <f>TEXT(SalesDataTable[[#This Row],[Order Date]],"mmm")</f>
        <v>Jan</v>
      </c>
    </row>
    <row r="81" spans="1:23" ht="15.6">
      <c r="A81" s="11">
        <v>2271</v>
      </c>
      <c r="B81" s="12">
        <v>46040</v>
      </c>
      <c r="C81" s="11">
        <f t="shared" si="7"/>
        <v>2026</v>
      </c>
      <c r="D81" s="13" t="str">
        <f t="shared" si="8"/>
        <v>Jan</v>
      </c>
      <c r="E81" s="14" t="str">
        <f t="shared" si="9"/>
        <v>Q1</v>
      </c>
      <c r="F81" s="11" t="s">
        <v>30</v>
      </c>
      <c r="G81" s="11" t="s">
        <v>31</v>
      </c>
      <c r="H81" s="11" t="s">
        <v>43</v>
      </c>
      <c r="I81" s="11" t="s">
        <v>37</v>
      </c>
      <c r="J81" s="11" t="s">
        <v>47</v>
      </c>
      <c r="K81" s="11" t="s">
        <v>48</v>
      </c>
      <c r="L81" s="15">
        <v>4</v>
      </c>
      <c r="M81" s="16">
        <v>333.28</v>
      </c>
      <c r="N81" s="17">
        <v>0</v>
      </c>
      <c r="O81" s="16">
        <v>195.76</v>
      </c>
      <c r="P81" s="16">
        <f t="shared" si="10"/>
        <v>1333.12</v>
      </c>
      <c r="Q81" s="16">
        <f t="shared" si="11"/>
        <v>783.04</v>
      </c>
      <c r="R81" s="16">
        <f t="shared" si="12"/>
        <v>550.08000000000004</v>
      </c>
      <c r="S81" s="18">
        <f t="shared" si="13"/>
        <v>0.41262602016322603</v>
      </c>
      <c r="T81" s="19">
        <f>YEAR(SalesDataTable[[#This Row],[Order Date]])</f>
        <v>2026</v>
      </c>
      <c r="U81" s="18" t="str">
        <f>"Q"&amp;ROUNDUP(MONTH(SalesDataTable[[#This Row],[Order Date]])/3,0)</f>
        <v>Q1</v>
      </c>
      <c r="V81" s="15">
        <f>MONTH(SalesDataTable[[#This Row],[Order Date]])</f>
        <v>1</v>
      </c>
      <c r="W81" s="18" t="str">
        <f>TEXT(SalesDataTable[[#This Row],[Order Date]],"mmm")</f>
        <v>Jan</v>
      </c>
    </row>
    <row r="82" spans="1:23" ht="15.6">
      <c r="A82" s="11">
        <v>3330</v>
      </c>
      <c r="B82" s="12">
        <v>46040</v>
      </c>
      <c r="C82" s="11">
        <f t="shared" si="7"/>
        <v>2026</v>
      </c>
      <c r="D82" s="13" t="str">
        <f t="shared" si="8"/>
        <v>Jan</v>
      </c>
      <c r="E82" s="14" t="str">
        <f t="shared" si="9"/>
        <v>Q1</v>
      </c>
      <c r="F82" s="11" t="s">
        <v>44</v>
      </c>
      <c r="G82" s="11" t="s">
        <v>71</v>
      </c>
      <c r="H82" s="11" t="s">
        <v>52</v>
      </c>
      <c r="I82" s="11" t="s">
        <v>37</v>
      </c>
      <c r="J82" s="11" t="s">
        <v>28</v>
      </c>
      <c r="K82" s="11" t="s">
        <v>54</v>
      </c>
      <c r="L82" s="15">
        <v>1</v>
      </c>
      <c r="M82" s="16">
        <v>104.36</v>
      </c>
      <c r="N82" s="17">
        <v>0</v>
      </c>
      <c r="O82" s="16">
        <v>51.63</v>
      </c>
      <c r="P82" s="16">
        <f t="shared" si="10"/>
        <v>104.36</v>
      </c>
      <c r="Q82" s="16">
        <f t="shared" si="11"/>
        <v>51.63</v>
      </c>
      <c r="R82" s="16">
        <f t="shared" si="12"/>
        <v>52.73</v>
      </c>
      <c r="S82" s="18">
        <f t="shared" si="13"/>
        <v>0.50527021847451103</v>
      </c>
      <c r="T82" s="19">
        <f>YEAR(SalesDataTable[[#This Row],[Order Date]])</f>
        <v>2026</v>
      </c>
      <c r="U82" s="18" t="str">
        <f>"Q"&amp;ROUNDUP(MONTH(SalesDataTable[[#This Row],[Order Date]])/3,0)</f>
        <v>Q1</v>
      </c>
      <c r="V82" s="15">
        <f>MONTH(SalesDataTable[[#This Row],[Order Date]])</f>
        <v>1</v>
      </c>
      <c r="W82" s="18" t="str">
        <f>TEXT(SalesDataTable[[#This Row],[Order Date]],"mmm")</f>
        <v>Jan</v>
      </c>
    </row>
    <row r="83" spans="1:23" ht="15.6">
      <c r="A83" s="11">
        <v>4547</v>
      </c>
      <c r="B83" s="12">
        <v>46040</v>
      </c>
      <c r="C83" s="11">
        <f t="shared" si="7"/>
        <v>2026</v>
      </c>
      <c r="D83" s="13" t="str">
        <f t="shared" si="8"/>
        <v>Jan</v>
      </c>
      <c r="E83" s="14" t="str">
        <f t="shared" si="9"/>
        <v>Q1</v>
      </c>
      <c r="F83" s="11" t="s">
        <v>35</v>
      </c>
      <c r="G83" s="11" t="s">
        <v>49</v>
      </c>
      <c r="H83" s="11" t="s">
        <v>52</v>
      </c>
      <c r="I83" s="11" t="s">
        <v>37</v>
      </c>
      <c r="J83" s="11" t="s">
        <v>28</v>
      </c>
      <c r="K83" s="11" t="s">
        <v>29</v>
      </c>
      <c r="L83" s="15">
        <v>1</v>
      </c>
      <c r="M83" s="16">
        <v>83.52</v>
      </c>
      <c r="N83" s="17">
        <v>0.05</v>
      </c>
      <c r="O83" s="16">
        <v>42.97</v>
      </c>
      <c r="P83" s="16">
        <f t="shared" si="10"/>
        <v>79.343999999999994</v>
      </c>
      <c r="Q83" s="16">
        <f t="shared" si="11"/>
        <v>42.97</v>
      </c>
      <c r="R83" s="16">
        <f t="shared" si="12"/>
        <v>36.374000000000002</v>
      </c>
      <c r="S83" s="18">
        <f t="shared" si="13"/>
        <v>0.45843416011292598</v>
      </c>
      <c r="T83" s="19">
        <f>YEAR(SalesDataTable[[#This Row],[Order Date]])</f>
        <v>2026</v>
      </c>
      <c r="U83" s="18" t="str">
        <f>"Q"&amp;ROUNDUP(MONTH(SalesDataTable[[#This Row],[Order Date]])/3,0)</f>
        <v>Q1</v>
      </c>
      <c r="V83" s="15">
        <f>MONTH(SalesDataTable[[#This Row],[Order Date]])</f>
        <v>1</v>
      </c>
      <c r="W83" s="18" t="str">
        <f>TEXT(SalesDataTable[[#This Row],[Order Date]],"mmm")</f>
        <v>Jan</v>
      </c>
    </row>
    <row r="84" spans="1:23" ht="15.6">
      <c r="A84" s="11">
        <v>1840</v>
      </c>
      <c r="B84" s="12">
        <v>46041</v>
      </c>
      <c r="C84" s="11">
        <f t="shared" si="7"/>
        <v>2026</v>
      </c>
      <c r="D84" s="13" t="str">
        <f t="shared" si="8"/>
        <v>Jan</v>
      </c>
      <c r="E84" s="14" t="str">
        <f t="shared" si="9"/>
        <v>Q1</v>
      </c>
      <c r="F84" s="11" t="s">
        <v>35</v>
      </c>
      <c r="G84" s="11" t="s">
        <v>63</v>
      </c>
      <c r="H84" s="11" t="s">
        <v>26</v>
      </c>
      <c r="I84" s="11" t="s">
        <v>37</v>
      </c>
      <c r="J84" s="11" t="s">
        <v>58</v>
      </c>
      <c r="K84" s="11" t="s">
        <v>62</v>
      </c>
      <c r="L84" s="15">
        <v>2</v>
      </c>
      <c r="M84" s="16">
        <v>125.93</v>
      </c>
      <c r="N84" s="17">
        <v>0</v>
      </c>
      <c r="O84" s="16">
        <v>69.150000000000006</v>
      </c>
      <c r="P84" s="16">
        <f t="shared" si="10"/>
        <v>251.86</v>
      </c>
      <c r="Q84" s="16">
        <f t="shared" si="11"/>
        <v>138.30000000000001</v>
      </c>
      <c r="R84" s="16">
        <f t="shared" si="12"/>
        <v>113.56</v>
      </c>
      <c r="S84" s="18">
        <f t="shared" si="13"/>
        <v>0.45088541253077102</v>
      </c>
      <c r="T84" s="19">
        <f>YEAR(SalesDataTable[[#This Row],[Order Date]])</f>
        <v>2026</v>
      </c>
      <c r="U84" s="18" t="str">
        <f>"Q"&amp;ROUNDUP(MONTH(SalesDataTable[[#This Row],[Order Date]])/3,0)</f>
        <v>Q1</v>
      </c>
      <c r="V84" s="15">
        <f>MONTH(SalesDataTable[[#This Row],[Order Date]])</f>
        <v>1</v>
      </c>
      <c r="W84" s="18" t="str">
        <f>TEXT(SalesDataTable[[#This Row],[Order Date]],"mmm")</f>
        <v>Jan</v>
      </c>
    </row>
    <row r="85" spans="1:23" ht="15.6">
      <c r="A85" s="11">
        <v>1850</v>
      </c>
      <c r="B85" s="12">
        <v>46041</v>
      </c>
      <c r="C85" s="11">
        <f t="shared" si="7"/>
        <v>2026</v>
      </c>
      <c r="D85" s="13" t="str">
        <f t="shared" si="8"/>
        <v>Jan</v>
      </c>
      <c r="E85" s="14" t="str">
        <f t="shared" si="9"/>
        <v>Q1</v>
      </c>
      <c r="F85" s="11" t="s">
        <v>30</v>
      </c>
      <c r="G85" s="11" t="s">
        <v>51</v>
      </c>
      <c r="H85" s="11" t="s">
        <v>26</v>
      </c>
      <c r="I85" s="11" t="s">
        <v>40</v>
      </c>
      <c r="J85" s="11" t="s">
        <v>28</v>
      </c>
      <c r="K85" s="11" t="s">
        <v>46</v>
      </c>
      <c r="L85" s="15">
        <v>1</v>
      </c>
      <c r="M85" s="16">
        <v>49.85</v>
      </c>
      <c r="N85" s="17">
        <v>0</v>
      </c>
      <c r="O85" s="16">
        <v>23.07</v>
      </c>
      <c r="P85" s="16">
        <f t="shared" si="10"/>
        <v>49.85</v>
      </c>
      <c r="Q85" s="16">
        <f t="shared" si="11"/>
        <v>23.07</v>
      </c>
      <c r="R85" s="16">
        <f t="shared" si="12"/>
        <v>26.78</v>
      </c>
      <c r="S85" s="18">
        <f t="shared" si="13"/>
        <v>0.53721163490471402</v>
      </c>
      <c r="T85" s="19">
        <f>YEAR(SalesDataTable[[#This Row],[Order Date]])</f>
        <v>2026</v>
      </c>
      <c r="U85" s="18" t="str">
        <f>"Q"&amp;ROUNDUP(MONTH(SalesDataTable[[#This Row],[Order Date]])/3,0)</f>
        <v>Q1</v>
      </c>
      <c r="V85" s="15">
        <f>MONTH(SalesDataTable[[#This Row],[Order Date]])</f>
        <v>1</v>
      </c>
      <c r="W85" s="18" t="str">
        <f>TEXT(SalesDataTable[[#This Row],[Order Date]],"mmm")</f>
        <v>Jan</v>
      </c>
    </row>
    <row r="86" spans="1:23" ht="15.6">
      <c r="A86" s="11">
        <v>1858</v>
      </c>
      <c r="B86" s="12">
        <v>46041</v>
      </c>
      <c r="C86" s="11">
        <f t="shared" si="7"/>
        <v>2026</v>
      </c>
      <c r="D86" s="13" t="str">
        <f t="shared" si="8"/>
        <v>Jan</v>
      </c>
      <c r="E86" s="14" t="str">
        <f t="shared" si="9"/>
        <v>Q1</v>
      </c>
      <c r="F86" s="11" t="s">
        <v>30</v>
      </c>
      <c r="G86" s="11" t="s">
        <v>31</v>
      </c>
      <c r="H86" s="11" t="s">
        <v>26</v>
      </c>
      <c r="I86" s="11" t="s">
        <v>27</v>
      </c>
      <c r="J86" s="11" t="s">
        <v>38</v>
      </c>
      <c r="K86" s="11" t="s">
        <v>39</v>
      </c>
      <c r="L86" s="15">
        <v>1</v>
      </c>
      <c r="M86" s="16">
        <v>36.130000000000003</v>
      </c>
      <c r="N86" s="17">
        <v>0</v>
      </c>
      <c r="O86" s="16">
        <v>13.39</v>
      </c>
      <c r="P86" s="16">
        <f t="shared" si="10"/>
        <v>36.130000000000003</v>
      </c>
      <c r="Q86" s="16">
        <f t="shared" si="11"/>
        <v>13.39</v>
      </c>
      <c r="R86" s="16">
        <f t="shared" si="12"/>
        <v>22.74</v>
      </c>
      <c r="S86" s="18">
        <f t="shared" si="13"/>
        <v>0.629393855521727</v>
      </c>
      <c r="T86" s="19">
        <f>YEAR(SalesDataTable[[#This Row],[Order Date]])</f>
        <v>2026</v>
      </c>
      <c r="U86" s="18" t="str">
        <f>"Q"&amp;ROUNDUP(MONTH(SalesDataTable[[#This Row],[Order Date]])/3,0)</f>
        <v>Q1</v>
      </c>
      <c r="V86" s="15">
        <f>MONTH(SalesDataTable[[#This Row],[Order Date]])</f>
        <v>1</v>
      </c>
      <c r="W86" s="18" t="str">
        <f>TEXT(SalesDataTable[[#This Row],[Order Date]],"mmm")</f>
        <v>Jan</v>
      </c>
    </row>
    <row r="87" spans="1:23" ht="15.6">
      <c r="A87" s="11">
        <v>2910</v>
      </c>
      <c r="B87" s="12">
        <v>46041</v>
      </c>
      <c r="C87" s="11">
        <f t="shared" si="7"/>
        <v>2026</v>
      </c>
      <c r="D87" s="13" t="str">
        <f t="shared" si="8"/>
        <v>Jan</v>
      </c>
      <c r="E87" s="14" t="str">
        <f t="shared" si="9"/>
        <v>Q1</v>
      </c>
      <c r="F87" s="11" t="s">
        <v>44</v>
      </c>
      <c r="G87" s="11" t="s">
        <v>71</v>
      </c>
      <c r="H87" s="11" t="s">
        <v>43</v>
      </c>
      <c r="I87" s="11" t="s">
        <v>27</v>
      </c>
      <c r="J87" s="11" t="s">
        <v>28</v>
      </c>
      <c r="K87" s="11" t="s">
        <v>54</v>
      </c>
      <c r="L87" s="15">
        <v>1</v>
      </c>
      <c r="M87" s="16">
        <v>104.83</v>
      </c>
      <c r="N87" s="17">
        <v>0.05</v>
      </c>
      <c r="O87" s="16">
        <v>51.06</v>
      </c>
      <c r="P87" s="16">
        <f t="shared" si="10"/>
        <v>99.588499999999996</v>
      </c>
      <c r="Q87" s="16">
        <f t="shared" si="11"/>
        <v>51.06</v>
      </c>
      <c r="R87" s="16">
        <f t="shared" si="12"/>
        <v>48.528500000000001</v>
      </c>
      <c r="S87" s="18">
        <f t="shared" si="13"/>
        <v>0.48729019916958299</v>
      </c>
      <c r="T87" s="19">
        <f>YEAR(SalesDataTable[[#This Row],[Order Date]])</f>
        <v>2026</v>
      </c>
      <c r="U87" s="18" t="str">
        <f>"Q"&amp;ROUNDUP(MONTH(SalesDataTable[[#This Row],[Order Date]])/3,0)</f>
        <v>Q1</v>
      </c>
      <c r="V87" s="15">
        <f>MONTH(SalesDataTable[[#This Row],[Order Date]])</f>
        <v>1</v>
      </c>
      <c r="W87" s="18" t="str">
        <f>TEXT(SalesDataTable[[#This Row],[Order Date]],"mmm")</f>
        <v>Jan</v>
      </c>
    </row>
    <row r="88" spans="1:23" ht="15.6">
      <c r="A88" s="11">
        <v>3694</v>
      </c>
      <c r="B88" s="12">
        <v>46041</v>
      </c>
      <c r="C88" s="11">
        <f t="shared" si="7"/>
        <v>2026</v>
      </c>
      <c r="D88" s="13" t="str">
        <f t="shared" si="8"/>
        <v>Jan</v>
      </c>
      <c r="E88" s="14" t="str">
        <f t="shared" si="9"/>
        <v>Q1</v>
      </c>
      <c r="F88" s="11" t="s">
        <v>24</v>
      </c>
      <c r="G88" s="11" t="s">
        <v>25</v>
      </c>
      <c r="H88" s="11" t="s">
        <v>43</v>
      </c>
      <c r="I88" s="11" t="s">
        <v>27</v>
      </c>
      <c r="J88" s="11" t="s">
        <v>38</v>
      </c>
      <c r="K88" s="11" t="s">
        <v>39</v>
      </c>
      <c r="L88" s="15">
        <v>1</v>
      </c>
      <c r="M88" s="16">
        <v>35.46</v>
      </c>
      <c r="N88" s="17">
        <v>0.05</v>
      </c>
      <c r="O88" s="16">
        <v>13.81</v>
      </c>
      <c r="P88" s="16">
        <f t="shared" si="10"/>
        <v>33.686999999999998</v>
      </c>
      <c r="Q88" s="16">
        <f t="shared" si="11"/>
        <v>13.81</v>
      </c>
      <c r="R88" s="16">
        <f t="shared" si="12"/>
        <v>19.876999999999999</v>
      </c>
      <c r="S88" s="18">
        <f t="shared" si="13"/>
        <v>0.59004957401965097</v>
      </c>
      <c r="T88" s="19">
        <f>YEAR(SalesDataTable[[#This Row],[Order Date]])</f>
        <v>2026</v>
      </c>
      <c r="U88" s="18" t="str">
        <f>"Q"&amp;ROUNDUP(MONTH(SalesDataTable[[#This Row],[Order Date]])/3,0)</f>
        <v>Q1</v>
      </c>
      <c r="V88" s="15">
        <f>MONTH(SalesDataTable[[#This Row],[Order Date]])</f>
        <v>1</v>
      </c>
      <c r="W88" s="18" t="str">
        <f>TEXT(SalesDataTable[[#This Row],[Order Date]],"mmm")</f>
        <v>Jan</v>
      </c>
    </row>
    <row r="89" spans="1:23" ht="15.6">
      <c r="A89" s="11">
        <v>631</v>
      </c>
      <c r="B89" s="12">
        <v>46042</v>
      </c>
      <c r="C89" s="11">
        <f t="shared" si="7"/>
        <v>2026</v>
      </c>
      <c r="D89" s="13" t="str">
        <f t="shared" si="8"/>
        <v>Jan</v>
      </c>
      <c r="E89" s="14" t="str">
        <f t="shared" si="9"/>
        <v>Q1</v>
      </c>
      <c r="F89" s="11" t="s">
        <v>44</v>
      </c>
      <c r="G89" s="11" t="s">
        <v>57</v>
      </c>
      <c r="H89" s="11" t="s">
        <v>52</v>
      </c>
      <c r="I89" s="11" t="s">
        <v>27</v>
      </c>
      <c r="J89" s="11" t="s">
        <v>38</v>
      </c>
      <c r="K89" s="11" t="s">
        <v>72</v>
      </c>
      <c r="L89" s="15">
        <v>1</v>
      </c>
      <c r="M89" s="16">
        <v>165.42</v>
      </c>
      <c r="N89" s="17">
        <v>0</v>
      </c>
      <c r="O89" s="16">
        <v>85.69</v>
      </c>
      <c r="P89" s="16">
        <f t="shared" si="10"/>
        <v>165.42</v>
      </c>
      <c r="Q89" s="16">
        <f t="shared" si="11"/>
        <v>85.69</v>
      </c>
      <c r="R89" s="16">
        <f t="shared" si="12"/>
        <v>79.73</v>
      </c>
      <c r="S89" s="18">
        <f t="shared" si="13"/>
        <v>0.48198524966751299</v>
      </c>
      <c r="T89" s="19">
        <f>YEAR(SalesDataTable[[#This Row],[Order Date]])</f>
        <v>2026</v>
      </c>
      <c r="U89" s="18" t="str">
        <f>"Q"&amp;ROUNDUP(MONTH(SalesDataTable[[#This Row],[Order Date]])/3,0)</f>
        <v>Q1</v>
      </c>
      <c r="V89" s="15">
        <f>MONTH(SalesDataTable[[#This Row],[Order Date]])</f>
        <v>1</v>
      </c>
      <c r="W89" s="18" t="str">
        <f>TEXT(SalesDataTable[[#This Row],[Order Date]],"mmm")</f>
        <v>Jan</v>
      </c>
    </row>
    <row r="90" spans="1:23" ht="15.6">
      <c r="A90" s="11">
        <v>1113</v>
      </c>
      <c r="B90" s="12">
        <v>46042</v>
      </c>
      <c r="C90" s="11">
        <f t="shared" si="7"/>
        <v>2026</v>
      </c>
      <c r="D90" s="13" t="str">
        <f t="shared" si="8"/>
        <v>Jan</v>
      </c>
      <c r="E90" s="14" t="str">
        <f t="shared" si="9"/>
        <v>Q1</v>
      </c>
      <c r="F90" s="11" t="s">
        <v>35</v>
      </c>
      <c r="G90" s="11" t="s">
        <v>49</v>
      </c>
      <c r="H90" s="11" t="s">
        <v>26</v>
      </c>
      <c r="I90" s="11" t="s">
        <v>27</v>
      </c>
      <c r="J90" s="11" t="s">
        <v>47</v>
      </c>
      <c r="K90" s="11" t="s">
        <v>75</v>
      </c>
      <c r="L90" s="15">
        <v>1</v>
      </c>
      <c r="M90" s="16">
        <v>122.86</v>
      </c>
      <c r="N90" s="17">
        <v>0.05</v>
      </c>
      <c r="O90" s="16">
        <v>60.36</v>
      </c>
      <c r="P90" s="16">
        <f t="shared" si="10"/>
        <v>116.717</v>
      </c>
      <c r="Q90" s="16">
        <f t="shared" si="11"/>
        <v>60.36</v>
      </c>
      <c r="R90" s="16">
        <f t="shared" si="12"/>
        <v>56.356999999999999</v>
      </c>
      <c r="S90" s="18">
        <f t="shared" si="13"/>
        <v>0.48285168398776501</v>
      </c>
      <c r="T90" s="19">
        <f>YEAR(SalesDataTable[[#This Row],[Order Date]])</f>
        <v>2026</v>
      </c>
      <c r="U90" s="18" t="str">
        <f>"Q"&amp;ROUNDUP(MONTH(SalesDataTable[[#This Row],[Order Date]])/3,0)</f>
        <v>Q1</v>
      </c>
      <c r="V90" s="15">
        <f>MONTH(SalesDataTable[[#This Row],[Order Date]])</f>
        <v>1</v>
      </c>
      <c r="W90" s="18" t="str">
        <f>TEXT(SalesDataTable[[#This Row],[Order Date]],"mmm")</f>
        <v>Jan</v>
      </c>
    </row>
    <row r="91" spans="1:23" ht="15.6">
      <c r="A91" s="11">
        <v>1525</v>
      </c>
      <c r="B91" s="12">
        <v>46042</v>
      </c>
      <c r="C91" s="11">
        <f t="shared" si="7"/>
        <v>2026</v>
      </c>
      <c r="D91" s="13" t="str">
        <f t="shared" si="8"/>
        <v>Jan</v>
      </c>
      <c r="E91" s="14" t="str">
        <f t="shared" si="9"/>
        <v>Q1</v>
      </c>
      <c r="F91" s="11" t="s">
        <v>24</v>
      </c>
      <c r="G91" s="11" t="s">
        <v>25</v>
      </c>
      <c r="H91" s="11" t="s">
        <v>43</v>
      </c>
      <c r="I91" s="11" t="s">
        <v>27</v>
      </c>
      <c r="J91" s="11" t="s">
        <v>58</v>
      </c>
      <c r="K91" s="11" t="s">
        <v>66</v>
      </c>
      <c r="L91" s="15">
        <v>2</v>
      </c>
      <c r="M91" s="16">
        <v>35.82</v>
      </c>
      <c r="N91" s="17">
        <v>0</v>
      </c>
      <c r="O91" s="16">
        <v>14.09</v>
      </c>
      <c r="P91" s="16">
        <f t="shared" si="10"/>
        <v>71.64</v>
      </c>
      <c r="Q91" s="16">
        <f t="shared" si="11"/>
        <v>28.18</v>
      </c>
      <c r="R91" s="16">
        <f t="shared" si="12"/>
        <v>43.46</v>
      </c>
      <c r="S91" s="18">
        <f t="shared" si="13"/>
        <v>0.60664433277498597</v>
      </c>
      <c r="T91" s="19">
        <f>YEAR(SalesDataTable[[#This Row],[Order Date]])</f>
        <v>2026</v>
      </c>
      <c r="U91" s="18" t="str">
        <f>"Q"&amp;ROUNDUP(MONTH(SalesDataTable[[#This Row],[Order Date]])/3,0)</f>
        <v>Q1</v>
      </c>
      <c r="V91" s="15">
        <f>MONTH(SalesDataTable[[#This Row],[Order Date]])</f>
        <v>1</v>
      </c>
      <c r="W91" s="18" t="str">
        <f>TEXT(SalesDataTable[[#This Row],[Order Date]],"mmm")</f>
        <v>Jan</v>
      </c>
    </row>
    <row r="92" spans="1:23" ht="15.6">
      <c r="A92" s="11">
        <v>3233</v>
      </c>
      <c r="B92" s="12">
        <v>46042</v>
      </c>
      <c r="C92" s="11">
        <f t="shared" si="7"/>
        <v>2026</v>
      </c>
      <c r="D92" s="13" t="str">
        <f t="shared" si="8"/>
        <v>Jan</v>
      </c>
      <c r="E92" s="14" t="str">
        <f t="shared" si="9"/>
        <v>Q1</v>
      </c>
      <c r="F92" s="11" t="s">
        <v>24</v>
      </c>
      <c r="G92" s="11" t="s">
        <v>25</v>
      </c>
      <c r="H92" s="11" t="s">
        <v>26</v>
      </c>
      <c r="I92" s="11" t="s">
        <v>37</v>
      </c>
      <c r="J92" s="11" t="s">
        <v>47</v>
      </c>
      <c r="K92" s="11" t="s">
        <v>75</v>
      </c>
      <c r="L92" s="15">
        <v>3</v>
      </c>
      <c r="M92" s="16">
        <v>120.29</v>
      </c>
      <c r="N92" s="17">
        <v>0.1</v>
      </c>
      <c r="O92" s="16">
        <v>62.41</v>
      </c>
      <c r="P92" s="16">
        <f t="shared" si="10"/>
        <v>324.78300000000002</v>
      </c>
      <c r="Q92" s="16">
        <f t="shared" si="11"/>
        <v>187.23</v>
      </c>
      <c r="R92" s="16">
        <f t="shared" si="12"/>
        <v>137.553</v>
      </c>
      <c r="S92" s="18">
        <f t="shared" si="13"/>
        <v>0.42352278290427797</v>
      </c>
      <c r="T92" s="19">
        <f>YEAR(SalesDataTable[[#This Row],[Order Date]])</f>
        <v>2026</v>
      </c>
      <c r="U92" s="18" t="str">
        <f>"Q"&amp;ROUNDUP(MONTH(SalesDataTable[[#This Row],[Order Date]])/3,0)</f>
        <v>Q1</v>
      </c>
      <c r="V92" s="15">
        <f>MONTH(SalesDataTable[[#This Row],[Order Date]])</f>
        <v>1</v>
      </c>
      <c r="W92" s="18" t="str">
        <f>TEXT(SalesDataTable[[#This Row],[Order Date]],"mmm")</f>
        <v>Jan</v>
      </c>
    </row>
    <row r="93" spans="1:23" ht="15.6">
      <c r="A93" s="11">
        <v>4455</v>
      </c>
      <c r="B93" s="12">
        <v>46042</v>
      </c>
      <c r="C93" s="11">
        <f t="shared" si="7"/>
        <v>2026</v>
      </c>
      <c r="D93" s="13" t="str">
        <f t="shared" si="8"/>
        <v>Jan</v>
      </c>
      <c r="E93" s="14" t="str">
        <f t="shared" si="9"/>
        <v>Q1</v>
      </c>
      <c r="F93" s="11" t="s">
        <v>30</v>
      </c>
      <c r="G93" s="11" t="s">
        <v>65</v>
      </c>
      <c r="H93" s="11" t="s">
        <v>52</v>
      </c>
      <c r="I93" s="11" t="s">
        <v>27</v>
      </c>
      <c r="J93" s="11" t="s">
        <v>47</v>
      </c>
      <c r="K93" s="11" t="s">
        <v>64</v>
      </c>
      <c r="L93" s="15">
        <v>1</v>
      </c>
      <c r="M93" s="16">
        <v>80.239999999999995</v>
      </c>
      <c r="N93" s="17">
        <v>0.1</v>
      </c>
      <c r="O93" s="16">
        <v>39.950000000000003</v>
      </c>
      <c r="P93" s="16">
        <f t="shared" si="10"/>
        <v>72.215999999999994</v>
      </c>
      <c r="Q93" s="16">
        <f t="shared" si="11"/>
        <v>39.950000000000003</v>
      </c>
      <c r="R93" s="16">
        <f t="shared" si="12"/>
        <v>32.265999999999998</v>
      </c>
      <c r="S93" s="18">
        <f t="shared" si="13"/>
        <v>0.44679849340866301</v>
      </c>
      <c r="T93" s="19">
        <f>YEAR(SalesDataTable[[#This Row],[Order Date]])</f>
        <v>2026</v>
      </c>
      <c r="U93" s="18" t="str">
        <f>"Q"&amp;ROUNDUP(MONTH(SalesDataTable[[#This Row],[Order Date]])/3,0)</f>
        <v>Q1</v>
      </c>
      <c r="V93" s="15">
        <f>MONTH(SalesDataTable[[#This Row],[Order Date]])</f>
        <v>1</v>
      </c>
      <c r="W93" s="18" t="str">
        <f>TEXT(SalesDataTable[[#This Row],[Order Date]],"mmm")</f>
        <v>Jan</v>
      </c>
    </row>
    <row r="94" spans="1:23" ht="15.6">
      <c r="A94" s="11">
        <v>1769</v>
      </c>
      <c r="B94" s="12">
        <v>46043</v>
      </c>
      <c r="C94" s="11">
        <f t="shared" si="7"/>
        <v>2026</v>
      </c>
      <c r="D94" s="13" t="str">
        <f t="shared" si="8"/>
        <v>Jan</v>
      </c>
      <c r="E94" s="14" t="str">
        <f t="shared" si="9"/>
        <v>Q1</v>
      </c>
      <c r="F94" s="11" t="s">
        <v>24</v>
      </c>
      <c r="G94" s="11" t="s">
        <v>74</v>
      </c>
      <c r="H94" s="11" t="s">
        <v>43</v>
      </c>
      <c r="I94" s="11" t="s">
        <v>37</v>
      </c>
      <c r="J94" s="11" t="s">
        <v>58</v>
      </c>
      <c r="K94" s="11" t="s">
        <v>66</v>
      </c>
      <c r="L94" s="15">
        <v>2</v>
      </c>
      <c r="M94" s="16">
        <v>35.97</v>
      </c>
      <c r="N94" s="17">
        <v>0</v>
      </c>
      <c r="O94" s="16">
        <v>13.55</v>
      </c>
      <c r="P94" s="16">
        <f t="shared" si="10"/>
        <v>71.94</v>
      </c>
      <c r="Q94" s="16">
        <f t="shared" si="11"/>
        <v>27.1</v>
      </c>
      <c r="R94" s="16">
        <f t="shared" si="12"/>
        <v>44.84</v>
      </c>
      <c r="S94" s="18">
        <f t="shared" si="13"/>
        <v>0.62329719210453105</v>
      </c>
      <c r="T94" s="19">
        <f>YEAR(SalesDataTable[[#This Row],[Order Date]])</f>
        <v>2026</v>
      </c>
      <c r="U94" s="18" t="str">
        <f>"Q"&amp;ROUNDUP(MONTH(SalesDataTable[[#This Row],[Order Date]])/3,0)</f>
        <v>Q1</v>
      </c>
      <c r="V94" s="15">
        <f>MONTH(SalesDataTable[[#This Row],[Order Date]])</f>
        <v>1</v>
      </c>
      <c r="W94" s="18" t="str">
        <f>TEXT(SalesDataTable[[#This Row],[Order Date]],"mmm")</f>
        <v>Jan</v>
      </c>
    </row>
    <row r="95" spans="1:23" ht="15.6">
      <c r="A95" s="11">
        <v>3467</v>
      </c>
      <c r="B95" s="12">
        <v>46043</v>
      </c>
      <c r="C95" s="11">
        <f t="shared" si="7"/>
        <v>2026</v>
      </c>
      <c r="D95" s="13" t="str">
        <f t="shared" si="8"/>
        <v>Jan</v>
      </c>
      <c r="E95" s="14" t="str">
        <f t="shared" si="9"/>
        <v>Q1</v>
      </c>
      <c r="F95" s="11" t="s">
        <v>30</v>
      </c>
      <c r="G95" s="11" t="s">
        <v>65</v>
      </c>
      <c r="H95" s="11" t="s">
        <v>26</v>
      </c>
      <c r="I95" s="11" t="s">
        <v>37</v>
      </c>
      <c r="J95" s="11" t="s">
        <v>33</v>
      </c>
      <c r="K95" s="11" t="s">
        <v>70</v>
      </c>
      <c r="L95" s="15">
        <v>1</v>
      </c>
      <c r="M95" s="16">
        <v>72.239999999999995</v>
      </c>
      <c r="N95" s="17">
        <v>0</v>
      </c>
      <c r="O95" s="16">
        <v>33.26</v>
      </c>
      <c r="P95" s="16">
        <f t="shared" si="10"/>
        <v>72.239999999999995</v>
      </c>
      <c r="Q95" s="16">
        <f t="shared" si="11"/>
        <v>33.26</v>
      </c>
      <c r="R95" s="16">
        <f t="shared" si="12"/>
        <v>38.979999999999997</v>
      </c>
      <c r="S95" s="18">
        <f t="shared" si="13"/>
        <v>0.53959025470653399</v>
      </c>
      <c r="T95" s="19">
        <f>YEAR(SalesDataTable[[#This Row],[Order Date]])</f>
        <v>2026</v>
      </c>
      <c r="U95" s="18" t="str">
        <f>"Q"&amp;ROUNDUP(MONTH(SalesDataTable[[#This Row],[Order Date]])/3,0)</f>
        <v>Q1</v>
      </c>
      <c r="V95" s="15">
        <f>MONTH(SalesDataTable[[#This Row],[Order Date]])</f>
        <v>1</v>
      </c>
      <c r="W95" s="18" t="str">
        <f>TEXT(SalesDataTable[[#This Row],[Order Date]],"mmm")</f>
        <v>Jan</v>
      </c>
    </row>
    <row r="96" spans="1:23" ht="15.6">
      <c r="A96" s="11">
        <v>3911</v>
      </c>
      <c r="B96" s="12">
        <v>46043</v>
      </c>
      <c r="C96" s="11">
        <f t="shared" si="7"/>
        <v>2026</v>
      </c>
      <c r="D96" s="13" t="str">
        <f t="shared" si="8"/>
        <v>Jan</v>
      </c>
      <c r="E96" s="14" t="str">
        <f t="shared" si="9"/>
        <v>Q1</v>
      </c>
      <c r="F96" s="11" t="s">
        <v>24</v>
      </c>
      <c r="G96" s="11" t="s">
        <v>74</v>
      </c>
      <c r="H96" s="11" t="s">
        <v>26</v>
      </c>
      <c r="I96" s="11" t="s">
        <v>27</v>
      </c>
      <c r="J96" s="11" t="s">
        <v>33</v>
      </c>
      <c r="K96" s="11" t="s">
        <v>61</v>
      </c>
      <c r="L96" s="15">
        <v>5</v>
      </c>
      <c r="M96" s="16">
        <v>152.81</v>
      </c>
      <c r="N96" s="17">
        <v>0</v>
      </c>
      <c r="O96" s="16">
        <v>78.989999999999995</v>
      </c>
      <c r="P96" s="16">
        <f t="shared" si="10"/>
        <v>764.05</v>
      </c>
      <c r="Q96" s="16">
        <f t="shared" si="11"/>
        <v>394.95</v>
      </c>
      <c r="R96" s="16">
        <f t="shared" si="12"/>
        <v>369.1</v>
      </c>
      <c r="S96" s="18">
        <f t="shared" si="13"/>
        <v>0.48308356782933098</v>
      </c>
      <c r="T96" s="19">
        <f>YEAR(SalesDataTable[[#This Row],[Order Date]])</f>
        <v>2026</v>
      </c>
      <c r="U96" s="18" t="str">
        <f>"Q"&amp;ROUNDUP(MONTH(SalesDataTable[[#This Row],[Order Date]])/3,0)</f>
        <v>Q1</v>
      </c>
      <c r="V96" s="15">
        <f>MONTH(SalesDataTable[[#This Row],[Order Date]])</f>
        <v>1</v>
      </c>
      <c r="W96" s="18" t="str">
        <f>TEXT(SalesDataTable[[#This Row],[Order Date]],"mmm")</f>
        <v>Jan</v>
      </c>
    </row>
    <row r="97" spans="1:23" ht="15.6">
      <c r="A97" s="11">
        <v>4401</v>
      </c>
      <c r="B97" s="12">
        <v>46043</v>
      </c>
      <c r="C97" s="11">
        <f t="shared" si="7"/>
        <v>2026</v>
      </c>
      <c r="D97" s="13" t="str">
        <f t="shared" si="8"/>
        <v>Jan</v>
      </c>
      <c r="E97" s="14" t="str">
        <f t="shared" si="9"/>
        <v>Q1</v>
      </c>
      <c r="F97" s="11" t="s">
        <v>24</v>
      </c>
      <c r="G97" s="11" t="s">
        <v>74</v>
      </c>
      <c r="H97" s="11" t="s">
        <v>26</v>
      </c>
      <c r="I97" s="11" t="s">
        <v>37</v>
      </c>
      <c r="J97" s="11" t="s">
        <v>28</v>
      </c>
      <c r="K97" s="11" t="s">
        <v>29</v>
      </c>
      <c r="L97" s="15">
        <v>3</v>
      </c>
      <c r="M97" s="16">
        <v>83.34</v>
      </c>
      <c r="N97" s="17">
        <v>0</v>
      </c>
      <c r="O97" s="16">
        <v>41.44</v>
      </c>
      <c r="P97" s="16">
        <f t="shared" si="10"/>
        <v>250.02</v>
      </c>
      <c r="Q97" s="16">
        <f t="shared" si="11"/>
        <v>124.32</v>
      </c>
      <c r="R97" s="16">
        <f t="shared" si="12"/>
        <v>125.7</v>
      </c>
      <c r="S97" s="18">
        <f t="shared" si="13"/>
        <v>0.50275977921766302</v>
      </c>
      <c r="T97" s="19">
        <f>YEAR(SalesDataTable[[#This Row],[Order Date]])</f>
        <v>2026</v>
      </c>
      <c r="U97" s="18" t="str">
        <f>"Q"&amp;ROUNDUP(MONTH(SalesDataTable[[#This Row],[Order Date]])/3,0)</f>
        <v>Q1</v>
      </c>
      <c r="V97" s="15">
        <f>MONTH(SalesDataTable[[#This Row],[Order Date]])</f>
        <v>1</v>
      </c>
      <c r="W97" s="18" t="str">
        <f>TEXT(SalesDataTable[[#This Row],[Order Date]],"mmm")</f>
        <v>Jan</v>
      </c>
    </row>
    <row r="98" spans="1:23" ht="15.6">
      <c r="A98" s="11">
        <v>4864</v>
      </c>
      <c r="B98" s="12">
        <v>46043</v>
      </c>
      <c r="C98" s="11">
        <f t="shared" si="7"/>
        <v>2026</v>
      </c>
      <c r="D98" s="13" t="str">
        <f t="shared" si="8"/>
        <v>Jan</v>
      </c>
      <c r="E98" s="14" t="str">
        <f t="shared" si="9"/>
        <v>Q1</v>
      </c>
      <c r="F98" s="11" t="s">
        <v>44</v>
      </c>
      <c r="G98" s="11" t="s">
        <v>71</v>
      </c>
      <c r="H98" s="11" t="s">
        <v>26</v>
      </c>
      <c r="I98" s="11" t="s">
        <v>27</v>
      </c>
      <c r="J98" s="11" t="s">
        <v>58</v>
      </c>
      <c r="K98" s="11" t="s">
        <v>66</v>
      </c>
      <c r="L98" s="15">
        <v>1</v>
      </c>
      <c r="M98" s="16">
        <v>35.869999999999997</v>
      </c>
      <c r="N98" s="17">
        <v>0</v>
      </c>
      <c r="O98" s="16">
        <v>13.64</v>
      </c>
      <c r="P98" s="16">
        <f t="shared" si="10"/>
        <v>35.869999999999997</v>
      </c>
      <c r="Q98" s="16">
        <f t="shared" si="11"/>
        <v>13.64</v>
      </c>
      <c r="R98" s="16">
        <f t="shared" si="12"/>
        <v>22.23</v>
      </c>
      <c r="S98" s="18">
        <f t="shared" si="13"/>
        <v>0.61973794257039305</v>
      </c>
      <c r="T98" s="19">
        <f>YEAR(SalesDataTable[[#This Row],[Order Date]])</f>
        <v>2026</v>
      </c>
      <c r="U98" s="18" t="str">
        <f>"Q"&amp;ROUNDUP(MONTH(SalesDataTable[[#This Row],[Order Date]])/3,0)</f>
        <v>Q1</v>
      </c>
      <c r="V98" s="15">
        <f>MONTH(SalesDataTable[[#This Row],[Order Date]])</f>
        <v>1</v>
      </c>
      <c r="W98" s="18" t="str">
        <f>TEXT(SalesDataTable[[#This Row],[Order Date]],"mmm")</f>
        <v>Jan</v>
      </c>
    </row>
    <row r="99" spans="1:23" ht="15.6">
      <c r="A99" s="11">
        <v>347</v>
      </c>
      <c r="B99" s="12">
        <v>46044</v>
      </c>
      <c r="C99" s="11">
        <f t="shared" si="7"/>
        <v>2026</v>
      </c>
      <c r="D99" s="13" t="str">
        <f t="shared" si="8"/>
        <v>Jan</v>
      </c>
      <c r="E99" s="14" t="str">
        <f t="shared" si="9"/>
        <v>Q1</v>
      </c>
      <c r="F99" s="11" t="s">
        <v>44</v>
      </c>
      <c r="G99" s="11" t="s">
        <v>45</v>
      </c>
      <c r="H99" s="11" t="s">
        <v>52</v>
      </c>
      <c r="I99" s="11" t="s">
        <v>37</v>
      </c>
      <c r="J99" s="11" t="s">
        <v>47</v>
      </c>
      <c r="K99" s="11" t="s">
        <v>53</v>
      </c>
      <c r="L99" s="15">
        <v>1</v>
      </c>
      <c r="M99" s="16">
        <v>199.42</v>
      </c>
      <c r="N99" s="17">
        <v>0.05</v>
      </c>
      <c r="O99" s="16">
        <v>101.82</v>
      </c>
      <c r="P99" s="16">
        <f t="shared" si="10"/>
        <v>189.44900000000001</v>
      </c>
      <c r="Q99" s="16">
        <f t="shared" si="11"/>
        <v>101.82</v>
      </c>
      <c r="R99" s="16">
        <f t="shared" si="12"/>
        <v>87.629000000000005</v>
      </c>
      <c r="S99" s="18">
        <f t="shared" si="13"/>
        <v>0.46254664843836601</v>
      </c>
      <c r="T99" s="19">
        <f>YEAR(SalesDataTable[[#This Row],[Order Date]])</f>
        <v>2026</v>
      </c>
      <c r="U99" s="18" t="str">
        <f>"Q"&amp;ROUNDUP(MONTH(SalesDataTable[[#This Row],[Order Date]])/3,0)</f>
        <v>Q1</v>
      </c>
      <c r="V99" s="15">
        <f>MONTH(SalesDataTable[[#This Row],[Order Date]])</f>
        <v>1</v>
      </c>
      <c r="W99" s="18" t="str">
        <f>TEXT(SalesDataTable[[#This Row],[Order Date]],"mmm")</f>
        <v>Jan</v>
      </c>
    </row>
    <row r="100" spans="1:23" ht="15.6">
      <c r="A100" s="11">
        <v>2051</v>
      </c>
      <c r="B100" s="12">
        <v>46044</v>
      </c>
      <c r="C100" s="11">
        <f t="shared" si="7"/>
        <v>2026</v>
      </c>
      <c r="D100" s="13" t="str">
        <f t="shared" si="8"/>
        <v>Jan</v>
      </c>
      <c r="E100" s="14" t="str">
        <f t="shared" si="9"/>
        <v>Q1</v>
      </c>
      <c r="F100" s="11" t="s">
        <v>35</v>
      </c>
      <c r="G100" s="11" t="s">
        <v>49</v>
      </c>
      <c r="H100" s="11" t="s">
        <v>26</v>
      </c>
      <c r="I100" s="11" t="s">
        <v>37</v>
      </c>
      <c r="J100" s="11" t="s">
        <v>47</v>
      </c>
      <c r="K100" s="11" t="s">
        <v>48</v>
      </c>
      <c r="L100" s="15">
        <v>3</v>
      </c>
      <c r="M100" s="16">
        <v>347.41</v>
      </c>
      <c r="N100" s="17">
        <v>0.1</v>
      </c>
      <c r="O100" s="16">
        <v>192.13</v>
      </c>
      <c r="P100" s="16">
        <f t="shared" si="10"/>
        <v>938.00699999999995</v>
      </c>
      <c r="Q100" s="16">
        <f t="shared" si="11"/>
        <v>576.39</v>
      </c>
      <c r="R100" s="16">
        <f t="shared" si="12"/>
        <v>361.61700000000002</v>
      </c>
      <c r="S100" s="18">
        <f t="shared" si="13"/>
        <v>0.38551631277804999</v>
      </c>
      <c r="T100" s="19">
        <f>YEAR(SalesDataTable[[#This Row],[Order Date]])</f>
        <v>2026</v>
      </c>
      <c r="U100" s="18" t="str">
        <f>"Q"&amp;ROUNDUP(MONTH(SalesDataTable[[#This Row],[Order Date]])/3,0)</f>
        <v>Q1</v>
      </c>
      <c r="V100" s="15">
        <f>MONTH(SalesDataTable[[#This Row],[Order Date]])</f>
        <v>1</v>
      </c>
      <c r="W100" s="18" t="str">
        <f>TEXT(SalesDataTable[[#This Row],[Order Date]],"mmm")</f>
        <v>Jan</v>
      </c>
    </row>
    <row r="101" spans="1:23" ht="15.6">
      <c r="A101" s="11">
        <v>2314</v>
      </c>
      <c r="B101" s="12">
        <v>46044</v>
      </c>
      <c r="C101" s="11">
        <f t="shared" si="7"/>
        <v>2026</v>
      </c>
      <c r="D101" s="13" t="str">
        <f t="shared" si="8"/>
        <v>Jan</v>
      </c>
      <c r="E101" s="14" t="str">
        <f t="shared" si="9"/>
        <v>Q1</v>
      </c>
      <c r="F101" s="11" t="s">
        <v>24</v>
      </c>
      <c r="G101" s="11" t="s">
        <v>60</v>
      </c>
      <c r="H101" s="11" t="s">
        <v>26</v>
      </c>
      <c r="I101" s="11" t="s">
        <v>37</v>
      </c>
      <c r="J101" s="11" t="s">
        <v>28</v>
      </c>
      <c r="K101" s="11" t="s">
        <v>50</v>
      </c>
      <c r="L101" s="15">
        <v>1</v>
      </c>
      <c r="M101" s="16">
        <v>40.28</v>
      </c>
      <c r="N101" s="17">
        <v>0</v>
      </c>
      <c r="O101" s="16">
        <v>16.79</v>
      </c>
      <c r="P101" s="16">
        <f t="shared" si="10"/>
        <v>40.28</v>
      </c>
      <c r="Q101" s="16">
        <f t="shared" si="11"/>
        <v>16.79</v>
      </c>
      <c r="R101" s="16">
        <f t="shared" si="12"/>
        <v>23.49</v>
      </c>
      <c r="S101" s="18">
        <f t="shared" si="13"/>
        <v>0.58316782522343602</v>
      </c>
      <c r="T101" s="19">
        <f>YEAR(SalesDataTable[[#This Row],[Order Date]])</f>
        <v>2026</v>
      </c>
      <c r="U101" s="18" t="str">
        <f>"Q"&amp;ROUNDUP(MONTH(SalesDataTable[[#This Row],[Order Date]])/3,0)</f>
        <v>Q1</v>
      </c>
      <c r="V101" s="15">
        <f>MONTH(SalesDataTable[[#This Row],[Order Date]])</f>
        <v>1</v>
      </c>
      <c r="W101" s="18" t="str">
        <f>TEXT(SalesDataTable[[#This Row],[Order Date]],"mmm")</f>
        <v>Jan</v>
      </c>
    </row>
    <row r="102" spans="1:23" ht="15.6">
      <c r="A102" s="11">
        <v>3861</v>
      </c>
      <c r="B102" s="12">
        <v>46044</v>
      </c>
      <c r="C102" s="11">
        <f t="shared" si="7"/>
        <v>2026</v>
      </c>
      <c r="D102" s="13" t="str">
        <f t="shared" si="8"/>
        <v>Jan</v>
      </c>
      <c r="E102" s="14" t="str">
        <f t="shared" si="9"/>
        <v>Q1</v>
      </c>
      <c r="F102" s="11" t="s">
        <v>44</v>
      </c>
      <c r="G102" s="11" t="s">
        <v>71</v>
      </c>
      <c r="H102" s="11" t="s">
        <v>26</v>
      </c>
      <c r="I102" s="11" t="s">
        <v>27</v>
      </c>
      <c r="J102" s="11" t="s">
        <v>47</v>
      </c>
      <c r="K102" s="11" t="s">
        <v>53</v>
      </c>
      <c r="L102" s="15">
        <v>3</v>
      </c>
      <c r="M102" s="16">
        <v>195.49</v>
      </c>
      <c r="N102" s="17">
        <v>0.05</v>
      </c>
      <c r="O102" s="16">
        <v>106.38</v>
      </c>
      <c r="P102" s="16">
        <f t="shared" si="10"/>
        <v>557.14649999999995</v>
      </c>
      <c r="Q102" s="16">
        <f t="shared" si="11"/>
        <v>319.14</v>
      </c>
      <c r="R102" s="16">
        <f t="shared" si="12"/>
        <v>238.00649999999999</v>
      </c>
      <c r="S102" s="18">
        <f t="shared" si="13"/>
        <v>0.42718836069148802</v>
      </c>
      <c r="T102" s="19">
        <f>YEAR(SalesDataTable[[#This Row],[Order Date]])</f>
        <v>2026</v>
      </c>
      <c r="U102" s="18" t="str">
        <f>"Q"&amp;ROUNDUP(MONTH(SalesDataTable[[#This Row],[Order Date]])/3,0)</f>
        <v>Q1</v>
      </c>
      <c r="V102" s="15">
        <f>MONTH(SalesDataTable[[#This Row],[Order Date]])</f>
        <v>1</v>
      </c>
      <c r="W102" s="18" t="str">
        <f>TEXT(SalesDataTable[[#This Row],[Order Date]],"mmm")</f>
        <v>Jan</v>
      </c>
    </row>
    <row r="103" spans="1:23" ht="15.6">
      <c r="A103" s="11">
        <v>843</v>
      </c>
      <c r="B103" s="12">
        <v>46045</v>
      </c>
      <c r="C103" s="11">
        <f t="shared" si="7"/>
        <v>2026</v>
      </c>
      <c r="D103" s="13" t="str">
        <f t="shared" si="8"/>
        <v>Jan</v>
      </c>
      <c r="E103" s="14" t="str">
        <f t="shared" si="9"/>
        <v>Q1</v>
      </c>
      <c r="F103" s="11" t="s">
        <v>30</v>
      </c>
      <c r="G103" s="11" t="s">
        <v>65</v>
      </c>
      <c r="H103" s="11" t="s">
        <v>26</v>
      </c>
      <c r="I103" s="11" t="s">
        <v>27</v>
      </c>
      <c r="J103" s="11" t="s">
        <v>58</v>
      </c>
      <c r="K103" s="11" t="s">
        <v>66</v>
      </c>
      <c r="L103" s="15">
        <v>2</v>
      </c>
      <c r="M103" s="16">
        <v>35.75</v>
      </c>
      <c r="N103" s="17">
        <v>0</v>
      </c>
      <c r="O103" s="16">
        <v>13.94</v>
      </c>
      <c r="P103" s="16">
        <f t="shared" si="10"/>
        <v>71.5</v>
      </c>
      <c r="Q103" s="16">
        <f t="shared" si="11"/>
        <v>27.88</v>
      </c>
      <c r="R103" s="16">
        <f t="shared" si="12"/>
        <v>43.62</v>
      </c>
      <c r="S103" s="18">
        <f t="shared" si="13"/>
        <v>0.61006993006993004</v>
      </c>
      <c r="T103" s="19">
        <f>YEAR(SalesDataTable[[#This Row],[Order Date]])</f>
        <v>2026</v>
      </c>
      <c r="U103" s="18" t="str">
        <f>"Q"&amp;ROUNDUP(MONTH(SalesDataTable[[#This Row],[Order Date]])/3,0)</f>
        <v>Q1</v>
      </c>
      <c r="V103" s="15">
        <f>MONTH(SalesDataTable[[#This Row],[Order Date]])</f>
        <v>1</v>
      </c>
      <c r="W103" s="18" t="str">
        <f>TEXT(SalesDataTable[[#This Row],[Order Date]],"mmm")</f>
        <v>Jan</v>
      </c>
    </row>
    <row r="104" spans="1:23" ht="15.6">
      <c r="A104" s="11">
        <v>868</v>
      </c>
      <c r="B104" s="12">
        <v>46045</v>
      </c>
      <c r="C104" s="11">
        <f t="shared" si="7"/>
        <v>2026</v>
      </c>
      <c r="D104" s="13" t="str">
        <f t="shared" si="8"/>
        <v>Jan</v>
      </c>
      <c r="E104" s="14" t="str">
        <f t="shared" si="9"/>
        <v>Q1</v>
      </c>
      <c r="F104" s="11" t="s">
        <v>24</v>
      </c>
      <c r="G104" s="11" t="s">
        <v>74</v>
      </c>
      <c r="H104" s="11" t="s">
        <v>26</v>
      </c>
      <c r="I104" s="11" t="s">
        <v>27</v>
      </c>
      <c r="J104" s="11" t="s">
        <v>28</v>
      </c>
      <c r="K104" s="11" t="s">
        <v>54</v>
      </c>
      <c r="L104" s="15">
        <v>1</v>
      </c>
      <c r="M104" s="16">
        <v>103.39</v>
      </c>
      <c r="N104" s="17">
        <v>0</v>
      </c>
      <c r="O104" s="16">
        <v>51.32</v>
      </c>
      <c r="P104" s="16">
        <f t="shared" si="10"/>
        <v>103.39</v>
      </c>
      <c r="Q104" s="16">
        <f t="shared" si="11"/>
        <v>51.32</v>
      </c>
      <c r="R104" s="16">
        <f t="shared" si="12"/>
        <v>52.07</v>
      </c>
      <c r="S104" s="18">
        <f t="shared" si="13"/>
        <v>0.50362704323435503</v>
      </c>
      <c r="T104" s="19">
        <f>YEAR(SalesDataTable[[#This Row],[Order Date]])</f>
        <v>2026</v>
      </c>
      <c r="U104" s="18" t="str">
        <f>"Q"&amp;ROUNDUP(MONTH(SalesDataTable[[#This Row],[Order Date]])/3,0)</f>
        <v>Q1</v>
      </c>
      <c r="V104" s="15">
        <f>MONTH(SalesDataTable[[#This Row],[Order Date]])</f>
        <v>1</v>
      </c>
      <c r="W104" s="18" t="str">
        <f>TEXT(SalesDataTable[[#This Row],[Order Date]],"mmm")</f>
        <v>Jan</v>
      </c>
    </row>
    <row r="105" spans="1:23" ht="15.6">
      <c r="A105" s="11">
        <v>890</v>
      </c>
      <c r="B105" s="12">
        <v>46045</v>
      </c>
      <c r="C105" s="11">
        <f t="shared" si="7"/>
        <v>2026</v>
      </c>
      <c r="D105" s="13" t="str">
        <f t="shared" si="8"/>
        <v>Jan</v>
      </c>
      <c r="E105" s="14" t="str">
        <f t="shared" si="9"/>
        <v>Q1</v>
      </c>
      <c r="F105" s="11" t="s">
        <v>24</v>
      </c>
      <c r="G105" s="11" t="s">
        <v>74</v>
      </c>
      <c r="H105" s="11" t="s">
        <v>26</v>
      </c>
      <c r="I105" s="11" t="s">
        <v>37</v>
      </c>
      <c r="J105" s="11" t="s">
        <v>47</v>
      </c>
      <c r="K105" s="11" t="s">
        <v>64</v>
      </c>
      <c r="L105" s="15">
        <v>3</v>
      </c>
      <c r="M105" s="16">
        <v>81.98</v>
      </c>
      <c r="N105" s="17">
        <v>0.1</v>
      </c>
      <c r="O105" s="16">
        <v>40.229999999999997</v>
      </c>
      <c r="P105" s="16">
        <f t="shared" si="10"/>
        <v>221.346</v>
      </c>
      <c r="Q105" s="16">
        <f t="shared" si="11"/>
        <v>120.69</v>
      </c>
      <c r="R105" s="16">
        <f t="shared" si="12"/>
        <v>100.65600000000001</v>
      </c>
      <c r="S105" s="18">
        <f t="shared" si="13"/>
        <v>0.45474505977067597</v>
      </c>
      <c r="T105" s="19">
        <f>YEAR(SalesDataTable[[#This Row],[Order Date]])</f>
        <v>2026</v>
      </c>
      <c r="U105" s="18" t="str">
        <f>"Q"&amp;ROUNDUP(MONTH(SalesDataTable[[#This Row],[Order Date]])/3,0)</f>
        <v>Q1</v>
      </c>
      <c r="V105" s="15">
        <f>MONTH(SalesDataTable[[#This Row],[Order Date]])</f>
        <v>1</v>
      </c>
      <c r="W105" s="18" t="str">
        <f>TEXT(SalesDataTable[[#This Row],[Order Date]],"mmm")</f>
        <v>Jan</v>
      </c>
    </row>
    <row r="106" spans="1:23" ht="15.6">
      <c r="A106" s="11">
        <v>2185</v>
      </c>
      <c r="B106" s="12">
        <v>46045</v>
      </c>
      <c r="C106" s="11">
        <f t="shared" si="7"/>
        <v>2026</v>
      </c>
      <c r="D106" s="13" t="str">
        <f t="shared" si="8"/>
        <v>Jan</v>
      </c>
      <c r="E106" s="14" t="str">
        <f t="shared" si="9"/>
        <v>Q1</v>
      </c>
      <c r="F106" s="11" t="s">
        <v>35</v>
      </c>
      <c r="G106" s="11" t="s">
        <v>36</v>
      </c>
      <c r="H106" s="11" t="s">
        <v>32</v>
      </c>
      <c r="I106" s="11" t="s">
        <v>40</v>
      </c>
      <c r="J106" s="11" t="s">
        <v>47</v>
      </c>
      <c r="K106" s="11" t="s">
        <v>48</v>
      </c>
      <c r="L106" s="15">
        <v>10</v>
      </c>
      <c r="M106" s="16">
        <v>337.69</v>
      </c>
      <c r="N106" s="17">
        <v>0.1</v>
      </c>
      <c r="O106" s="16">
        <v>200.27</v>
      </c>
      <c r="P106" s="16">
        <f t="shared" si="10"/>
        <v>3039.21</v>
      </c>
      <c r="Q106" s="16">
        <f t="shared" si="11"/>
        <v>2002.7</v>
      </c>
      <c r="R106" s="16">
        <f t="shared" si="12"/>
        <v>1036.51</v>
      </c>
      <c r="S106" s="18">
        <f t="shared" si="13"/>
        <v>0.34104586389226099</v>
      </c>
      <c r="T106" s="19">
        <f>YEAR(SalesDataTable[[#This Row],[Order Date]])</f>
        <v>2026</v>
      </c>
      <c r="U106" s="18" t="str">
        <f>"Q"&amp;ROUNDUP(MONTH(SalesDataTable[[#This Row],[Order Date]])/3,0)</f>
        <v>Q1</v>
      </c>
      <c r="V106" s="15">
        <f>MONTH(SalesDataTable[[#This Row],[Order Date]])</f>
        <v>1</v>
      </c>
      <c r="W106" s="18" t="str">
        <f>TEXT(SalesDataTable[[#This Row],[Order Date]],"mmm")</f>
        <v>Jan</v>
      </c>
    </row>
    <row r="107" spans="1:23" ht="15.6">
      <c r="A107" s="11">
        <v>2335</v>
      </c>
      <c r="B107" s="12">
        <v>46045</v>
      </c>
      <c r="C107" s="11">
        <f t="shared" si="7"/>
        <v>2026</v>
      </c>
      <c r="D107" s="13" t="str">
        <f t="shared" si="8"/>
        <v>Jan</v>
      </c>
      <c r="E107" s="14" t="str">
        <f t="shared" si="9"/>
        <v>Q1</v>
      </c>
      <c r="F107" s="11" t="s">
        <v>44</v>
      </c>
      <c r="G107" s="11" t="s">
        <v>57</v>
      </c>
      <c r="H107" s="11" t="s">
        <v>26</v>
      </c>
      <c r="I107" s="11" t="s">
        <v>37</v>
      </c>
      <c r="J107" s="11" t="s">
        <v>47</v>
      </c>
      <c r="K107" s="11" t="s">
        <v>48</v>
      </c>
      <c r="L107" s="15">
        <v>2</v>
      </c>
      <c r="M107" s="16">
        <v>333.29</v>
      </c>
      <c r="N107" s="17">
        <v>0</v>
      </c>
      <c r="O107" s="16">
        <v>197.18</v>
      </c>
      <c r="P107" s="16">
        <f t="shared" si="10"/>
        <v>666.58</v>
      </c>
      <c r="Q107" s="16">
        <f t="shared" si="11"/>
        <v>394.36</v>
      </c>
      <c r="R107" s="16">
        <f t="shared" si="12"/>
        <v>272.22000000000003</v>
      </c>
      <c r="S107" s="18">
        <f t="shared" si="13"/>
        <v>0.40838308980167398</v>
      </c>
      <c r="T107" s="19">
        <f>YEAR(SalesDataTable[[#This Row],[Order Date]])</f>
        <v>2026</v>
      </c>
      <c r="U107" s="18" t="str">
        <f>"Q"&amp;ROUNDUP(MONTH(SalesDataTable[[#This Row],[Order Date]])/3,0)</f>
        <v>Q1</v>
      </c>
      <c r="V107" s="15">
        <f>MONTH(SalesDataTable[[#This Row],[Order Date]])</f>
        <v>1</v>
      </c>
      <c r="W107" s="18" t="str">
        <f>TEXT(SalesDataTable[[#This Row],[Order Date]],"mmm")</f>
        <v>Jan</v>
      </c>
    </row>
    <row r="108" spans="1:23" ht="15.6">
      <c r="A108" s="11">
        <v>2784</v>
      </c>
      <c r="B108" s="12">
        <v>46045</v>
      </c>
      <c r="C108" s="11">
        <f t="shared" si="7"/>
        <v>2026</v>
      </c>
      <c r="D108" s="13" t="str">
        <f t="shared" si="8"/>
        <v>Jan</v>
      </c>
      <c r="E108" s="14" t="str">
        <f t="shared" si="9"/>
        <v>Q1</v>
      </c>
      <c r="F108" s="11" t="s">
        <v>24</v>
      </c>
      <c r="G108" s="11" t="s">
        <v>74</v>
      </c>
      <c r="H108" s="11" t="s">
        <v>43</v>
      </c>
      <c r="I108" s="11" t="s">
        <v>37</v>
      </c>
      <c r="J108" s="11" t="s">
        <v>28</v>
      </c>
      <c r="K108" s="11" t="s">
        <v>29</v>
      </c>
      <c r="L108" s="15">
        <v>1</v>
      </c>
      <c r="M108" s="16">
        <v>80.11</v>
      </c>
      <c r="N108" s="17">
        <v>0.05</v>
      </c>
      <c r="O108" s="16">
        <v>43.54</v>
      </c>
      <c r="P108" s="16">
        <f t="shared" si="10"/>
        <v>76.104500000000002</v>
      </c>
      <c r="Q108" s="16">
        <f t="shared" si="11"/>
        <v>43.54</v>
      </c>
      <c r="R108" s="16">
        <f t="shared" si="12"/>
        <v>32.564500000000002</v>
      </c>
      <c r="S108" s="18">
        <f t="shared" si="13"/>
        <v>0.427891911779198</v>
      </c>
      <c r="T108" s="19">
        <f>YEAR(SalesDataTable[[#This Row],[Order Date]])</f>
        <v>2026</v>
      </c>
      <c r="U108" s="18" t="str">
        <f>"Q"&amp;ROUNDUP(MONTH(SalesDataTable[[#This Row],[Order Date]])/3,0)</f>
        <v>Q1</v>
      </c>
      <c r="V108" s="15">
        <f>MONTH(SalesDataTable[[#This Row],[Order Date]])</f>
        <v>1</v>
      </c>
      <c r="W108" s="18" t="str">
        <f>TEXT(SalesDataTable[[#This Row],[Order Date]],"mmm")</f>
        <v>Jan</v>
      </c>
    </row>
    <row r="109" spans="1:23" ht="15.6">
      <c r="A109" s="11">
        <v>3820</v>
      </c>
      <c r="B109" s="12">
        <v>46045</v>
      </c>
      <c r="C109" s="11">
        <f t="shared" si="7"/>
        <v>2026</v>
      </c>
      <c r="D109" s="13" t="str">
        <f t="shared" si="8"/>
        <v>Jan</v>
      </c>
      <c r="E109" s="14" t="str">
        <f t="shared" si="9"/>
        <v>Q1</v>
      </c>
      <c r="F109" s="11" t="s">
        <v>44</v>
      </c>
      <c r="G109" s="11" t="s">
        <v>71</v>
      </c>
      <c r="H109" s="11" t="s">
        <v>43</v>
      </c>
      <c r="I109" s="11" t="s">
        <v>37</v>
      </c>
      <c r="J109" s="11" t="s">
        <v>47</v>
      </c>
      <c r="K109" s="11" t="s">
        <v>64</v>
      </c>
      <c r="L109" s="15">
        <v>1</v>
      </c>
      <c r="M109" s="16">
        <v>82.6</v>
      </c>
      <c r="N109" s="17">
        <v>0.05</v>
      </c>
      <c r="O109" s="16">
        <v>38.299999999999997</v>
      </c>
      <c r="P109" s="16">
        <f t="shared" si="10"/>
        <v>78.47</v>
      </c>
      <c r="Q109" s="16">
        <f t="shared" si="11"/>
        <v>38.299999999999997</v>
      </c>
      <c r="R109" s="16">
        <f t="shared" si="12"/>
        <v>40.17</v>
      </c>
      <c r="S109" s="18">
        <f t="shared" si="13"/>
        <v>0.51191538167452499</v>
      </c>
      <c r="T109" s="19">
        <f>YEAR(SalesDataTable[[#This Row],[Order Date]])</f>
        <v>2026</v>
      </c>
      <c r="U109" s="18" t="str">
        <f>"Q"&amp;ROUNDUP(MONTH(SalesDataTable[[#This Row],[Order Date]])/3,0)</f>
        <v>Q1</v>
      </c>
      <c r="V109" s="15">
        <f>MONTH(SalesDataTable[[#This Row],[Order Date]])</f>
        <v>1</v>
      </c>
      <c r="W109" s="18" t="str">
        <f>TEXT(SalesDataTable[[#This Row],[Order Date]],"mmm")</f>
        <v>Jan</v>
      </c>
    </row>
    <row r="110" spans="1:23" ht="15.6">
      <c r="A110" s="11">
        <v>994</v>
      </c>
      <c r="B110" s="12">
        <v>46046</v>
      </c>
      <c r="C110" s="11">
        <f t="shared" si="7"/>
        <v>2026</v>
      </c>
      <c r="D110" s="13" t="str">
        <f t="shared" si="8"/>
        <v>Jan</v>
      </c>
      <c r="E110" s="14" t="str">
        <f t="shared" si="9"/>
        <v>Q1</v>
      </c>
      <c r="F110" s="11" t="s">
        <v>24</v>
      </c>
      <c r="G110" s="11" t="s">
        <v>74</v>
      </c>
      <c r="H110" s="11" t="s">
        <v>26</v>
      </c>
      <c r="I110" s="11" t="s">
        <v>27</v>
      </c>
      <c r="J110" s="11" t="s">
        <v>33</v>
      </c>
      <c r="K110" s="11" t="s">
        <v>34</v>
      </c>
      <c r="L110" s="15">
        <v>1</v>
      </c>
      <c r="M110" s="16">
        <v>94.07</v>
      </c>
      <c r="N110" s="17">
        <v>0</v>
      </c>
      <c r="O110" s="16">
        <v>46.28</v>
      </c>
      <c r="P110" s="16">
        <f t="shared" si="10"/>
        <v>94.07</v>
      </c>
      <c r="Q110" s="16">
        <f t="shared" si="11"/>
        <v>46.28</v>
      </c>
      <c r="R110" s="16">
        <f t="shared" si="12"/>
        <v>47.79</v>
      </c>
      <c r="S110" s="18">
        <f t="shared" si="13"/>
        <v>0.50802593813117902</v>
      </c>
      <c r="T110" s="19">
        <f>YEAR(SalesDataTable[[#This Row],[Order Date]])</f>
        <v>2026</v>
      </c>
      <c r="U110" s="18" t="str">
        <f>"Q"&amp;ROUNDUP(MONTH(SalesDataTable[[#This Row],[Order Date]])/3,0)</f>
        <v>Q1</v>
      </c>
      <c r="V110" s="15">
        <f>MONTH(SalesDataTable[[#This Row],[Order Date]])</f>
        <v>1</v>
      </c>
      <c r="W110" s="18" t="str">
        <f>TEXT(SalesDataTable[[#This Row],[Order Date]],"mmm")</f>
        <v>Jan</v>
      </c>
    </row>
    <row r="111" spans="1:23" ht="15.6">
      <c r="A111" s="11">
        <v>1643</v>
      </c>
      <c r="B111" s="12">
        <v>46046</v>
      </c>
      <c r="C111" s="11">
        <f t="shared" si="7"/>
        <v>2026</v>
      </c>
      <c r="D111" s="13" t="str">
        <f t="shared" si="8"/>
        <v>Jan</v>
      </c>
      <c r="E111" s="14" t="str">
        <f t="shared" si="9"/>
        <v>Q1</v>
      </c>
      <c r="F111" s="11" t="s">
        <v>24</v>
      </c>
      <c r="G111" s="11" t="s">
        <v>74</v>
      </c>
      <c r="H111" s="11" t="s">
        <v>26</v>
      </c>
      <c r="I111" s="11" t="s">
        <v>27</v>
      </c>
      <c r="J111" s="11" t="s">
        <v>38</v>
      </c>
      <c r="K111" s="11" t="s">
        <v>72</v>
      </c>
      <c r="L111" s="15">
        <v>1</v>
      </c>
      <c r="M111" s="16">
        <v>163.71</v>
      </c>
      <c r="N111" s="17">
        <v>0</v>
      </c>
      <c r="O111" s="16">
        <v>90.06</v>
      </c>
      <c r="P111" s="16">
        <f t="shared" si="10"/>
        <v>163.71</v>
      </c>
      <c r="Q111" s="16">
        <f t="shared" si="11"/>
        <v>90.06</v>
      </c>
      <c r="R111" s="16">
        <f t="shared" si="12"/>
        <v>73.650000000000006</v>
      </c>
      <c r="S111" s="18">
        <f t="shared" si="13"/>
        <v>0.44988088693421302</v>
      </c>
      <c r="T111" s="19">
        <f>YEAR(SalesDataTable[[#This Row],[Order Date]])</f>
        <v>2026</v>
      </c>
      <c r="U111" s="18" t="str">
        <f>"Q"&amp;ROUNDUP(MONTH(SalesDataTable[[#This Row],[Order Date]])/3,0)</f>
        <v>Q1</v>
      </c>
      <c r="V111" s="15">
        <f>MONTH(SalesDataTable[[#This Row],[Order Date]])</f>
        <v>1</v>
      </c>
      <c r="W111" s="18" t="str">
        <f>TEXT(SalesDataTable[[#This Row],[Order Date]],"mmm")</f>
        <v>Jan</v>
      </c>
    </row>
    <row r="112" spans="1:23" ht="15.6">
      <c r="A112" s="11">
        <v>1971</v>
      </c>
      <c r="B112" s="12">
        <v>46046</v>
      </c>
      <c r="C112" s="11">
        <f t="shared" si="7"/>
        <v>2026</v>
      </c>
      <c r="D112" s="13" t="str">
        <f t="shared" si="8"/>
        <v>Jan</v>
      </c>
      <c r="E112" s="14" t="str">
        <f t="shared" si="9"/>
        <v>Q1</v>
      </c>
      <c r="F112" s="11" t="s">
        <v>44</v>
      </c>
      <c r="G112" s="11" t="s">
        <v>57</v>
      </c>
      <c r="H112" s="11" t="s">
        <v>43</v>
      </c>
      <c r="I112" s="11" t="s">
        <v>27</v>
      </c>
      <c r="J112" s="11" t="s">
        <v>47</v>
      </c>
      <c r="K112" s="11" t="s">
        <v>53</v>
      </c>
      <c r="L112" s="15">
        <v>4</v>
      </c>
      <c r="M112" s="16">
        <v>191.43</v>
      </c>
      <c r="N112" s="17">
        <v>0</v>
      </c>
      <c r="O112" s="16">
        <v>106.82</v>
      </c>
      <c r="P112" s="16">
        <f t="shared" si="10"/>
        <v>765.72</v>
      </c>
      <c r="Q112" s="16">
        <f t="shared" si="11"/>
        <v>427.28</v>
      </c>
      <c r="R112" s="16">
        <f t="shared" si="12"/>
        <v>338.44</v>
      </c>
      <c r="S112" s="18">
        <f t="shared" si="13"/>
        <v>0.441989238886277</v>
      </c>
      <c r="T112" s="19">
        <f>YEAR(SalesDataTable[[#This Row],[Order Date]])</f>
        <v>2026</v>
      </c>
      <c r="U112" s="18" t="str">
        <f>"Q"&amp;ROUNDUP(MONTH(SalesDataTable[[#This Row],[Order Date]])/3,0)</f>
        <v>Q1</v>
      </c>
      <c r="V112" s="15">
        <f>MONTH(SalesDataTable[[#This Row],[Order Date]])</f>
        <v>1</v>
      </c>
      <c r="W112" s="18" t="str">
        <f>TEXT(SalesDataTable[[#This Row],[Order Date]],"mmm")</f>
        <v>Jan</v>
      </c>
    </row>
    <row r="113" spans="1:23" ht="15.6">
      <c r="A113" s="11">
        <v>2828</v>
      </c>
      <c r="B113" s="12">
        <v>46046</v>
      </c>
      <c r="C113" s="11">
        <f t="shared" si="7"/>
        <v>2026</v>
      </c>
      <c r="D113" s="13" t="str">
        <f t="shared" si="8"/>
        <v>Jan</v>
      </c>
      <c r="E113" s="14" t="str">
        <f t="shared" si="9"/>
        <v>Q1</v>
      </c>
      <c r="F113" s="11" t="s">
        <v>30</v>
      </c>
      <c r="G113" s="11" t="s">
        <v>65</v>
      </c>
      <c r="H113" s="11" t="s">
        <v>32</v>
      </c>
      <c r="I113" s="11" t="s">
        <v>40</v>
      </c>
      <c r="J113" s="11" t="s">
        <v>38</v>
      </c>
      <c r="K113" s="11" t="s">
        <v>56</v>
      </c>
      <c r="L113" s="15">
        <v>3</v>
      </c>
      <c r="M113" s="16">
        <v>46.94</v>
      </c>
      <c r="N113" s="17">
        <v>0.05</v>
      </c>
      <c r="O113" s="16">
        <v>18.18</v>
      </c>
      <c r="P113" s="16">
        <f t="shared" si="10"/>
        <v>133.779</v>
      </c>
      <c r="Q113" s="16">
        <f t="shared" si="11"/>
        <v>54.54</v>
      </c>
      <c r="R113" s="16">
        <f t="shared" si="12"/>
        <v>79.239000000000004</v>
      </c>
      <c r="S113" s="18">
        <f t="shared" si="13"/>
        <v>0.59231269481757198</v>
      </c>
      <c r="T113" s="19">
        <f>YEAR(SalesDataTable[[#This Row],[Order Date]])</f>
        <v>2026</v>
      </c>
      <c r="U113" s="18" t="str">
        <f>"Q"&amp;ROUNDUP(MONTH(SalesDataTable[[#This Row],[Order Date]])/3,0)</f>
        <v>Q1</v>
      </c>
      <c r="V113" s="15">
        <f>MONTH(SalesDataTable[[#This Row],[Order Date]])</f>
        <v>1</v>
      </c>
      <c r="W113" s="18" t="str">
        <f>TEXT(SalesDataTable[[#This Row],[Order Date]],"mmm")</f>
        <v>Jan</v>
      </c>
    </row>
    <row r="114" spans="1:23" ht="15.6">
      <c r="A114" s="11">
        <v>5175</v>
      </c>
      <c r="B114" s="12">
        <v>46046</v>
      </c>
      <c r="C114" s="11">
        <f t="shared" si="7"/>
        <v>2026</v>
      </c>
      <c r="D114" s="13" t="str">
        <f t="shared" si="8"/>
        <v>Jan</v>
      </c>
      <c r="E114" s="14" t="str">
        <f t="shared" si="9"/>
        <v>Q1</v>
      </c>
      <c r="F114" s="11" t="s">
        <v>44</v>
      </c>
      <c r="G114" s="11" t="s">
        <v>55</v>
      </c>
      <c r="H114" s="11" t="s">
        <v>26</v>
      </c>
      <c r="I114" s="11" t="s">
        <v>27</v>
      </c>
      <c r="J114" s="11" t="s">
        <v>33</v>
      </c>
      <c r="K114" s="11" t="s">
        <v>41</v>
      </c>
      <c r="L114" s="15">
        <v>1</v>
      </c>
      <c r="M114" s="16">
        <v>147.21</v>
      </c>
      <c r="N114" s="17">
        <v>0</v>
      </c>
      <c r="O114" s="16">
        <v>79.510000000000005</v>
      </c>
      <c r="P114" s="16">
        <f t="shared" si="10"/>
        <v>147.21</v>
      </c>
      <c r="Q114" s="16">
        <f t="shared" si="11"/>
        <v>79.510000000000005</v>
      </c>
      <c r="R114" s="16">
        <f t="shared" si="12"/>
        <v>67.7</v>
      </c>
      <c r="S114" s="18">
        <f t="shared" si="13"/>
        <v>0.45988723592147301</v>
      </c>
      <c r="T114" s="19">
        <f>YEAR(SalesDataTable[[#This Row],[Order Date]])</f>
        <v>2026</v>
      </c>
      <c r="U114" s="18" t="str">
        <f>"Q"&amp;ROUNDUP(MONTH(SalesDataTable[[#This Row],[Order Date]])/3,0)</f>
        <v>Q1</v>
      </c>
      <c r="V114" s="15">
        <f>MONTH(SalesDataTable[[#This Row],[Order Date]])</f>
        <v>1</v>
      </c>
      <c r="W114" s="18" t="str">
        <f>TEXT(SalesDataTable[[#This Row],[Order Date]],"mmm")</f>
        <v>Jan</v>
      </c>
    </row>
    <row r="115" spans="1:23" ht="15.6">
      <c r="A115" s="11">
        <v>1874</v>
      </c>
      <c r="B115" s="12">
        <v>46047</v>
      </c>
      <c r="C115" s="11">
        <f t="shared" si="7"/>
        <v>2026</v>
      </c>
      <c r="D115" s="13" t="str">
        <f t="shared" si="8"/>
        <v>Jan</v>
      </c>
      <c r="E115" s="14" t="str">
        <f t="shared" si="9"/>
        <v>Q1</v>
      </c>
      <c r="F115" s="11" t="s">
        <v>24</v>
      </c>
      <c r="G115" s="11" t="s">
        <v>25</v>
      </c>
      <c r="H115" s="11" t="s">
        <v>26</v>
      </c>
      <c r="I115" s="11" t="s">
        <v>40</v>
      </c>
      <c r="J115" s="11" t="s">
        <v>38</v>
      </c>
      <c r="K115" s="11" t="s">
        <v>39</v>
      </c>
      <c r="L115" s="15">
        <v>1</v>
      </c>
      <c r="M115" s="16">
        <v>35.729999999999997</v>
      </c>
      <c r="N115" s="17">
        <v>0</v>
      </c>
      <c r="O115" s="16">
        <v>13.57</v>
      </c>
      <c r="P115" s="16">
        <f t="shared" si="10"/>
        <v>35.729999999999997</v>
      </c>
      <c r="Q115" s="16">
        <f t="shared" si="11"/>
        <v>13.57</v>
      </c>
      <c r="R115" s="16">
        <f t="shared" si="12"/>
        <v>22.16</v>
      </c>
      <c r="S115" s="18">
        <f t="shared" si="13"/>
        <v>0.62020710887209596</v>
      </c>
      <c r="T115" s="19">
        <f>YEAR(SalesDataTable[[#This Row],[Order Date]])</f>
        <v>2026</v>
      </c>
      <c r="U115" s="18" t="str">
        <f>"Q"&amp;ROUNDUP(MONTH(SalesDataTable[[#This Row],[Order Date]])/3,0)</f>
        <v>Q1</v>
      </c>
      <c r="V115" s="15">
        <f>MONTH(SalesDataTable[[#This Row],[Order Date]])</f>
        <v>1</v>
      </c>
      <c r="W115" s="18" t="str">
        <f>TEXT(SalesDataTable[[#This Row],[Order Date]],"mmm")</f>
        <v>Jan</v>
      </c>
    </row>
    <row r="116" spans="1:23" ht="15.6">
      <c r="A116" s="11">
        <v>2490</v>
      </c>
      <c r="B116" s="12">
        <v>46047</v>
      </c>
      <c r="C116" s="11">
        <f t="shared" si="7"/>
        <v>2026</v>
      </c>
      <c r="D116" s="13" t="str">
        <f t="shared" si="8"/>
        <v>Jan</v>
      </c>
      <c r="E116" s="14" t="str">
        <f t="shared" si="9"/>
        <v>Q1</v>
      </c>
      <c r="F116" s="11" t="s">
        <v>30</v>
      </c>
      <c r="G116" s="11" t="s">
        <v>73</v>
      </c>
      <c r="H116" s="11" t="s">
        <v>26</v>
      </c>
      <c r="I116" s="11" t="s">
        <v>37</v>
      </c>
      <c r="J116" s="11" t="s">
        <v>28</v>
      </c>
      <c r="K116" s="11" t="s">
        <v>54</v>
      </c>
      <c r="L116" s="15">
        <v>2</v>
      </c>
      <c r="M116" s="16">
        <v>103.99</v>
      </c>
      <c r="N116" s="17">
        <v>0.15</v>
      </c>
      <c r="O116" s="16">
        <v>51.94</v>
      </c>
      <c r="P116" s="16">
        <f t="shared" si="10"/>
        <v>176.78299999999999</v>
      </c>
      <c r="Q116" s="16">
        <f t="shared" si="11"/>
        <v>103.88</v>
      </c>
      <c r="R116" s="16">
        <f t="shared" si="12"/>
        <v>72.903000000000006</v>
      </c>
      <c r="S116" s="18">
        <f t="shared" si="13"/>
        <v>0.41238693765803303</v>
      </c>
      <c r="T116" s="19">
        <f>YEAR(SalesDataTable[[#This Row],[Order Date]])</f>
        <v>2026</v>
      </c>
      <c r="U116" s="18" t="str">
        <f>"Q"&amp;ROUNDUP(MONTH(SalesDataTable[[#This Row],[Order Date]])/3,0)</f>
        <v>Q1</v>
      </c>
      <c r="V116" s="15">
        <f>MONTH(SalesDataTable[[#This Row],[Order Date]])</f>
        <v>1</v>
      </c>
      <c r="W116" s="18" t="str">
        <f>TEXT(SalesDataTable[[#This Row],[Order Date]],"mmm")</f>
        <v>Jan</v>
      </c>
    </row>
    <row r="117" spans="1:23" ht="15.6">
      <c r="A117" s="11">
        <v>5078</v>
      </c>
      <c r="B117" s="12">
        <v>46047</v>
      </c>
      <c r="C117" s="11">
        <f t="shared" si="7"/>
        <v>2026</v>
      </c>
      <c r="D117" s="13" t="str">
        <f t="shared" si="8"/>
        <v>Jan</v>
      </c>
      <c r="E117" s="14" t="str">
        <f t="shared" si="9"/>
        <v>Q1</v>
      </c>
      <c r="F117" s="11" t="s">
        <v>30</v>
      </c>
      <c r="G117" s="11" t="s">
        <v>67</v>
      </c>
      <c r="H117" s="11" t="s">
        <v>26</v>
      </c>
      <c r="I117" s="11" t="s">
        <v>27</v>
      </c>
      <c r="J117" s="11" t="s">
        <v>33</v>
      </c>
      <c r="K117" s="11" t="s">
        <v>70</v>
      </c>
      <c r="L117" s="15">
        <v>2</v>
      </c>
      <c r="M117" s="16">
        <v>72.739999999999995</v>
      </c>
      <c r="N117" s="17">
        <v>0</v>
      </c>
      <c r="O117" s="16">
        <v>31.96</v>
      </c>
      <c r="P117" s="16">
        <f t="shared" si="10"/>
        <v>145.47999999999999</v>
      </c>
      <c r="Q117" s="16">
        <f t="shared" si="11"/>
        <v>63.92</v>
      </c>
      <c r="R117" s="16">
        <f t="shared" si="12"/>
        <v>81.56</v>
      </c>
      <c r="S117" s="18">
        <f t="shared" si="13"/>
        <v>0.56062689029419799</v>
      </c>
      <c r="T117" s="19">
        <f>YEAR(SalesDataTable[[#This Row],[Order Date]])</f>
        <v>2026</v>
      </c>
      <c r="U117" s="18" t="str">
        <f>"Q"&amp;ROUNDUP(MONTH(SalesDataTable[[#This Row],[Order Date]])/3,0)</f>
        <v>Q1</v>
      </c>
      <c r="V117" s="15">
        <f>MONTH(SalesDataTable[[#This Row],[Order Date]])</f>
        <v>1</v>
      </c>
      <c r="W117" s="18" t="str">
        <f>TEXT(SalesDataTable[[#This Row],[Order Date]],"mmm")</f>
        <v>Jan</v>
      </c>
    </row>
    <row r="118" spans="1:23" ht="15.6">
      <c r="A118" s="11">
        <v>230</v>
      </c>
      <c r="B118" s="12">
        <v>46048</v>
      </c>
      <c r="C118" s="11">
        <f t="shared" si="7"/>
        <v>2026</v>
      </c>
      <c r="D118" s="13" t="str">
        <f t="shared" si="8"/>
        <v>Jan</v>
      </c>
      <c r="E118" s="14" t="str">
        <f t="shared" si="9"/>
        <v>Q1</v>
      </c>
      <c r="F118" s="11" t="s">
        <v>35</v>
      </c>
      <c r="G118" s="11" t="s">
        <v>63</v>
      </c>
      <c r="H118" s="11" t="s">
        <v>43</v>
      </c>
      <c r="I118" s="11" t="s">
        <v>27</v>
      </c>
      <c r="J118" s="11" t="s">
        <v>28</v>
      </c>
      <c r="K118" s="11" t="s">
        <v>54</v>
      </c>
      <c r="L118" s="15">
        <v>1</v>
      </c>
      <c r="M118" s="16">
        <v>100.01</v>
      </c>
      <c r="N118" s="17">
        <v>0.05</v>
      </c>
      <c r="O118" s="16">
        <v>49.41</v>
      </c>
      <c r="P118" s="16">
        <f t="shared" si="10"/>
        <v>95.009500000000003</v>
      </c>
      <c r="Q118" s="16">
        <f t="shared" si="11"/>
        <v>49.41</v>
      </c>
      <c r="R118" s="16">
        <f t="shared" si="12"/>
        <v>45.599499999999999</v>
      </c>
      <c r="S118" s="18">
        <f t="shared" si="13"/>
        <v>0.47994674216788902</v>
      </c>
      <c r="T118" s="19">
        <f>YEAR(SalesDataTable[[#This Row],[Order Date]])</f>
        <v>2026</v>
      </c>
      <c r="U118" s="18" t="str">
        <f>"Q"&amp;ROUNDUP(MONTH(SalesDataTable[[#This Row],[Order Date]])/3,0)</f>
        <v>Q1</v>
      </c>
      <c r="V118" s="15">
        <f>MONTH(SalesDataTable[[#This Row],[Order Date]])</f>
        <v>1</v>
      </c>
      <c r="W118" s="18" t="str">
        <f>TEXT(SalesDataTable[[#This Row],[Order Date]],"mmm")</f>
        <v>Jan</v>
      </c>
    </row>
    <row r="119" spans="1:23" ht="15.6">
      <c r="A119" s="11">
        <v>1757</v>
      </c>
      <c r="B119" s="12">
        <v>46048</v>
      </c>
      <c r="C119" s="11">
        <f t="shared" si="7"/>
        <v>2026</v>
      </c>
      <c r="D119" s="13" t="str">
        <f t="shared" si="8"/>
        <v>Jan</v>
      </c>
      <c r="E119" s="14" t="str">
        <f t="shared" si="9"/>
        <v>Q1</v>
      </c>
      <c r="F119" s="11" t="s">
        <v>44</v>
      </c>
      <c r="G119" s="11" t="s">
        <v>55</v>
      </c>
      <c r="H119" s="11" t="s">
        <v>26</v>
      </c>
      <c r="I119" s="11" t="s">
        <v>40</v>
      </c>
      <c r="J119" s="11" t="s">
        <v>38</v>
      </c>
      <c r="K119" s="11" t="s">
        <v>56</v>
      </c>
      <c r="L119" s="15">
        <v>2</v>
      </c>
      <c r="M119" s="16">
        <v>45.73</v>
      </c>
      <c r="N119" s="17">
        <v>0</v>
      </c>
      <c r="O119" s="16">
        <v>18.11</v>
      </c>
      <c r="P119" s="16">
        <f t="shared" si="10"/>
        <v>91.46</v>
      </c>
      <c r="Q119" s="16">
        <f t="shared" si="11"/>
        <v>36.22</v>
      </c>
      <c r="R119" s="16">
        <f t="shared" si="12"/>
        <v>55.24</v>
      </c>
      <c r="S119" s="18">
        <f t="shared" si="13"/>
        <v>0.60397988191559104</v>
      </c>
      <c r="T119" s="19">
        <f>YEAR(SalesDataTable[[#This Row],[Order Date]])</f>
        <v>2026</v>
      </c>
      <c r="U119" s="18" t="str">
        <f>"Q"&amp;ROUNDUP(MONTH(SalesDataTable[[#This Row],[Order Date]])/3,0)</f>
        <v>Q1</v>
      </c>
      <c r="V119" s="15">
        <f>MONTH(SalesDataTable[[#This Row],[Order Date]])</f>
        <v>1</v>
      </c>
      <c r="W119" s="18" t="str">
        <f>TEXT(SalesDataTable[[#This Row],[Order Date]],"mmm")</f>
        <v>Jan</v>
      </c>
    </row>
    <row r="120" spans="1:23" ht="15.6">
      <c r="A120" s="11">
        <v>1944</v>
      </c>
      <c r="B120" s="12">
        <v>46048</v>
      </c>
      <c r="C120" s="11">
        <f t="shared" si="7"/>
        <v>2026</v>
      </c>
      <c r="D120" s="13" t="str">
        <f t="shared" si="8"/>
        <v>Jan</v>
      </c>
      <c r="E120" s="14" t="str">
        <f t="shared" si="9"/>
        <v>Q1</v>
      </c>
      <c r="F120" s="11" t="s">
        <v>35</v>
      </c>
      <c r="G120" s="11" t="s">
        <v>76</v>
      </c>
      <c r="H120" s="11" t="s">
        <v>26</v>
      </c>
      <c r="I120" s="11" t="s">
        <v>27</v>
      </c>
      <c r="J120" s="11" t="s">
        <v>33</v>
      </c>
      <c r="K120" s="11" t="s">
        <v>41</v>
      </c>
      <c r="L120" s="15">
        <v>2</v>
      </c>
      <c r="M120" s="16">
        <v>143.66</v>
      </c>
      <c r="N120" s="17">
        <v>0.15</v>
      </c>
      <c r="O120" s="16">
        <v>78.14</v>
      </c>
      <c r="P120" s="16">
        <f t="shared" si="10"/>
        <v>244.22200000000001</v>
      </c>
      <c r="Q120" s="16">
        <f t="shared" si="11"/>
        <v>156.28</v>
      </c>
      <c r="R120" s="16">
        <f t="shared" si="12"/>
        <v>87.941999999999993</v>
      </c>
      <c r="S120" s="18">
        <f t="shared" si="13"/>
        <v>0.36009040954541399</v>
      </c>
      <c r="T120" s="19">
        <f>YEAR(SalesDataTable[[#This Row],[Order Date]])</f>
        <v>2026</v>
      </c>
      <c r="U120" s="18" t="str">
        <f>"Q"&amp;ROUNDUP(MONTH(SalesDataTable[[#This Row],[Order Date]])/3,0)</f>
        <v>Q1</v>
      </c>
      <c r="V120" s="15">
        <f>MONTH(SalesDataTable[[#This Row],[Order Date]])</f>
        <v>1</v>
      </c>
      <c r="W120" s="18" t="str">
        <f>TEXT(SalesDataTable[[#This Row],[Order Date]],"mmm")</f>
        <v>Jan</v>
      </c>
    </row>
    <row r="121" spans="1:23" ht="15.6">
      <c r="A121" s="11">
        <v>3485</v>
      </c>
      <c r="B121" s="12">
        <v>46048</v>
      </c>
      <c r="C121" s="11">
        <f t="shared" si="7"/>
        <v>2026</v>
      </c>
      <c r="D121" s="13" t="str">
        <f t="shared" si="8"/>
        <v>Jan</v>
      </c>
      <c r="E121" s="14" t="str">
        <f t="shared" si="9"/>
        <v>Q1</v>
      </c>
      <c r="F121" s="11" t="s">
        <v>35</v>
      </c>
      <c r="G121" s="11" t="s">
        <v>63</v>
      </c>
      <c r="H121" s="11" t="s">
        <v>26</v>
      </c>
      <c r="I121" s="11" t="s">
        <v>40</v>
      </c>
      <c r="J121" s="11" t="s">
        <v>47</v>
      </c>
      <c r="K121" s="11" t="s">
        <v>75</v>
      </c>
      <c r="L121" s="15">
        <v>2</v>
      </c>
      <c r="M121" s="16">
        <v>121.88</v>
      </c>
      <c r="N121" s="17">
        <v>0.05</v>
      </c>
      <c r="O121" s="16">
        <v>62.17</v>
      </c>
      <c r="P121" s="16">
        <f t="shared" si="10"/>
        <v>231.572</v>
      </c>
      <c r="Q121" s="16">
        <f t="shared" si="11"/>
        <v>124.34</v>
      </c>
      <c r="R121" s="16">
        <f t="shared" si="12"/>
        <v>107.232</v>
      </c>
      <c r="S121" s="18">
        <f t="shared" si="13"/>
        <v>0.46306116456221003</v>
      </c>
      <c r="T121" s="19">
        <f>YEAR(SalesDataTable[[#This Row],[Order Date]])</f>
        <v>2026</v>
      </c>
      <c r="U121" s="18" t="str">
        <f>"Q"&amp;ROUNDUP(MONTH(SalesDataTable[[#This Row],[Order Date]])/3,0)</f>
        <v>Q1</v>
      </c>
      <c r="V121" s="15">
        <f>MONTH(SalesDataTable[[#This Row],[Order Date]])</f>
        <v>1</v>
      </c>
      <c r="W121" s="18" t="str">
        <f>TEXT(SalesDataTable[[#This Row],[Order Date]],"mmm")</f>
        <v>Jan</v>
      </c>
    </row>
    <row r="122" spans="1:23" ht="15.6">
      <c r="A122" s="11">
        <v>4002</v>
      </c>
      <c r="B122" s="12">
        <v>46048</v>
      </c>
      <c r="C122" s="11">
        <f t="shared" si="7"/>
        <v>2026</v>
      </c>
      <c r="D122" s="13" t="str">
        <f t="shared" si="8"/>
        <v>Jan</v>
      </c>
      <c r="E122" s="14" t="str">
        <f t="shared" si="9"/>
        <v>Q1</v>
      </c>
      <c r="F122" s="11" t="s">
        <v>24</v>
      </c>
      <c r="G122" s="11" t="s">
        <v>74</v>
      </c>
      <c r="H122" s="11" t="s">
        <v>26</v>
      </c>
      <c r="I122" s="11" t="s">
        <v>27</v>
      </c>
      <c r="J122" s="11" t="s">
        <v>58</v>
      </c>
      <c r="K122" s="11" t="s">
        <v>69</v>
      </c>
      <c r="L122" s="15">
        <v>3</v>
      </c>
      <c r="M122" s="16">
        <v>50.92</v>
      </c>
      <c r="N122" s="17">
        <v>0.05</v>
      </c>
      <c r="O122" s="16">
        <v>21.87</v>
      </c>
      <c r="P122" s="16">
        <f t="shared" si="10"/>
        <v>145.12200000000001</v>
      </c>
      <c r="Q122" s="16">
        <f t="shared" si="11"/>
        <v>65.61</v>
      </c>
      <c r="R122" s="16">
        <f t="shared" si="12"/>
        <v>79.512</v>
      </c>
      <c r="S122" s="18">
        <f t="shared" si="13"/>
        <v>0.54789763095877897</v>
      </c>
      <c r="T122" s="19">
        <f>YEAR(SalesDataTable[[#This Row],[Order Date]])</f>
        <v>2026</v>
      </c>
      <c r="U122" s="18" t="str">
        <f>"Q"&amp;ROUNDUP(MONTH(SalesDataTable[[#This Row],[Order Date]])/3,0)</f>
        <v>Q1</v>
      </c>
      <c r="V122" s="15">
        <f>MONTH(SalesDataTable[[#This Row],[Order Date]])</f>
        <v>1</v>
      </c>
      <c r="W122" s="18" t="str">
        <f>TEXT(SalesDataTable[[#This Row],[Order Date]],"mmm")</f>
        <v>Jan</v>
      </c>
    </row>
    <row r="123" spans="1:23" ht="15.6">
      <c r="A123" s="11">
        <v>818</v>
      </c>
      <c r="B123" s="12">
        <v>46049</v>
      </c>
      <c r="C123" s="11">
        <f t="shared" si="7"/>
        <v>2026</v>
      </c>
      <c r="D123" s="13" t="str">
        <f t="shared" si="8"/>
        <v>Jan</v>
      </c>
      <c r="E123" s="14" t="str">
        <f t="shared" si="9"/>
        <v>Q1</v>
      </c>
      <c r="F123" s="11" t="s">
        <v>24</v>
      </c>
      <c r="G123" s="11" t="s">
        <v>25</v>
      </c>
      <c r="H123" s="11" t="s">
        <v>26</v>
      </c>
      <c r="I123" s="11" t="s">
        <v>27</v>
      </c>
      <c r="J123" s="11" t="s">
        <v>28</v>
      </c>
      <c r="K123" s="11" t="s">
        <v>54</v>
      </c>
      <c r="L123" s="15">
        <v>1</v>
      </c>
      <c r="M123" s="16">
        <v>103.78</v>
      </c>
      <c r="N123" s="17">
        <v>0</v>
      </c>
      <c r="O123" s="16">
        <v>49.36</v>
      </c>
      <c r="P123" s="16">
        <f t="shared" si="10"/>
        <v>103.78</v>
      </c>
      <c r="Q123" s="16">
        <f t="shared" si="11"/>
        <v>49.36</v>
      </c>
      <c r="R123" s="16">
        <f t="shared" si="12"/>
        <v>54.42</v>
      </c>
      <c r="S123" s="18">
        <f t="shared" si="13"/>
        <v>0.52437849296588901</v>
      </c>
      <c r="T123" s="19">
        <f>YEAR(SalesDataTable[[#This Row],[Order Date]])</f>
        <v>2026</v>
      </c>
      <c r="U123" s="18" t="str">
        <f>"Q"&amp;ROUNDUP(MONTH(SalesDataTable[[#This Row],[Order Date]])/3,0)</f>
        <v>Q1</v>
      </c>
      <c r="V123" s="15">
        <f>MONTH(SalesDataTable[[#This Row],[Order Date]])</f>
        <v>1</v>
      </c>
      <c r="W123" s="18" t="str">
        <f>TEXT(SalesDataTable[[#This Row],[Order Date]],"mmm")</f>
        <v>Jan</v>
      </c>
    </row>
    <row r="124" spans="1:23" ht="15.6">
      <c r="A124" s="11">
        <v>1439</v>
      </c>
      <c r="B124" s="12">
        <v>46049</v>
      </c>
      <c r="C124" s="11">
        <f t="shared" si="7"/>
        <v>2026</v>
      </c>
      <c r="D124" s="13" t="str">
        <f t="shared" si="8"/>
        <v>Jan</v>
      </c>
      <c r="E124" s="14" t="str">
        <f t="shared" si="9"/>
        <v>Q1</v>
      </c>
      <c r="F124" s="11" t="s">
        <v>30</v>
      </c>
      <c r="G124" s="11" t="s">
        <v>51</v>
      </c>
      <c r="H124" s="11" t="s">
        <v>52</v>
      </c>
      <c r="I124" s="11" t="s">
        <v>37</v>
      </c>
      <c r="J124" s="11" t="s">
        <v>33</v>
      </c>
      <c r="K124" s="11" t="s">
        <v>61</v>
      </c>
      <c r="L124" s="15">
        <v>2</v>
      </c>
      <c r="M124" s="16">
        <v>157.16999999999999</v>
      </c>
      <c r="N124" s="17">
        <v>0</v>
      </c>
      <c r="O124" s="16">
        <v>81.260000000000005</v>
      </c>
      <c r="P124" s="16">
        <f t="shared" si="10"/>
        <v>314.33999999999997</v>
      </c>
      <c r="Q124" s="16">
        <f t="shared" si="11"/>
        <v>162.52000000000001</v>
      </c>
      <c r="R124" s="16">
        <f t="shared" si="12"/>
        <v>151.82</v>
      </c>
      <c r="S124" s="18">
        <f t="shared" si="13"/>
        <v>0.48298021250874801</v>
      </c>
      <c r="T124" s="19">
        <f>YEAR(SalesDataTable[[#This Row],[Order Date]])</f>
        <v>2026</v>
      </c>
      <c r="U124" s="18" t="str">
        <f>"Q"&amp;ROUNDUP(MONTH(SalesDataTable[[#This Row],[Order Date]])/3,0)</f>
        <v>Q1</v>
      </c>
      <c r="V124" s="15">
        <f>MONTH(SalesDataTable[[#This Row],[Order Date]])</f>
        <v>1</v>
      </c>
      <c r="W124" s="18" t="str">
        <f>TEXT(SalesDataTable[[#This Row],[Order Date]],"mmm")</f>
        <v>Jan</v>
      </c>
    </row>
    <row r="125" spans="1:23" ht="15.6">
      <c r="A125" s="11">
        <v>1616</v>
      </c>
      <c r="B125" s="12">
        <v>46049</v>
      </c>
      <c r="C125" s="11">
        <f t="shared" si="7"/>
        <v>2026</v>
      </c>
      <c r="D125" s="13" t="str">
        <f t="shared" si="8"/>
        <v>Jan</v>
      </c>
      <c r="E125" s="14" t="str">
        <f t="shared" si="9"/>
        <v>Q1</v>
      </c>
      <c r="F125" s="11" t="s">
        <v>30</v>
      </c>
      <c r="G125" s="11" t="s">
        <v>67</v>
      </c>
      <c r="H125" s="11" t="s">
        <v>26</v>
      </c>
      <c r="I125" s="11" t="s">
        <v>40</v>
      </c>
      <c r="J125" s="11" t="s">
        <v>38</v>
      </c>
      <c r="K125" s="11" t="s">
        <v>68</v>
      </c>
      <c r="L125" s="15">
        <v>2</v>
      </c>
      <c r="M125" s="16">
        <v>132.91999999999999</v>
      </c>
      <c r="N125" s="17">
        <v>0</v>
      </c>
      <c r="O125" s="16">
        <v>69.02</v>
      </c>
      <c r="P125" s="16">
        <f t="shared" si="10"/>
        <v>265.83999999999997</v>
      </c>
      <c r="Q125" s="16">
        <f t="shared" si="11"/>
        <v>138.04</v>
      </c>
      <c r="R125" s="16">
        <f t="shared" si="12"/>
        <v>127.8</v>
      </c>
      <c r="S125" s="18">
        <f t="shared" si="13"/>
        <v>0.48074029491423398</v>
      </c>
      <c r="T125" s="19">
        <f>YEAR(SalesDataTable[[#This Row],[Order Date]])</f>
        <v>2026</v>
      </c>
      <c r="U125" s="18" t="str">
        <f>"Q"&amp;ROUNDUP(MONTH(SalesDataTable[[#This Row],[Order Date]])/3,0)</f>
        <v>Q1</v>
      </c>
      <c r="V125" s="15">
        <f>MONTH(SalesDataTable[[#This Row],[Order Date]])</f>
        <v>1</v>
      </c>
      <c r="W125" s="18" t="str">
        <f>TEXT(SalesDataTable[[#This Row],[Order Date]],"mmm")</f>
        <v>Jan</v>
      </c>
    </row>
    <row r="126" spans="1:23" ht="15.6">
      <c r="A126" s="11">
        <v>1798</v>
      </c>
      <c r="B126" s="12">
        <v>46049</v>
      </c>
      <c r="C126" s="11">
        <f t="shared" si="7"/>
        <v>2026</v>
      </c>
      <c r="D126" s="13" t="str">
        <f t="shared" si="8"/>
        <v>Jan</v>
      </c>
      <c r="E126" s="14" t="str">
        <f t="shared" si="9"/>
        <v>Q1</v>
      </c>
      <c r="F126" s="11" t="s">
        <v>44</v>
      </c>
      <c r="G126" s="11" t="s">
        <v>57</v>
      </c>
      <c r="H126" s="11" t="s">
        <v>43</v>
      </c>
      <c r="I126" s="11" t="s">
        <v>27</v>
      </c>
      <c r="J126" s="11" t="s">
        <v>33</v>
      </c>
      <c r="K126" s="11" t="s">
        <v>70</v>
      </c>
      <c r="L126" s="15">
        <v>1</v>
      </c>
      <c r="M126" s="16">
        <v>71.41</v>
      </c>
      <c r="N126" s="17">
        <v>0.05</v>
      </c>
      <c r="O126" s="16">
        <v>32.28</v>
      </c>
      <c r="P126" s="16">
        <f t="shared" si="10"/>
        <v>67.839500000000001</v>
      </c>
      <c r="Q126" s="16">
        <f t="shared" si="11"/>
        <v>32.28</v>
      </c>
      <c r="R126" s="16">
        <f t="shared" si="12"/>
        <v>35.5595</v>
      </c>
      <c r="S126" s="18">
        <f t="shared" si="13"/>
        <v>0.52417102130764504</v>
      </c>
      <c r="T126" s="19">
        <f>YEAR(SalesDataTable[[#This Row],[Order Date]])</f>
        <v>2026</v>
      </c>
      <c r="U126" s="18" t="str">
        <f>"Q"&amp;ROUNDUP(MONTH(SalesDataTable[[#This Row],[Order Date]])/3,0)</f>
        <v>Q1</v>
      </c>
      <c r="V126" s="15">
        <f>MONTH(SalesDataTable[[#This Row],[Order Date]])</f>
        <v>1</v>
      </c>
      <c r="W126" s="18" t="str">
        <f>TEXT(SalesDataTable[[#This Row],[Order Date]],"mmm")</f>
        <v>Jan</v>
      </c>
    </row>
    <row r="127" spans="1:23" ht="15.6">
      <c r="A127" s="11">
        <v>4449</v>
      </c>
      <c r="B127" s="12">
        <v>46049</v>
      </c>
      <c r="C127" s="11">
        <f t="shared" si="7"/>
        <v>2026</v>
      </c>
      <c r="D127" s="13" t="str">
        <f t="shared" si="8"/>
        <v>Jan</v>
      </c>
      <c r="E127" s="14" t="str">
        <f t="shared" si="9"/>
        <v>Q1</v>
      </c>
      <c r="F127" s="11" t="s">
        <v>44</v>
      </c>
      <c r="G127" s="11" t="s">
        <v>57</v>
      </c>
      <c r="H127" s="11" t="s">
        <v>26</v>
      </c>
      <c r="I127" s="11" t="s">
        <v>37</v>
      </c>
      <c r="J127" s="11" t="s">
        <v>47</v>
      </c>
      <c r="K127" s="11" t="s">
        <v>53</v>
      </c>
      <c r="L127" s="15">
        <v>1</v>
      </c>
      <c r="M127" s="16">
        <v>199.67</v>
      </c>
      <c r="N127" s="17">
        <v>0</v>
      </c>
      <c r="O127" s="16">
        <v>103.81</v>
      </c>
      <c r="P127" s="16">
        <f t="shared" si="10"/>
        <v>199.67</v>
      </c>
      <c r="Q127" s="16">
        <f t="shared" si="11"/>
        <v>103.81</v>
      </c>
      <c r="R127" s="16">
        <f t="shared" si="12"/>
        <v>95.86</v>
      </c>
      <c r="S127" s="18">
        <f t="shared" si="13"/>
        <v>0.48009215205088401</v>
      </c>
      <c r="T127" s="19">
        <f>YEAR(SalesDataTable[[#This Row],[Order Date]])</f>
        <v>2026</v>
      </c>
      <c r="U127" s="18" t="str">
        <f>"Q"&amp;ROUNDUP(MONTH(SalesDataTable[[#This Row],[Order Date]])/3,0)</f>
        <v>Q1</v>
      </c>
      <c r="V127" s="15">
        <f>MONTH(SalesDataTable[[#This Row],[Order Date]])</f>
        <v>1</v>
      </c>
      <c r="W127" s="18" t="str">
        <f>TEXT(SalesDataTable[[#This Row],[Order Date]],"mmm")</f>
        <v>Jan</v>
      </c>
    </row>
    <row r="128" spans="1:23" ht="15.6">
      <c r="A128" s="11">
        <v>4473</v>
      </c>
      <c r="B128" s="12">
        <v>46049</v>
      </c>
      <c r="C128" s="11">
        <f t="shared" si="7"/>
        <v>2026</v>
      </c>
      <c r="D128" s="13" t="str">
        <f t="shared" si="8"/>
        <v>Jan</v>
      </c>
      <c r="E128" s="14" t="str">
        <f t="shared" si="9"/>
        <v>Q1</v>
      </c>
      <c r="F128" s="11" t="s">
        <v>24</v>
      </c>
      <c r="G128" s="11" t="s">
        <v>25</v>
      </c>
      <c r="H128" s="11" t="s">
        <v>43</v>
      </c>
      <c r="I128" s="11" t="s">
        <v>27</v>
      </c>
      <c r="J128" s="11" t="s">
        <v>47</v>
      </c>
      <c r="K128" s="11" t="s">
        <v>53</v>
      </c>
      <c r="L128" s="15">
        <v>1</v>
      </c>
      <c r="M128" s="16">
        <v>196.88</v>
      </c>
      <c r="N128" s="17">
        <v>0</v>
      </c>
      <c r="O128" s="16">
        <v>102.76</v>
      </c>
      <c r="P128" s="16">
        <f t="shared" si="10"/>
        <v>196.88</v>
      </c>
      <c r="Q128" s="16">
        <f t="shared" si="11"/>
        <v>102.76</v>
      </c>
      <c r="R128" s="16">
        <f t="shared" si="12"/>
        <v>94.12</v>
      </c>
      <c r="S128" s="18">
        <f t="shared" si="13"/>
        <v>0.47805770012190202</v>
      </c>
      <c r="T128" s="19">
        <f>YEAR(SalesDataTable[[#This Row],[Order Date]])</f>
        <v>2026</v>
      </c>
      <c r="U128" s="18" t="str">
        <f>"Q"&amp;ROUNDUP(MONTH(SalesDataTable[[#This Row],[Order Date]])/3,0)</f>
        <v>Q1</v>
      </c>
      <c r="V128" s="15">
        <f>MONTH(SalesDataTable[[#This Row],[Order Date]])</f>
        <v>1</v>
      </c>
      <c r="W128" s="18" t="str">
        <f>TEXT(SalesDataTable[[#This Row],[Order Date]],"mmm")</f>
        <v>Jan</v>
      </c>
    </row>
    <row r="129" spans="1:23" ht="15.6">
      <c r="A129" s="11">
        <v>203</v>
      </c>
      <c r="B129" s="12">
        <v>46050</v>
      </c>
      <c r="C129" s="11">
        <f t="shared" si="7"/>
        <v>2026</v>
      </c>
      <c r="D129" s="13" t="str">
        <f t="shared" si="8"/>
        <v>Jan</v>
      </c>
      <c r="E129" s="14" t="str">
        <f t="shared" si="9"/>
        <v>Q1</v>
      </c>
      <c r="F129" s="11" t="s">
        <v>44</v>
      </c>
      <c r="G129" s="11" t="s">
        <v>55</v>
      </c>
      <c r="H129" s="11" t="s">
        <v>26</v>
      </c>
      <c r="I129" s="11" t="s">
        <v>27</v>
      </c>
      <c r="J129" s="11" t="s">
        <v>28</v>
      </c>
      <c r="K129" s="11" t="s">
        <v>46</v>
      </c>
      <c r="L129" s="15">
        <v>3</v>
      </c>
      <c r="M129" s="16">
        <v>49.95</v>
      </c>
      <c r="N129" s="17">
        <v>0</v>
      </c>
      <c r="O129" s="16">
        <v>22.55</v>
      </c>
      <c r="P129" s="16">
        <f t="shared" si="10"/>
        <v>149.85</v>
      </c>
      <c r="Q129" s="16">
        <f t="shared" si="11"/>
        <v>67.650000000000006</v>
      </c>
      <c r="R129" s="16">
        <f t="shared" si="12"/>
        <v>82.2</v>
      </c>
      <c r="S129" s="18">
        <f t="shared" si="13"/>
        <v>0.54854854854854895</v>
      </c>
      <c r="T129" s="19">
        <f>YEAR(SalesDataTable[[#This Row],[Order Date]])</f>
        <v>2026</v>
      </c>
      <c r="U129" s="18" t="str">
        <f>"Q"&amp;ROUNDUP(MONTH(SalesDataTable[[#This Row],[Order Date]])/3,0)</f>
        <v>Q1</v>
      </c>
      <c r="V129" s="15">
        <f>MONTH(SalesDataTable[[#This Row],[Order Date]])</f>
        <v>1</v>
      </c>
      <c r="W129" s="18" t="str">
        <f>TEXT(SalesDataTable[[#This Row],[Order Date]],"mmm")</f>
        <v>Jan</v>
      </c>
    </row>
    <row r="130" spans="1:23" ht="15.6">
      <c r="A130" s="11">
        <v>1654</v>
      </c>
      <c r="B130" s="12">
        <v>46050</v>
      </c>
      <c r="C130" s="11">
        <f t="shared" ref="C130:C193" si="14">YEAR(B130)</f>
        <v>2026</v>
      </c>
      <c r="D130" s="13" t="str">
        <f t="shared" ref="D130:D193" si="15">TEXT(B130,"MMM")</f>
        <v>Jan</v>
      </c>
      <c r="E130" s="14" t="str">
        <f t="shared" ref="E130:E193" si="16">"Q"&amp;ROUNDUP(MONTH(B130)/3,0)</f>
        <v>Q1</v>
      </c>
      <c r="F130" s="11" t="s">
        <v>30</v>
      </c>
      <c r="G130" s="11" t="s">
        <v>51</v>
      </c>
      <c r="H130" s="11" t="s">
        <v>52</v>
      </c>
      <c r="I130" s="11" t="s">
        <v>40</v>
      </c>
      <c r="J130" s="11" t="s">
        <v>33</v>
      </c>
      <c r="K130" s="11" t="s">
        <v>70</v>
      </c>
      <c r="L130" s="15">
        <v>1</v>
      </c>
      <c r="M130" s="16">
        <v>70.41</v>
      </c>
      <c r="N130" s="17">
        <v>0</v>
      </c>
      <c r="O130" s="16">
        <v>32.74</v>
      </c>
      <c r="P130" s="16">
        <f t="shared" ref="P130:P193" si="17">L130*M130*(1-N130)</f>
        <v>70.41</v>
      </c>
      <c r="Q130" s="16">
        <f t="shared" ref="Q130:Q193" si="18">L130*O130</f>
        <v>32.74</v>
      </c>
      <c r="R130" s="16">
        <f t="shared" ref="R130:R193" si="19">P130-Q130</f>
        <v>37.67</v>
      </c>
      <c r="S130" s="18">
        <f t="shared" ref="S130:S193" si="20">IFERROR(R130/P130,0)</f>
        <v>0.535009231643232</v>
      </c>
      <c r="T130" s="19">
        <f>YEAR(SalesDataTable[[#This Row],[Order Date]])</f>
        <v>2026</v>
      </c>
      <c r="U130" s="18" t="str">
        <f>"Q"&amp;ROUNDUP(MONTH(SalesDataTable[[#This Row],[Order Date]])/3,0)</f>
        <v>Q1</v>
      </c>
      <c r="V130" s="15">
        <f>MONTH(SalesDataTable[[#This Row],[Order Date]])</f>
        <v>1</v>
      </c>
      <c r="W130" s="18" t="str">
        <f>TEXT(SalesDataTable[[#This Row],[Order Date]],"mmm")</f>
        <v>Jan</v>
      </c>
    </row>
    <row r="131" spans="1:23" ht="15.6">
      <c r="A131" s="11">
        <v>2203</v>
      </c>
      <c r="B131" s="12">
        <v>46050</v>
      </c>
      <c r="C131" s="11">
        <f t="shared" si="14"/>
        <v>2026</v>
      </c>
      <c r="D131" s="13" t="str">
        <f t="shared" si="15"/>
        <v>Jan</v>
      </c>
      <c r="E131" s="14" t="str">
        <f t="shared" si="16"/>
        <v>Q1</v>
      </c>
      <c r="F131" s="11" t="s">
        <v>35</v>
      </c>
      <c r="G131" s="11" t="s">
        <v>76</v>
      </c>
      <c r="H131" s="11" t="s">
        <v>52</v>
      </c>
      <c r="I131" s="11" t="s">
        <v>27</v>
      </c>
      <c r="J131" s="11" t="s">
        <v>33</v>
      </c>
      <c r="K131" s="11" t="s">
        <v>70</v>
      </c>
      <c r="L131" s="15">
        <v>2</v>
      </c>
      <c r="M131" s="16">
        <v>70.290000000000006</v>
      </c>
      <c r="N131" s="17">
        <v>0.15</v>
      </c>
      <c r="O131" s="16">
        <v>31.84</v>
      </c>
      <c r="P131" s="16">
        <f t="shared" si="17"/>
        <v>119.49299999999999</v>
      </c>
      <c r="Q131" s="16">
        <f t="shared" si="18"/>
        <v>63.68</v>
      </c>
      <c r="R131" s="16">
        <f t="shared" si="19"/>
        <v>55.813000000000002</v>
      </c>
      <c r="S131" s="18">
        <f t="shared" si="20"/>
        <v>0.46708175374289701</v>
      </c>
      <c r="T131" s="19">
        <f>YEAR(SalesDataTable[[#This Row],[Order Date]])</f>
        <v>2026</v>
      </c>
      <c r="U131" s="18" t="str">
        <f>"Q"&amp;ROUNDUP(MONTH(SalesDataTable[[#This Row],[Order Date]])/3,0)</f>
        <v>Q1</v>
      </c>
      <c r="V131" s="15">
        <f>MONTH(SalesDataTable[[#This Row],[Order Date]])</f>
        <v>1</v>
      </c>
      <c r="W131" s="18" t="str">
        <f>TEXT(SalesDataTable[[#This Row],[Order Date]],"mmm")</f>
        <v>Jan</v>
      </c>
    </row>
    <row r="132" spans="1:23" ht="15.6">
      <c r="A132" s="11">
        <v>3352</v>
      </c>
      <c r="B132" s="12">
        <v>46050</v>
      </c>
      <c r="C132" s="11">
        <f t="shared" si="14"/>
        <v>2026</v>
      </c>
      <c r="D132" s="13" t="str">
        <f t="shared" si="15"/>
        <v>Jan</v>
      </c>
      <c r="E132" s="14" t="str">
        <f t="shared" si="16"/>
        <v>Q1</v>
      </c>
      <c r="F132" s="11" t="s">
        <v>35</v>
      </c>
      <c r="G132" s="11" t="s">
        <v>76</v>
      </c>
      <c r="H132" s="11" t="s">
        <v>26</v>
      </c>
      <c r="I132" s="11" t="s">
        <v>40</v>
      </c>
      <c r="J132" s="11" t="s">
        <v>33</v>
      </c>
      <c r="K132" s="11" t="s">
        <v>34</v>
      </c>
      <c r="L132" s="15">
        <v>4</v>
      </c>
      <c r="M132" s="16">
        <v>91.46</v>
      </c>
      <c r="N132" s="17">
        <v>0</v>
      </c>
      <c r="O132" s="16">
        <v>44.04</v>
      </c>
      <c r="P132" s="16">
        <f t="shared" si="17"/>
        <v>365.84</v>
      </c>
      <c r="Q132" s="16">
        <f t="shared" si="18"/>
        <v>176.16</v>
      </c>
      <c r="R132" s="16">
        <f t="shared" si="19"/>
        <v>189.68</v>
      </c>
      <c r="S132" s="18">
        <f t="shared" si="20"/>
        <v>0.51847802317953195</v>
      </c>
      <c r="T132" s="19">
        <f>YEAR(SalesDataTable[[#This Row],[Order Date]])</f>
        <v>2026</v>
      </c>
      <c r="U132" s="18" t="str">
        <f>"Q"&amp;ROUNDUP(MONTH(SalesDataTable[[#This Row],[Order Date]])/3,0)</f>
        <v>Q1</v>
      </c>
      <c r="V132" s="15">
        <f>MONTH(SalesDataTable[[#This Row],[Order Date]])</f>
        <v>1</v>
      </c>
      <c r="W132" s="18" t="str">
        <f>TEXT(SalesDataTable[[#This Row],[Order Date]],"mmm")</f>
        <v>Jan</v>
      </c>
    </row>
    <row r="133" spans="1:23" ht="15.6">
      <c r="A133" s="11">
        <v>183</v>
      </c>
      <c r="B133" s="12">
        <v>46051</v>
      </c>
      <c r="C133" s="11">
        <f t="shared" si="14"/>
        <v>2026</v>
      </c>
      <c r="D133" s="13" t="str">
        <f t="shared" si="15"/>
        <v>Jan</v>
      </c>
      <c r="E133" s="14" t="str">
        <f t="shared" si="16"/>
        <v>Q1</v>
      </c>
      <c r="F133" s="11" t="s">
        <v>30</v>
      </c>
      <c r="G133" s="11" t="s">
        <v>67</v>
      </c>
      <c r="H133" s="11" t="s">
        <v>26</v>
      </c>
      <c r="I133" s="11" t="s">
        <v>37</v>
      </c>
      <c r="J133" s="11" t="s">
        <v>47</v>
      </c>
      <c r="K133" s="11" t="s">
        <v>75</v>
      </c>
      <c r="L133" s="15">
        <v>2</v>
      </c>
      <c r="M133" s="16">
        <v>123.27</v>
      </c>
      <c r="N133" s="17">
        <v>0</v>
      </c>
      <c r="O133" s="16">
        <v>60.26</v>
      </c>
      <c r="P133" s="16">
        <f t="shared" si="17"/>
        <v>246.54</v>
      </c>
      <c r="Q133" s="16">
        <f t="shared" si="18"/>
        <v>120.52</v>
      </c>
      <c r="R133" s="16">
        <f t="shared" si="19"/>
        <v>126.02</v>
      </c>
      <c r="S133" s="18">
        <f t="shared" si="20"/>
        <v>0.511154376571753</v>
      </c>
      <c r="T133" s="19">
        <f>YEAR(SalesDataTable[[#This Row],[Order Date]])</f>
        <v>2026</v>
      </c>
      <c r="U133" s="18" t="str">
        <f>"Q"&amp;ROUNDUP(MONTH(SalesDataTable[[#This Row],[Order Date]])/3,0)</f>
        <v>Q1</v>
      </c>
      <c r="V133" s="15">
        <f>MONTH(SalesDataTable[[#This Row],[Order Date]])</f>
        <v>1</v>
      </c>
      <c r="W133" s="18" t="str">
        <f>TEXT(SalesDataTable[[#This Row],[Order Date]],"mmm")</f>
        <v>Jan</v>
      </c>
    </row>
    <row r="134" spans="1:23" ht="15.6">
      <c r="A134" s="11">
        <v>3525</v>
      </c>
      <c r="B134" s="12">
        <v>46051</v>
      </c>
      <c r="C134" s="11">
        <f t="shared" si="14"/>
        <v>2026</v>
      </c>
      <c r="D134" s="13" t="str">
        <f t="shared" si="15"/>
        <v>Jan</v>
      </c>
      <c r="E134" s="14" t="str">
        <f t="shared" si="16"/>
        <v>Q1</v>
      </c>
      <c r="F134" s="11" t="s">
        <v>35</v>
      </c>
      <c r="G134" s="11" t="s">
        <v>49</v>
      </c>
      <c r="H134" s="11" t="s">
        <v>32</v>
      </c>
      <c r="I134" s="11" t="s">
        <v>40</v>
      </c>
      <c r="J134" s="11" t="s">
        <v>58</v>
      </c>
      <c r="K134" s="11" t="s">
        <v>69</v>
      </c>
      <c r="L134" s="15">
        <v>3</v>
      </c>
      <c r="M134" s="16">
        <v>49.63</v>
      </c>
      <c r="N134" s="17">
        <v>0.1</v>
      </c>
      <c r="O134" s="16">
        <v>22.06</v>
      </c>
      <c r="P134" s="16">
        <f t="shared" si="17"/>
        <v>134.001</v>
      </c>
      <c r="Q134" s="16">
        <f t="shared" si="18"/>
        <v>66.180000000000007</v>
      </c>
      <c r="R134" s="16">
        <f t="shared" si="19"/>
        <v>67.820999999999998</v>
      </c>
      <c r="S134" s="18">
        <f t="shared" si="20"/>
        <v>0.50612308863366695</v>
      </c>
      <c r="T134" s="19">
        <f>YEAR(SalesDataTable[[#This Row],[Order Date]])</f>
        <v>2026</v>
      </c>
      <c r="U134" s="18" t="str">
        <f>"Q"&amp;ROUNDUP(MONTH(SalesDataTable[[#This Row],[Order Date]])/3,0)</f>
        <v>Q1</v>
      </c>
      <c r="V134" s="15">
        <f>MONTH(SalesDataTable[[#This Row],[Order Date]])</f>
        <v>1</v>
      </c>
      <c r="W134" s="18" t="str">
        <f>TEXT(SalesDataTable[[#This Row],[Order Date]],"mmm")</f>
        <v>Jan</v>
      </c>
    </row>
    <row r="135" spans="1:23" ht="15.6">
      <c r="A135" s="11">
        <v>4299</v>
      </c>
      <c r="B135" s="12">
        <v>46051</v>
      </c>
      <c r="C135" s="11">
        <f t="shared" si="14"/>
        <v>2026</v>
      </c>
      <c r="D135" s="13" t="str">
        <f t="shared" si="15"/>
        <v>Jan</v>
      </c>
      <c r="E135" s="14" t="str">
        <f t="shared" si="16"/>
        <v>Q1</v>
      </c>
      <c r="F135" s="11" t="s">
        <v>24</v>
      </c>
      <c r="G135" s="11" t="s">
        <v>60</v>
      </c>
      <c r="H135" s="11" t="s">
        <v>32</v>
      </c>
      <c r="I135" s="11" t="s">
        <v>40</v>
      </c>
      <c r="J135" s="11" t="s">
        <v>38</v>
      </c>
      <c r="K135" s="11" t="s">
        <v>68</v>
      </c>
      <c r="L135" s="15">
        <v>12</v>
      </c>
      <c r="M135" s="16">
        <v>132.21</v>
      </c>
      <c r="N135" s="17">
        <v>0.1</v>
      </c>
      <c r="O135" s="16">
        <v>68.95</v>
      </c>
      <c r="P135" s="16">
        <f t="shared" si="17"/>
        <v>1427.8679999999999</v>
      </c>
      <c r="Q135" s="16">
        <f t="shared" si="18"/>
        <v>827.4</v>
      </c>
      <c r="R135" s="16">
        <f t="shared" si="19"/>
        <v>600.46799999999996</v>
      </c>
      <c r="S135" s="18">
        <f t="shared" si="20"/>
        <v>0.42053467127213401</v>
      </c>
      <c r="T135" s="19">
        <f>YEAR(SalesDataTable[[#This Row],[Order Date]])</f>
        <v>2026</v>
      </c>
      <c r="U135" s="18" t="str">
        <f>"Q"&amp;ROUNDUP(MONTH(SalesDataTable[[#This Row],[Order Date]])/3,0)</f>
        <v>Q1</v>
      </c>
      <c r="V135" s="15">
        <f>MONTH(SalesDataTable[[#This Row],[Order Date]])</f>
        <v>1</v>
      </c>
      <c r="W135" s="18" t="str">
        <f>TEXT(SalesDataTable[[#This Row],[Order Date]],"mmm")</f>
        <v>Jan</v>
      </c>
    </row>
    <row r="136" spans="1:23" ht="15.6">
      <c r="A136" s="11">
        <v>748</v>
      </c>
      <c r="B136" s="12">
        <v>46052</v>
      </c>
      <c r="C136" s="11">
        <f t="shared" si="14"/>
        <v>2026</v>
      </c>
      <c r="D136" s="13" t="str">
        <f t="shared" si="15"/>
        <v>Jan</v>
      </c>
      <c r="E136" s="14" t="str">
        <f t="shared" si="16"/>
        <v>Q1</v>
      </c>
      <c r="F136" s="11" t="s">
        <v>30</v>
      </c>
      <c r="G136" s="11" t="s">
        <v>31</v>
      </c>
      <c r="H136" s="11" t="s">
        <v>43</v>
      </c>
      <c r="I136" s="11" t="s">
        <v>40</v>
      </c>
      <c r="J136" s="11" t="s">
        <v>28</v>
      </c>
      <c r="K136" s="11" t="s">
        <v>50</v>
      </c>
      <c r="L136" s="15">
        <v>1</v>
      </c>
      <c r="M136" s="16">
        <v>39.549999999999997</v>
      </c>
      <c r="N136" s="17">
        <v>0</v>
      </c>
      <c r="O136" s="16">
        <v>17.059999999999999</v>
      </c>
      <c r="P136" s="16">
        <f t="shared" si="17"/>
        <v>39.549999999999997</v>
      </c>
      <c r="Q136" s="16">
        <f t="shared" si="18"/>
        <v>17.059999999999999</v>
      </c>
      <c r="R136" s="16">
        <f t="shared" si="19"/>
        <v>22.49</v>
      </c>
      <c r="S136" s="18">
        <f t="shared" si="20"/>
        <v>0.56864728192161795</v>
      </c>
      <c r="T136" s="19">
        <f>YEAR(SalesDataTable[[#This Row],[Order Date]])</f>
        <v>2026</v>
      </c>
      <c r="U136" s="18" t="str">
        <f>"Q"&amp;ROUNDUP(MONTH(SalesDataTable[[#This Row],[Order Date]])/3,0)</f>
        <v>Q1</v>
      </c>
      <c r="V136" s="15">
        <f>MONTH(SalesDataTable[[#This Row],[Order Date]])</f>
        <v>1</v>
      </c>
      <c r="W136" s="18" t="str">
        <f>TEXT(SalesDataTable[[#This Row],[Order Date]],"mmm")</f>
        <v>Jan</v>
      </c>
    </row>
    <row r="137" spans="1:23" ht="15.6">
      <c r="A137" s="11">
        <v>3117</v>
      </c>
      <c r="B137" s="12">
        <v>46052</v>
      </c>
      <c r="C137" s="11">
        <f t="shared" si="14"/>
        <v>2026</v>
      </c>
      <c r="D137" s="13" t="str">
        <f t="shared" si="15"/>
        <v>Jan</v>
      </c>
      <c r="E137" s="14" t="str">
        <f t="shared" si="16"/>
        <v>Q1</v>
      </c>
      <c r="F137" s="11" t="s">
        <v>30</v>
      </c>
      <c r="G137" s="11" t="s">
        <v>67</v>
      </c>
      <c r="H137" s="11" t="s">
        <v>26</v>
      </c>
      <c r="I137" s="11" t="s">
        <v>37</v>
      </c>
      <c r="J137" s="11" t="s">
        <v>47</v>
      </c>
      <c r="K137" s="11" t="s">
        <v>64</v>
      </c>
      <c r="L137" s="15">
        <v>3</v>
      </c>
      <c r="M137" s="16">
        <v>80.08</v>
      </c>
      <c r="N137" s="17">
        <v>0</v>
      </c>
      <c r="O137" s="16">
        <v>39.450000000000003</v>
      </c>
      <c r="P137" s="16">
        <f t="shared" si="17"/>
        <v>240.24</v>
      </c>
      <c r="Q137" s="16">
        <f t="shared" si="18"/>
        <v>118.35</v>
      </c>
      <c r="R137" s="16">
        <f t="shared" si="19"/>
        <v>121.89</v>
      </c>
      <c r="S137" s="18">
        <f t="shared" si="20"/>
        <v>0.50736763236763205</v>
      </c>
      <c r="T137" s="19">
        <f>YEAR(SalesDataTable[[#This Row],[Order Date]])</f>
        <v>2026</v>
      </c>
      <c r="U137" s="18" t="str">
        <f>"Q"&amp;ROUNDUP(MONTH(SalesDataTable[[#This Row],[Order Date]])/3,0)</f>
        <v>Q1</v>
      </c>
      <c r="V137" s="15">
        <f>MONTH(SalesDataTable[[#This Row],[Order Date]])</f>
        <v>1</v>
      </c>
      <c r="W137" s="18" t="str">
        <f>TEXT(SalesDataTable[[#This Row],[Order Date]],"mmm")</f>
        <v>Jan</v>
      </c>
    </row>
    <row r="138" spans="1:23" ht="15.6">
      <c r="A138" s="11">
        <v>3328</v>
      </c>
      <c r="B138" s="12">
        <v>46052</v>
      </c>
      <c r="C138" s="11">
        <f t="shared" si="14"/>
        <v>2026</v>
      </c>
      <c r="D138" s="13" t="str">
        <f t="shared" si="15"/>
        <v>Jan</v>
      </c>
      <c r="E138" s="14" t="str">
        <f t="shared" si="16"/>
        <v>Q1</v>
      </c>
      <c r="F138" s="11" t="s">
        <v>35</v>
      </c>
      <c r="G138" s="11" t="s">
        <v>49</v>
      </c>
      <c r="H138" s="11" t="s">
        <v>43</v>
      </c>
      <c r="I138" s="11" t="s">
        <v>27</v>
      </c>
      <c r="J138" s="11" t="s">
        <v>58</v>
      </c>
      <c r="K138" s="11" t="s">
        <v>62</v>
      </c>
      <c r="L138" s="15">
        <v>1</v>
      </c>
      <c r="M138" s="16">
        <v>120.48</v>
      </c>
      <c r="N138" s="17">
        <v>0</v>
      </c>
      <c r="O138" s="16">
        <v>69.55</v>
      </c>
      <c r="P138" s="16">
        <f t="shared" si="17"/>
        <v>120.48</v>
      </c>
      <c r="Q138" s="16">
        <f t="shared" si="18"/>
        <v>69.55</v>
      </c>
      <c r="R138" s="16">
        <f t="shared" si="19"/>
        <v>50.93</v>
      </c>
      <c r="S138" s="18">
        <f t="shared" si="20"/>
        <v>0.42272576361221798</v>
      </c>
      <c r="T138" s="19">
        <f>YEAR(SalesDataTable[[#This Row],[Order Date]])</f>
        <v>2026</v>
      </c>
      <c r="U138" s="18" t="str">
        <f>"Q"&amp;ROUNDUP(MONTH(SalesDataTable[[#This Row],[Order Date]])/3,0)</f>
        <v>Q1</v>
      </c>
      <c r="V138" s="15">
        <f>MONTH(SalesDataTable[[#This Row],[Order Date]])</f>
        <v>1</v>
      </c>
      <c r="W138" s="18" t="str">
        <f>TEXT(SalesDataTable[[#This Row],[Order Date]],"mmm")</f>
        <v>Jan</v>
      </c>
    </row>
    <row r="139" spans="1:23" ht="15.6">
      <c r="A139" s="11">
        <v>3822</v>
      </c>
      <c r="B139" s="12">
        <v>46052</v>
      </c>
      <c r="C139" s="11">
        <f t="shared" si="14"/>
        <v>2026</v>
      </c>
      <c r="D139" s="13" t="str">
        <f t="shared" si="15"/>
        <v>Jan</v>
      </c>
      <c r="E139" s="14" t="str">
        <f t="shared" si="16"/>
        <v>Q1</v>
      </c>
      <c r="F139" s="11" t="s">
        <v>44</v>
      </c>
      <c r="G139" s="11" t="s">
        <v>55</v>
      </c>
      <c r="H139" s="11" t="s">
        <v>26</v>
      </c>
      <c r="I139" s="11" t="s">
        <v>27</v>
      </c>
      <c r="J139" s="11" t="s">
        <v>58</v>
      </c>
      <c r="K139" s="11" t="s">
        <v>59</v>
      </c>
      <c r="L139" s="15">
        <v>1</v>
      </c>
      <c r="M139" s="16">
        <v>39.369999999999997</v>
      </c>
      <c r="N139" s="17">
        <v>0.05</v>
      </c>
      <c r="O139" s="16">
        <v>14.66</v>
      </c>
      <c r="P139" s="16">
        <f t="shared" si="17"/>
        <v>37.401499999999999</v>
      </c>
      <c r="Q139" s="16">
        <f t="shared" si="18"/>
        <v>14.66</v>
      </c>
      <c r="R139" s="16">
        <f t="shared" si="19"/>
        <v>22.741499999999998</v>
      </c>
      <c r="S139" s="18">
        <f t="shared" si="20"/>
        <v>0.60803711081106404</v>
      </c>
      <c r="T139" s="19">
        <f>YEAR(SalesDataTable[[#This Row],[Order Date]])</f>
        <v>2026</v>
      </c>
      <c r="U139" s="18" t="str">
        <f>"Q"&amp;ROUNDUP(MONTH(SalesDataTable[[#This Row],[Order Date]])/3,0)</f>
        <v>Q1</v>
      </c>
      <c r="V139" s="15">
        <f>MONTH(SalesDataTable[[#This Row],[Order Date]])</f>
        <v>1</v>
      </c>
      <c r="W139" s="18" t="str">
        <f>TEXT(SalesDataTable[[#This Row],[Order Date]],"mmm")</f>
        <v>Jan</v>
      </c>
    </row>
    <row r="140" spans="1:23" ht="15.6">
      <c r="A140" s="11">
        <v>4125</v>
      </c>
      <c r="B140" s="12">
        <v>46052</v>
      </c>
      <c r="C140" s="11">
        <f t="shared" si="14"/>
        <v>2026</v>
      </c>
      <c r="D140" s="13" t="str">
        <f t="shared" si="15"/>
        <v>Jan</v>
      </c>
      <c r="E140" s="14" t="str">
        <f t="shared" si="16"/>
        <v>Q1</v>
      </c>
      <c r="F140" s="11" t="s">
        <v>30</v>
      </c>
      <c r="G140" s="11" t="s">
        <v>67</v>
      </c>
      <c r="H140" s="11" t="s">
        <v>32</v>
      </c>
      <c r="I140" s="11" t="s">
        <v>40</v>
      </c>
      <c r="J140" s="11" t="s">
        <v>47</v>
      </c>
      <c r="K140" s="11" t="s">
        <v>64</v>
      </c>
      <c r="L140" s="15">
        <v>8</v>
      </c>
      <c r="M140" s="16">
        <v>81.06</v>
      </c>
      <c r="N140" s="17">
        <v>0.15</v>
      </c>
      <c r="O140" s="16">
        <v>39.549999999999997</v>
      </c>
      <c r="P140" s="16">
        <f t="shared" si="17"/>
        <v>551.20799999999997</v>
      </c>
      <c r="Q140" s="16">
        <f t="shared" si="18"/>
        <v>316.39999999999998</v>
      </c>
      <c r="R140" s="16">
        <f t="shared" si="19"/>
        <v>234.80799999999999</v>
      </c>
      <c r="S140" s="18">
        <f t="shared" si="20"/>
        <v>0.42598801178502499</v>
      </c>
      <c r="T140" s="19">
        <f>YEAR(SalesDataTable[[#This Row],[Order Date]])</f>
        <v>2026</v>
      </c>
      <c r="U140" s="18" t="str">
        <f>"Q"&amp;ROUNDUP(MONTH(SalesDataTable[[#This Row],[Order Date]])/3,0)</f>
        <v>Q1</v>
      </c>
      <c r="V140" s="15">
        <f>MONTH(SalesDataTable[[#This Row],[Order Date]])</f>
        <v>1</v>
      </c>
      <c r="W140" s="18" t="str">
        <f>TEXT(SalesDataTable[[#This Row],[Order Date]],"mmm")</f>
        <v>Jan</v>
      </c>
    </row>
    <row r="141" spans="1:23" ht="15.6">
      <c r="A141" s="11">
        <v>4592</v>
      </c>
      <c r="B141" s="12">
        <v>46052</v>
      </c>
      <c r="C141" s="11">
        <f t="shared" si="14"/>
        <v>2026</v>
      </c>
      <c r="D141" s="13" t="str">
        <f t="shared" si="15"/>
        <v>Jan</v>
      </c>
      <c r="E141" s="14" t="str">
        <f t="shared" si="16"/>
        <v>Q1</v>
      </c>
      <c r="F141" s="11" t="s">
        <v>30</v>
      </c>
      <c r="G141" s="11" t="s">
        <v>67</v>
      </c>
      <c r="H141" s="11" t="s">
        <v>52</v>
      </c>
      <c r="I141" s="11" t="s">
        <v>27</v>
      </c>
      <c r="J141" s="11" t="s">
        <v>58</v>
      </c>
      <c r="K141" s="11" t="s">
        <v>62</v>
      </c>
      <c r="L141" s="15">
        <v>5</v>
      </c>
      <c r="M141" s="16">
        <v>120.4</v>
      </c>
      <c r="N141" s="17">
        <v>0</v>
      </c>
      <c r="O141" s="16">
        <v>69.510000000000005</v>
      </c>
      <c r="P141" s="16">
        <f t="shared" si="17"/>
        <v>602</v>
      </c>
      <c r="Q141" s="16">
        <f t="shared" si="18"/>
        <v>347.55</v>
      </c>
      <c r="R141" s="16">
        <f t="shared" si="19"/>
        <v>254.45</v>
      </c>
      <c r="S141" s="18">
        <f t="shared" si="20"/>
        <v>0.42267441860465099</v>
      </c>
      <c r="T141" s="19">
        <f>YEAR(SalesDataTable[[#This Row],[Order Date]])</f>
        <v>2026</v>
      </c>
      <c r="U141" s="18" t="str">
        <f>"Q"&amp;ROUNDUP(MONTH(SalesDataTable[[#This Row],[Order Date]])/3,0)</f>
        <v>Q1</v>
      </c>
      <c r="V141" s="15">
        <f>MONTH(SalesDataTable[[#This Row],[Order Date]])</f>
        <v>1</v>
      </c>
      <c r="W141" s="18" t="str">
        <f>TEXT(SalesDataTable[[#This Row],[Order Date]],"mmm")</f>
        <v>Jan</v>
      </c>
    </row>
    <row r="142" spans="1:23" ht="15.6">
      <c r="A142" s="11">
        <v>373</v>
      </c>
      <c r="B142" s="12">
        <v>46053</v>
      </c>
      <c r="C142" s="11">
        <f t="shared" si="14"/>
        <v>2026</v>
      </c>
      <c r="D142" s="13" t="str">
        <f t="shared" si="15"/>
        <v>Jan</v>
      </c>
      <c r="E142" s="14" t="str">
        <f t="shared" si="16"/>
        <v>Q1</v>
      </c>
      <c r="F142" s="11" t="s">
        <v>35</v>
      </c>
      <c r="G142" s="11" t="s">
        <v>63</v>
      </c>
      <c r="H142" s="11" t="s">
        <v>32</v>
      </c>
      <c r="I142" s="11" t="s">
        <v>40</v>
      </c>
      <c r="J142" s="11" t="s">
        <v>38</v>
      </c>
      <c r="K142" s="11" t="s">
        <v>56</v>
      </c>
      <c r="L142" s="15">
        <v>10</v>
      </c>
      <c r="M142" s="16">
        <v>47.71</v>
      </c>
      <c r="N142" s="17">
        <v>0.1</v>
      </c>
      <c r="O142" s="16">
        <v>18.649999999999999</v>
      </c>
      <c r="P142" s="16">
        <f t="shared" si="17"/>
        <v>429.39</v>
      </c>
      <c r="Q142" s="16">
        <f t="shared" si="18"/>
        <v>186.5</v>
      </c>
      <c r="R142" s="16">
        <f t="shared" si="19"/>
        <v>242.89</v>
      </c>
      <c r="S142" s="18">
        <f t="shared" si="20"/>
        <v>0.56566291716155503</v>
      </c>
      <c r="T142" s="19">
        <f>YEAR(SalesDataTable[[#This Row],[Order Date]])</f>
        <v>2026</v>
      </c>
      <c r="U142" s="18" t="str">
        <f>"Q"&amp;ROUNDUP(MONTH(SalesDataTable[[#This Row],[Order Date]])/3,0)</f>
        <v>Q1</v>
      </c>
      <c r="V142" s="15">
        <f>MONTH(SalesDataTable[[#This Row],[Order Date]])</f>
        <v>1</v>
      </c>
      <c r="W142" s="18" t="str">
        <f>TEXT(SalesDataTable[[#This Row],[Order Date]],"mmm")</f>
        <v>Jan</v>
      </c>
    </row>
    <row r="143" spans="1:23" ht="15.6">
      <c r="A143" s="11">
        <v>672</v>
      </c>
      <c r="B143" s="12">
        <v>46053</v>
      </c>
      <c r="C143" s="11">
        <f t="shared" si="14"/>
        <v>2026</v>
      </c>
      <c r="D143" s="13" t="str">
        <f t="shared" si="15"/>
        <v>Jan</v>
      </c>
      <c r="E143" s="14" t="str">
        <f t="shared" si="16"/>
        <v>Q1</v>
      </c>
      <c r="F143" s="11" t="s">
        <v>24</v>
      </c>
      <c r="G143" s="11" t="s">
        <v>60</v>
      </c>
      <c r="H143" s="11" t="s">
        <v>26</v>
      </c>
      <c r="I143" s="11" t="s">
        <v>40</v>
      </c>
      <c r="J143" s="11" t="s">
        <v>28</v>
      </c>
      <c r="K143" s="11" t="s">
        <v>54</v>
      </c>
      <c r="L143" s="15">
        <v>1</v>
      </c>
      <c r="M143" s="16">
        <v>102.92</v>
      </c>
      <c r="N143" s="17">
        <v>0.05</v>
      </c>
      <c r="O143" s="16">
        <v>50.92</v>
      </c>
      <c r="P143" s="16">
        <f t="shared" si="17"/>
        <v>97.774000000000001</v>
      </c>
      <c r="Q143" s="16">
        <f t="shared" si="18"/>
        <v>50.92</v>
      </c>
      <c r="R143" s="16">
        <f t="shared" si="19"/>
        <v>46.853999999999999</v>
      </c>
      <c r="S143" s="18">
        <f t="shared" si="20"/>
        <v>0.47920715118538698</v>
      </c>
      <c r="T143" s="19">
        <f>YEAR(SalesDataTable[[#This Row],[Order Date]])</f>
        <v>2026</v>
      </c>
      <c r="U143" s="18" t="str">
        <f>"Q"&amp;ROUNDUP(MONTH(SalesDataTable[[#This Row],[Order Date]])/3,0)</f>
        <v>Q1</v>
      </c>
      <c r="V143" s="15">
        <f>MONTH(SalesDataTable[[#This Row],[Order Date]])</f>
        <v>1</v>
      </c>
      <c r="W143" s="18" t="str">
        <f>TEXT(SalesDataTable[[#This Row],[Order Date]],"mmm")</f>
        <v>Jan</v>
      </c>
    </row>
    <row r="144" spans="1:23" ht="15.6">
      <c r="A144" s="11">
        <v>1125</v>
      </c>
      <c r="B144" s="12">
        <v>46053</v>
      </c>
      <c r="C144" s="11">
        <f t="shared" si="14"/>
        <v>2026</v>
      </c>
      <c r="D144" s="13" t="str">
        <f t="shared" si="15"/>
        <v>Jan</v>
      </c>
      <c r="E144" s="14" t="str">
        <f t="shared" si="16"/>
        <v>Q1</v>
      </c>
      <c r="F144" s="11" t="s">
        <v>30</v>
      </c>
      <c r="G144" s="11" t="s">
        <v>31</v>
      </c>
      <c r="H144" s="11" t="s">
        <v>26</v>
      </c>
      <c r="I144" s="11" t="s">
        <v>27</v>
      </c>
      <c r="J144" s="11" t="s">
        <v>33</v>
      </c>
      <c r="K144" s="11" t="s">
        <v>70</v>
      </c>
      <c r="L144" s="15">
        <v>1</v>
      </c>
      <c r="M144" s="16">
        <v>72.69</v>
      </c>
      <c r="N144" s="17">
        <v>0.1</v>
      </c>
      <c r="O144" s="16">
        <v>32.67</v>
      </c>
      <c r="P144" s="16">
        <f t="shared" si="17"/>
        <v>65.421000000000006</v>
      </c>
      <c r="Q144" s="16">
        <f t="shared" si="18"/>
        <v>32.67</v>
      </c>
      <c r="R144" s="16">
        <f t="shared" si="19"/>
        <v>32.750999999999998</v>
      </c>
      <c r="S144" s="18">
        <f t="shared" si="20"/>
        <v>0.50061906727197703</v>
      </c>
      <c r="T144" s="19">
        <f>YEAR(SalesDataTable[[#This Row],[Order Date]])</f>
        <v>2026</v>
      </c>
      <c r="U144" s="18" t="str">
        <f>"Q"&amp;ROUNDUP(MONTH(SalesDataTable[[#This Row],[Order Date]])/3,0)</f>
        <v>Q1</v>
      </c>
      <c r="V144" s="15">
        <f>MONTH(SalesDataTable[[#This Row],[Order Date]])</f>
        <v>1</v>
      </c>
      <c r="W144" s="18" t="str">
        <f>TEXT(SalesDataTable[[#This Row],[Order Date]],"mmm")</f>
        <v>Jan</v>
      </c>
    </row>
    <row r="145" spans="1:23" ht="15.6">
      <c r="A145" s="11">
        <v>1164</v>
      </c>
      <c r="B145" s="12">
        <v>46053</v>
      </c>
      <c r="C145" s="11">
        <f t="shared" si="14"/>
        <v>2026</v>
      </c>
      <c r="D145" s="13" t="str">
        <f t="shared" si="15"/>
        <v>Jan</v>
      </c>
      <c r="E145" s="14" t="str">
        <f t="shared" si="16"/>
        <v>Q1</v>
      </c>
      <c r="F145" s="11" t="s">
        <v>24</v>
      </c>
      <c r="G145" s="11" t="s">
        <v>25</v>
      </c>
      <c r="H145" s="11" t="s">
        <v>26</v>
      </c>
      <c r="I145" s="11" t="s">
        <v>37</v>
      </c>
      <c r="J145" s="11" t="s">
        <v>28</v>
      </c>
      <c r="K145" s="11" t="s">
        <v>29</v>
      </c>
      <c r="L145" s="15">
        <v>1</v>
      </c>
      <c r="M145" s="16">
        <v>79.989999999999995</v>
      </c>
      <c r="N145" s="17">
        <v>0.05</v>
      </c>
      <c r="O145" s="16">
        <v>43.02</v>
      </c>
      <c r="P145" s="16">
        <f t="shared" si="17"/>
        <v>75.990499999999997</v>
      </c>
      <c r="Q145" s="16">
        <f t="shared" si="18"/>
        <v>43.02</v>
      </c>
      <c r="R145" s="16">
        <f t="shared" si="19"/>
        <v>32.970500000000001</v>
      </c>
      <c r="S145" s="18">
        <f t="shared" si="20"/>
        <v>0.433876602996427</v>
      </c>
      <c r="T145" s="19">
        <f>YEAR(SalesDataTable[[#This Row],[Order Date]])</f>
        <v>2026</v>
      </c>
      <c r="U145" s="18" t="str">
        <f>"Q"&amp;ROUNDUP(MONTH(SalesDataTable[[#This Row],[Order Date]])/3,0)</f>
        <v>Q1</v>
      </c>
      <c r="V145" s="15">
        <f>MONTH(SalesDataTable[[#This Row],[Order Date]])</f>
        <v>1</v>
      </c>
      <c r="W145" s="18" t="str">
        <f>TEXT(SalesDataTable[[#This Row],[Order Date]],"mmm")</f>
        <v>Jan</v>
      </c>
    </row>
    <row r="146" spans="1:23" ht="15.6">
      <c r="A146" s="11">
        <v>1613</v>
      </c>
      <c r="B146" s="12">
        <v>46053</v>
      </c>
      <c r="C146" s="11">
        <f t="shared" si="14"/>
        <v>2026</v>
      </c>
      <c r="D146" s="13" t="str">
        <f t="shared" si="15"/>
        <v>Jan</v>
      </c>
      <c r="E146" s="14" t="str">
        <f t="shared" si="16"/>
        <v>Q1</v>
      </c>
      <c r="F146" s="11" t="s">
        <v>30</v>
      </c>
      <c r="G146" s="11" t="s">
        <v>51</v>
      </c>
      <c r="H146" s="11" t="s">
        <v>32</v>
      </c>
      <c r="I146" s="11" t="s">
        <v>40</v>
      </c>
      <c r="J146" s="11" t="s">
        <v>58</v>
      </c>
      <c r="K146" s="11" t="s">
        <v>69</v>
      </c>
      <c r="L146" s="15">
        <v>4</v>
      </c>
      <c r="M146" s="16">
        <v>51.11</v>
      </c>
      <c r="N146" s="17">
        <v>0.15</v>
      </c>
      <c r="O146" s="16">
        <v>22.25</v>
      </c>
      <c r="P146" s="16">
        <f t="shared" si="17"/>
        <v>173.774</v>
      </c>
      <c r="Q146" s="16">
        <f t="shared" si="18"/>
        <v>89</v>
      </c>
      <c r="R146" s="16">
        <f t="shared" si="19"/>
        <v>84.774000000000001</v>
      </c>
      <c r="S146" s="18">
        <f t="shared" si="20"/>
        <v>0.48784052850253801</v>
      </c>
      <c r="T146" s="19">
        <f>YEAR(SalesDataTable[[#This Row],[Order Date]])</f>
        <v>2026</v>
      </c>
      <c r="U146" s="18" t="str">
        <f>"Q"&amp;ROUNDUP(MONTH(SalesDataTable[[#This Row],[Order Date]])/3,0)</f>
        <v>Q1</v>
      </c>
      <c r="V146" s="15">
        <f>MONTH(SalesDataTable[[#This Row],[Order Date]])</f>
        <v>1</v>
      </c>
      <c r="W146" s="18" t="str">
        <f>TEXT(SalesDataTable[[#This Row],[Order Date]],"mmm")</f>
        <v>Jan</v>
      </c>
    </row>
    <row r="147" spans="1:23" ht="15.6">
      <c r="A147" s="11">
        <v>2149</v>
      </c>
      <c r="B147" s="12">
        <v>46053</v>
      </c>
      <c r="C147" s="11">
        <f t="shared" si="14"/>
        <v>2026</v>
      </c>
      <c r="D147" s="13" t="str">
        <f t="shared" si="15"/>
        <v>Jan</v>
      </c>
      <c r="E147" s="14" t="str">
        <f t="shared" si="16"/>
        <v>Q1</v>
      </c>
      <c r="F147" s="11" t="s">
        <v>24</v>
      </c>
      <c r="G147" s="11" t="s">
        <v>74</v>
      </c>
      <c r="H147" s="11" t="s">
        <v>26</v>
      </c>
      <c r="I147" s="11" t="s">
        <v>27</v>
      </c>
      <c r="J147" s="11" t="s">
        <v>58</v>
      </c>
      <c r="K147" s="11" t="s">
        <v>62</v>
      </c>
      <c r="L147" s="15">
        <v>2</v>
      </c>
      <c r="M147" s="16">
        <v>124.83</v>
      </c>
      <c r="N147" s="17">
        <v>0</v>
      </c>
      <c r="O147" s="16">
        <v>70.91</v>
      </c>
      <c r="P147" s="16">
        <f t="shared" si="17"/>
        <v>249.66</v>
      </c>
      <c r="Q147" s="16">
        <f t="shared" si="18"/>
        <v>141.82</v>
      </c>
      <c r="R147" s="16">
        <f t="shared" si="19"/>
        <v>107.84</v>
      </c>
      <c r="S147" s="18">
        <f t="shared" si="20"/>
        <v>0.431947448530001</v>
      </c>
      <c r="T147" s="19">
        <f>YEAR(SalesDataTable[[#This Row],[Order Date]])</f>
        <v>2026</v>
      </c>
      <c r="U147" s="18" t="str">
        <f>"Q"&amp;ROUNDUP(MONTH(SalesDataTable[[#This Row],[Order Date]])/3,0)</f>
        <v>Q1</v>
      </c>
      <c r="V147" s="15">
        <f>MONTH(SalesDataTable[[#This Row],[Order Date]])</f>
        <v>1</v>
      </c>
      <c r="W147" s="18" t="str">
        <f>TEXT(SalesDataTable[[#This Row],[Order Date]],"mmm")</f>
        <v>Jan</v>
      </c>
    </row>
    <row r="148" spans="1:23" ht="15.6">
      <c r="A148" s="11">
        <v>2593</v>
      </c>
      <c r="B148" s="12">
        <v>46053</v>
      </c>
      <c r="C148" s="11">
        <f t="shared" si="14"/>
        <v>2026</v>
      </c>
      <c r="D148" s="13" t="str">
        <f t="shared" si="15"/>
        <v>Jan</v>
      </c>
      <c r="E148" s="14" t="str">
        <f t="shared" si="16"/>
        <v>Q1</v>
      </c>
      <c r="F148" s="11" t="s">
        <v>30</v>
      </c>
      <c r="G148" s="11" t="s">
        <v>65</v>
      </c>
      <c r="H148" s="11" t="s">
        <v>43</v>
      </c>
      <c r="I148" s="11" t="s">
        <v>37</v>
      </c>
      <c r="J148" s="11" t="s">
        <v>28</v>
      </c>
      <c r="K148" s="11" t="s">
        <v>50</v>
      </c>
      <c r="L148" s="15">
        <v>6</v>
      </c>
      <c r="M148" s="16">
        <v>41.07</v>
      </c>
      <c r="N148" s="17">
        <v>0.1</v>
      </c>
      <c r="O148" s="16">
        <v>16.29</v>
      </c>
      <c r="P148" s="16">
        <f t="shared" si="17"/>
        <v>221.77799999999999</v>
      </c>
      <c r="Q148" s="16">
        <f t="shared" si="18"/>
        <v>97.74</v>
      </c>
      <c r="R148" s="16">
        <f t="shared" si="19"/>
        <v>124.038</v>
      </c>
      <c r="S148" s="18">
        <f t="shared" si="20"/>
        <v>0.55928901874847803</v>
      </c>
      <c r="T148" s="19">
        <f>YEAR(SalesDataTable[[#This Row],[Order Date]])</f>
        <v>2026</v>
      </c>
      <c r="U148" s="18" t="str">
        <f>"Q"&amp;ROUNDUP(MONTH(SalesDataTable[[#This Row],[Order Date]])/3,0)</f>
        <v>Q1</v>
      </c>
      <c r="V148" s="15">
        <f>MONTH(SalesDataTable[[#This Row],[Order Date]])</f>
        <v>1</v>
      </c>
      <c r="W148" s="18" t="str">
        <f>TEXT(SalesDataTable[[#This Row],[Order Date]],"mmm")</f>
        <v>Jan</v>
      </c>
    </row>
    <row r="149" spans="1:23" ht="15.6">
      <c r="A149" s="11">
        <v>2659</v>
      </c>
      <c r="B149" s="12">
        <v>46053</v>
      </c>
      <c r="C149" s="11">
        <f t="shared" si="14"/>
        <v>2026</v>
      </c>
      <c r="D149" s="13" t="str">
        <f t="shared" si="15"/>
        <v>Jan</v>
      </c>
      <c r="E149" s="14" t="str">
        <f t="shared" si="16"/>
        <v>Q1</v>
      </c>
      <c r="F149" s="11" t="s">
        <v>24</v>
      </c>
      <c r="G149" s="11" t="s">
        <v>74</v>
      </c>
      <c r="H149" s="11" t="s">
        <v>26</v>
      </c>
      <c r="I149" s="11" t="s">
        <v>37</v>
      </c>
      <c r="J149" s="11" t="s">
        <v>38</v>
      </c>
      <c r="K149" s="11" t="s">
        <v>39</v>
      </c>
      <c r="L149" s="15">
        <v>1</v>
      </c>
      <c r="M149" s="16">
        <v>36.020000000000003</v>
      </c>
      <c r="N149" s="17">
        <v>0</v>
      </c>
      <c r="O149" s="16">
        <v>13.34</v>
      </c>
      <c r="P149" s="16">
        <f t="shared" si="17"/>
        <v>36.020000000000003</v>
      </c>
      <c r="Q149" s="16">
        <f t="shared" si="18"/>
        <v>13.34</v>
      </c>
      <c r="R149" s="16">
        <f t="shared" si="19"/>
        <v>22.68</v>
      </c>
      <c r="S149" s="18">
        <f t="shared" si="20"/>
        <v>0.62965019433647995</v>
      </c>
      <c r="T149" s="19">
        <f>YEAR(SalesDataTable[[#This Row],[Order Date]])</f>
        <v>2026</v>
      </c>
      <c r="U149" s="18" t="str">
        <f>"Q"&amp;ROUNDUP(MONTH(SalesDataTable[[#This Row],[Order Date]])/3,0)</f>
        <v>Q1</v>
      </c>
      <c r="V149" s="15">
        <f>MONTH(SalesDataTable[[#This Row],[Order Date]])</f>
        <v>1</v>
      </c>
      <c r="W149" s="18" t="str">
        <f>TEXT(SalesDataTable[[#This Row],[Order Date]],"mmm")</f>
        <v>Jan</v>
      </c>
    </row>
    <row r="150" spans="1:23" ht="15.6">
      <c r="A150" s="11">
        <v>3496</v>
      </c>
      <c r="B150" s="12">
        <v>46053</v>
      </c>
      <c r="C150" s="11">
        <f t="shared" si="14"/>
        <v>2026</v>
      </c>
      <c r="D150" s="13" t="str">
        <f t="shared" si="15"/>
        <v>Jan</v>
      </c>
      <c r="E150" s="14" t="str">
        <f t="shared" si="16"/>
        <v>Q1</v>
      </c>
      <c r="F150" s="11" t="s">
        <v>24</v>
      </c>
      <c r="G150" s="11" t="s">
        <v>25</v>
      </c>
      <c r="H150" s="11" t="s">
        <v>43</v>
      </c>
      <c r="I150" s="11" t="s">
        <v>27</v>
      </c>
      <c r="J150" s="11" t="s">
        <v>58</v>
      </c>
      <c r="K150" s="11" t="s">
        <v>66</v>
      </c>
      <c r="L150" s="15">
        <v>1</v>
      </c>
      <c r="M150" s="16">
        <v>35.82</v>
      </c>
      <c r="N150" s="17">
        <v>0.05</v>
      </c>
      <c r="O150" s="16">
        <v>14.32</v>
      </c>
      <c r="P150" s="16">
        <f t="shared" si="17"/>
        <v>34.029000000000003</v>
      </c>
      <c r="Q150" s="16">
        <f t="shared" si="18"/>
        <v>14.32</v>
      </c>
      <c r="R150" s="16">
        <f t="shared" si="19"/>
        <v>19.709</v>
      </c>
      <c r="S150" s="18">
        <f t="shared" si="20"/>
        <v>0.57918246201769097</v>
      </c>
      <c r="T150" s="19">
        <f>YEAR(SalesDataTable[[#This Row],[Order Date]])</f>
        <v>2026</v>
      </c>
      <c r="U150" s="18" t="str">
        <f>"Q"&amp;ROUNDUP(MONTH(SalesDataTable[[#This Row],[Order Date]])/3,0)</f>
        <v>Q1</v>
      </c>
      <c r="V150" s="15">
        <f>MONTH(SalesDataTable[[#This Row],[Order Date]])</f>
        <v>1</v>
      </c>
      <c r="W150" s="18" t="str">
        <f>TEXT(SalesDataTable[[#This Row],[Order Date]],"mmm")</f>
        <v>Jan</v>
      </c>
    </row>
    <row r="151" spans="1:23" ht="15.6">
      <c r="A151" s="11">
        <v>3889</v>
      </c>
      <c r="B151" s="12">
        <v>46053</v>
      </c>
      <c r="C151" s="11">
        <f t="shared" si="14"/>
        <v>2026</v>
      </c>
      <c r="D151" s="13" t="str">
        <f t="shared" si="15"/>
        <v>Jan</v>
      </c>
      <c r="E151" s="14" t="str">
        <f t="shared" si="16"/>
        <v>Q1</v>
      </c>
      <c r="F151" s="11" t="s">
        <v>35</v>
      </c>
      <c r="G151" s="11" t="s">
        <v>42</v>
      </c>
      <c r="H151" s="11" t="s">
        <v>43</v>
      </c>
      <c r="I151" s="11" t="s">
        <v>27</v>
      </c>
      <c r="J151" s="11" t="s">
        <v>28</v>
      </c>
      <c r="K151" s="11" t="s">
        <v>54</v>
      </c>
      <c r="L151" s="15">
        <v>3</v>
      </c>
      <c r="M151" s="16">
        <v>103.94</v>
      </c>
      <c r="N151" s="17">
        <v>0.1</v>
      </c>
      <c r="O151" s="16">
        <v>50.67</v>
      </c>
      <c r="P151" s="16">
        <f t="shared" si="17"/>
        <v>280.63799999999998</v>
      </c>
      <c r="Q151" s="16">
        <f t="shared" si="18"/>
        <v>152.01</v>
      </c>
      <c r="R151" s="16">
        <f t="shared" si="19"/>
        <v>128.62799999999999</v>
      </c>
      <c r="S151" s="18">
        <f t="shared" si="20"/>
        <v>0.458341350779296</v>
      </c>
      <c r="T151" s="19">
        <f>YEAR(SalesDataTable[[#This Row],[Order Date]])</f>
        <v>2026</v>
      </c>
      <c r="U151" s="18" t="str">
        <f>"Q"&amp;ROUNDUP(MONTH(SalesDataTable[[#This Row],[Order Date]])/3,0)</f>
        <v>Q1</v>
      </c>
      <c r="V151" s="15">
        <f>MONTH(SalesDataTable[[#This Row],[Order Date]])</f>
        <v>1</v>
      </c>
      <c r="W151" s="18" t="str">
        <f>TEXT(SalesDataTable[[#This Row],[Order Date]],"mmm")</f>
        <v>Jan</v>
      </c>
    </row>
    <row r="152" spans="1:23" ht="15.6">
      <c r="A152" s="11">
        <v>1432</v>
      </c>
      <c r="B152" s="12">
        <v>46054</v>
      </c>
      <c r="C152" s="11">
        <f t="shared" si="14"/>
        <v>2026</v>
      </c>
      <c r="D152" s="13" t="str">
        <f t="shared" si="15"/>
        <v>Feb</v>
      </c>
      <c r="E152" s="14" t="str">
        <f t="shared" si="16"/>
        <v>Q1</v>
      </c>
      <c r="F152" s="11" t="s">
        <v>24</v>
      </c>
      <c r="G152" s="11" t="s">
        <v>25</v>
      </c>
      <c r="H152" s="11" t="s">
        <v>26</v>
      </c>
      <c r="I152" s="11" t="s">
        <v>27</v>
      </c>
      <c r="J152" s="11" t="s">
        <v>33</v>
      </c>
      <c r="K152" s="11" t="s">
        <v>41</v>
      </c>
      <c r="L152" s="15">
        <v>1</v>
      </c>
      <c r="M152" s="16">
        <v>140.53</v>
      </c>
      <c r="N152" s="17">
        <v>0</v>
      </c>
      <c r="O152" s="16">
        <v>77.36</v>
      </c>
      <c r="P152" s="16">
        <f t="shared" si="17"/>
        <v>140.53</v>
      </c>
      <c r="Q152" s="16">
        <f t="shared" si="18"/>
        <v>77.36</v>
      </c>
      <c r="R152" s="16">
        <f t="shared" si="19"/>
        <v>63.17</v>
      </c>
      <c r="S152" s="18">
        <f t="shared" si="20"/>
        <v>0.44951255959581599</v>
      </c>
      <c r="T152" s="19">
        <f>YEAR(SalesDataTable[[#This Row],[Order Date]])</f>
        <v>2026</v>
      </c>
      <c r="U152" s="18" t="str">
        <f>"Q"&amp;ROUNDUP(MONTH(SalesDataTable[[#This Row],[Order Date]])/3,0)</f>
        <v>Q1</v>
      </c>
      <c r="V152" s="15">
        <f>MONTH(SalesDataTable[[#This Row],[Order Date]])</f>
        <v>2</v>
      </c>
      <c r="W152" s="18" t="str">
        <f>TEXT(SalesDataTable[[#This Row],[Order Date]],"mmm")</f>
        <v>Feb</v>
      </c>
    </row>
    <row r="153" spans="1:23" ht="15.6">
      <c r="A153" s="11">
        <v>1778</v>
      </c>
      <c r="B153" s="12">
        <v>46054</v>
      </c>
      <c r="C153" s="11">
        <f t="shared" si="14"/>
        <v>2026</v>
      </c>
      <c r="D153" s="13" t="str">
        <f t="shared" si="15"/>
        <v>Feb</v>
      </c>
      <c r="E153" s="14" t="str">
        <f t="shared" si="16"/>
        <v>Q1</v>
      </c>
      <c r="F153" s="11" t="s">
        <v>44</v>
      </c>
      <c r="G153" s="11" t="s">
        <v>55</v>
      </c>
      <c r="H153" s="11" t="s">
        <v>43</v>
      </c>
      <c r="I153" s="11" t="s">
        <v>27</v>
      </c>
      <c r="J153" s="11" t="s">
        <v>33</v>
      </c>
      <c r="K153" s="11" t="s">
        <v>41</v>
      </c>
      <c r="L153" s="15">
        <v>1</v>
      </c>
      <c r="M153" s="16">
        <v>142.03</v>
      </c>
      <c r="N153" s="17">
        <v>0.05</v>
      </c>
      <c r="O153" s="16">
        <v>77.069999999999993</v>
      </c>
      <c r="P153" s="16">
        <f t="shared" si="17"/>
        <v>134.92850000000001</v>
      </c>
      <c r="Q153" s="16">
        <f t="shared" si="18"/>
        <v>77.069999999999993</v>
      </c>
      <c r="R153" s="16">
        <f t="shared" si="19"/>
        <v>57.858499999999999</v>
      </c>
      <c r="S153" s="18">
        <f t="shared" si="20"/>
        <v>0.42880859121683002</v>
      </c>
      <c r="T153" s="19">
        <f>YEAR(SalesDataTable[[#This Row],[Order Date]])</f>
        <v>2026</v>
      </c>
      <c r="U153" s="18" t="str">
        <f>"Q"&amp;ROUNDUP(MONTH(SalesDataTable[[#This Row],[Order Date]])/3,0)</f>
        <v>Q1</v>
      </c>
      <c r="V153" s="15">
        <f>MONTH(SalesDataTable[[#This Row],[Order Date]])</f>
        <v>2</v>
      </c>
      <c r="W153" s="18" t="str">
        <f>TEXT(SalesDataTable[[#This Row],[Order Date]],"mmm")</f>
        <v>Feb</v>
      </c>
    </row>
    <row r="154" spans="1:23" ht="15.6">
      <c r="A154" s="11">
        <v>2047</v>
      </c>
      <c r="B154" s="12">
        <v>46054</v>
      </c>
      <c r="C154" s="11">
        <f t="shared" si="14"/>
        <v>2026</v>
      </c>
      <c r="D154" s="13" t="str">
        <f t="shared" si="15"/>
        <v>Feb</v>
      </c>
      <c r="E154" s="14" t="str">
        <f t="shared" si="16"/>
        <v>Q1</v>
      </c>
      <c r="F154" s="11" t="s">
        <v>35</v>
      </c>
      <c r="G154" s="11" t="s">
        <v>49</v>
      </c>
      <c r="H154" s="11" t="s">
        <v>32</v>
      </c>
      <c r="I154" s="11" t="s">
        <v>40</v>
      </c>
      <c r="J154" s="11" t="s">
        <v>47</v>
      </c>
      <c r="K154" s="11" t="s">
        <v>75</v>
      </c>
      <c r="L154" s="15">
        <v>12</v>
      </c>
      <c r="M154" s="16">
        <v>124.84</v>
      </c>
      <c r="N154" s="17">
        <v>0.1</v>
      </c>
      <c r="O154" s="16">
        <v>59.47</v>
      </c>
      <c r="P154" s="16">
        <f t="shared" si="17"/>
        <v>1348.2719999999999</v>
      </c>
      <c r="Q154" s="16">
        <f t="shared" si="18"/>
        <v>713.64</v>
      </c>
      <c r="R154" s="16">
        <f t="shared" si="19"/>
        <v>634.63199999999995</v>
      </c>
      <c r="S154" s="18">
        <f t="shared" si="20"/>
        <v>0.470700274128662</v>
      </c>
      <c r="T154" s="19">
        <f>YEAR(SalesDataTable[[#This Row],[Order Date]])</f>
        <v>2026</v>
      </c>
      <c r="U154" s="18" t="str">
        <f>"Q"&amp;ROUNDUP(MONTH(SalesDataTable[[#This Row],[Order Date]])/3,0)</f>
        <v>Q1</v>
      </c>
      <c r="V154" s="15">
        <f>MONTH(SalesDataTable[[#This Row],[Order Date]])</f>
        <v>2</v>
      </c>
      <c r="W154" s="18" t="str">
        <f>TEXT(SalesDataTable[[#This Row],[Order Date]],"mmm")</f>
        <v>Feb</v>
      </c>
    </row>
    <row r="155" spans="1:23" ht="15.6">
      <c r="A155" s="11">
        <v>2668</v>
      </c>
      <c r="B155" s="12">
        <v>46054</v>
      </c>
      <c r="C155" s="11">
        <f t="shared" si="14"/>
        <v>2026</v>
      </c>
      <c r="D155" s="13" t="str">
        <f t="shared" si="15"/>
        <v>Feb</v>
      </c>
      <c r="E155" s="14" t="str">
        <f t="shared" si="16"/>
        <v>Q1</v>
      </c>
      <c r="F155" s="11" t="s">
        <v>30</v>
      </c>
      <c r="G155" s="11" t="s">
        <v>67</v>
      </c>
      <c r="H155" s="11" t="s">
        <v>26</v>
      </c>
      <c r="I155" s="11" t="s">
        <v>27</v>
      </c>
      <c r="J155" s="11" t="s">
        <v>58</v>
      </c>
      <c r="K155" s="11" t="s">
        <v>66</v>
      </c>
      <c r="L155" s="15">
        <v>3</v>
      </c>
      <c r="M155" s="16">
        <v>35.36</v>
      </c>
      <c r="N155" s="17">
        <v>0</v>
      </c>
      <c r="O155" s="16">
        <v>13.7</v>
      </c>
      <c r="P155" s="16">
        <f t="shared" si="17"/>
        <v>106.08</v>
      </c>
      <c r="Q155" s="16">
        <f t="shared" si="18"/>
        <v>41.1</v>
      </c>
      <c r="R155" s="16">
        <f t="shared" si="19"/>
        <v>64.98</v>
      </c>
      <c r="S155" s="18">
        <f t="shared" si="20"/>
        <v>0.61255656108597301</v>
      </c>
      <c r="T155" s="19">
        <f>YEAR(SalesDataTable[[#This Row],[Order Date]])</f>
        <v>2026</v>
      </c>
      <c r="U155" s="18" t="str">
        <f>"Q"&amp;ROUNDUP(MONTH(SalesDataTable[[#This Row],[Order Date]])/3,0)</f>
        <v>Q1</v>
      </c>
      <c r="V155" s="15">
        <f>MONTH(SalesDataTable[[#This Row],[Order Date]])</f>
        <v>2</v>
      </c>
      <c r="W155" s="18" t="str">
        <f>TEXT(SalesDataTable[[#This Row],[Order Date]],"mmm")</f>
        <v>Feb</v>
      </c>
    </row>
    <row r="156" spans="1:23" ht="15.6">
      <c r="A156" s="11">
        <v>2706</v>
      </c>
      <c r="B156" s="12">
        <v>46054</v>
      </c>
      <c r="C156" s="11">
        <f t="shared" si="14"/>
        <v>2026</v>
      </c>
      <c r="D156" s="13" t="str">
        <f t="shared" si="15"/>
        <v>Feb</v>
      </c>
      <c r="E156" s="14" t="str">
        <f t="shared" si="16"/>
        <v>Q1</v>
      </c>
      <c r="F156" s="11" t="s">
        <v>44</v>
      </c>
      <c r="G156" s="11" t="s">
        <v>71</v>
      </c>
      <c r="H156" s="11" t="s">
        <v>52</v>
      </c>
      <c r="I156" s="11" t="s">
        <v>27</v>
      </c>
      <c r="J156" s="11" t="s">
        <v>58</v>
      </c>
      <c r="K156" s="11" t="s">
        <v>62</v>
      </c>
      <c r="L156" s="15">
        <v>2</v>
      </c>
      <c r="M156" s="16">
        <v>122.43</v>
      </c>
      <c r="N156" s="17">
        <v>0</v>
      </c>
      <c r="O156" s="16">
        <v>69.08</v>
      </c>
      <c r="P156" s="16">
        <f t="shared" si="17"/>
        <v>244.86</v>
      </c>
      <c r="Q156" s="16">
        <f t="shared" si="18"/>
        <v>138.16</v>
      </c>
      <c r="R156" s="16">
        <f t="shared" si="19"/>
        <v>106.7</v>
      </c>
      <c r="S156" s="18">
        <f t="shared" si="20"/>
        <v>0.43575920934411499</v>
      </c>
      <c r="T156" s="19">
        <f>YEAR(SalesDataTable[[#This Row],[Order Date]])</f>
        <v>2026</v>
      </c>
      <c r="U156" s="18" t="str">
        <f>"Q"&amp;ROUNDUP(MONTH(SalesDataTable[[#This Row],[Order Date]])/3,0)</f>
        <v>Q1</v>
      </c>
      <c r="V156" s="15">
        <f>MONTH(SalesDataTable[[#This Row],[Order Date]])</f>
        <v>2</v>
      </c>
      <c r="W156" s="18" t="str">
        <f>TEXT(SalesDataTable[[#This Row],[Order Date]],"mmm")</f>
        <v>Feb</v>
      </c>
    </row>
    <row r="157" spans="1:23" ht="15.6">
      <c r="A157" s="11">
        <v>2940</v>
      </c>
      <c r="B157" s="12">
        <v>46054</v>
      </c>
      <c r="C157" s="11">
        <f t="shared" si="14"/>
        <v>2026</v>
      </c>
      <c r="D157" s="13" t="str">
        <f t="shared" si="15"/>
        <v>Feb</v>
      </c>
      <c r="E157" s="14" t="str">
        <f t="shared" si="16"/>
        <v>Q1</v>
      </c>
      <c r="F157" s="11" t="s">
        <v>24</v>
      </c>
      <c r="G157" s="11" t="s">
        <v>74</v>
      </c>
      <c r="H157" s="11" t="s">
        <v>52</v>
      </c>
      <c r="I157" s="11" t="s">
        <v>37</v>
      </c>
      <c r="J157" s="11" t="s">
        <v>33</v>
      </c>
      <c r="K157" s="11" t="s">
        <v>41</v>
      </c>
      <c r="L157" s="15">
        <v>2</v>
      </c>
      <c r="M157" s="16">
        <v>140.47</v>
      </c>
      <c r="N157" s="17">
        <v>0.05</v>
      </c>
      <c r="O157" s="16">
        <v>78.39</v>
      </c>
      <c r="P157" s="16">
        <f t="shared" si="17"/>
        <v>266.89299999999997</v>
      </c>
      <c r="Q157" s="16">
        <f t="shared" si="18"/>
        <v>156.78</v>
      </c>
      <c r="R157" s="16">
        <f t="shared" si="19"/>
        <v>110.113</v>
      </c>
      <c r="S157" s="18">
        <f t="shared" si="20"/>
        <v>0.41257357817552298</v>
      </c>
      <c r="T157" s="19">
        <f>YEAR(SalesDataTable[[#This Row],[Order Date]])</f>
        <v>2026</v>
      </c>
      <c r="U157" s="18" t="str">
        <f>"Q"&amp;ROUNDUP(MONTH(SalesDataTable[[#This Row],[Order Date]])/3,0)</f>
        <v>Q1</v>
      </c>
      <c r="V157" s="15">
        <f>MONTH(SalesDataTable[[#This Row],[Order Date]])</f>
        <v>2</v>
      </c>
      <c r="W157" s="18" t="str">
        <f>TEXT(SalesDataTable[[#This Row],[Order Date]],"mmm")</f>
        <v>Feb</v>
      </c>
    </row>
    <row r="158" spans="1:23" ht="15.6">
      <c r="A158" s="11">
        <v>1263</v>
      </c>
      <c r="B158" s="12">
        <v>46055</v>
      </c>
      <c r="C158" s="11">
        <f t="shared" si="14"/>
        <v>2026</v>
      </c>
      <c r="D158" s="13" t="str">
        <f t="shared" si="15"/>
        <v>Feb</v>
      </c>
      <c r="E158" s="14" t="str">
        <f t="shared" si="16"/>
        <v>Q1</v>
      </c>
      <c r="F158" s="11" t="s">
        <v>30</v>
      </c>
      <c r="G158" s="11" t="s">
        <v>73</v>
      </c>
      <c r="H158" s="11" t="s">
        <v>26</v>
      </c>
      <c r="I158" s="11" t="s">
        <v>27</v>
      </c>
      <c r="J158" s="11" t="s">
        <v>38</v>
      </c>
      <c r="K158" s="11" t="s">
        <v>56</v>
      </c>
      <c r="L158" s="15">
        <v>1</v>
      </c>
      <c r="M158" s="16">
        <v>45.43</v>
      </c>
      <c r="N158" s="17">
        <v>0.05</v>
      </c>
      <c r="O158" s="16">
        <v>18.670000000000002</v>
      </c>
      <c r="P158" s="16">
        <f t="shared" si="17"/>
        <v>43.158499999999997</v>
      </c>
      <c r="Q158" s="16">
        <f t="shared" si="18"/>
        <v>18.670000000000002</v>
      </c>
      <c r="R158" s="16">
        <f t="shared" si="19"/>
        <v>24.488499999999998</v>
      </c>
      <c r="S158" s="18">
        <f t="shared" si="20"/>
        <v>0.56740850585631997</v>
      </c>
      <c r="T158" s="19">
        <f>YEAR(SalesDataTable[[#This Row],[Order Date]])</f>
        <v>2026</v>
      </c>
      <c r="U158" s="18" t="str">
        <f>"Q"&amp;ROUNDUP(MONTH(SalesDataTable[[#This Row],[Order Date]])/3,0)</f>
        <v>Q1</v>
      </c>
      <c r="V158" s="15">
        <f>MONTH(SalesDataTable[[#This Row],[Order Date]])</f>
        <v>2</v>
      </c>
      <c r="W158" s="18" t="str">
        <f>TEXT(SalesDataTable[[#This Row],[Order Date]],"mmm")</f>
        <v>Feb</v>
      </c>
    </row>
    <row r="159" spans="1:23" ht="15.6">
      <c r="A159" s="11">
        <v>1641</v>
      </c>
      <c r="B159" s="12">
        <v>46055</v>
      </c>
      <c r="C159" s="11">
        <f t="shared" si="14"/>
        <v>2026</v>
      </c>
      <c r="D159" s="13" t="str">
        <f t="shared" si="15"/>
        <v>Feb</v>
      </c>
      <c r="E159" s="14" t="str">
        <f t="shared" si="16"/>
        <v>Q1</v>
      </c>
      <c r="F159" s="11" t="s">
        <v>44</v>
      </c>
      <c r="G159" s="11" t="s">
        <v>71</v>
      </c>
      <c r="H159" s="11" t="s">
        <v>32</v>
      </c>
      <c r="I159" s="11" t="s">
        <v>40</v>
      </c>
      <c r="J159" s="11" t="s">
        <v>28</v>
      </c>
      <c r="K159" s="11" t="s">
        <v>54</v>
      </c>
      <c r="L159" s="15">
        <v>8</v>
      </c>
      <c r="M159" s="16">
        <v>102.78</v>
      </c>
      <c r="N159" s="17">
        <v>0.15</v>
      </c>
      <c r="O159" s="16">
        <v>50.39</v>
      </c>
      <c r="P159" s="16">
        <f t="shared" si="17"/>
        <v>698.904</v>
      </c>
      <c r="Q159" s="16">
        <f t="shared" si="18"/>
        <v>403.12</v>
      </c>
      <c r="R159" s="16">
        <f t="shared" si="19"/>
        <v>295.78399999999999</v>
      </c>
      <c r="S159" s="18">
        <f t="shared" si="20"/>
        <v>0.42321119924910999</v>
      </c>
      <c r="T159" s="19">
        <f>YEAR(SalesDataTable[[#This Row],[Order Date]])</f>
        <v>2026</v>
      </c>
      <c r="U159" s="18" t="str">
        <f>"Q"&amp;ROUNDUP(MONTH(SalesDataTable[[#This Row],[Order Date]])/3,0)</f>
        <v>Q1</v>
      </c>
      <c r="V159" s="15">
        <f>MONTH(SalesDataTable[[#This Row],[Order Date]])</f>
        <v>2</v>
      </c>
      <c r="W159" s="18" t="str">
        <f>TEXT(SalesDataTable[[#This Row],[Order Date]],"mmm")</f>
        <v>Feb</v>
      </c>
    </row>
    <row r="160" spans="1:23" ht="15.6">
      <c r="A160" s="11">
        <v>2014</v>
      </c>
      <c r="B160" s="12">
        <v>46055</v>
      </c>
      <c r="C160" s="11">
        <f t="shared" si="14"/>
        <v>2026</v>
      </c>
      <c r="D160" s="13" t="str">
        <f t="shared" si="15"/>
        <v>Feb</v>
      </c>
      <c r="E160" s="14" t="str">
        <f t="shared" si="16"/>
        <v>Q1</v>
      </c>
      <c r="F160" s="11" t="s">
        <v>30</v>
      </c>
      <c r="G160" s="11" t="s">
        <v>65</v>
      </c>
      <c r="H160" s="11" t="s">
        <v>52</v>
      </c>
      <c r="I160" s="11" t="s">
        <v>37</v>
      </c>
      <c r="J160" s="11" t="s">
        <v>47</v>
      </c>
      <c r="K160" s="11" t="s">
        <v>75</v>
      </c>
      <c r="L160" s="15">
        <v>1</v>
      </c>
      <c r="M160" s="16">
        <v>123.95</v>
      </c>
      <c r="N160" s="17">
        <v>0</v>
      </c>
      <c r="O160" s="16">
        <v>61.32</v>
      </c>
      <c r="P160" s="16">
        <f t="shared" si="17"/>
        <v>123.95</v>
      </c>
      <c r="Q160" s="16">
        <f t="shared" si="18"/>
        <v>61.32</v>
      </c>
      <c r="R160" s="16">
        <f t="shared" si="19"/>
        <v>62.63</v>
      </c>
      <c r="S160" s="18">
        <f t="shared" si="20"/>
        <v>0.50528438886647797</v>
      </c>
      <c r="T160" s="19">
        <f>YEAR(SalesDataTable[[#This Row],[Order Date]])</f>
        <v>2026</v>
      </c>
      <c r="U160" s="18" t="str">
        <f>"Q"&amp;ROUNDUP(MONTH(SalesDataTable[[#This Row],[Order Date]])/3,0)</f>
        <v>Q1</v>
      </c>
      <c r="V160" s="15">
        <f>MONTH(SalesDataTable[[#This Row],[Order Date]])</f>
        <v>2</v>
      </c>
      <c r="W160" s="18" t="str">
        <f>TEXT(SalesDataTable[[#This Row],[Order Date]],"mmm")</f>
        <v>Feb</v>
      </c>
    </row>
    <row r="161" spans="1:23" ht="15.6">
      <c r="A161" s="11">
        <v>2642</v>
      </c>
      <c r="B161" s="12">
        <v>46055</v>
      </c>
      <c r="C161" s="11">
        <f t="shared" si="14"/>
        <v>2026</v>
      </c>
      <c r="D161" s="13" t="str">
        <f t="shared" si="15"/>
        <v>Feb</v>
      </c>
      <c r="E161" s="14" t="str">
        <f t="shared" si="16"/>
        <v>Q1</v>
      </c>
      <c r="F161" s="11" t="s">
        <v>30</v>
      </c>
      <c r="G161" s="11" t="s">
        <v>65</v>
      </c>
      <c r="H161" s="11" t="s">
        <v>52</v>
      </c>
      <c r="I161" s="11" t="s">
        <v>27</v>
      </c>
      <c r="J161" s="11" t="s">
        <v>47</v>
      </c>
      <c r="K161" s="11" t="s">
        <v>53</v>
      </c>
      <c r="L161" s="15">
        <v>3</v>
      </c>
      <c r="M161" s="16">
        <v>199.9</v>
      </c>
      <c r="N161" s="17">
        <v>0</v>
      </c>
      <c r="O161" s="16">
        <v>104.18</v>
      </c>
      <c r="P161" s="16">
        <f t="shared" si="17"/>
        <v>599.70000000000005</v>
      </c>
      <c r="Q161" s="16">
        <f t="shared" si="18"/>
        <v>312.54000000000002</v>
      </c>
      <c r="R161" s="16">
        <f t="shared" si="19"/>
        <v>287.16000000000003</v>
      </c>
      <c r="S161" s="18">
        <f t="shared" si="20"/>
        <v>0.478839419709855</v>
      </c>
      <c r="T161" s="19">
        <f>YEAR(SalesDataTable[[#This Row],[Order Date]])</f>
        <v>2026</v>
      </c>
      <c r="U161" s="18" t="str">
        <f>"Q"&amp;ROUNDUP(MONTH(SalesDataTable[[#This Row],[Order Date]])/3,0)</f>
        <v>Q1</v>
      </c>
      <c r="V161" s="15">
        <f>MONTH(SalesDataTable[[#This Row],[Order Date]])</f>
        <v>2</v>
      </c>
      <c r="W161" s="18" t="str">
        <f>TEXT(SalesDataTable[[#This Row],[Order Date]],"mmm")</f>
        <v>Feb</v>
      </c>
    </row>
    <row r="162" spans="1:23" ht="15.6">
      <c r="A162" s="11">
        <v>2929</v>
      </c>
      <c r="B162" s="12">
        <v>46055</v>
      </c>
      <c r="C162" s="11">
        <f t="shared" si="14"/>
        <v>2026</v>
      </c>
      <c r="D162" s="13" t="str">
        <f t="shared" si="15"/>
        <v>Feb</v>
      </c>
      <c r="E162" s="14" t="str">
        <f t="shared" si="16"/>
        <v>Q1</v>
      </c>
      <c r="F162" s="11" t="s">
        <v>30</v>
      </c>
      <c r="G162" s="11" t="s">
        <v>67</v>
      </c>
      <c r="H162" s="11" t="s">
        <v>52</v>
      </c>
      <c r="I162" s="11" t="s">
        <v>27</v>
      </c>
      <c r="J162" s="11" t="s">
        <v>33</v>
      </c>
      <c r="K162" s="11" t="s">
        <v>34</v>
      </c>
      <c r="L162" s="15">
        <v>1</v>
      </c>
      <c r="M162" s="16">
        <v>93.78</v>
      </c>
      <c r="N162" s="17">
        <v>0</v>
      </c>
      <c r="O162" s="16">
        <v>44.21</v>
      </c>
      <c r="P162" s="16">
        <f t="shared" si="17"/>
        <v>93.78</v>
      </c>
      <c r="Q162" s="16">
        <f t="shared" si="18"/>
        <v>44.21</v>
      </c>
      <c r="R162" s="16">
        <f t="shared" si="19"/>
        <v>49.57</v>
      </c>
      <c r="S162" s="18">
        <f t="shared" si="20"/>
        <v>0.52857752185967199</v>
      </c>
      <c r="T162" s="19">
        <f>YEAR(SalesDataTable[[#This Row],[Order Date]])</f>
        <v>2026</v>
      </c>
      <c r="U162" s="18" t="str">
        <f>"Q"&amp;ROUNDUP(MONTH(SalesDataTable[[#This Row],[Order Date]])/3,0)</f>
        <v>Q1</v>
      </c>
      <c r="V162" s="15">
        <f>MONTH(SalesDataTable[[#This Row],[Order Date]])</f>
        <v>2</v>
      </c>
      <c r="W162" s="18" t="str">
        <f>TEXT(SalesDataTable[[#This Row],[Order Date]],"mmm")</f>
        <v>Feb</v>
      </c>
    </row>
    <row r="163" spans="1:23" ht="15.6">
      <c r="A163" s="11">
        <v>3855</v>
      </c>
      <c r="B163" s="12">
        <v>46055</v>
      </c>
      <c r="C163" s="11">
        <f t="shared" si="14"/>
        <v>2026</v>
      </c>
      <c r="D163" s="13" t="str">
        <f t="shared" si="15"/>
        <v>Feb</v>
      </c>
      <c r="E163" s="14" t="str">
        <f t="shared" si="16"/>
        <v>Q1</v>
      </c>
      <c r="F163" s="11" t="s">
        <v>24</v>
      </c>
      <c r="G163" s="11" t="s">
        <v>25</v>
      </c>
      <c r="H163" s="11" t="s">
        <v>26</v>
      </c>
      <c r="I163" s="11" t="s">
        <v>40</v>
      </c>
      <c r="J163" s="11" t="s">
        <v>58</v>
      </c>
      <c r="K163" s="11" t="s">
        <v>59</v>
      </c>
      <c r="L163" s="15">
        <v>1</v>
      </c>
      <c r="M163" s="16">
        <v>39.39</v>
      </c>
      <c r="N163" s="17">
        <v>0.1</v>
      </c>
      <c r="O163" s="16">
        <v>15.09</v>
      </c>
      <c r="P163" s="16">
        <f t="shared" si="17"/>
        <v>35.451000000000001</v>
      </c>
      <c r="Q163" s="16">
        <f t="shared" si="18"/>
        <v>15.09</v>
      </c>
      <c r="R163" s="16">
        <f t="shared" si="19"/>
        <v>20.361000000000001</v>
      </c>
      <c r="S163" s="18">
        <f t="shared" si="20"/>
        <v>0.57434204958957402</v>
      </c>
      <c r="T163" s="19">
        <f>YEAR(SalesDataTable[[#This Row],[Order Date]])</f>
        <v>2026</v>
      </c>
      <c r="U163" s="18" t="str">
        <f>"Q"&amp;ROUNDUP(MONTH(SalesDataTable[[#This Row],[Order Date]])/3,0)</f>
        <v>Q1</v>
      </c>
      <c r="V163" s="15">
        <f>MONTH(SalesDataTable[[#This Row],[Order Date]])</f>
        <v>2</v>
      </c>
      <c r="W163" s="18" t="str">
        <f>TEXT(SalesDataTable[[#This Row],[Order Date]],"mmm")</f>
        <v>Feb</v>
      </c>
    </row>
    <row r="164" spans="1:23" ht="15.6">
      <c r="A164" s="11">
        <v>4031</v>
      </c>
      <c r="B164" s="12">
        <v>46055</v>
      </c>
      <c r="C164" s="11">
        <f t="shared" si="14"/>
        <v>2026</v>
      </c>
      <c r="D164" s="13" t="str">
        <f t="shared" si="15"/>
        <v>Feb</v>
      </c>
      <c r="E164" s="14" t="str">
        <f t="shared" si="16"/>
        <v>Q1</v>
      </c>
      <c r="F164" s="11" t="s">
        <v>24</v>
      </c>
      <c r="G164" s="11" t="s">
        <v>25</v>
      </c>
      <c r="H164" s="11" t="s">
        <v>26</v>
      </c>
      <c r="I164" s="11" t="s">
        <v>37</v>
      </c>
      <c r="J164" s="11" t="s">
        <v>28</v>
      </c>
      <c r="K164" s="11" t="s">
        <v>54</v>
      </c>
      <c r="L164" s="15">
        <v>6</v>
      </c>
      <c r="M164" s="16">
        <v>101.64</v>
      </c>
      <c r="N164" s="17">
        <v>0</v>
      </c>
      <c r="O164" s="16">
        <v>51.06</v>
      </c>
      <c r="P164" s="16">
        <f t="shared" si="17"/>
        <v>609.84</v>
      </c>
      <c r="Q164" s="16">
        <f t="shared" si="18"/>
        <v>306.36</v>
      </c>
      <c r="R164" s="16">
        <f t="shared" si="19"/>
        <v>303.48</v>
      </c>
      <c r="S164" s="18">
        <f t="shared" si="20"/>
        <v>0.497638724911452</v>
      </c>
      <c r="T164" s="19">
        <f>YEAR(SalesDataTable[[#This Row],[Order Date]])</f>
        <v>2026</v>
      </c>
      <c r="U164" s="18" t="str">
        <f>"Q"&amp;ROUNDUP(MONTH(SalesDataTable[[#This Row],[Order Date]])/3,0)</f>
        <v>Q1</v>
      </c>
      <c r="V164" s="15">
        <f>MONTH(SalesDataTable[[#This Row],[Order Date]])</f>
        <v>2</v>
      </c>
      <c r="W164" s="18" t="str">
        <f>TEXT(SalesDataTable[[#This Row],[Order Date]],"mmm")</f>
        <v>Feb</v>
      </c>
    </row>
    <row r="165" spans="1:23" ht="15.6">
      <c r="A165" s="11">
        <v>2</v>
      </c>
      <c r="B165" s="12">
        <v>46056</v>
      </c>
      <c r="C165" s="11">
        <f t="shared" si="14"/>
        <v>2026</v>
      </c>
      <c r="D165" s="13" t="str">
        <f t="shared" si="15"/>
        <v>Feb</v>
      </c>
      <c r="E165" s="14" t="str">
        <f t="shared" si="16"/>
        <v>Q1</v>
      </c>
      <c r="F165" s="11" t="s">
        <v>24</v>
      </c>
      <c r="G165" s="11" t="s">
        <v>25</v>
      </c>
      <c r="H165" s="11" t="s">
        <v>32</v>
      </c>
      <c r="I165" s="11" t="s">
        <v>40</v>
      </c>
      <c r="J165" s="11" t="s">
        <v>58</v>
      </c>
      <c r="K165" s="11" t="s">
        <v>66</v>
      </c>
      <c r="L165" s="15">
        <v>12</v>
      </c>
      <c r="M165" s="16">
        <v>36.74</v>
      </c>
      <c r="N165" s="17">
        <v>0.2</v>
      </c>
      <c r="O165" s="16">
        <v>13.53</v>
      </c>
      <c r="P165" s="16">
        <f t="shared" si="17"/>
        <v>352.70400000000001</v>
      </c>
      <c r="Q165" s="16">
        <f t="shared" si="18"/>
        <v>162.36000000000001</v>
      </c>
      <c r="R165" s="16">
        <f t="shared" si="19"/>
        <v>190.34399999999999</v>
      </c>
      <c r="S165" s="18">
        <f t="shared" si="20"/>
        <v>0.53967065868263497</v>
      </c>
      <c r="T165" s="19">
        <f>YEAR(SalesDataTable[[#This Row],[Order Date]])</f>
        <v>2026</v>
      </c>
      <c r="U165" s="18" t="str">
        <f>"Q"&amp;ROUNDUP(MONTH(SalesDataTable[[#This Row],[Order Date]])/3,0)</f>
        <v>Q1</v>
      </c>
      <c r="V165" s="15">
        <f>MONTH(SalesDataTable[[#This Row],[Order Date]])</f>
        <v>2</v>
      </c>
      <c r="W165" s="18" t="str">
        <f>TEXT(SalesDataTable[[#This Row],[Order Date]],"mmm")</f>
        <v>Feb</v>
      </c>
    </row>
    <row r="166" spans="1:23" ht="15.6">
      <c r="A166" s="11">
        <v>4228</v>
      </c>
      <c r="B166" s="12">
        <v>46056</v>
      </c>
      <c r="C166" s="11">
        <f t="shared" si="14"/>
        <v>2026</v>
      </c>
      <c r="D166" s="13" t="str">
        <f t="shared" si="15"/>
        <v>Feb</v>
      </c>
      <c r="E166" s="14" t="str">
        <f t="shared" si="16"/>
        <v>Q1</v>
      </c>
      <c r="F166" s="11" t="s">
        <v>44</v>
      </c>
      <c r="G166" s="11" t="s">
        <v>57</v>
      </c>
      <c r="H166" s="11" t="s">
        <v>43</v>
      </c>
      <c r="I166" s="11" t="s">
        <v>37</v>
      </c>
      <c r="J166" s="11" t="s">
        <v>33</v>
      </c>
      <c r="K166" s="11" t="s">
        <v>61</v>
      </c>
      <c r="L166" s="15">
        <v>2</v>
      </c>
      <c r="M166" s="16">
        <v>154.62</v>
      </c>
      <c r="N166" s="17">
        <v>0</v>
      </c>
      <c r="O166" s="16">
        <v>78.209999999999994</v>
      </c>
      <c r="P166" s="16">
        <f t="shared" si="17"/>
        <v>309.24</v>
      </c>
      <c r="Q166" s="16">
        <f t="shared" si="18"/>
        <v>156.41999999999999</v>
      </c>
      <c r="R166" s="16">
        <f t="shared" si="19"/>
        <v>152.82</v>
      </c>
      <c r="S166" s="18">
        <f t="shared" si="20"/>
        <v>0.49417927823050101</v>
      </c>
      <c r="T166" s="19">
        <f>YEAR(SalesDataTable[[#This Row],[Order Date]])</f>
        <v>2026</v>
      </c>
      <c r="U166" s="18" t="str">
        <f>"Q"&amp;ROUNDUP(MONTH(SalesDataTable[[#This Row],[Order Date]])/3,0)</f>
        <v>Q1</v>
      </c>
      <c r="V166" s="15">
        <f>MONTH(SalesDataTable[[#This Row],[Order Date]])</f>
        <v>2</v>
      </c>
      <c r="W166" s="18" t="str">
        <f>TEXT(SalesDataTable[[#This Row],[Order Date]],"mmm")</f>
        <v>Feb</v>
      </c>
    </row>
    <row r="167" spans="1:23" ht="15.6">
      <c r="A167" s="11">
        <v>928</v>
      </c>
      <c r="B167" s="12">
        <v>46057</v>
      </c>
      <c r="C167" s="11">
        <f t="shared" si="14"/>
        <v>2026</v>
      </c>
      <c r="D167" s="13" t="str">
        <f t="shared" si="15"/>
        <v>Feb</v>
      </c>
      <c r="E167" s="14" t="str">
        <f t="shared" si="16"/>
        <v>Q1</v>
      </c>
      <c r="F167" s="11" t="s">
        <v>24</v>
      </c>
      <c r="G167" s="11" t="s">
        <v>25</v>
      </c>
      <c r="H167" s="11" t="s">
        <v>52</v>
      </c>
      <c r="I167" s="11" t="s">
        <v>37</v>
      </c>
      <c r="J167" s="11" t="s">
        <v>47</v>
      </c>
      <c r="K167" s="11" t="s">
        <v>75</v>
      </c>
      <c r="L167" s="15">
        <v>1</v>
      </c>
      <c r="M167" s="16">
        <v>125.63</v>
      </c>
      <c r="N167" s="17">
        <v>0.1</v>
      </c>
      <c r="O167" s="16">
        <v>60.38</v>
      </c>
      <c r="P167" s="16">
        <f t="shared" si="17"/>
        <v>113.06699999999999</v>
      </c>
      <c r="Q167" s="16">
        <f t="shared" si="18"/>
        <v>60.38</v>
      </c>
      <c r="R167" s="16">
        <f t="shared" si="19"/>
        <v>52.686999999999998</v>
      </c>
      <c r="S167" s="18">
        <f t="shared" si="20"/>
        <v>0.46598034793529503</v>
      </c>
      <c r="T167" s="19">
        <f>YEAR(SalesDataTable[[#This Row],[Order Date]])</f>
        <v>2026</v>
      </c>
      <c r="U167" s="18" t="str">
        <f>"Q"&amp;ROUNDUP(MONTH(SalesDataTable[[#This Row],[Order Date]])/3,0)</f>
        <v>Q1</v>
      </c>
      <c r="V167" s="15">
        <f>MONTH(SalesDataTable[[#This Row],[Order Date]])</f>
        <v>2</v>
      </c>
      <c r="W167" s="18" t="str">
        <f>TEXT(SalesDataTable[[#This Row],[Order Date]],"mmm")</f>
        <v>Feb</v>
      </c>
    </row>
    <row r="168" spans="1:23" ht="15.6">
      <c r="A168" s="11">
        <v>933</v>
      </c>
      <c r="B168" s="12">
        <v>46057</v>
      </c>
      <c r="C168" s="11">
        <f t="shared" si="14"/>
        <v>2026</v>
      </c>
      <c r="D168" s="13" t="str">
        <f t="shared" si="15"/>
        <v>Feb</v>
      </c>
      <c r="E168" s="14" t="str">
        <f t="shared" si="16"/>
        <v>Q1</v>
      </c>
      <c r="F168" s="11" t="s">
        <v>30</v>
      </c>
      <c r="G168" s="11" t="s">
        <v>65</v>
      </c>
      <c r="H168" s="11" t="s">
        <v>26</v>
      </c>
      <c r="I168" s="11" t="s">
        <v>37</v>
      </c>
      <c r="J168" s="11" t="s">
        <v>47</v>
      </c>
      <c r="K168" s="11" t="s">
        <v>64</v>
      </c>
      <c r="L168" s="15">
        <v>2</v>
      </c>
      <c r="M168" s="16">
        <v>81.59</v>
      </c>
      <c r="N168" s="17">
        <v>0.1</v>
      </c>
      <c r="O168" s="16">
        <v>38.64</v>
      </c>
      <c r="P168" s="16">
        <f t="shared" si="17"/>
        <v>146.86199999999999</v>
      </c>
      <c r="Q168" s="16">
        <f t="shared" si="18"/>
        <v>77.28</v>
      </c>
      <c r="R168" s="16">
        <f t="shared" si="19"/>
        <v>69.581999999999994</v>
      </c>
      <c r="S168" s="18">
        <f t="shared" si="20"/>
        <v>0.473791722841852</v>
      </c>
      <c r="T168" s="19">
        <f>YEAR(SalesDataTable[[#This Row],[Order Date]])</f>
        <v>2026</v>
      </c>
      <c r="U168" s="18" t="str">
        <f>"Q"&amp;ROUNDUP(MONTH(SalesDataTable[[#This Row],[Order Date]])/3,0)</f>
        <v>Q1</v>
      </c>
      <c r="V168" s="15">
        <f>MONTH(SalesDataTable[[#This Row],[Order Date]])</f>
        <v>2</v>
      </c>
      <c r="W168" s="18" t="str">
        <f>TEXT(SalesDataTable[[#This Row],[Order Date]],"mmm")</f>
        <v>Feb</v>
      </c>
    </row>
    <row r="169" spans="1:23" ht="15.6">
      <c r="A169" s="11">
        <v>1646</v>
      </c>
      <c r="B169" s="12">
        <v>46057</v>
      </c>
      <c r="C169" s="11">
        <f t="shared" si="14"/>
        <v>2026</v>
      </c>
      <c r="D169" s="13" t="str">
        <f t="shared" si="15"/>
        <v>Feb</v>
      </c>
      <c r="E169" s="14" t="str">
        <f t="shared" si="16"/>
        <v>Q1</v>
      </c>
      <c r="F169" s="11" t="s">
        <v>35</v>
      </c>
      <c r="G169" s="11" t="s">
        <v>49</v>
      </c>
      <c r="H169" s="11" t="s">
        <v>26</v>
      </c>
      <c r="I169" s="11" t="s">
        <v>37</v>
      </c>
      <c r="J169" s="11" t="s">
        <v>38</v>
      </c>
      <c r="K169" s="11" t="s">
        <v>56</v>
      </c>
      <c r="L169" s="15">
        <v>2</v>
      </c>
      <c r="M169" s="16">
        <v>45.81</v>
      </c>
      <c r="N169" s="17">
        <v>0.1</v>
      </c>
      <c r="O169" s="16">
        <v>18.420000000000002</v>
      </c>
      <c r="P169" s="16">
        <f t="shared" si="17"/>
        <v>82.457999999999998</v>
      </c>
      <c r="Q169" s="16">
        <f t="shared" si="18"/>
        <v>36.840000000000003</v>
      </c>
      <c r="R169" s="16">
        <f t="shared" si="19"/>
        <v>45.618000000000002</v>
      </c>
      <c r="S169" s="18">
        <f t="shared" si="20"/>
        <v>0.55322709743141996</v>
      </c>
      <c r="T169" s="19">
        <f>YEAR(SalesDataTable[[#This Row],[Order Date]])</f>
        <v>2026</v>
      </c>
      <c r="U169" s="18" t="str">
        <f>"Q"&amp;ROUNDUP(MONTH(SalesDataTable[[#This Row],[Order Date]])/3,0)</f>
        <v>Q1</v>
      </c>
      <c r="V169" s="15">
        <f>MONTH(SalesDataTable[[#This Row],[Order Date]])</f>
        <v>2</v>
      </c>
      <c r="W169" s="18" t="str">
        <f>TEXT(SalesDataTable[[#This Row],[Order Date]],"mmm")</f>
        <v>Feb</v>
      </c>
    </row>
    <row r="170" spans="1:23" ht="15.6">
      <c r="A170" s="11">
        <v>380</v>
      </c>
      <c r="B170" s="12">
        <v>46058</v>
      </c>
      <c r="C170" s="11">
        <f t="shared" si="14"/>
        <v>2026</v>
      </c>
      <c r="D170" s="13" t="str">
        <f t="shared" si="15"/>
        <v>Feb</v>
      </c>
      <c r="E170" s="14" t="str">
        <f t="shared" si="16"/>
        <v>Q1</v>
      </c>
      <c r="F170" s="11" t="s">
        <v>30</v>
      </c>
      <c r="G170" s="11" t="s">
        <v>67</v>
      </c>
      <c r="H170" s="11" t="s">
        <v>26</v>
      </c>
      <c r="I170" s="11" t="s">
        <v>27</v>
      </c>
      <c r="J170" s="11" t="s">
        <v>58</v>
      </c>
      <c r="K170" s="11" t="s">
        <v>62</v>
      </c>
      <c r="L170" s="15">
        <v>3</v>
      </c>
      <c r="M170" s="16">
        <v>125.63</v>
      </c>
      <c r="N170" s="17">
        <v>0</v>
      </c>
      <c r="O170" s="16">
        <v>71.05</v>
      </c>
      <c r="P170" s="16">
        <f t="shared" si="17"/>
        <v>376.89</v>
      </c>
      <c r="Q170" s="16">
        <f t="shared" si="18"/>
        <v>213.15</v>
      </c>
      <c r="R170" s="16">
        <f t="shared" si="19"/>
        <v>163.74</v>
      </c>
      <c r="S170" s="18">
        <f t="shared" si="20"/>
        <v>0.43445037013452198</v>
      </c>
      <c r="T170" s="19">
        <f>YEAR(SalesDataTable[[#This Row],[Order Date]])</f>
        <v>2026</v>
      </c>
      <c r="U170" s="18" t="str">
        <f>"Q"&amp;ROUNDUP(MONTH(SalesDataTable[[#This Row],[Order Date]])/3,0)</f>
        <v>Q1</v>
      </c>
      <c r="V170" s="15">
        <f>MONTH(SalesDataTable[[#This Row],[Order Date]])</f>
        <v>2</v>
      </c>
      <c r="W170" s="18" t="str">
        <f>TEXT(SalesDataTable[[#This Row],[Order Date]],"mmm")</f>
        <v>Feb</v>
      </c>
    </row>
    <row r="171" spans="1:23" ht="15.6">
      <c r="A171" s="11">
        <v>1723</v>
      </c>
      <c r="B171" s="12">
        <v>46058</v>
      </c>
      <c r="C171" s="11">
        <f t="shared" si="14"/>
        <v>2026</v>
      </c>
      <c r="D171" s="13" t="str">
        <f t="shared" si="15"/>
        <v>Feb</v>
      </c>
      <c r="E171" s="14" t="str">
        <f t="shared" si="16"/>
        <v>Q1</v>
      </c>
      <c r="F171" s="11" t="s">
        <v>44</v>
      </c>
      <c r="G171" s="11" t="s">
        <v>57</v>
      </c>
      <c r="H171" s="11" t="s">
        <v>26</v>
      </c>
      <c r="I171" s="11" t="s">
        <v>27</v>
      </c>
      <c r="J171" s="11" t="s">
        <v>28</v>
      </c>
      <c r="K171" s="11" t="s">
        <v>54</v>
      </c>
      <c r="L171" s="15">
        <v>2</v>
      </c>
      <c r="M171" s="16">
        <v>101.01</v>
      </c>
      <c r="N171" s="17">
        <v>0</v>
      </c>
      <c r="O171" s="16">
        <v>50.26</v>
      </c>
      <c r="P171" s="16">
        <f t="shared" si="17"/>
        <v>202.02</v>
      </c>
      <c r="Q171" s="16">
        <f t="shared" si="18"/>
        <v>100.52</v>
      </c>
      <c r="R171" s="16">
        <f t="shared" si="19"/>
        <v>101.5</v>
      </c>
      <c r="S171" s="18">
        <f t="shared" si="20"/>
        <v>0.50242550242550199</v>
      </c>
      <c r="T171" s="19">
        <f>YEAR(SalesDataTable[[#This Row],[Order Date]])</f>
        <v>2026</v>
      </c>
      <c r="U171" s="18" t="str">
        <f>"Q"&amp;ROUNDUP(MONTH(SalesDataTable[[#This Row],[Order Date]])/3,0)</f>
        <v>Q1</v>
      </c>
      <c r="V171" s="15">
        <f>MONTH(SalesDataTable[[#This Row],[Order Date]])</f>
        <v>2</v>
      </c>
      <c r="W171" s="18" t="str">
        <f>TEXT(SalesDataTable[[#This Row],[Order Date]],"mmm")</f>
        <v>Feb</v>
      </c>
    </row>
    <row r="172" spans="1:23" ht="15.6">
      <c r="A172" s="11">
        <v>2529</v>
      </c>
      <c r="B172" s="12">
        <v>46058</v>
      </c>
      <c r="C172" s="11">
        <f t="shared" si="14"/>
        <v>2026</v>
      </c>
      <c r="D172" s="13" t="str">
        <f t="shared" si="15"/>
        <v>Feb</v>
      </c>
      <c r="E172" s="14" t="str">
        <f t="shared" si="16"/>
        <v>Q1</v>
      </c>
      <c r="F172" s="11" t="s">
        <v>44</v>
      </c>
      <c r="G172" s="11" t="s">
        <v>71</v>
      </c>
      <c r="H172" s="11" t="s">
        <v>26</v>
      </c>
      <c r="I172" s="11" t="s">
        <v>27</v>
      </c>
      <c r="J172" s="11" t="s">
        <v>33</v>
      </c>
      <c r="K172" s="11" t="s">
        <v>61</v>
      </c>
      <c r="L172" s="15">
        <v>6</v>
      </c>
      <c r="M172" s="16">
        <v>154.22</v>
      </c>
      <c r="N172" s="17">
        <v>0</v>
      </c>
      <c r="O172" s="16">
        <v>79.599999999999994</v>
      </c>
      <c r="P172" s="16">
        <f t="shared" si="17"/>
        <v>925.32</v>
      </c>
      <c r="Q172" s="16">
        <f t="shared" si="18"/>
        <v>477.6</v>
      </c>
      <c r="R172" s="16">
        <f t="shared" si="19"/>
        <v>447.72</v>
      </c>
      <c r="S172" s="18">
        <f t="shared" si="20"/>
        <v>0.48385423421086798</v>
      </c>
      <c r="T172" s="19">
        <f>YEAR(SalesDataTable[[#This Row],[Order Date]])</f>
        <v>2026</v>
      </c>
      <c r="U172" s="18" t="str">
        <f>"Q"&amp;ROUNDUP(MONTH(SalesDataTable[[#This Row],[Order Date]])/3,0)</f>
        <v>Q1</v>
      </c>
      <c r="V172" s="15">
        <f>MONTH(SalesDataTable[[#This Row],[Order Date]])</f>
        <v>2</v>
      </c>
      <c r="W172" s="18" t="str">
        <f>TEXT(SalesDataTable[[#This Row],[Order Date]],"mmm")</f>
        <v>Feb</v>
      </c>
    </row>
    <row r="173" spans="1:23" ht="15.6">
      <c r="A173" s="11">
        <v>2685</v>
      </c>
      <c r="B173" s="12">
        <v>46058</v>
      </c>
      <c r="C173" s="11">
        <f t="shared" si="14"/>
        <v>2026</v>
      </c>
      <c r="D173" s="13" t="str">
        <f t="shared" si="15"/>
        <v>Feb</v>
      </c>
      <c r="E173" s="14" t="str">
        <f t="shared" si="16"/>
        <v>Q1</v>
      </c>
      <c r="F173" s="11" t="s">
        <v>30</v>
      </c>
      <c r="G173" s="11" t="s">
        <v>73</v>
      </c>
      <c r="H173" s="11" t="s">
        <v>26</v>
      </c>
      <c r="I173" s="11" t="s">
        <v>37</v>
      </c>
      <c r="J173" s="11" t="s">
        <v>33</v>
      </c>
      <c r="K173" s="11" t="s">
        <v>70</v>
      </c>
      <c r="L173" s="15">
        <v>1</v>
      </c>
      <c r="M173" s="16">
        <v>72.78</v>
      </c>
      <c r="N173" s="17">
        <v>0.05</v>
      </c>
      <c r="O173" s="16">
        <v>33.26</v>
      </c>
      <c r="P173" s="16">
        <f t="shared" si="17"/>
        <v>69.141000000000005</v>
      </c>
      <c r="Q173" s="16">
        <f t="shared" si="18"/>
        <v>33.26</v>
      </c>
      <c r="R173" s="16">
        <f t="shared" si="19"/>
        <v>35.881</v>
      </c>
      <c r="S173" s="18">
        <f t="shared" si="20"/>
        <v>0.51895402149231296</v>
      </c>
      <c r="T173" s="19">
        <f>YEAR(SalesDataTable[[#This Row],[Order Date]])</f>
        <v>2026</v>
      </c>
      <c r="U173" s="18" t="str">
        <f>"Q"&amp;ROUNDUP(MONTH(SalesDataTable[[#This Row],[Order Date]])/3,0)</f>
        <v>Q1</v>
      </c>
      <c r="V173" s="15">
        <f>MONTH(SalesDataTable[[#This Row],[Order Date]])</f>
        <v>2</v>
      </c>
      <c r="W173" s="18" t="str">
        <f>TEXT(SalesDataTable[[#This Row],[Order Date]],"mmm")</f>
        <v>Feb</v>
      </c>
    </row>
    <row r="174" spans="1:23" ht="15.6">
      <c r="A174" s="11">
        <v>2793</v>
      </c>
      <c r="B174" s="12">
        <v>46058</v>
      </c>
      <c r="C174" s="11">
        <f t="shared" si="14"/>
        <v>2026</v>
      </c>
      <c r="D174" s="13" t="str">
        <f t="shared" si="15"/>
        <v>Feb</v>
      </c>
      <c r="E174" s="14" t="str">
        <f t="shared" si="16"/>
        <v>Q1</v>
      </c>
      <c r="F174" s="11" t="s">
        <v>30</v>
      </c>
      <c r="G174" s="11" t="s">
        <v>73</v>
      </c>
      <c r="H174" s="11" t="s">
        <v>32</v>
      </c>
      <c r="I174" s="11" t="s">
        <v>40</v>
      </c>
      <c r="J174" s="11" t="s">
        <v>47</v>
      </c>
      <c r="K174" s="11" t="s">
        <v>75</v>
      </c>
      <c r="L174" s="15">
        <v>3</v>
      </c>
      <c r="M174" s="16">
        <v>122.69</v>
      </c>
      <c r="N174" s="17">
        <v>0.05</v>
      </c>
      <c r="O174" s="16">
        <v>62.08</v>
      </c>
      <c r="P174" s="16">
        <f t="shared" si="17"/>
        <v>349.66649999999998</v>
      </c>
      <c r="Q174" s="16">
        <f t="shared" si="18"/>
        <v>186.24</v>
      </c>
      <c r="R174" s="16">
        <f t="shared" si="19"/>
        <v>163.4265</v>
      </c>
      <c r="S174" s="18">
        <f t="shared" si="20"/>
        <v>0.46737820180085898</v>
      </c>
      <c r="T174" s="19">
        <f>YEAR(SalesDataTable[[#This Row],[Order Date]])</f>
        <v>2026</v>
      </c>
      <c r="U174" s="18" t="str">
        <f>"Q"&amp;ROUNDUP(MONTH(SalesDataTable[[#This Row],[Order Date]])/3,0)</f>
        <v>Q1</v>
      </c>
      <c r="V174" s="15">
        <f>MONTH(SalesDataTable[[#This Row],[Order Date]])</f>
        <v>2</v>
      </c>
      <c r="W174" s="18" t="str">
        <f>TEXT(SalesDataTable[[#This Row],[Order Date]],"mmm")</f>
        <v>Feb</v>
      </c>
    </row>
    <row r="175" spans="1:23" ht="15.6">
      <c r="A175" s="11">
        <v>346</v>
      </c>
      <c r="B175" s="12">
        <v>46059</v>
      </c>
      <c r="C175" s="11">
        <f t="shared" si="14"/>
        <v>2026</v>
      </c>
      <c r="D175" s="13" t="str">
        <f t="shared" si="15"/>
        <v>Feb</v>
      </c>
      <c r="E175" s="14" t="str">
        <f t="shared" si="16"/>
        <v>Q1</v>
      </c>
      <c r="F175" s="11" t="s">
        <v>30</v>
      </c>
      <c r="G175" s="11" t="s">
        <v>31</v>
      </c>
      <c r="H175" s="11" t="s">
        <v>26</v>
      </c>
      <c r="I175" s="11" t="s">
        <v>40</v>
      </c>
      <c r="J175" s="11" t="s">
        <v>28</v>
      </c>
      <c r="K175" s="11" t="s">
        <v>54</v>
      </c>
      <c r="L175" s="15">
        <v>3</v>
      </c>
      <c r="M175" s="16">
        <v>103.22</v>
      </c>
      <c r="N175" s="17">
        <v>0</v>
      </c>
      <c r="O175" s="16">
        <v>50.74</v>
      </c>
      <c r="P175" s="16">
        <f t="shared" si="17"/>
        <v>309.66000000000003</v>
      </c>
      <c r="Q175" s="16">
        <f t="shared" si="18"/>
        <v>152.22</v>
      </c>
      <c r="R175" s="16">
        <f t="shared" si="19"/>
        <v>157.44</v>
      </c>
      <c r="S175" s="18">
        <f t="shared" si="20"/>
        <v>0.50842859910869997</v>
      </c>
      <c r="T175" s="19">
        <f>YEAR(SalesDataTable[[#This Row],[Order Date]])</f>
        <v>2026</v>
      </c>
      <c r="U175" s="18" t="str">
        <f>"Q"&amp;ROUNDUP(MONTH(SalesDataTable[[#This Row],[Order Date]])/3,0)</f>
        <v>Q1</v>
      </c>
      <c r="V175" s="15">
        <f>MONTH(SalesDataTable[[#This Row],[Order Date]])</f>
        <v>2</v>
      </c>
      <c r="W175" s="18" t="str">
        <f>TEXT(SalesDataTable[[#This Row],[Order Date]],"mmm")</f>
        <v>Feb</v>
      </c>
    </row>
    <row r="176" spans="1:23" ht="15.6">
      <c r="A176" s="11">
        <v>539</v>
      </c>
      <c r="B176" s="12">
        <v>46059</v>
      </c>
      <c r="C176" s="11">
        <f t="shared" si="14"/>
        <v>2026</v>
      </c>
      <c r="D176" s="13" t="str">
        <f t="shared" si="15"/>
        <v>Feb</v>
      </c>
      <c r="E176" s="14" t="str">
        <f t="shared" si="16"/>
        <v>Q1</v>
      </c>
      <c r="F176" s="11" t="s">
        <v>24</v>
      </c>
      <c r="G176" s="11" t="s">
        <v>74</v>
      </c>
      <c r="H176" s="11" t="s">
        <v>52</v>
      </c>
      <c r="I176" s="11" t="s">
        <v>37</v>
      </c>
      <c r="J176" s="11" t="s">
        <v>33</v>
      </c>
      <c r="K176" s="11" t="s">
        <v>34</v>
      </c>
      <c r="L176" s="15">
        <v>3</v>
      </c>
      <c r="M176" s="16">
        <v>92.96</v>
      </c>
      <c r="N176" s="17">
        <v>0.15</v>
      </c>
      <c r="O176" s="16">
        <v>44.56</v>
      </c>
      <c r="P176" s="16">
        <f t="shared" si="17"/>
        <v>237.048</v>
      </c>
      <c r="Q176" s="16">
        <f t="shared" si="18"/>
        <v>133.68</v>
      </c>
      <c r="R176" s="16">
        <f t="shared" si="19"/>
        <v>103.36799999999999</v>
      </c>
      <c r="S176" s="18">
        <f t="shared" si="20"/>
        <v>0.43606358205932999</v>
      </c>
      <c r="T176" s="19">
        <f>YEAR(SalesDataTable[[#This Row],[Order Date]])</f>
        <v>2026</v>
      </c>
      <c r="U176" s="18" t="str">
        <f>"Q"&amp;ROUNDUP(MONTH(SalesDataTable[[#This Row],[Order Date]])/3,0)</f>
        <v>Q1</v>
      </c>
      <c r="V176" s="15">
        <f>MONTH(SalesDataTable[[#This Row],[Order Date]])</f>
        <v>2</v>
      </c>
      <c r="W176" s="18" t="str">
        <f>TEXT(SalesDataTable[[#This Row],[Order Date]],"mmm")</f>
        <v>Feb</v>
      </c>
    </row>
    <row r="177" spans="1:23" ht="15.6">
      <c r="A177" s="11">
        <v>1368</v>
      </c>
      <c r="B177" s="12">
        <v>46059</v>
      </c>
      <c r="C177" s="11">
        <f t="shared" si="14"/>
        <v>2026</v>
      </c>
      <c r="D177" s="13" t="str">
        <f t="shared" si="15"/>
        <v>Feb</v>
      </c>
      <c r="E177" s="14" t="str">
        <f t="shared" si="16"/>
        <v>Q1</v>
      </c>
      <c r="F177" s="11" t="s">
        <v>30</v>
      </c>
      <c r="G177" s="11" t="s">
        <v>67</v>
      </c>
      <c r="H177" s="11" t="s">
        <v>43</v>
      </c>
      <c r="I177" s="11" t="s">
        <v>37</v>
      </c>
      <c r="J177" s="11" t="s">
        <v>38</v>
      </c>
      <c r="K177" s="11" t="s">
        <v>39</v>
      </c>
      <c r="L177" s="15">
        <v>1</v>
      </c>
      <c r="M177" s="16">
        <v>36.520000000000003</v>
      </c>
      <c r="N177" s="17">
        <v>0</v>
      </c>
      <c r="O177" s="16">
        <v>13.94</v>
      </c>
      <c r="P177" s="16">
        <f t="shared" si="17"/>
        <v>36.520000000000003</v>
      </c>
      <c r="Q177" s="16">
        <f t="shared" si="18"/>
        <v>13.94</v>
      </c>
      <c r="R177" s="16">
        <f t="shared" si="19"/>
        <v>22.58</v>
      </c>
      <c r="S177" s="18">
        <f t="shared" si="20"/>
        <v>0.61829134720700996</v>
      </c>
      <c r="T177" s="19">
        <f>YEAR(SalesDataTable[[#This Row],[Order Date]])</f>
        <v>2026</v>
      </c>
      <c r="U177" s="18" t="str">
        <f>"Q"&amp;ROUNDUP(MONTH(SalesDataTable[[#This Row],[Order Date]])/3,0)</f>
        <v>Q1</v>
      </c>
      <c r="V177" s="15">
        <f>MONTH(SalesDataTable[[#This Row],[Order Date]])</f>
        <v>2</v>
      </c>
      <c r="W177" s="18" t="str">
        <f>TEXT(SalesDataTable[[#This Row],[Order Date]],"mmm")</f>
        <v>Feb</v>
      </c>
    </row>
    <row r="178" spans="1:23" ht="15.6">
      <c r="A178" s="11">
        <v>3506</v>
      </c>
      <c r="B178" s="12">
        <v>46059</v>
      </c>
      <c r="C178" s="11">
        <f t="shared" si="14"/>
        <v>2026</v>
      </c>
      <c r="D178" s="13" t="str">
        <f t="shared" si="15"/>
        <v>Feb</v>
      </c>
      <c r="E178" s="14" t="str">
        <f t="shared" si="16"/>
        <v>Q1</v>
      </c>
      <c r="F178" s="11" t="s">
        <v>24</v>
      </c>
      <c r="G178" s="11" t="s">
        <v>25</v>
      </c>
      <c r="H178" s="11" t="s">
        <v>43</v>
      </c>
      <c r="I178" s="11" t="s">
        <v>27</v>
      </c>
      <c r="J178" s="11" t="s">
        <v>58</v>
      </c>
      <c r="K178" s="11" t="s">
        <v>69</v>
      </c>
      <c r="L178" s="15">
        <v>3</v>
      </c>
      <c r="M178" s="16">
        <v>50.65</v>
      </c>
      <c r="N178" s="17">
        <v>0</v>
      </c>
      <c r="O178" s="16">
        <v>21.49</v>
      </c>
      <c r="P178" s="16">
        <f t="shared" si="17"/>
        <v>151.94999999999999</v>
      </c>
      <c r="Q178" s="16">
        <f t="shared" si="18"/>
        <v>64.47</v>
      </c>
      <c r="R178" s="16">
        <f t="shared" si="19"/>
        <v>87.48</v>
      </c>
      <c r="S178" s="18">
        <f t="shared" si="20"/>
        <v>0.57571569595261596</v>
      </c>
      <c r="T178" s="19">
        <f>YEAR(SalesDataTable[[#This Row],[Order Date]])</f>
        <v>2026</v>
      </c>
      <c r="U178" s="18" t="str">
        <f>"Q"&amp;ROUNDUP(MONTH(SalesDataTable[[#This Row],[Order Date]])/3,0)</f>
        <v>Q1</v>
      </c>
      <c r="V178" s="15">
        <f>MONTH(SalesDataTable[[#This Row],[Order Date]])</f>
        <v>2</v>
      </c>
      <c r="W178" s="18" t="str">
        <f>TEXT(SalesDataTable[[#This Row],[Order Date]],"mmm")</f>
        <v>Feb</v>
      </c>
    </row>
    <row r="179" spans="1:23" ht="15.6">
      <c r="A179" s="11">
        <v>1314</v>
      </c>
      <c r="B179" s="12">
        <v>46060</v>
      </c>
      <c r="C179" s="11">
        <f t="shared" si="14"/>
        <v>2026</v>
      </c>
      <c r="D179" s="13" t="str">
        <f t="shared" si="15"/>
        <v>Feb</v>
      </c>
      <c r="E179" s="14" t="str">
        <f t="shared" si="16"/>
        <v>Q1</v>
      </c>
      <c r="F179" s="11" t="s">
        <v>44</v>
      </c>
      <c r="G179" s="11" t="s">
        <v>45</v>
      </c>
      <c r="H179" s="11" t="s">
        <v>26</v>
      </c>
      <c r="I179" s="11" t="s">
        <v>27</v>
      </c>
      <c r="J179" s="11" t="s">
        <v>38</v>
      </c>
      <c r="K179" s="11" t="s">
        <v>39</v>
      </c>
      <c r="L179" s="15">
        <v>2</v>
      </c>
      <c r="M179" s="16">
        <v>37.03</v>
      </c>
      <c r="N179" s="17">
        <v>0.15</v>
      </c>
      <c r="O179" s="16">
        <v>13.87</v>
      </c>
      <c r="P179" s="16">
        <f t="shared" si="17"/>
        <v>62.951000000000001</v>
      </c>
      <c r="Q179" s="16">
        <f t="shared" si="18"/>
        <v>27.74</v>
      </c>
      <c r="R179" s="16">
        <f t="shared" si="19"/>
        <v>35.210999999999999</v>
      </c>
      <c r="S179" s="18">
        <f t="shared" si="20"/>
        <v>0.55933980397451999</v>
      </c>
      <c r="T179" s="19">
        <f>YEAR(SalesDataTable[[#This Row],[Order Date]])</f>
        <v>2026</v>
      </c>
      <c r="U179" s="18" t="str">
        <f>"Q"&amp;ROUNDUP(MONTH(SalesDataTable[[#This Row],[Order Date]])/3,0)</f>
        <v>Q1</v>
      </c>
      <c r="V179" s="15">
        <f>MONTH(SalesDataTable[[#This Row],[Order Date]])</f>
        <v>2</v>
      </c>
      <c r="W179" s="18" t="str">
        <f>TEXT(SalesDataTable[[#This Row],[Order Date]],"mmm")</f>
        <v>Feb</v>
      </c>
    </row>
    <row r="180" spans="1:23" ht="15.6">
      <c r="A180" s="11">
        <v>2092</v>
      </c>
      <c r="B180" s="12">
        <v>46060</v>
      </c>
      <c r="C180" s="11">
        <f t="shared" si="14"/>
        <v>2026</v>
      </c>
      <c r="D180" s="13" t="str">
        <f t="shared" si="15"/>
        <v>Feb</v>
      </c>
      <c r="E180" s="14" t="str">
        <f t="shared" si="16"/>
        <v>Q1</v>
      </c>
      <c r="F180" s="11" t="s">
        <v>35</v>
      </c>
      <c r="G180" s="11" t="s">
        <v>36</v>
      </c>
      <c r="H180" s="11" t="s">
        <v>26</v>
      </c>
      <c r="I180" s="11" t="s">
        <v>37</v>
      </c>
      <c r="J180" s="11" t="s">
        <v>58</v>
      </c>
      <c r="K180" s="11" t="s">
        <v>66</v>
      </c>
      <c r="L180" s="15">
        <v>1</v>
      </c>
      <c r="M180" s="16">
        <v>36.619999999999997</v>
      </c>
      <c r="N180" s="17">
        <v>0</v>
      </c>
      <c r="O180" s="16">
        <v>13.55</v>
      </c>
      <c r="P180" s="16">
        <f t="shared" si="17"/>
        <v>36.619999999999997</v>
      </c>
      <c r="Q180" s="16">
        <f t="shared" si="18"/>
        <v>13.55</v>
      </c>
      <c r="R180" s="16">
        <f t="shared" si="19"/>
        <v>23.07</v>
      </c>
      <c r="S180" s="18">
        <f t="shared" si="20"/>
        <v>0.62998361551064996</v>
      </c>
      <c r="T180" s="19">
        <f>YEAR(SalesDataTable[[#This Row],[Order Date]])</f>
        <v>2026</v>
      </c>
      <c r="U180" s="18" t="str">
        <f>"Q"&amp;ROUNDUP(MONTH(SalesDataTable[[#This Row],[Order Date]])/3,0)</f>
        <v>Q1</v>
      </c>
      <c r="V180" s="15">
        <f>MONTH(SalesDataTable[[#This Row],[Order Date]])</f>
        <v>2</v>
      </c>
      <c r="W180" s="18" t="str">
        <f>TEXT(SalesDataTable[[#This Row],[Order Date]],"mmm")</f>
        <v>Feb</v>
      </c>
    </row>
    <row r="181" spans="1:23" ht="15.6">
      <c r="A181" s="11">
        <v>5083</v>
      </c>
      <c r="B181" s="12">
        <v>46060</v>
      </c>
      <c r="C181" s="11">
        <f t="shared" si="14"/>
        <v>2026</v>
      </c>
      <c r="D181" s="13" t="str">
        <f t="shared" si="15"/>
        <v>Feb</v>
      </c>
      <c r="E181" s="14" t="str">
        <f t="shared" si="16"/>
        <v>Q1</v>
      </c>
      <c r="F181" s="11" t="s">
        <v>35</v>
      </c>
      <c r="G181" s="11" t="s">
        <v>76</v>
      </c>
      <c r="H181" s="11" t="s">
        <v>43</v>
      </c>
      <c r="I181" s="11" t="s">
        <v>27</v>
      </c>
      <c r="J181" s="11" t="s">
        <v>47</v>
      </c>
      <c r="K181" s="11" t="s">
        <v>64</v>
      </c>
      <c r="L181" s="15">
        <v>1</v>
      </c>
      <c r="M181" s="16">
        <v>81.47</v>
      </c>
      <c r="N181" s="17">
        <v>0</v>
      </c>
      <c r="O181" s="16">
        <v>39.18</v>
      </c>
      <c r="P181" s="16">
        <f t="shared" si="17"/>
        <v>81.47</v>
      </c>
      <c r="Q181" s="16">
        <f t="shared" si="18"/>
        <v>39.18</v>
      </c>
      <c r="R181" s="16">
        <f t="shared" si="19"/>
        <v>42.29</v>
      </c>
      <c r="S181" s="18">
        <f t="shared" si="20"/>
        <v>0.51908678040996703</v>
      </c>
      <c r="T181" s="19">
        <f>YEAR(SalesDataTable[[#This Row],[Order Date]])</f>
        <v>2026</v>
      </c>
      <c r="U181" s="18" t="str">
        <f>"Q"&amp;ROUNDUP(MONTH(SalesDataTable[[#This Row],[Order Date]])/3,0)</f>
        <v>Q1</v>
      </c>
      <c r="V181" s="15">
        <f>MONTH(SalesDataTable[[#This Row],[Order Date]])</f>
        <v>2</v>
      </c>
      <c r="W181" s="18" t="str">
        <f>TEXT(SalesDataTable[[#This Row],[Order Date]],"mmm")</f>
        <v>Feb</v>
      </c>
    </row>
    <row r="182" spans="1:23" ht="15.6">
      <c r="A182" s="11">
        <v>582</v>
      </c>
      <c r="B182" s="12">
        <v>46061</v>
      </c>
      <c r="C182" s="11">
        <f t="shared" si="14"/>
        <v>2026</v>
      </c>
      <c r="D182" s="13" t="str">
        <f t="shared" si="15"/>
        <v>Feb</v>
      </c>
      <c r="E182" s="14" t="str">
        <f t="shared" si="16"/>
        <v>Q1</v>
      </c>
      <c r="F182" s="11" t="s">
        <v>30</v>
      </c>
      <c r="G182" s="11" t="s">
        <v>31</v>
      </c>
      <c r="H182" s="11" t="s">
        <v>32</v>
      </c>
      <c r="I182" s="11" t="s">
        <v>27</v>
      </c>
      <c r="J182" s="11" t="s">
        <v>47</v>
      </c>
      <c r="K182" s="11" t="s">
        <v>75</v>
      </c>
      <c r="L182" s="15">
        <v>12</v>
      </c>
      <c r="M182" s="16">
        <v>122.75</v>
      </c>
      <c r="N182" s="17">
        <v>0.15</v>
      </c>
      <c r="O182" s="16">
        <v>62.51</v>
      </c>
      <c r="P182" s="16">
        <f t="shared" si="17"/>
        <v>1252.05</v>
      </c>
      <c r="Q182" s="16">
        <f t="shared" si="18"/>
        <v>750.12</v>
      </c>
      <c r="R182" s="16">
        <f t="shared" si="19"/>
        <v>501.93</v>
      </c>
      <c r="S182" s="18">
        <f t="shared" si="20"/>
        <v>0.40088654606445401</v>
      </c>
      <c r="T182" s="19">
        <f>YEAR(SalesDataTable[[#This Row],[Order Date]])</f>
        <v>2026</v>
      </c>
      <c r="U182" s="18" t="str">
        <f>"Q"&amp;ROUNDUP(MONTH(SalesDataTable[[#This Row],[Order Date]])/3,0)</f>
        <v>Q1</v>
      </c>
      <c r="V182" s="15">
        <f>MONTH(SalesDataTable[[#This Row],[Order Date]])</f>
        <v>2</v>
      </c>
      <c r="W182" s="18" t="str">
        <f>TEXT(SalesDataTable[[#This Row],[Order Date]],"mmm")</f>
        <v>Feb</v>
      </c>
    </row>
    <row r="183" spans="1:23" ht="15.6">
      <c r="A183" s="11">
        <v>902</v>
      </c>
      <c r="B183" s="12">
        <v>46061</v>
      </c>
      <c r="C183" s="11">
        <f t="shared" si="14"/>
        <v>2026</v>
      </c>
      <c r="D183" s="13" t="str">
        <f t="shared" si="15"/>
        <v>Feb</v>
      </c>
      <c r="E183" s="14" t="str">
        <f t="shared" si="16"/>
        <v>Q1</v>
      </c>
      <c r="F183" s="11" t="s">
        <v>24</v>
      </c>
      <c r="G183" s="11" t="s">
        <v>60</v>
      </c>
      <c r="H183" s="11" t="s">
        <v>26</v>
      </c>
      <c r="I183" s="11" t="s">
        <v>40</v>
      </c>
      <c r="J183" s="11" t="s">
        <v>58</v>
      </c>
      <c r="K183" s="11" t="s">
        <v>69</v>
      </c>
      <c r="L183" s="15">
        <v>1</v>
      </c>
      <c r="M183" s="16">
        <v>50.38</v>
      </c>
      <c r="N183" s="17">
        <v>0.05</v>
      </c>
      <c r="O183" s="16">
        <v>21.95</v>
      </c>
      <c r="P183" s="16">
        <f t="shared" si="17"/>
        <v>47.860999999999997</v>
      </c>
      <c r="Q183" s="16">
        <f t="shared" si="18"/>
        <v>21.95</v>
      </c>
      <c r="R183" s="16">
        <f t="shared" si="19"/>
        <v>25.911000000000001</v>
      </c>
      <c r="S183" s="18">
        <f t="shared" si="20"/>
        <v>0.54138024696516995</v>
      </c>
      <c r="T183" s="19">
        <f>YEAR(SalesDataTable[[#This Row],[Order Date]])</f>
        <v>2026</v>
      </c>
      <c r="U183" s="18" t="str">
        <f>"Q"&amp;ROUNDUP(MONTH(SalesDataTable[[#This Row],[Order Date]])/3,0)</f>
        <v>Q1</v>
      </c>
      <c r="V183" s="15">
        <f>MONTH(SalesDataTable[[#This Row],[Order Date]])</f>
        <v>2</v>
      </c>
      <c r="W183" s="18" t="str">
        <f>TEXT(SalesDataTable[[#This Row],[Order Date]],"mmm")</f>
        <v>Feb</v>
      </c>
    </row>
    <row r="184" spans="1:23" ht="15.6">
      <c r="A184" s="11">
        <v>2396</v>
      </c>
      <c r="B184" s="12">
        <v>46061</v>
      </c>
      <c r="C184" s="11">
        <f t="shared" si="14"/>
        <v>2026</v>
      </c>
      <c r="D184" s="13" t="str">
        <f t="shared" si="15"/>
        <v>Feb</v>
      </c>
      <c r="E184" s="14" t="str">
        <f t="shared" si="16"/>
        <v>Q1</v>
      </c>
      <c r="F184" s="11" t="s">
        <v>44</v>
      </c>
      <c r="G184" s="11" t="s">
        <v>55</v>
      </c>
      <c r="H184" s="11" t="s">
        <v>26</v>
      </c>
      <c r="I184" s="11" t="s">
        <v>40</v>
      </c>
      <c r="J184" s="11" t="s">
        <v>58</v>
      </c>
      <c r="K184" s="11" t="s">
        <v>69</v>
      </c>
      <c r="L184" s="15">
        <v>2</v>
      </c>
      <c r="M184" s="16">
        <v>50.4</v>
      </c>
      <c r="N184" s="17">
        <v>0</v>
      </c>
      <c r="O184" s="16">
        <v>21.43</v>
      </c>
      <c r="P184" s="16">
        <f t="shared" si="17"/>
        <v>100.8</v>
      </c>
      <c r="Q184" s="16">
        <f t="shared" si="18"/>
        <v>42.86</v>
      </c>
      <c r="R184" s="16">
        <f t="shared" si="19"/>
        <v>57.94</v>
      </c>
      <c r="S184" s="18">
        <f t="shared" si="20"/>
        <v>0.57480158730158704</v>
      </c>
      <c r="T184" s="19">
        <f>YEAR(SalesDataTable[[#This Row],[Order Date]])</f>
        <v>2026</v>
      </c>
      <c r="U184" s="18" t="str">
        <f>"Q"&amp;ROUNDUP(MONTH(SalesDataTable[[#This Row],[Order Date]])/3,0)</f>
        <v>Q1</v>
      </c>
      <c r="V184" s="15">
        <f>MONTH(SalesDataTable[[#This Row],[Order Date]])</f>
        <v>2</v>
      </c>
      <c r="W184" s="18" t="str">
        <f>TEXT(SalesDataTable[[#This Row],[Order Date]],"mmm")</f>
        <v>Feb</v>
      </c>
    </row>
    <row r="185" spans="1:23" ht="15.6">
      <c r="A185" s="11">
        <v>2494</v>
      </c>
      <c r="B185" s="12">
        <v>46061</v>
      </c>
      <c r="C185" s="11">
        <f t="shared" si="14"/>
        <v>2026</v>
      </c>
      <c r="D185" s="13" t="str">
        <f t="shared" si="15"/>
        <v>Feb</v>
      </c>
      <c r="E185" s="14" t="str">
        <f t="shared" si="16"/>
        <v>Q1</v>
      </c>
      <c r="F185" s="11" t="s">
        <v>35</v>
      </c>
      <c r="G185" s="11" t="s">
        <v>49</v>
      </c>
      <c r="H185" s="11" t="s">
        <v>26</v>
      </c>
      <c r="I185" s="11" t="s">
        <v>37</v>
      </c>
      <c r="J185" s="11" t="s">
        <v>33</v>
      </c>
      <c r="K185" s="11" t="s">
        <v>70</v>
      </c>
      <c r="L185" s="15">
        <v>1</v>
      </c>
      <c r="M185" s="16">
        <v>69.98</v>
      </c>
      <c r="N185" s="17">
        <v>0</v>
      </c>
      <c r="O185" s="16">
        <v>33.21</v>
      </c>
      <c r="P185" s="16">
        <f t="shared" si="17"/>
        <v>69.98</v>
      </c>
      <c r="Q185" s="16">
        <f t="shared" si="18"/>
        <v>33.21</v>
      </c>
      <c r="R185" s="16">
        <f t="shared" si="19"/>
        <v>36.770000000000003</v>
      </c>
      <c r="S185" s="18">
        <f t="shared" si="20"/>
        <v>0.52543583881108902</v>
      </c>
      <c r="T185" s="19">
        <f>YEAR(SalesDataTable[[#This Row],[Order Date]])</f>
        <v>2026</v>
      </c>
      <c r="U185" s="18" t="str">
        <f>"Q"&amp;ROUNDUP(MONTH(SalesDataTable[[#This Row],[Order Date]])/3,0)</f>
        <v>Q1</v>
      </c>
      <c r="V185" s="15">
        <f>MONTH(SalesDataTable[[#This Row],[Order Date]])</f>
        <v>2</v>
      </c>
      <c r="W185" s="18" t="str">
        <f>TEXT(SalesDataTable[[#This Row],[Order Date]],"mmm")</f>
        <v>Feb</v>
      </c>
    </row>
    <row r="186" spans="1:23" ht="15.6">
      <c r="A186" s="11">
        <v>2925</v>
      </c>
      <c r="B186" s="12">
        <v>46061</v>
      </c>
      <c r="C186" s="11">
        <f t="shared" si="14"/>
        <v>2026</v>
      </c>
      <c r="D186" s="13" t="str">
        <f t="shared" si="15"/>
        <v>Feb</v>
      </c>
      <c r="E186" s="14" t="str">
        <f t="shared" si="16"/>
        <v>Q1</v>
      </c>
      <c r="F186" s="11" t="s">
        <v>24</v>
      </c>
      <c r="G186" s="11" t="s">
        <v>25</v>
      </c>
      <c r="H186" s="11" t="s">
        <v>43</v>
      </c>
      <c r="I186" s="11" t="s">
        <v>37</v>
      </c>
      <c r="J186" s="11" t="s">
        <v>33</v>
      </c>
      <c r="K186" s="11" t="s">
        <v>34</v>
      </c>
      <c r="L186" s="15">
        <v>3</v>
      </c>
      <c r="M186" s="16">
        <v>90.04</v>
      </c>
      <c r="N186" s="17">
        <v>0.05</v>
      </c>
      <c r="O186" s="16">
        <v>45.25</v>
      </c>
      <c r="P186" s="16">
        <f t="shared" si="17"/>
        <v>256.61399999999998</v>
      </c>
      <c r="Q186" s="16">
        <f t="shared" si="18"/>
        <v>135.75</v>
      </c>
      <c r="R186" s="16">
        <f t="shared" si="19"/>
        <v>120.864</v>
      </c>
      <c r="S186" s="18">
        <f t="shared" si="20"/>
        <v>0.47099534709719698</v>
      </c>
      <c r="T186" s="19">
        <f>YEAR(SalesDataTable[[#This Row],[Order Date]])</f>
        <v>2026</v>
      </c>
      <c r="U186" s="18" t="str">
        <f>"Q"&amp;ROUNDUP(MONTH(SalesDataTable[[#This Row],[Order Date]])/3,0)</f>
        <v>Q1</v>
      </c>
      <c r="V186" s="15">
        <f>MONTH(SalesDataTable[[#This Row],[Order Date]])</f>
        <v>2</v>
      </c>
      <c r="W186" s="18" t="str">
        <f>TEXT(SalesDataTable[[#This Row],[Order Date]],"mmm")</f>
        <v>Feb</v>
      </c>
    </row>
    <row r="187" spans="1:23" ht="15.6">
      <c r="A187" s="11">
        <v>3614</v>
      </c>
      <c r="B187" s="12">
        <v>46061</v>
      </c>
      <c r="C187" s="11">
        <f t="shared" si="14"/>
        <v>2026</v>
      </c>
      <c r="D187" s="13" t="str">
        <f t="shared" si="15"/>
        <v>Feb</v>
      </c>
      <c r="E187" s="14" t="str">
        <f t="shared" si="16"/>
        <v>Q1</v>
      </c>
      <c r="F187" s="11" t="s">
        <v>30</v>
      </c>
      <c r="G187" s="11" t="s">
        <v>73</v>
      </c>
      <c r="H187" s="11" t="s">
        <v>26</v>
      </c>
      <c r="I187" s="11" t="s">
        <v>37</v>
      </c>
      <c r="J187" s="11" t="s">
        <v>58</v>
      </c>
      <c r="K187" s="11" t="s">
        <v>69</v>
      </c>
      <c r="L187" s="15">
        <v>3</v>
      </c>
      <c r="M187" s="16">
        <v>51.18</v>
      </c>
      <c r="N187" s="17">
        <v>0</v>
      </c>
      <c r="O187" s="16">
        <v>21.95</v>
      </c>
      <c r="P187" s="16">
        <f t="shared" si="17"/>
        <v>153.54</v>
      </c>
      <c r="Q187" s="16">
        <f t="shared" si="18"/>
        <v>65.849999999999994</v>
      </c>
      <c r="R187" s="16">
        <f t="shared" si="19"/>
        <v>87.69</v>
      </c>
      <c r="S187" s="18">
        <f t="shared" si="20"/>
        <v>0.57112153184837799</v>
      </c>
      <c r="T187" s="19">
        <f>YEAR(SalesDataTable[[#This Row],[Order Date]])</f>
        <v>2026</v>
      </c>
      <c r="U187" s="18" t="str">
        <f>"Q"&amp;ROUNDUP(MONTH(SalesDataTable[[#This Row],[Order Date]])/3,0)</f>
        <v>Q1</v>
      </c>
      <c r="V187" s="15">
        <f>MONTH(SalesDataTable[[#This Row],[Order Date]])</f>
        <v>2</v>
      </c>
      <c r="W187" s="18" t="str">
        <f>TEXT(SalesDataTable[[#This Row],[Order Date]],"mmm")</f>
        <v>Feb</v>
      </c>
    </row>
    <row r="188" spans="1:23" ht="15.6">
      <c r="A188" s="11">
        <v>4360</v>
      </c>
      <c r="B188" s="12">
        <v>46061</v>
      </c>
      <c r="C188" s="11">
        <f t="shared" si="14"/>
        <v>2026</v>
      </c>
      <c r="D188" s="13" t="str">
        <f t="shared" si="15"/>
        <v>Feb</v>
      </c>
      <c r="E188" s="14" t="str">
        <f t="shared" si="16"/>
        <v>Q1</v>
      </c>
      <c r="F188" s="11" t="s">
        <v>24</v>
      </c>
      <c r="G188" s="11" t="s">
        <v>74</v>
      </c>
      <c r="H188" s="11" t="s">
        <v>26</v>
      </c>
      <c r="I188" s="11" t="s">
        <v>37</v>
      </c>
      <c r="J188" s="11" t="s">
        <v>38</v>
      </c>
      <c r="K188" s="11" t="s">
        <v>39</v>
      </c>
      <c r="L188" s="15">
        <v>1</v>
      </c>
      <c r="M188" s="16">
        <v>35.69</v>
      </c>
      <c r="N188" s="17">
        <v>0</v>
      </c>
      <c r="O188" s="16">
        <v>13.38</v>
      </c>
      <c r="P188" s="16">
        <f t="shared" si="17"/>
        <v>35.69</v>
      </c>
      <c r="Q188" s="16">
        <f t="shared" si="18"/>
        <v>13.38</v>
      </c>
      <c r="R188" s="16">
        <f t="shared" si="19"/>
        <v>22.31</v>
      </c>
      <c r="S188" s="18">
        <f t="shared" si="20"/>
        <v>0.62510507144858496</v>
      </c>
      <c r="T188" s="19">
        <f>YEAR(SalesDataTable[[#This Row],[Order Date]])</f>
        <v>2026</v>
      </c>
      <c r="U188" s="18" t="str">
        <f>"Q"&amp;ROUNDUP(MONTH(SalesDataTable[[#This Row],[Order Date]])/3,0)</f>
        <v>Q1</v>
      </c>
      <c r="V188" s="15">
        <f>MONTH(SalesDataTable[[#This Row],[Order Date]])</f>
        <v>2</v>
      </c>
      <c r="W188" s="18" t="str">
        <f>TEXT(SalesDataTable[[#This Row],[Order Date]],"mmm")</f>
        <v>Feb</v>
      </c>
    </row>
    <row r="189" spans="1:23" ht="15.6">
      <c r="A189" s="11">
        <v>4582</v>
      </c>
      <c r="B189" s="12">
        <v>46061</v>
      </c>
      <c r="C189" s="11">
        <f t="shared" si="14"/>
        <v>2026</v>
      </c>
      <c r="D189" s="13" t="str">
        <f t="shared" si="15"/>
        <v>Feb</v>
      </c>
      <c r="E189" s="14" t="str">
        <f t="shared" si="16"/>
        <v>Q1</v>
      </c>
      <c r="F189" s="11" t="s">
        <v>44</v>
      </c>
      <c r="G189" s="11" t="s">
        <v>55</v>
      </c>
      <c r="H189" s="11" t="s">
        <v>26</v>
      </c>
      <c r="I189" s="11" t="s">
        <v>37</v>
      </c>
      <c r="J189" s="11" t="s">
        <v>28</v>
      </c>
      <c r="K189" s="11" t="s">
        <v>46</v>
      </c>
      <c r="L189" s="15">
        <v>3</v>
      </c>
      <c r="M189" s="16">
        <v>50.29</v>
      </c>
      <c r="N189" s="17">
        <v>0.05</v>
      </c>
      <c r="O189" s="16">
        <v>22.87</v>
      </c>
      <c r="P189" s="16">
        <f t="shared" si="17"/>
        <v>143.32650000000001</v>
      </c>
      <c r="Q189" s="16">
        <f t="shared" si="18"/>
        <v>68.61</v>
      </c>
      <c r="R189" s="16">
        <f t="shared" si="19"/>
        <v>74.716499999999996</v>
      </c>
      <c r="S189" s="18">
        <f t="shared" si="20"/>
        <v>0.52130275978273399</v>
      </c>
      <c r="T189" s="19">
        <f>YEAR(SalesDataTable[[#This Row],[Order Date]])</f>
        <v>2026</v>
      </c>
      <c r="U189" s="18" t="str">
        <f>"Q"&amp;ROUNDUP(MONTH(SalesDataTable[[#This Row],[Order Date]])/3,0)</f>
        <v>Q1</v>
      </c>
      <c r="V189" s="15">
        <f>MONTH(SalesDataTable[[#This Row],[Order Date]])</f>
        <v>2</v>
      </c>
      <c r="W189" s="18" t="str">
        <f>TEXT(SalesDataTable[[#This Row],[Order Date]],"mmm")</f>
        <v>Feb</v>
      </c>
    </row>
    <row r="190" spans="1:23" ht="15.6">
      <c r="A190" s="11">
        <v>4381</v>
      </c>
      <c r="B190" s="12">
        <v>46062</v>
      </c>
      <c r="C190" s="11">
        <f t="shared" si="14"/>
        <v>2026</v>
      </c>
      <c r="D190" s="13" t="str">
        <f t="shared" si="15"/>
        <v>Feb</v>
      </c>
      <c r="E190" s="14" t="str">
        <f t="shared" si="16"/>
        <v>Q1</v>
      </c>
      <c r="F190" s="11" t="s">
        <v>30</v>
      </c>
      <c r="G190" s="11" t="s">
        <v>67</v>
      </c>
      <c r="H190" s="11" t="s">
        <v>52</v>
      </c>
      <c r="I190" s="11" t="s">
        <v>27</v>
      </c>
      <c r="J190" s="11" t="s">
        <v>47</v>
      </c>
      <c r="K190" s="11" t="s">
        <v>53</v>
      </c>
      <c r="L190" s="15">
        <v>1</v>
      </c>
      <c r="M190" s="16">
        <v>194.32</v>
      </c>
      <c r="N190" s="17">
        <v>0.05</v>
      </c>
      <c r="O190" s="16">
        <v>102.52</v>
      </c>
      <c r="P190" s="16">
        <f t="shared" si="17"/>
        <v>184.60400000000001</v>
      </c>
      <c r="Q190" s="16">
        <f t="shared" si="18"/>
        <v>102.52</v>
      </c>
      <c r="R190" s="16">
        <f t="shared" si="19"/>
        <v>82.084000000000003</v>
      </c>
      <c r="S190" s="18">
        <f t="shared" si="20"/>
        <v>0.44464908669367897</v>
      </c>
      <c r="T190" s="19">
        <f>YEAR(SalesDataTable[[#This Row],[Order Date]])</f>
        <v>2026</v>
      </c>
      <c r="U190" s="18" t="str">
        <f>"Q"&amp;ROUNDUP(MONTH(SalesDataTable[[#This Row],[Order Date]])/3,0)</f>
        <v>Q1</v>
      </c>
      <c r="V190" s="15">
        <f>MONTH(SalesDataTable[[#This Row],[Order Date]])</f>
        <v>2</v>
      </c>
      <c r="W190" s="18" t="str">
        <f>TEXT(SalesDataTable[[#This Row],[Order Date]],"mmm")</f>
        <v>Feb</v>
      </c>
    </row>
    <row r="191" spans="1:23" ht="15.6">
      <c r="A191" s="11">
        <v>4964</v>
      </c>
      <c r="B191" s="12">
        <v>46062</v>
      </c>
      <c r="C191" s="11">
        <f t="shared" si="14"/>
        <v>2026</v>
      </c>
      <c r="D191" s="13" t="str">
        <f t="shared" si="15"/>
        <v>Feb</v>
      </c>
      <c r="E191" s="14" t="str">
        <f t="shared" si="16"/>
        <v>Q1</v>
      </c>
      <c r="F191" s="11" t="s">
        <v>44</v>
      </c>
      <c r="G191" s="11" t="s">
        <v>71</v>
      </c>
      <c r="H191" s="11" t="s">
        <v>43</v>
      </c>
      <c r="I191" s="11" t="s">
        <v>37</v>
      </c>
      <c r="J191" s="11" t="s">
        <v>58</v>
      </c>
      <c r="K191" s="11" t="s">
        <v>59</v>
      </c>
      <c r="L191" s="15">
        <v>4</v>
      </c>
      <c r="M191" s="16">
        <v>40.44</v>
      </c>
      <c r="N191" s="17">
        <v>0</v>
      </c>
      <c r="O191" s="16">
        <v>14.75</v>
      </c>
      <c r="P191" s="16">
        <f t="shared" si="17"/>
        <v>161.76</v>
      </c>
      <c r="Q191" s="16">
        <f t="shared" si="18"/>
        <v>59</v>
      </c>
      <c r="R191" s="16">
        <f t="shared" si="19"/>
        <v>102.76</v>
      </c>
      <c r="S191" s="18">
        <f t="shared" si="20"/>
        <v>0.63526211671612298</v>
      </c>
      <c r="T191" s="19">
        <f>YEAR(SalesDataTable[[#This Row],[Order Date]])</f>
        <v>2026</v>
      </c>
      <c r="U191" s="18" t="str">
        <f>"Q"&amp;ROUNDUP(MONTH(SalesDataTable[[#This Row],[Order Date]])/3,0)</f>
        <v>Q1</v>
      </c>
      <c r="V191" s="15">
        <f>MONTH(SalesDataTable[[#This Row],[Order Date]])</f>
        <v>2</v>
      </c>
      <c r="W191" s="18" t="str">
        <f>TEXT(SalesDataTable[[#This Row],[Order Date]],"mmm")</f>
        <v>Feb</v>
      </c>
    </row>
    <row r="192" spans="1:23" ht="15.6">
      <c r="A192" s="11">
        <v>255</v>
      </c>
      <c r="B192" s="12">
        <v>46063</v>
      </c>
      <c r="C192" s="11">
        <f t="shared" si="14"/>
        <v>2026</v>
      </c>
      <c r="D192" s="13" t="str">
        <f t="shared" si="15"/>
        <v>Feb</v>
      </c>
      <c r="E192" s="14" t="str">
        <f t="shared" si="16"/>
        <v>Q1</v>
      </c>
      <c r="F192" s="11" t="s">
        <v>44</v>
      </c>
      <c r="G192" s="11" t="s">
        <v>55</v>
      </c>
      <c r="H192" s="11" t="s">
        <v>26</v>
      </c>
      <c r="I192" s="11" t="s">
        <v>37</v>
      </c>
      <c r="J192" s="11" t="s">
        <v>38</v>
      </c>
      <c r="K192" s="11" t="s">
        <v>68</v>
      </c>
      <c r="L192" s="15">
        <v>3</v>
      </c>
      <c r="M192" s="16">
        <v>134.53</v>
      </c>
      <c r="N192" s="17">
        <v>0.1</v>
      </c>
      <c r="O192" s="16">
        <v>69.12</v>
      </c>
      <c r="P192" s="16">
        <f t="shared" si="17"/>
        <v>363.23099999999999</v>
      </c>
      <c r="Q192" s="16">
        <f t="shared" si="18"/>
        <v>207.36</v>
      </c>
      <c r="R192" s="16">
        <f t="shared" si="19"/>
        <v>155.87100000000001</v>
      </c>
      <c r="S192" s="18">
        <f t="shared" si="20"/>
        <v>0.42912361555043499</v>
      </c>
      <c r="T192" s="19">
        <f>YEAR(SalesDataTable[[#This Row],[Order Date]])</f>
        <v>2026</v>
      </c>
      <c r="U192" s="18" t="str">
        <f>"Q"&amp;ROUNDUP(MONTH(SalesDataTable[[#This Row],[Order Date]])/3,0)</f>
        <v>Q1</v>
      </c>
      <c r="V192" s="15">
        <f>MONTH(SalesDataTable[[#This Row],[Order Date]])</f>
        <v>2</v>
      </c>
      <c r="W192" s="18" t="str">
        <f>TEXT(SalesDataTable[[#This Row],[Order Date]],"mmm")</f>
        <v>Feb</v>
      </c>
    </row>
    <row r="193" spans="1:23" ht="15.6">
      <c r="A193" s="11">
        <v>2178</v>
      </c>
      <c r="B193" s="12">
        <v>46063</v>
      </c>
      <c r="C193" s="11">
        <f t="shared" si="14"/>
        <v>2026</v>
      </c>
      <c r="D193" s="13" t="str">
        <f t="shared" si="15"/>
        <v>Feb</v>
      </c>
      <c r="E193" s="14" t="str">
        <f t="shared" si="16"/>
        <v>Q1</v>
      </c>
      <c r="F193" s="11" t="s">
        <v>35</v>
      </c>
      <c r="G193" s="11" t="s">
        <v>36</v>
      </c>
      <c r="H193" s="11" t="s">
        <v>52</v>
      </c>
      <c r="I193" s="11" t="s">
        <v>37</v>
      </c>
      <c r="J193" s="11" t="s">
        <v>33</v>
      </c>
      <c r="K193" s="11" t="s">
        <v>61</v>
      </c>
      <c r="L193" s="15">
        <v>6</v>
      </c>
      <c r="M193" s="16">
        <v>154.05000000000001</v>
      </c>
      <c r="N193" s="17">
        <v>0</v>
      </c>
      <c r="O193" s="16">
        <v>79.25</v>
      </c>
      <c r="P193" s="16">
        <f t="shared" si="17"/>
        <v>924.3</v>
      </c>
      <c r="Q193" s="16">
        <f t="shared" si="18"/>
        <v>475.5</v>
      </c>
      <c r="R193" s="16">
        <f t="shared" si="19"/>
        <v>448.8</v>
      </c>
      <c r="S193" s="18">
        <f t="shared" si="20"/>
        <v>0.48555663745537198</v>
      </c>
      <c r="T193" s="19">
        <f>YEAR(SalesDataTable[[#This Row],[Order Date]])</f>
        <v>2026</v>
      </c>
      <c r="U193" s="18" t="str">
        <f>"Q"&amp;ROUNDUP(MONTH(SalesDataTable[[#This Row],[Order Date]])/3,0)</f>
        <v>Q1</v>
      </c>
      <c r="V193" s="15">
        <f>MONTH(SalesDataTable[[#This Row],[Order Date]])</f>
        <v>2</v>
      </c>
      <c r="W193" s="18" t="str">
        <f>TEXT(SalesDataTable[[#This Row],[Order Date]],"mmm")</f>
        <v>Feb</v>
      </c>
    </row>
    <row r="194" spans="1:23" ht="15.6">
      <c r="A194" s="11">
        <v>3416</v>
      </c>
      <c r="B194" s="12">
        <v>46063</v>
      </c>
      <c r="C194" s="11">
        <f t="shared" ref="C194:C257" si="21">YEAR(B194)</f>
        <v>2026</v>
      </c>
      <c r="D194" s="13" t="str">
        <f t="shared" ref="D194:D257" si="22">TEXT(B194,"MMM")</f>
        <v>Feb</v>
      </c>
      <c r="E194" s="14" t="str">
        <f t="shared" ref="E194:E257" si="23">"Q"&amp;ROUNDUP(MONTH(B194)/3,0)</f>
        <v>Q1</v>
      </c>
      <c r="F194" s="11" t="s">
        <v>35</v>
      </c>
      <c r="G194" s="11" t="s">
        <v>36</v>
      </c>
      <c r="H194" s="11" t="s">
        <v>26</v>
      </c>
      <c r="I194" s="11" t="s">
        <v>37</v>
      </c>
      <c r="J194" s="11" t="s">
        <v>38</v>
      </c>
      <c r="K194" s="11" t="s">
        <v>68</v>
      </c>
      <c r="L194" s="15">
        <v>1</v>
      </c>
      <c r="M194" s="16">
        <v>135.4</v>
      </c>
      <c r="N194" s="17">
        <v>0</v>
      </c>
      <c r="O194" s="16">
        <v>67.56</v>
      </c>
      <c r="P194" s="16">
        <f t="shared" ref="P194:P257" si="24">L194*M194*(1-N194)</f>
        <v>135.4</v>
      </c>
      <c r="Q194" s="16">
        <f t="shared" ref="Q194:Q257" si="25">L194*O194</f>
        <v>67.56</v>
      </c>
      <c r="R194" s="16">
        <f t="shared" ref="R194:R257" si="26">P194-Q194</f>
        <v>67.84</v>
      </c>
      <c r="S194" s="18">
        <f t="shared" ref="S194:S257" si="27">IFERROR(R194/P194,0)</f>
        <v>0.50103397341211198</v>
      </c>
      <c r="T194" s="19">
        <f>YEAR(SalesDataTable[[#This Row],[Order Date]])</f>
        <v>2026</v>
      </c>
      <c r="U194" s="18" t="str">
        <f>"Q"&amp;ROUNDUP(MONTH(SalesDataTable[[#This Row],[Order Date]])/3,0)</f>
        <v>Q1</v>
      </c>
      <c r="V194" s="15">
        <f>MONTH(SalesDataTable[[#This Row],[Order Date]])</f>
        <v>2</v>
      </c>
      <c r="W194" s="18" t="str">
        <f>TEXT(SalesDataTable[[#This Row],[Order Date]],"mmm")</f>
        <v>Feb</v>
      </c>
    </row>
    <row r="195" spans="1:23" ht="15.6">
      <c r="A195" s="11">
        <v>3854</v>
      </c>
      <c r="B195" s="12">
        <v>46063</v>
      </c>
      <c r="C195" s="11">
        <f t="shared" si="21"/>
        <v>2026</v>
      </c>
      <c r="D195" s="13" t="str">
        <f t="shared" si="22"/>
        <v>Feb</v>
      </c>
      <c r="E195" s="14" t="str">
        <f t="shared" si="23"/>
        <v>Q1</v>
      </c>
      <c r="F195" s="11" t="s">
        <v>24</v>
      </c>
      <c r="G195" s="11" t="s">
        <v>25</v>
      </c>
      <c r="H195" s="11" t="s">
        <v>26</v>
      </c>
      <c r="I195" s="11" t="s">
        <v>37</v>
      </c>
      <c r="J195" s="11" t="s">
        <v>28</v>
      </c>
      <c r="K195" s="11" t="s">
        <v>50</v>
      </c>
      <c r="L195" s="15">
        <v>2</v>
      </c>
      <c r="M195" s="16">
        <v>41.03</v>
      </c>
      <c r="N195" s="17">
        <v>0</v>
      </c>
      <c r="O195" s="16">
        <v>16.260000000000002</v>
      </c>
      <c r="P195" s="16">
        <f t="shared" si="24"/>
        <v>82.06</v>
      </c>
      <c r="Q195" s="16">
        <f t="shared" si="25"/>
        <v>32.520000000000003</v>
      </c>
      <c r="R195" s="16">
        <f t="shared" si="26"/>
        <v>49.54</v>
      </c>
      <c r="S195" s="18">
        <f t="shared" si="27"/>
        <v>0.603704606385572</v>
      </c>
      <c r="T195" s="19">
        <f>YEAR(SalesDataTable[[#This Row],[Order Date]])</f>
        <v>2026</v>
      </c>
      <c r="U195" s="18" t="str">
        <f>"Q"&amp;ROUNDUP(MONTH(SalesDataTable[[#This Row],[Order Date]])/3,0)</f>
        <v>Q1</v>
      </c>
      <c r="V195" s="15">
        <f>MONTH(SalesDataTable[[#This Row],[Order Date]])</f>
        <v>2</v>
      </c>
      <c r="W195" s="18" t="str">
        <f>TEXT(SalesDataTable[[#This Row],[Order Date]],"mmm")</f>
        <v>Feb</v>
      </c>
    </row>
    <row r="196" spans="1:23" ht="15.6">
      <c r="A196" s="11">
        <v>3952</v>
      </c>
      <c r="B196" s="12">
        <v>46063</v>
      </c>
      <c r="C196" s="11">
        <f t="shared" si="21"/>
        <v>2026</v>
      </c>
      <c r="D196" s="13" t="str">
        <f t="shared" si="22"/>
        <v>Feb</v>
      </c>
      <c r="E196" s="14" t="str">
        <f t="shared" si="23"/>
        <v>Q1</v>
      </c>
      <c r="F196" s="11" t="s">
        <v>44</v>
      </c>
      <c r="G196" s="11" t="s">
        <v>57</v>
      </c>
      <c r="H196" s="11" t="s">
        <v>52</v>
      </c>
      <c r="I196" s="11" t="s">
        <v>37</v>
      </c>
      <c r="J196" s="11" t="s">
        <v>28</v>
      </c>
      <c r="K196" s="11" t="s">
        <v>29</v>
      </c>
      <c r="L196" s="15">
        <v>1</v>
      </c>
      <c r="M196" s="16">
        <v>81.44</v>
      </c>
      <c r="N196" s="17">
        <v>0.05</v>
      </c>
      <c r="O196" s="16">
        <v>43.9</v>
      </c>
      <c r="P196" s="16">
        <f t="shared" si="24"/>
        <v>77.367999999999995</v>
      </c>
      <c r="Q196" s="16">
        <f t="shared" si="25"/>
        <v>43.9</v>
      </c>
      <c r="R196" s="16">
        <f t="shared" si="26"/>
        <v>33.468000000000004</v>
      </c>
      <c r="S196" s="18">
        <f t="shared" si="27"/>
        <v>0.43258194602419597</v>
      </c>
      <c r="T196" s="19">
        <f>YEAR(SalesDataTable[[#This Row],[Order Date]])</f>
        <v>2026</v>
      </c>
      <c r="U196" s="18" t="str">
        <f>"Q"&amp;ROUNDUP(MONTH(SalesDataTable[[#This Row],[Order Date]])/3,0)</f>
        <v>Q1</v>
      </c>
      <c r="V196" s="15">
        <f>MONTH(SalesDataTable[[#This Row],[Order Date]])</f>
        <v>2</v>
      </c>
      <c r="W196" s="18" t="str">
        <f>TEXT(SalesDataTable[[#This Row],[Order Date]],"mmm")</f>
        <v>Feb</v>
      </c>
    </row>
    <row r="197" spans="1:23" ht="15.6">
      <c r="A197" s="11">
        <v>4076</v>
      </c>
      <c r="B197" s="12">
        <v>46063</v>
      </c>
      <c r="C197" s="11">
        <f t="shared" si="21"/>
        <v>2026</v>
      </c>
      <c r="D197" s="13" t="str">
        <f t="shared" si="22"/>
        <v>Feb</v>
      </c>
      <c r="E197" s="14" t="str">
        <f t="shared" si="23"/>
        <v>Q1</v>
      </c>
      <c r="F197" s="11" t="s">
        <v>24</v>
      </c>
      <c r="G197" s="11" t="s">
        <v>25</v>
      </c>
      <c r="H197" s="11" t="s">
        <v>32</v>
      </c>
      <c r="I197" s="11" t="s">
        <v>40</v>
      </c>
      <c r="J197" s="11" t="s">
        <v>47</v>
      </c>
      <c r="K197" s="11" t="s">
        <v>75</v>
      </c>
      <c r="L197" s="15">
        <v>8</v>
      </c>
      <c r="M197" s="16">
        <v>122.19</v>
      </c>
      <c r="N197" s="17">
        <v>0.1</v>
      </c>
      <c r="O197" s="16">
        <v>60</v>
      </c>
      <c r="P197" s="16">
        <f t="shared" si="24"/>
        <v>879.76800000000003</v>
      </c>
      <c r="Q197" s="16">
        <f t="shared" si="25"/>
        <v>480</v>
      </c>
      <c r="R197" s="16">
        <f t="shared" si="26"/>
        <v>399.76799999999997</v>
      </c>
      <c r="S197" s="18">
        <f t="shared" si="27"/>
        <v>0.45440161497122</v>
      </c>
      <c r="T197" s="19">
        <f>YEAR(SalesDataTable[[#This Row],[Order Date]])</f>
        <v>2026</v>
      </c>
      <c r="U197" s="18" t="str">
        <f>"Q"&amp;ROUNDUP(MONTH(SalesDataTable[[#This Row],[Order Date]])/3,0)</f>
        <v>Q1</v>
      </c>
      <c r="V197" s="15">
        <f>MONTH(SalesDataTable[[#This Row],[Order Date]])</f>
        <v>2</v>
      </c>
      <c r="W197" s="18" t="str">
        <f>TEXT(SalesDataTable[[#This Row],[Order Date]],"mmm")</f>
        <v>Feb</v>
      </c>
    </row>
    <row r="198" spans="1:23" ht="15.6">
      <c r="A198" s="11">
        <v>4156</v>
      </c>
      <c r="B198" s="12">
        <v>46063</v>
      </c>
      <c r="C198" s="11">
        <f t="shared" si="21"/>
        <v>2026</v>
      </c>
      <c r="D198" s="13" t="str">
        <f t="shared" si="22"/>
        <v>Feb</v>
      </c>
      <c r="E198" s="14" t="str">
        <f t="shared" si="23"/>
        <v>Q1</v>
      </c>
      <c r="F198" s="11" t="s">
        <v>35</v>
      </c>
      <c r="G198" s="11" t="s">
        <v>76</v>
      </c>
      <c r="H198" s="11" t="s">
        <v>43</v>
      </c>
      <c r="I198" s="11" t="s">
        <v>27</v>
      </c>
      <c r="J198" s="11" t="s">
        <v>33</v>
      </c>
      <c r="K198" s="11" t="s">
        <v>41</v>
      </c>
      <c r="L198" s="15">
        <v>2</v>
      </c>
      <c r="M198" s="16">
        <v>146.33000000000001</v>
      </c>
      <c r="N198" s="17">
        <v>0.1</v>
      </c>
      <c r="O198" s="16">
        <v>81.34</v>
      </c>
      <c r="P198" s="16">
        <f t="shared" si="24"/>
        <v>263.39400000000001</v>
      </c>
      <c r="Q198" s="16">
        <f t="shared" si="25"/>
        <v>162.68</v>
      </c>
      <c r="R198" s="16">
        <f t="shared" si="26"/>
        <v>100.714</v>
      </c>
      <c r="S198" s="18">
        <f t="shared" si="27"/>
        <v>0.382370137512624</v>
      </c>
      <c r="T198" s="19">
        <f>YEAR(SalesDataTable[[#This Row],[Order Date]])</f>
        <v>2026</v>
      </c>
      <c r="U198" s="18" t="str">
        <f>"Q"&amp;ROUNDUP(MONTH(SalesDataTable[[#This Row],[Order Date]])/3,0)</f>
        <v>Q1</v>
      </c>
      <c r="V198" s="15">
        <f>MONTH(SalesDataTable[[#This Row],[Order Date]])</f>
        <v>2</v>
      </c>
      <c r="W198" s="18" t="str">
        <f>TEXT(SalesDataTable[[#This Row],[Order Date]],"mmm")</f>
        <v>Feb</v>
      </c>
    </row>
    <row r="199" spans="1:23" ht="15.6">
      <c r="A199" s="11">
        <v>4260</v>
      </c>
      <c r="B199" s="12">
        <v>46063</v>
      </c>
      <c r="C199" s="11">
        <f t="shared" si="21"/>
        <v>2026</v>
      </c>
      <c r="D199" s="13" t="str">
        <f t="shared" si="22"/>
        <v>Feb</v>
      </c>
      <c r="E199" s="14" t="str">
        <f t="shared" si="23"/>
        <v>Q1</v>
      </c>
      <c r="F199" s="11" t="s">
        <v>35</v>
      </c>
      <c r="G199" s="11" t="s">
        <v>76</v>
      </c>
      <c r="H199" s="11" t="s">
        <v>52</v>
      </c>
      <c r="I199" s="11" t="s">
        <v>27</v>
      </c>
      <c r="J199" s="11" t="s">
        <v>38</v>
      </c>
      <c r="K199" s="11" t="s">
        <v>68</v>
      </c>
      <c r="L199" s="15">
        <v>1</v>
      </c>
      <c r="M199" s="16">
        <v>131.24</v>
      </c>
      <c r="N199" s="17">
        <v>0.05</v>
      </c>
      <c r="O199" s="16">
        <v>66.14</v>
      </c>
      <c r="P199" s="16">
        <f t="shared" si="24"/>
        <v>124.678</v>
      </c>
      <c r="Q199" s="16">
        <f t="shared" si="25"/>
        <v>66.14</v>
      </c>
      <c r="R199" s="16">
        <f t="shared" si="26"/>
        <v>58.537999999999997</v>
      </c>
      <c r="S199" s="18">
        <f t="shared" si="27"/>
        <v>0.469513466690194</v>
      </c>
      <c r="T199" s="19">
        <f>YEAR(SalesDataTable[[#This Row],[Order Date]])</f>
        <v>2026</v>
      </c>
      <c r="U199" s="18" t="str">
        <f>"Q"&amp;ROUNDUP(MONTH(SalesDataTable[[#This Row],[Order Date]])/3,0)</f>
        <v>Q1</v>
      </c>
      <c r="V199" s="15">
        <f>MONTH(SalesDataTable[[#This Row],[Order Date]])</f>
        <v>2</v>
      </c>
      <c r="W199" s="18" t="str">
        <f>TEXT(SalesDataTable[[#This Row],[Order Date]],"mmm")</f>
        <v>Feb</v>
      </c>
    </row>
    <row r="200" spans="1:23" ht="15.6">
      <c r="A200" s="11">
        <v>4294</v>
      </c>
      <c r="B200" s="12">
        <v>46063</v>
      </c>
      <c r="C200" s="11">
        <f t="shared" si="21"/>
        <v>2026</v>
      </c>
      <c r="D200" s="13" t="str">
        <f t="shared" si="22"/>
        <v>Feb</v>
      </c>
      <c r="E200" s="14" t="str">
        <f t="shared" si="23"/>
        <v>Q1</v>
      </c>
      <c r="F200" s="11" t="s">
        <v>30</v>
      </c>
      <c r="G200" s="11" t="s">
        <v>31</v>
      </c>
      <c r="H200" s="11" t="s">
        <v>32</v>
      </c>
      <c r="I200" s="11" t="s">
        <v>37</v>
      </c>
      <c r="J200" s="11" t="s">
        <v>58</v>
      </c>
      <c r="K200" s="11" t="s">
        <v>69</v>
      </c>
      <c r="L200" s="15">
        <v>5</v>
      </c>
      <c r="M200" s="16">
        <v>51.37</v>
      </c>
      <c r="N200" s="17">
        <v>0.05</v>
      </c>
      <c r="O200" s="16">
        <v>21.81</v>
      </c>
      <c r="P200" s="16">
        <f t="shared" si="24"/>
        <v>244.00749999999999</v>
      </c>
      <c r="Q200" s="16">
        <f t="shared" si="25"/>
        <v>109.05</v>
      </c>
      <c r="R200" s="16">
        <f t="shared" si="26"/>
        <v>134.95750000000001</v>
      </c>
      <c r="S200" s="18">
        <f t="shared" si="27"/>
        <v>0.55308750755612002</v>
      </c>
      <c r="T200" s="19">
        <f>YEAR(SalesDataTable[[#This Row],[Order Date]])</f>
        <v>2026</v>
      </c>
      <c r="U200" s="18" t="str">
        <f>"Q"&amp;ROUNDUP(MONTH(SalesDataTable[[#This Row],[Order Date]])/3,0)</f>
        <v>Q1</v>
      </c>
      <c r="V200" s="15">
        <f>MONTH(SalesDataTable[[#This Row],[Order Date]])</f>
        <v>2</v>
      </c>
      <c r="W200" s="18" t="str">
        <f>TEXT(SalesDataTable[[#This Row],[Order Date]],"mmm")</f>
        <v>Feb</v>
      </c>
    </row>
    <row r="201" spans="1:23" ht="15.6">
      <c r="A201" s="11">
        <v>1019</v>
      </c>
      <c r="B201" s="12">
        <v>46064</v>
      </c>
      <c r="C201" s="11">
        <f t="shared" si="21"/>
        <v>2026</v>
      </c>
      <c r="D201" s="13" t="str">
        <f t="shared" si="22"/>
        <v>Feb</v>
      </c>
      <c r="E201" s="14" t="str">
        <f t="shared" si="23"/>
        <v>Q1</v>
      </c>
      <c r="F201" s="11" t="s">
        <v>30</v>
      </c>
      <c r="G201" s="11" t="s">
        <v>67</v>
      </c>
      <c r="H201" s="11" t="s">
        <v>43</v>
      </c>
      <c r="I201" s="11" t="s">
        <v>37</v>
      </c>
      <c r="J201" s="11" t="s">
        <v>47</v>
      </c>
      <c r="K201" s="11" t="s">
        <v>75</v>
      </c>
      <c r="L201" s="15">
        <v>5</v>
      </c>
      <c r="M201" s="16">
        <v>121.94</v>
      </c>
      <c r="N201" s="17">
        <v>0</v>
      </c>
      <c r="O201" s="16">
        <v>62.3</v>
      </c>
      <c r="P201" s="16">
        <f t="shared" si="24"/>
        <v>609.70000000000005</v>
      </c>
      <c r="Q201" s="16">
        <f t="shared" si="25"/>
        <v>311.5</v>
      </c>
      <c r="R201" s="16">
        <f t="shared" si="26"/>
        <v>298.2</v>
      </c>
      <c r="S201" s="18">
        <f t="shared" si="27"/>
        <v>0.489092996555683</v>
      </c>
      <c r="T201" s="19">
        <f>YEAR(SalesDataTable[[#This Row],[Order Date]])</f>
        <v>2026</v>
      </c>
      <c r="U201" s="18" t="str">
        <f>"Q"&amp;ROUNDUP(MONTH(SalesDataTable[[#This Row],[Order Date]])/3,0)</f>
        <v>Q1</v>
      </c>
      <c r="V201" s="15">
        <f>MONTH(SalesDataTable[[#This Row],[Order Date]])</f>
        <v>2</v>
      </c>
      <c r="W201" s="18" t="str">
        <f>TEXT(SalesDataTable[[#This Row],[Order Date]],"mmm")</f>
        <v>Feb</v>
      </c>
    </row>
    <row r="202" spans="1:23" ht="15.6">
      <c r="A202" s="11">
        <v>1471</v>
      </c>
      <c r="B202" s="12">
        <v>46064</v>
      </c>
      <c r="C202" s="11">
        <f t="shared" si="21"/>
        <v>2026</v>
      </c>
      <c r="D202" s="13" t="str">
        <f t="shared" si="22"/>
        <v>Feb</v>
      </c>
      <c r="E202" s="14" t="str">
        <f t="shared" si="23"/>
        <v>Q1</v>
      </c>
      <c r="F202" s="11" t="s">
        <v>24</v>
      </c>
      <c r="G202" s="11" t="s">
        <v>25</v>
      </c>
      <c r="H202" s="11" t="s">
        <v>26</v>
      </c>
      <c r="I202" s="11" t="s">
        <v>27</v>
      </c>
      <c r="J202" s="11" t="s">
        <v>47</v>
      </c>
      <c r="K202" s="11" t="s">
        <v>75</v>
      </c>
      <c r="L202" s="15">
        <v>4</v>
      </c>
      <c r="M202" s="16">
        <v>124.55</v>
      </c>
      <c r="N202" s="17">
        <v>0</v>
      </c>
      <c r="O202" s="16">
        <v>60.41</v>
      </c>
      <c r="P202" s="16">
        <f t="shared" si="24"/>
        <v>498.2</v>
      </c>
      <c r="Q202" s="16">
        <f t="shared" si="25"/>
        <v>241.64</v>
      </c>
      <c r="R202" s="16">
        <f t="shared" si="26"/>
        <v>256.56</v>
      </c>
      <c r="S202" s="18">
        <f t="shared" si="27"/>
        <v>0.51497390606182303</v>
      </c>
      <c r="T202" s="19">
        <f>YEAR(SalesDataTable[[#This Row],[Order Date]])</f>
        <v>2026</v>
      </c>
      <c r="U202" s="18" t="str">
        <f>"Q"&amp;ROUNDUP(MONTH(SalesDataTable[[#This Row],[Order Date]])/3,0)</f>
        <v>Q1</v>
      </c>
      <c r="V202" s="15">
        <f>MONTH(SalesDataTable[[#This Row],[Order Date]])</f>
        <v>2</v>
      </c>
      <c r="W202" s="18" t="str">
        <f>TEXT(SalesDataTable[[#This Row],[Order Date]],"mmm")</f>
        <v>Feb</v>
      </c>
    </row>
    <row r="203" spans="1:23" ht="15.6">
      <c r="A203" s="11">
        <v>2520</v>
      </c>
      <c r="B203" s="12">
        <v>46064</v>
      </c>
      <c r="C203" s="11">
        <f t="shared" si="21"/>
        <v>2026</v>
      </c>
      <c r="D203" s="13" t="str">
        <f t="shared" si="22"/>
        <v>Feb</v>
      </c>
      <c r="E203" s="14" t="str">
        <f t="shared" si="23"/>
        <v>Q1</v>
      </c>
      <c r="F203" s="11" t="s">
        <v>30</v>
      </c>
      <c r="G203" s="11" t="s">
        <v>73</v>
      </c>
      <c r="H203" s="11" t="s">
        <v>32</v>
      </c>
      <c r="I203" s="11" t="s">
        <v>40</v>
      </c>
      <c r="J203" s="11" t="s">
        <v>47</v>
      </c>
      <c r="K203" s="11" t="s">
        <v>48</v>
      </c>
      <c r="L203" s="15">
        <v>10</v>
      </c>
      <c r="M203" s="16">
        <v>343.77</v>
      </c>
      <c r="N203" s="17">
        <v>0.15</v>
      </c>
      <c r="O203" s="16">
        <v>195.29</v>
      </c>
      <c r="P203" s="16">
        <f t="shared" si="24"/>
        <v>2922.0450000000001</v>
      </c>
      <c r="Q203" s="16">
        <f t="shared" si="25"/>
        <v>1952.9</v>
      </c>
      <c r="R203" s="16">
        <f t="shared" si="26"/>
        <v>969.14499999999998</v>
      </c>
      <c r="S203" s="18">
        <f t="shared" si="27"/>
        <v>0.331666692333622</v>
      </c>
      <c r="T203" s="19">
        <f>YEAR(SalesDataTable[[#This Row],[Order Date]])</f>
        <v>2026</v>
      </c>
      <c r="U203" s="18" t="str">
        <f>"Q"&amp;ROUNDUP(MONTH(SalesDataTable[[#This Row],[Order Date]])/3,0)</f>
        <v>Q1</v>
      </c>
      <c r="V203" s="15">
        <f>MONTH(SalesDataTable[[#This Row],[Order Date]])</f>
        <v>2</v>
      </c>
      <c r="W203" s="18" t="str">
        <f>TEXT(SalesDataTable[[#This Row],[Order Date]],"mmm")</f>
        <v>Feb</v>
      </c>
    </row>
    <row r="204" spans="1:23" ht="15.6">
      <c r="A204" s="11">
        <v>4649</v>
      </c>
      <c r="B204" s="12">
        <v>46064</v>
      </c>
      <c r="C204" s="11">
        <f t="shared" si="21"/>
        <v>2026</v>
      </c>
      <c r="D204" s="13" t="str">
        <f t="shared" si="22"/>
        <v>Feb</v>
      </c>
      <c r="E204" s="14" t="str">
        <f t="shared" si="23"/>
        <v>Q1</v>
      </c>
      <c r="F204" s="11" t="s">
        <v>30</v>
      </c>
      <c r="G204" s="11" t="s">
        <v>31</v>
      </c>
      <c r="H204" s="11" t="s">
        <v>52</v>
      </c>
      <c r="I204" s="11" t="s">
        <v>27</v>
      </c>
      <c r="J204" s="11" t="s">
        <v>28</v>
      </c>
      <c r="K204" s="11" t="s">
        <v>29</v>
      </c>
      <c r="L204" s="15">
        <v>1</v>
      </c>
      <c r="M204" s="16">
        <v>81.819999999999993</v>
      </c>
      <c r="N204" s="17">
        <v>0.05</v>
      </c>
      <c r="O204" s="16">
        <v>43.83</v>
      </c>
      <c r="P204" s="16">
        <f t="shared" si="24"/>
        <v>77.728999999999999</v>
      </c>
      <c r="Q204" s="16">
        <f t="shared" si="25"/>
        <v>43.83</v>
      </c>
      <c r="R204" s="16">
        <f t="shared" si="26"/>
        <v>33.899000000000001</v>
      </c>
      <c r="S204" s="18">
        <f t="shared" si="27"/>
        <v>0.43611779387358601</v>
      </c>
      <c r="T204" s="19">
        <f>YEAR(SalesDataTable[[#This Row],[Order Date]])</f>
        <v>2026</v>
      </c>
      <c r="U204" s="18" t="str">
        <f>"Q"&amp;ROUNDUP(MONTH(SalesDataTable[[#This Row],[Order Date]])/3,0)</f>
        <v>Q1</v>
      </c>
      <c r="V204" s="15">
        <f>MONTH(SalesDataTable[[#This Row],[Order Date]])</f>
        <v>2</v>
      </c>
      <c r="W204" s="18" t="str">
        <f>TEXT(SalesDataTable[[#This Row],[Order Date]],"mmm")</f>
        <v>Feb</v>
      </c>
    </row>
    <row r="205" spans="1:23" ht="15.6">
      <c r="A205" s="11">
        <v>4545</v>
      </c>
      <c r="B205" s="12">
        <v>46065</v>
      </c>
      <c r="C205" s="11">
        <f t="shared" si="21"/>
        <v>2026</v>
      </c>
      <c r="D205" s="13" t="str">
        <f t="shared" si="22"/>
        <v>Feb</v>
      </c>
      <c r="E205" s="14" t="str">
        <f t="shared" si="23"/>
        <v>Q1</v>
      </c>
      <c r="F205" s="11" t="s">
        <v>24</v>
      </c>
      <c r="G205" s="11" t="s">
        <v>60</v>
      </c>
      <c r="H205" s="11" t="s">
        <v>43</v>
      </c>
      <c r="I205" s="11" t="s">
        <v>37</v>
      </c>
      <c r="J205" s="11" t="s">
        <v>38</v>
      </c>
      <c r="K205" s="11" t="s">
        <v>39</v>
      </c>
      <c r="L205" s="15">
        <v>1</v>
      </c>
      <c r="M205" s="16">
        <v>36.58</v>
      </c>
      <c r="N205" s="17">
        <v>0.1</v>
      </c>
      <c r="O205" s="16">
        <v>13.76</v>
      </c>
      <c r="P205" s="16">
        <f t="shared" si="24"/>
        <v>32.921999999999997</v>
      </c>
      <c r="Q205" s="16">
        <f t="shared" si="25"/>
        <v>13.76</v>
      </c>
      <c r="R205" s="16">
        <f t="shared" si="26"/>
        <v>19.161999999999999</v>
      </c>
      <c r="S205" s="18">
        <f t="shared" si="27"/>
        <v>0.58204240325618095</v>
      </c>
      <c r="T205" s="19">
        <f>YEAR(SalesDataTable[[#This Row],[Order Date]])</f>
        <v>2026</v>
      </c>
      <c r="U205" s="18" t="str">
        <f>"Q"&amp;ROUNDUP(MONTH(SalesDataTable[[#This Row],[Order Date]])/3,0)</f>
        <v>Q1</v>
      </c>
      <c r="V205" s="15">
        <f>MONTH(SalesDataTable[[#This Row],[Order Date]])</f>
        <v>2</v>
      </c>
      <c r="W205" s="18" t="str">
        <f>TEXT(SalesDataTable[[#This Row],[Order Date]],"mmm")</f>
        <v>Feb</v>
      </c>
    </row>
    <row r="206" spans="1:23" ht="15.6">
      <c r="A206" s="11">
        <v>285</v>
      </c>
      <c r="B206" s="12">
        <v>46066</v>
      </c>
      <c r="C206" s="11">
        <f t="shared" si="21"/>
        <v>2026</v>
      </c>
      <c r="D206" s="13" t="str">
        <f t="shared" si="22"/>
        <v>Feb</v>
      </c>
      <c r="E206" s="14" t="str">
        <f t="shared" si="23"/>
        <v>Q1</v>
      </c>
      <c r="F206" s="11" t="s">
        <v>44</v>
      </c>
      <c r="G206" s="11" t="s">
        <v>57</v>
      </c>
      <c r="H206" s="11" t="s">
        <v>43</v>
      </c>
      <c r="I206" s="11" t="s">
        <v>37</v>
      </c>
      <c r="J206" s="11" t="s">
        <v>33</v>
      </c>
      <c r="K206" s="11" t="s">
        <v>34</v>
      </c>
      <c r="L206" s="15">
        <v>4</v>
      </c>
      <c r="M206" s="16">
        <v>92.87</v>
      </c>
      <c r="N206" s="17">
        <v>0</v>
      </c>
      <c r="O206" s="16">
        <v>44.95</v>
      </c>
      <c r="P206" s="16">
        <f t="shared" si="24"/>
        <v>371.48</v>
      </c>
      <c r="Q206" s="16">
        <f t="shared" si="25"/>
        <v>179.8</v>
      </c>
      <c r="R206" s="16">
        <f t="shared" si="26"/>
        <v>191.68</v>
      </c>
      <c r="S206" s="18">
        <f t="shared" si="27"/>
        <v>0.51599009367933701</v>
      </c>
      <c r="T206" s="19">
        <f>YEAR(SalesDataTable[[#This Row],[Order Date]])</f>
        <v>2026</v>
      </c>
      <c r="U206" s="18" t="str">
        <f>"Q"&amp;ROUNDUP(MONTH(SalesDataTable[[#This Row],[Order Date]])/3,0)</f>
        <v>Q1</v>
      </c>
      <c r="V206" s="15">
        <f>MONTH(SalesDataTable[[#This Row],[Order Date]])</f>
        <v>2</v>
      </c>
      <c r="W206" s="18" t="str">
        <f>TEXT(SalesDataTable[[#This Row],[Order Date]],"mmm")</f>
        <v>Feb</v>
      </c>
    </row>
    <row r="207" spans="1:23" ht="15.6">
      <c r="A207" s="11">
        <v>1499</v>
      </c>
      <c r="B207" s="12">
        <v>46066</v>
      </c>
      <c r="C207" s="11">
        <f t="shared" si="21"/>
        <v>2026</v>
      </c>
      <c r="D207" s="13" t="str">
        <f t="shared" si="22"/>
        <v>Feb</v>
      </c>
      <c r="E207" s="14" t="str">
        <f t="shared" si="23"/>
        <v>Q1</v>
      </c>
      <c r="F207" s="11" t="s">
        <v>44</v>
      </c>
      <c r="G207" s="11" t="s">
        <v>57</v>
      </c>
      <c r="H207" s="11" t="s">
        <v>26</v>
      </c>
      <c r="I207" s="11" t="s">
        <v>37</v>
      </c>
      <c r="J207" s="11" t="s">
        <v>28</v>
      </c>
      <c r="K207" s="11" t="s">
        <v>50</v>
      </c>
      <c r="L207" s="15">
        <v>2</v>
      </c>
      <c r="M207" s="16">
        <v>41.21</v>
      </c>
      <c r="N207" s="17">
        <v>0</v>
      </c>
      <c r="O207" s="16">
        <v>16.64</v>
      </c>
      <c r="P207" s="16">
        <f t="shared" si="24"/>
        <v>82.42</v>
      </c>
      <c r="Q207" s="16">
        <f t="shared" si="25"/>
        <v>33.28</v>
      </c>
      <c r="R207" s="16">
        <f t="shared" si="26"/>
        <v>49.14</v>
      </c>
      <c r="S207" s="18">
        <f t="shared" si="27"/>
        <v>0.59621451104100898</v>
      </c>
      <c r="T207" s="19">
        <f>YEAR(SalesDataTable[[#This Row],[Order Date]])</f>
        <v>2026</v>
      </c>
      <c r="U207" s="18" t="str">
        <f>"Q"&amp;ROUNDUP(MONTH(SalesDataTable[[#This Row],[Order Date]])/3,0)</f>
        <v>Q1</v>
      </c>
      <c r="V207" s="15">
        <f>MONTH(SalesDataTable[[#This Row],[Order Date]])</f>
        <v>2</v>
      </c>
      <c r="W207" s="18" t="str">
        <f>TEXT(SalesDataTable[[#This Row],[Order Date]],"mmm")</f>
        <v>Feb</v>
      </c>
    </row>
    <row r="208" spans="1:23" ht="15.6">
      <c r="A208" s="11">
        <v>2615</v>
      </c>
      <c r="B208" s="12">
        <v>46066</v>
      </c>
      <c r="C208" s="11">
        <f t="shared" si="21"/>
        <v>2026</v>
      </c>
      <c r="D208" s="13" t="str">
        <f t="shared" si="22"/>
        <v>Feb</v>
      </c>
      <c r="E208" s="14" t="str">
        <f t="shared" si="23"/>
        <v>Q1</v>
      </c>
      <c r="F208" s="11" t="s">
        <v>24</v>
      </c>
      <c r="G208" s="11" t="s">
        <v>74</v>
      </c>
      <c r="H208" s="11" t="s">
        <v>26</v>
      </c>
      <c r="I208" s="11" t="s">
        <v>27</v>
      </c>
      <c r="J208" s="11" t="s">
        <v>33</v>
      </c>
      <c r="K208" s="11" t="s">
        <v>61</v>
      </c>
      <c r="L208" s="15">
        <v>6</v>
      </c>
      <c r="M208" s="16">
        <v>155.79</v>
      </c>
      <c r="N208" s="17">
        <v>0</v>
      </c>
      <c r="O208" s="16">
        <v>77.48</v>
      </c>
      <c r="P208" s="16">
        <f t="shared" si="24"/>
        <v>934.74</v>
      </c>
      <c r="Q208" s="16">
        <f t="shared" si="25"/>
        <v>464.88</v>
      </c>
      <c r="R208" s="16">
        <f t="shared" si="26"/>
        <v>469.86</v>
      </c>
      <c r="S208" s="18">
        <f t="shared" si="27"/>
        <v>0.50266384235188399</v>
      </c>
      <c r="T208" s="19">
        <f>YEAR(SalesDataTable[[#This Row],[Order Date]])</f>
        <v>2026</v>
      </c>
      <c r="U208" s="18" t="str">
        <f>"Q"&amp;ROUNDUP(MONTH(SalesDataTable[[#This Row],[Order Date]])/3,0)</f>
        <v>Q1</v>
      </c>
      <c r="V208" s="15">
        <f>MONTH(SalesDataTable[[#This Row],[Order Date]])</f>
        <v>2</v>
      </c>
      <c r="W208" s="18" t="str">
        <f>TEXT(SalesDataTable[[#This Row],[Order Date]],"mmm")</f>
        <v>Feb</v>
      </c>
    </row>
    <row r="209" spans="1:23" ht="15.6">
      <c r="A209" s="11">
        <v>479</v>
      </c>
      <c r="B209" s="12">
        <v>46067</v>
      </c>
      <c r="C209" s="11">
        <f t="shared" si="21"/>
        <v>2026</v>
      </c>
      <c r="D209" s="13" t="str">
        <f t="shared" si="22"/>
        <v>Feb</v>
      </c>
      <c r="E209" s="14" t="str">
        <f t="shared" si="23"/>
        <v>Q1</v>
      </c>
      <c r="F209" s="11" t="s">
        <v>24</v>
      </c>
      <c r="G209" s="11" t="s">
        <v>25</v>
      </c>
      <c r="H209" s="11" t="s">
        <v>26</v>
      </c>
      <c r="I209" s="11" t="s">
        <v>27</v>
      </c>
      <c r="J209" s="11" t="s">
        <v>58</v>
      </c>
      <c r="K209" s="11" t="s">
        <v>69</v>
      </c>
      <c r="L209" s="15">
        <v>2</v>
      </c>
      <c r="M209" s="16">
        <v>50.16</v>
      </c>
      <c r="N209" s="17">
        <v>0.1</v>
      </c>
      <c r="O209" s="16">
        <v>21.48</v>
      </c>
      <c r="P209" s="16">
        <f t="shared" si="24"/>
        <v>90.287999999999997</v>
      </c>
      <c r="Q209" s="16">
        <f t="shared" si="25"/>
        <v>42.96</v>
      </c>
      <c r="R209" s="16">
        <f t="shared" si="26"/>
        <v>47.328000000000003</v>
      </c>
      <c r="S209" s="18">
        <f t="shared" si="27"/>
        <v>0.52418926103136598</v>
      </c>
      <c r="T209" s="19">
        <f>YEAR(SalesDataTable[[#This Row],[Order Date]])</f>
        <v>2026</v>
      </c>
      <c r="U209" s="18" t="str">
        <f>"Q"&amp;ROUNDUP(MONTH(SalesDataTable[[#This Row],[Order Date]])/3,0)</f>
        <v>Q1</v>
      </c>
      <c r="V209" s="15">
        <f>MONTH(SalesDataTable[[#This Row],[Order Date]])</f>
        <v>2</v>
      </c>
      <c r="W209" s="18" t="str">
        <f>TEXT(SalesDataTable[[#This Row],[Order Date]],"mmm")</f>
        <v>Feb</v>
      </c>
    </row>
    <row r="210" spans="1:23" ht="15.6">
      <c r="A210" s="11">
        <v>4069</v>
      </c>
      <c r="B210" s="12">
        <v>46067</v>
      </c>
      <c r="C210" s="11">
        <f t="shared" si="21"/>
        <v>2026</v>
      </c>
      <c r="D210" s="13" t="str">
        <f t="shared" si="22"/>
        <v>Feb</v>
      </c>
      <c r="E210" s="14" t="str">
        <f t="shared" si="23"/>
        <v>Q1</v>
      </c>
      <c r="F210" s="11" t="s">
        <v>44</v>
      </c>
      <c r="G210" s="11" t="s">
        <v>57</v>
      </c>
      <c r="H210" s="11" t="s">
        <v>26</v>
      </c>
      <c r="I210" s="11" t="s">
        <v>37</v>
      </c>
      <c r="J210" s="11" t="s">
        <v>33</v>
      </c>
      <c r="K210" s="11" t="s">
        <v>41</v>
      </c>
      <c r="L210" s="15">
        <v>4</v>
      </c>
      <c r="M210" s="16">
        <v>140.63999999999999</v>
      </c>
      <c r="N210" s="17">
        <v>0</v>
      </c>
      <c r="O210" s="16">
        <v>77.510000000000005</v>
      </c>
      <c r="P210" s="16">
        <f t="shared" si="24"/>
        <v>562.55999999999995</v>
      </c>
      <c r="Q210" s="16">
        <f t="shared" si="25"/>
        <v>310.04000000000002</v>
      </c>
      <c r="R210" s="16">
        <f t="shared" si="26"/>
        <v>252.52</v>
      </c>
      <c r="S210" s="18">
        <f t="shared" si="27"/>
        <v>0.44887656427758799</v>
      </c>
      <c r="T210" s="19">
        <f>YEAR(SalesDataTable[[#This Row],[Order Date]])</f>
        <v>2026</v>
      </c>
      <c r="U210" s="18" t="str">
        <f>"Q"&amp;ROUNDUP(MONTH(SalesDataTable[[#This Row],[Order Date]])/3,0)</f>
        <v>Q1</v>
      </c>
      <c r="V210" s="15">
        <f>MONTH(SalesDataTable[[#This Row],[Order Date]])</f>
        <v>2</v>
      </c>
      <c r="W210" s="18" t="str">
        <f>TEXT(SalesDataTable[[#This Row],[Order Date]],"mmm")</f>
        <v>Feb</v>
      </c>
    </row>
    <row r="211" spans="1:23" ht="15.6">
      <c r="A211" s="11">
        <v>4588</v>
      </c>
      <c r="B211" s="12">
        <v>46067</v>
      </c>
      <c r="C211" s="11">
        <f t="shared" si="21"/>
        <v>2026</v>
      </c>
      <c r="D211" s="13" t="str">
        <f t="shared" si="22"/>
        <v>Feb</v>
      </c>
      <c r="E211" s="14" t="str">
        <f t="shared" si="23"/>
        <v>Q1</v>
      </c>
      <c r="F211" s="11" t="s">
        <v>24</v>
      </c>
      <c r="G211" s="11" t="s">
        <v>25</v>
      </c>
      <c r="H211" s="11" t="s">
        <v>52</v>
      </c>
      <c r="I211" s="11" t="s">
        <v>37</v>
      </c>
      <c r="J211" s="11" t="s">
        <v>47</v>
      </c>
      <c r="K211" s="11" t="s">
        <v>64</v>
      </c>
      <c r="L211" s="15">
        <v>1</v>
      </c>
      <c r="M211" s="16">
        <v>80.680000000000007</v>
      </c>
      <c r="N211" s="17">
        <v>0</v>
      </c>
      <c r="O211" s="16">
        <v>39.630000000000003</v>
      </c>
      <c r="P211" s="16">
        <f t="shared" si="24"/>
        <v>80.680000000000007</v>
      </c>
      <c r="Q211" s="16">
        <f t="shared" si="25"/>
        <v>39.630000000000003</v>
      </c>
      <c r="R211" s="16">
        <f t="shared" si="26"/>
        <v>41.05</v>
      </c>
      <c r="S211" s="18">
        <f t="shared" si="27"/>
        <v>0.50880019831432799</v>
      </c>
      <c r="T211" s="19">
        <f>YEAR(SalesDataTable[[#This Row],[Order Date]])</f>
        <v>2026</v>
      </c>
      <c r="U211" s="18" t="str">
        <f>"Q"&amp;ROUNDUP(MONTH(SalesDataTable[[#This Row],[Order Date]])/3,0)</f>
        <v>Q1</v>
      </c>
      <c r="V211" s="15">
        <f>MONTH(SalesDataTable[[#This Row],[Order Date]])</f>
        <v>2</v>
      </c>
      <c r="W211" s="18" t="str">
        <f>TEXT(SalesDataTable[[#This Row],[Order Date]],"mmm")</f>
        <v>Feb</v>
      </c>
    </row>
    <row r="212" spans="1:23" ht="15.6">
      <c r="A212" s="11">
        <v>14</v>
      </c>
      <c r="B212" s="12">
        <v>46068</v>
      </c>
      <c r="C212" s="11">
        <f t="shared" si="21"/>
        <v>2026</v>
      </c>
      <c r="D212" s="13" t="str">
        <f t="shared" si="22"/>
        <v>Feb</v>
      </c>
      <c r="E212" s="14" t="str">
        <f t="shared" si="23"/>
        <v>Q1</v>
      </c>
      <c r="F212" s="11" t="s">
        <v>24</v>
      </c>
      <c r="G212" s="11" t="s">
        <v>25</v>
      </c>
      <c r="H212" s="11" t="s">
        <v>32</v>
      </c>
      <c r="I212" s="11" t="s">
        <v>40</v>
      </c>
      <c r="J212" s="11" t="s">
        <v>38</v>
      </c>
      <c r="K212" s="11" t="s">
        <v>72</v>
      </c>
      <c r="L212" s="15">
        <v>3</v>
      </c>
      <c r="M212" s="16">
        <v>162.44999999999999</v>
      </c>
      <c r="N212" s="17">
        <v>0.05</v>
      </c>
      <c r="O212" s="16">
        <v>86.43</v>
      </c>
      <c r="P212" s="16">
        <f t="shared" si="24"/>
        <v>462.98250000000002</v>
      </c>
      <c r="Q212" s="16">
        <f t="shared" si="25"/>
        <v>259.29000000000002</v>
      </c>
      <c r="R212" s="16">
        <f t="shared" si="26"/>
        <v>203.6925</v>
      </c>
      <c r="S212" s="18">
        <f t="shared" si="27"/>
        <v>0.43995723380473301</v>
      </c>
      <c r="T212" s="19">
        <f>YEAR(SalesDataTable[[#This Row],[Order Date]])</f>
        <v>2026</v>
      </c>
      <c r="U212" s="18" t="str">
        <f>"Q"&amp;ROUNDUP(MONTH(SalesDataTable[[#This Row],[Order Date]])/3,0)</f>
        <v>Q1</v>
      </c>
      <c r="V212" s="15">
        <f>MONTH(SalesDataTable[[#This Row],[Order Date]])</f>
        <v>2</v>
      </c>
      <c r="W212" s="18" t="str">
        <f>TEXT(SalesDataTable[[#This Row],[Order Date]],"mmm")</f>
        <v>Feb</v>
      </c>
    </row>
    <row r="213" spans="1:23" ht="15.6">
      <c r="A213" s="11">
        <v>303</v>
      </c>
      <c r="B213" s="12">
        <v>46068</v>
      </c>
      <c r="C213" s="11">
        <f t="shared" si="21"/>
        <v>2026</v>
      </c>
      <c r="D213" s="13" t="str">
        <f t="shared" si="22"/>
        <v>Feb</v>
      </c>
      <c r="E213" s="14" t="str">
        <f t="shared" si="23"/>
        <v>Q1</v>
      </c>
      <c r="F213" s="11" t="s">
        <v>30</v>
      </c>
      <c r="G213" s="11" t="s">
        <v>51</v>
      </c>
      <c r="H213" s="11" t="s">
        <v>52</v>
      </c>
      <c r="I213" s="11" t="s">
        <v>27</v>
      </c>
      <c r="J213" s="11" t="s">
        <v>28</v>
      </c>
      <c r="K213" s="11" t="s">
        <v>54</v>
      </c>
      <c r="L213" s="15">
        <v>2</v>
      </c>
      <c r="M213" s="16">
        <v>102.12</v>
      </c>
      <c r="N213" s="17">
        <v>0.15</v>
      </c>
      <c r="O213" s="16">
        <v>51.03</v>
      </c>
      <c r="P213" s="16">
        <f t="shared" si="24"/>
        <v>173.60400000000001</v>
      </c>
      <c r="Q213" s="16">
        <f t="shared" si="25"/>
        <v>102.06</v>
      </c>
      <c r="R213" s="16">
        <f t="shared" si="26"/>
        <v>71.543999999999997</v>
      </c>
      <c r="S213" s="18">
        <f t="shared" si="27"/>
        <v>0.41211032003870901</v>
      </c>
      <c r="T213" s="19">
        <f>YEAR(SalesDataTable[[#This Row],[Order Date]])</f>
        <v>2026</v>
      </c>
      <c r="U213" s="18" t="str">
        <f>"Q"&amp;ROUNDUP(MONTH(SalesDataTable[[#This Row],[Order Date]])/3,0)</f>
        <v>Q1</v>
      </c>
      <c r="V213" s="15">
        <f>MONTH(SalesDataTable[[#This Row],[Order Date]])</f>
        <v>2</v>
      </c>
      <c r="W213" s="18" t="str">
        <f>TEXT(SalesDataTable[[#This Row],[Order Date]],"mmm")</f>
        <v>Feb</v>
      </c>
    </row>
    <row r="214" spans="1:23" ht="15.6">
      <c r="A214" s="11">
        <v>1197</v>
      </c>
      <c r="B214" s="12">
        <v>46069</v>
      </c>
      <c r="C214" s="11">
        <f t="shared" si="21"/>
        <v>2026</v>
      </c>
      <c r="D214" s="13" t="str">
        <f t="shared" si="22"/>
        <v>Feb</v>
      </c>
      <c r="E214" s="14" t="str">
        <f t="shared" si="23"/>
        <v>Q1</v>
      </c>
      <c r="F214" s="11" t="s">
        <v>35</v>
      </c>
      <c r="G214" s="11" t="s">
        <v>42</v>
      </c>
      <c r="H214" s="11" t="s">
        <v>26</v>
      </c>
      <c r="I214" s="11" t="s">
        <v>37</v>
      </c>
      <c r="J214" s="11" t="s">
        <v>28</v>
      </c>
      <c r="K214" s="11" t="s">
        <v>54</v>
      </c>
      <c r="L214" s="15">
        <v>2</v>
      </c>
      <c r="M214" s="16">
        <v>101.77</v>
      </c>
      <c r="N214" s="17">
        <v>0</v>
      </c>
      <c r="O214" s="16">
        <v>51.34</v>
      </c>
      <c r="P214" s="16">
        <f t="shared" si="24"/>
        <v>203.54</v>
      </c>
      <c r="Q214" s="16">
        <f t="shared" si="25"/>
        <v>102.68</v>
      </c>
      <c r="R214" s="16">
        <f t="shared" si="26"/>
        <v>100.86</v>
      </c>
      <c r="S214" s="18">
        <f t="shared" si="27"/>
        <v>0.49552913432249202</v>
      </c>
      <c r="T214" s="19">
        <f>YEAR(SalesDataTable[[#This Row],[Order Date]])</f>
        <v>2026</v>
      </c>
      <c r="U214" s="18" t="str">
        <f>"Q"&amp;ROUNDUP(MONTH(SalesDataTable[[#This Row],[Order Date]])/3,0)</f>
        <v>Q1</v>
      </c>
      <c r="V214" s="15">
        <f>MONTH(SalesDataTable[[#This Row],[Order Date]])</f>
        <v>2</v>
      </c>
      <c r="W214" s="18" t="str">
        <f>TEXT(SalesDataTable[[#This Row],[Order Date]],"mmm")</f>
        <v>Feb</v>
      </c>
    </row>
    <row r="215" spans="1:23" ht="15.6">
      <c r="A215" s="11">
        <v>2714</v>
      </c>
      <c r="B215" s="12">
        <v>46069</v>
      </c>
      <c r="C215" s="11">
        <f t="shared" si="21"/>
        <v>2026</v>
      </c>
      <c r="D215" s="13" t="str">
        <f t="shared" si="22"/>
        <v>Feb</v>
      </c>
      <c r="E215" s="14" t="str">
        <f t="shared" si="23"/>
        <v>Q1</v>
      </c>
      <c r="F215" s="11" t="s">
        <v>24</v>
      </c>
      <c r="G215" s="11" t="s">
        <v>74</v>
      </c>
      <c r="H215" s="11" t="s">
        <v>26</v>
      </c>
      <c r="I215" s="11" t="s">
        <v>40</v>
      </c>
      <c r="J215" s="11" t="s">
        <v>33</v>
      </c>
      <c r="K215" s="11" t="s">
        <v>61</v>
      </c>
      <c r="L215" s="15">
        <v>3</v>
      </c>
      <c r="M215" s="16">
        <v>153.24</v>
      </c>
      <c r="N215" s="17">
        <v>0.15</v>
      </c>
      <c r="O215" s="16">
        <v>77.61</v>
      </c>
      <c r="P215" s="16">
        <f t="shared" si="24"/>
        <v>390.762</v>
      </c>
      <c r="Q215" s="16">
        <f t="shared" si="25"/>
        <v>232.83</v>
      </c>
      <c r="R215" s="16">
        <f t="shared" si="26"/>
        <v>157.93199999999999</v>
      </c>
      <c r="S215" s="18">
        <f t="shared" si="27"/>
        <v>0.40416417154175699</v>
      </c>
      <c r="T215" s="19">
        <f>YEAR(SalesDataTable[[#This Row],[Order Date]])</f>
        <v>2026</v>
      </c>
      <c r="U215" s="18" t="str">
        <f>"Q"&amp;ROUNDUP(MONTH(SalesDataTable[[#This Row],[Order Date]])/3,0)</f>
        <v>Q1</v>
      </c>
      <c r="V215" s="15">
        <f>MONTH(SalesDataTable[[#This Row],[Order Date]])</f>
        <v>2</v>
      </c>
      <c r="W215" s="18" t="str">
        <f>TEXT(SalesDataTable[[#This Row],[Order Date]],"mmm")</f>
        <v>Feb</v>
      </c>
    </row>
    <row r="216" spans="1:23" ht="15.6">
      <c r="A216" s="11">
        <v>2753</v>
      </c>
      <c r="B216" s="12">
        <v>46069</v>
      </c>
      <c r="C216" s="11">
        <f t="shared" si="21"/>
        <v>2026</v>
      </c>
      <c r="D216" s="13" t="str">
        <f t="shared" si="22"/>
        <v>Feb</v>
      </c>
      <c r="E216" s="14" t="str">
        <f t="shared" si="23"/>
        <v>Q1</v>
      </c>
      <c r="F216" s="11" t="s">
        <v>44</v>
      </c>
      <c r="G216" s="11" t="s">
        <v>45</v>
      </c>
      <c r="H216" s="11" t="s">
        <v>52</v>
      </c>
      <c r="I216" s="11" t="s">
        <v>27</v>
      </c>
      <c r="J216" s="11" t="s">
        <v>33</v>
      </c>
      <c r="K216" s="11" t="s">
        <v>41</v>
      </c>
      <c r="L216" s="15">
        <v>1</v>
      </c>
      <c r="M216" s="16">
        <v>140.47</v>
      </c>
      <c r="N216" s="17">
        <v>0</v>
      </c>
      <c r="O216" s="16">
        <v>79.66</v>
      </c>
      <c r="P216" s="16">
        <f t="shared" si="24"/>
        <v>140.47</v>
      </c>
      <c r="Q216" s="16">
        <f t="shared" si="25"/>
        <v>79.66</v>
      </c>
      <c r="R216" s="16">
        <f t="shared" si="26"/>
        <v>60.81</v>
      </c>
      <c r="S216" s="18">
        <f t="shared" si="27"/>
        <v>0.43290382288033002</v>
      </c>
      <c r="T216" s="19">
        <f>YEAR(SalesDataTable[[#This Row],[Order Date]])</f>
        <v>2026</v>
      </c>
      <c r="U216" s="18" t="str">
        <f>"Q"&amp;ROUNDUP(MONTH(SalesDataTable[[#This Row],[Order Date]])/3,0)</f>
        <v>Q1</v>
      </c>
      <c r="V216" s="15">
        <f>MONTH(SalesDataTable[[#This Row],[Order Date]])</f>
        <v>2</v>
      </c>
      <c r="W216" s="18" t="str">
        <f>TEXT(SalesDataTable[[#This Row],[Order Date]],"mmm")</f>
        <v>Feb</v>
      </c>
    </row>
    <row r="217" spans="1:23" ht="15.6">
      <c r="A217" s="11">
        <v>3901</v>
      </c>
      <c r="B217" s="12">
        <v>46069</v>
      </c>
      <c r="C217" s="11">
        <f t="shared" si="21"/>
        <v>2026</v>
      </c>
      <c r="D217" s="13" t="str">
        <f t="shared" si="22"/>
        <v>Feb</v>
      </c>
      <c r="E217" s="14" t="str">
        <f t="shared" si="23"/>
        <v>Q1</v>
      </c>
      <c r="F217" s="11" t="s">
        <v>44</v>
      </c>
      <c r="G217" s="11" t="s">
        <v>55</v>
      </c>
      <c r="H217" s="11" t="s">
        <v>43</v>
      </c>
      <c r="I217" s="11" t="s">
        <v>37</v>
      </c>
      <c r="J217" s="11" t="s">
        <v>33</v>
      </c>
      <c r="K217" s="11" t="s">
        <v>70</v>
      </c>
      <c r="L217" s="15">
        <v>4</v>
      </c>
      <c r="M217" s="16">
        <v>70.67</v>
      </c>
      <c r="N217" s="17">
        <v>0.05</v>
      </c>
      <c r="O217" s="16">
        <v>32.96</v>
      </c>
      <c r="P217" s="16">
        <f t="shared" si="24"/>
        <v>268.54599999999999</v>
      </c>
      <c r="Q217" s="16">
        <f t="shared" si="25"/>
        <v>131.84</v>
      </c>
      <c r="R217" s="16">
        <f t="shared" si="26"/>
        <v>136.70599999999999</v>
      </c>
      <c r="S217" s="18">
        <f t="shared" si="27"/>
        <v>0.509059900352267</v>
      </c>
      <c r="T217" s="19">
        <f>YEAR(SalesDataTable[[#This Row],[Order Date]])</f>
        <v>2026</v>
      </c>
      <c r="U217" s="18" t="str">
        <f>"Q"&amp;ROUNDUP(MONTH(SalesDataTable[[#This Row],[Order Date]])/3,0)</f>
        <v>Q1</v>
      </c>
      <c r="V217" s="15">
        <f>MONTH(SalesDataTable[[#This Row],[Order Date]])</f>
        <v>2</v>
      </c>
      <c r="W217" s="18" t="str">
        <f>TEXT(SalesDataTable[[#This Row],[Order Date]],"mmm")</f>
        <v>Feb</v>
      </c>
    </row>
    <row r="218" spans="1:23" ht="15.6">
      <c r="A218" s="11">
        <v>594</v>
      </c>
      <c r="B218" s="12">
        <v>46070</v>
      </c>
      <c r="C218" s="11">
        <f t="shared" si="21"/>
        <v>2026</v>
      </c>
      <c r="D218" s="13" t="str">
        <f t="shared" si="22"/>
        <v>Feb</v>
      </c>
      <c r="E218" s="14" t="str">
        <f t="shared" si="23"/>
        <v>Q1</v>
      </c>
      <c r="F218" s="11" t="s">
        <v>24</v>
      </c>
      <c r="G218" s="11" t="s">
        <v>74</v>
      </c>
      <c r="H218" s="11" t="s">
        <v>43</v>
      </c>
      <c r="I218" s="11" t="s">
        <v>40</v>
      </c>
      <c r="J218" s="11" t="s">
        <v>38</v>
      </c>
      <c r="K218" s="11" t="s">
        <v>68</v>
      </c>
      <c r="L218" s="15">
        <v>3</v>
      </c>
      <c r="M218" s="16">
        <v>134.91</v>
      </c>
      <c r="N218" s="17">
        <v>0</v>
      </c>
      <c r="O218" s="16">
        <v>67.69</v>
      </c>
      <c r="P218" s="16">
        <f t="shared" si="24"/>
        <v>404.73</v>
      </c>
      <c r="Q218" s="16">
        <f t="shared" si="25"/>
        <v>203.07</v>
      </c>
      <c r="R218" s="16">
        <f t="shared" si="26"/>
        <v>201.66</v>
      </c>
      <c r="S218" s="18">
        <f t="shared" si="27"/>
        <v>0.49825809799125298</v>
      </c>
      <c r="T218" s="19">
        <f>YEAR(SalesDataTable[[#This Row],[Order Date]])</f>
        <v>2026</v>
      </c>
      <c r="U218" s="18" t="str">
        <f>"Q"&amp;ROUNDUP(MONTH(SalesDataTable[[#This Row],[Order Date]])/3,0)</f>
        <v>Q1</v>
      </c>
      <c r="V218" s="15">
        <f>MONTH(SalesDataTable[[#This Row],[Order Date]])</f>
        <v>2</v>
      </c>
      <c r="W218" s="18" t="str">
        <f>TEXT(SalesDataTable[[#This Row],[Order Date]],"mmm")</f>
        <v>Feb</v>
      </c>
    </row>
    <row r="219" spans="1:23" ht="15.6">
      <c r="A219" s="11">
        <v>624</v>
      </c>
      <c r="B219" s="12">
        <v>46070</v>
      </c>
      <c r="C219" s="11">
        <f t="shared" si="21"/>
        <v>2026</v>
      </c>
      <c r="D219" s="13" t="str">
        <f t="shared" si="22"/>
        <v>Feb</v>
      </c>
      <c r="E219" s="14" t="str">
        <f t="shared" si="23"/>
        <v>Q1</v>
      </c>
      <c r="F219" s="11" t="s">
        <v>35</v>
      </c>
      <c r="G219" s="11" t="s">
        <v>36</v>
      </c>
      <c r="H219" s="11" t="s">
        <v>26</v>
      </c>
      <c r="I219" s="11" t="s">
        <v>40</v>
      </c>
      <c r="J219" s="11" t="s">
        <v>33</v>
      </c>
      <c r="K219" s="11" t="s">
        <v>70</v>
      </c>
      <c r="L219" s="15">
        <v>1</v>
      </c>
      <c r="M219" s="16">
        <v>70.86</v>
      </c>
      <c r="N219" s="17">
        <v>0.1</v>
      </c>
      <c r="O219" s="16">
        <v>33.299999999999997</v>
      </c>
      <c r="P219" s="16">
        <f t="shared" si="24"/>
        <v>63.774000000000001</v>
      </c>
      <c r="Q219" s="16">
        <f t="shared" si="25"/>
        <v>33.299999999999997</v>
      </c>
      <c r="R219" s="16">
        <f t="shared" si="26"/>
        <v>30.474</v>
      </c>
      <c r="S219" s="18">
        <f t="shared" si="27"/>
        <v>0.47784363533728502</v>
      </c>
      <c r="T219" s="19">
        <f>YEAR(SalesDataTable[[#This Row],[Order Date]])</f>
        <v>2026</v>
      </c>
      <c r="U219" s="18" t="str">
        <f>"Q"&amp;ROUNDUP(MONTH(SalesDataTable[[#This Row],[Order Date]])/3,0)</f>
        <v>Q1</v>
      </c>
      <c r="V219" s="15">
        <f>MONTH(SalesDataTable[[#This Row],[Order Date]])</f>
        <v>2</v>
      </c>
      <c r="W219" s="18" t="str">
        <f>TEXT(SalesDataTable[[#This Row],[Order Date]],"mmm")</f>
        <v>Feb</v>
      </c>
    </row>
    <row r="220" spans="1:23" ht="15.6">
      <c r="A220" s="11">
        <v>1013</v>
      </c>
      <c r="B220" s="12">
        <v>46070</v>
      </c>
      <c r="C220" s="11">
        <f t="shared" si="21"/>
        <v>2026</v>
      </c>
      <c r="D220" s="13" t="str">
        <f t="shared" si="22"/>
        <v>Feb</v>
      </c>
      <c r="E220" s="14" t="str">
        <f t="shared" si="23"/>
        <v>Q1</v>
      </c>
      <c r="F220" s="11" t="s">
        <v>30</v>
      </c>
      <c r="G220" s="11" t="s">
        <v>67</v>
      </c>
      <c r="H220" s="11" t="s">
        <v>43</v>
      </c>
      <c r="I220" s="11" t="s">
        <v>37</v>
      </c>
      <c r="J220" s="11" t="s">
        <v>28</v>
      </c>
      <c r="K220" s="11" t="s">
        <v>54</v>
      </c>
      <c r="L220" s="15">
        <v>1</v>
      </c>
      <c r="M220" s="16">
        <v>104.35</v>
      </c>
      <c r="N220" s="17">
        <v>0</v>
      </c>
      <c r="O220" s="16">
        <v>51.49</v>
      </c>
      <c r="P220" s="16">
        <f t="shared" si="24"/>
        <v>104.35</v>
      </c>
      <c r="Q220" s="16">
        <f t="shared" si="25"/>
        <v>51.49</v>
      </c>
      <c r="R220" s="16">
        <f t="shared" si="26"/>
        <v>52.86</v>
      </c>
      <c r="S220" s="18">
        <f t="shared" si="27"/>
        <v>0.50656444657402999</v>
      </c>
      <c r="T220" s="19">
        <f>YEAR(SalesDataTable[[#This Row],[Order Date]])</f>
        <v>2026</v>
      </c>
      <c r="U220" s="18" t="str">
        <f>"Q"&amp;ROUNDUP(MONTH(SalesDataTable[[#This Row],[Order Date]])/3,0)</f>
        <v>Q1</v>
      </c>
      <c r="V220" s="15">
        <f>MONTH(SalesDataTable[[#This Row],[Order Date]])</f>
        <v>2</v>
      </c>
      <c r="W220" s="18" t="str">
        <f>TEXT(SalesDataTable[[#This Row],[Order Date]],"mmm")</f>
        <v>Feb</v>
      </c>
    </row>
    <row r="221" spans="1:23" ht="15.6">
      <c r="A221" s="11">
        <v>1100</v>
      </c>
      <c r="B221" s="12">
        <v>46070</v>
      </c>
      <c r="C221" s="11">
        <f t="shared" si="21"/>
        <v>2026</v>
      </c>
      <c r="D221" s="13" t="str">
        <f t="shared" si="22"/>
        <v>Feb</v>
      </c>
      <c r="E221" s="14" t="str">
        <f t="shared" si="23"/>
        <v>Q1</v>
      </c>
      <c r="F221" s="11" t="s">
        <v>44</v>
      </c>
      <c r="G221" s="11" t="s">
        <v>57</v>
      </c>
      <c r="H221" s="11" t="s">
        <v>26</v>
      </c>
      <c r="I221" s="11" t="s">
        <v>27</v>
      </c>
      <c r="J221" s="11" t="s">
        <v>58</v>
      </c>
      <c r="K221" s="11" t="s">
        <v>62</v>
      </c>
      <c r="L221" s="15">
        <v>2</v>
      </c>
      <c r="M221" s="16">
        <v>120.48</v>
      </c>
      <c r="N221" s="17">
        <v>0</v>
      </c>
      <c r="O221" s="16">
        <v>70.680000000000007</v>
      </c>
      <c r="P221" s="16">
        <f t="shared" si="24"/>
        <v>240.96</v>
      </c>
      <c r="Q221" s="16">
        <f t="shared" si="25"/>
        <v>141.36000000000001</v>
      </c>
      <c r="R221" s="16">
        <f t="shared" si="26"/>
        <v>99.6</v>
      </c>
      <c r="S221" s="18">
        <f t="shared" si="27"/>
        <v>0.41334661354581698</v>
      </c>
      <c r="T221" s="19">
        <f>YEAR(SalesDataTable[[#This Row],[Order Date]])</f>
        <v>2026</v>
      </c>
      <c r="U221" s="18" t="str">
        <f>"Q"&amp;ROUNDUP(MONTH(SalesDataTable[[#This Row],[Order Date]])/3,0)</f>
        <v>Q1</v>
      </c>
      <c r="V221" s="15">
        <f>MONTH(SalesDataTable[[#This Row],[Order Date]])</f>
        <v>2</v>
      </c>
      <c r="W221" s="18" t="str">
        <f>TEXT(SalesDataTable[[#This Row],[Order Date]],"mmm")</f>
        <v>Feb</v>
      </c>
    </row>
    <row r="222" spans="1:23" ht="15.6">
      <c r="A222" s="11">
        <v>2353</v>
      </c>
      <c r="B222" s="12">
        <v>46070</v>
      </c>
      <c r="C222" s="11">
        <f t="shared" si="21"/>
        <v>2026</v>
      </c>
      <c r="D222" s="13" t="str">
        <f t="shared" si="22"/>
        <v>Feb</v>
      </c>
      <c r="E222" s="14" t="str">
        <f t="shared" si="23"/>
        <v>Q1</v>
      </c>
      <c r="F222" s="11" t="s">
        <v>30</v>
      </c>
      <c r="G222" s="11" t="s">
        <v>67</v>
      </c>
      <c r="H222" s="11" t="s">
        <v>26</v>
      </c>
      <c r="I222" s="11" t="s">
        <v>27</v>
      </c>
      <c r="J222" s="11" t="s">
        <v>47</v>
      </c>
      <c r="K222" s="11" t="s">
        <v>48</v>
      </c>
      <c r="L222" s="15">
        <v>1</v>
      </c>
      <c r="M222" s="16">
        <v>339.52</v>
      </c>
      <c r="N222" s="17">
        <v>0.1</v>
      </c>
      <c r="O222" s="16">
        <v>191.19</v>
      </c>
      <c r="P222" s="16">
        <f t="shared" si="24"/>
        <v>305.56799999999998</v>
      </c>
      <c r="Q222" s="16">
        <f t="shared" si="25"/>
        <v>191.19</v>
      </c>
      <c r="R222" s="16">
        <f t="shared" si="26"/>
        <v>114.378</v>
      </c>
      <c r="S222" s="18">
        <f t="shared" si="27"/>
        <v>0.37431275526233099</v>
      </c>
      <c r="T222" s="19">
        <f>YEAR(SalesDataTable[[#This Row],[Order Date]])</f>
        <v>2026</v>
      </c>
      <c r="U222" s="18" t="str">
        <f>"Q"&amp;ROUNDUP(MONTH(SalesDataTable[[#This Row],[Order Date]])/3,0)</f>
        <v>Q1</v>
      </c>
      <c r="V222" s="15">
        <f>MONTH(SalesDataTable[[#This Row],[Order Date]])</f>
        <v>2</v>
      </c>
      <c r="W222" s="18" t="str">
        <f>TEXT(SalesDataTable[[#This Row],[Order Date]],"mmm")</f>
        <v>Feb</v>
      </c>
    </row>
    <row r="223" spans="1:23" ht="15.6">
      <c r="A223" s="11">
        <v>3020</v>
      </c>
      <c r="B223" s="12">
        <v>46070</v>
      </c>
      <c r="C223" s="11">
        <f t="shared" si="21"/>
        <v>2026</v>
      </c>
      <c r="D223" s="13" t="str">
        <f t="shared" si="22"/>
        <v>Feb</v>
      </c>
      <c r="E223" s="14" t="str">
        <f t="shared" si="23"/>
        <v>Q1</v>
      </c>
      <c r="F223" s="11" t="s">
        <v>30</v>
      </c>
      <c r="G223" s="11" t="s">
        <v>73</v>
      </c>
      <c r="H223" s="11" t="s">
        <v>32</v>
      </c>
      <c r="I223" s="11" t="s">
        <v>40</v>
      </c>
      <c r="J223" s="11" t="s">
        <v>33</v>
      </c>
      <c r="K223" s="11" t="s">
        <v>61</v>
      </c>
      <c r="L223" s="15">
        <v>5</v>
      </c>
      <c r="M223" s="16">
        <v>154.72999999999999</v>
      </c>
      <c r="N223" s="17">
        <v>0.1</v>
      </c>
      <c r="O223" s="16">
        <v>77.42</v>
      </c>
      <c r="P223" s="16">
        <f t="shared" si="24"/>
        <v>696.28499999999997</v>
      </c>
      <c r="Q223" s="16">
        <f t="shared" si="25"/>
        <v>387.1</v>
      </c>
      <c r="R223" s="16">
        <f t="shared" si="26"/>
        <v>309.185</v>
      </c>
      <c r="S223" s="18">
        <f t="shared" si="27"/>
        <v>0.444049491228448</v>
      </c>
      <c r="T223" s="19">
        <f>YEAR(SalesDataTable[[#This Row],[Order Date]])</f>
        <v>2026</v>
      </c>
      <c r="U223" s="18" t="str">
        <f>"Q"&amp;ROUNDUP(MONTH(SalesDataTable[[#This Row],[Order Date]])/3,0)</f>
        <v>Q1</v>
      </c>
      <c r="V223" s="15">
        <f>MONTH(SalesDataTable[[#This Row],[Order Date]])</f>
        <v>2</v>
      </c>
      <c r="W223" s="18" t="str">
        <f>TEXT(SalesDataTable[[#This Row],[Order Date]],"mmm")</f>
        <v>Feb</v>
      </c>
    </row>
    <row r="224" spans="1:23" ht="15.6">
      <c r="A224" s="11">
        <v>3227</v>
      </c>
      <c r="B224" s="12">
        <v>46070</v>
      </c>
      <c r="C224" s="11">
        <f t="shared" si="21"/>
        <v>2026</v>
      </c>
      <c r="D224" s="13" t="str">
        <f t="shared" si="22"/>
        <v>Feb</v>
      </c>
      <c r="E224" s="14" t="str">
        <f t="shared" si="23"/>
        <v>Q1</v>
      </c>
      <c r="F224" s="11" t="s">
        <v>35</v>
      </c>
      <c r="G224" s="11" t="s">
        <v>49</v>
      </c>
      <c r="H224" s="11" t="s">
        <v>43</v>
      </c>
      <c r="I224" s="11" t="s">
        <v>40</v>
      </c>
      <c r="J224" s="11" t="s">
        <v>33</v>
      </c>
      <c r="K224" s="11" t="s">
        <v>34</v>
      </c>
      <c r="L224" s="15">
        <v>4</v>
      </c>
      <c r="M224" s="16">
        <v>93.98</v>
      </c>
      <c r="N224" s="17">
        <v>0.05</v>
      </c>
      <c r="O224" s="16">
        <v>44.6</v>
      </c>
      <c r="P224" s="16">
        <f t="shared" si="24"/>
        <v>357.12400000000002</v>
      </c>
      <c r="Q224" s="16">
        <f t="shared" si="25"/>
        <v>178.4</v>
      </c>
      <c r="R224" s="16">
        <f t="shared" si="26"/>
        <v>178.72399999999999</v>
      </c>
      <c r="S224" s="18">
        <f t="shared" si="27"/>
        <v>0.50045362395134496</v>
      </c>
      <c r="T224" s="19">
        <f>YEAR(SalesDataTable[[#This Row],[Order Date]])</f>
        <v>2026</v>
      </c>
      <c r="U224" s="18" t="str">
        <f>"Q"&amp;ROUNDUP(MONTH(SalesDataTable[[#This Row],[Order Date]])/3,0)</f>
        <v>Q1</v>
      </c>
      <c r="V224" s="15">
        <f>MONTH(SalesDataTable[[#This Row],[Order Date]])</f>
        <v>2</v>
      </c>
      <c r="W224" s="18" t="str">
        <f>TEXT(SalesDataTable[[#This Row],[Order Date]],"mmm")</f>
        <v>Feb</v>
      </c>
    </row>
    <row r="225" spans="1:23" ht="15.6">
      <c r="A225" s="11">
        <v>3530</v>
      </c>
      <c r="B225" s="12">
        <v>46070</v>
      </c>
      <c r="C225" s="11">
        <f t="shared" si="21"/>
        <v>2026</v>
      </c>
      <c r="D225" s="13" t="str">
        <f t="shared" si="22"/>
        <v>Feb</v>
      </c>
      <c r="E225" s="14" t="str">
        <f t="shared" si="23"/>
        <v>Q1</v>
      </c>
      <c r="F225" s="11" t="s">
        <v>24</v>
      </c>
      <c r="G225" s="11" t="s">
        <v>25</v>
      </c>
      <c r="H225" s="11" t="s">
        <v>26</v>
      </c>
      <c r="I225" s="11" t="s">
        <v>37</v>
      </c>
      <c r="J225" s="11" t="s">
        <v>47</v>
      </c>
      <c r="K225" s="11" t="s">
        <v>48</v>
      </c>
      <c r="L225" s="15">
        <v>2</v>
      </c>
      <c r="M225" s="16">
        <v>336.83</v>
      </c>
      <c r="N225" s="17">
        <v>0</v>
      </c>
      <c r="O225" s="16">
        <v>194.42</v>
      </c>
      <c r="P225" s="16">
        <f t="shared" si="24"/>
        <v>673.66</v>
      </c>
      <c r="Q225" s="16">
        <f t="shared" si="25"/>
        <v>388.84</v>
      </c>
      <c r="R225" s="16">
        <f t="shared" si="26"/>
        <v>284.82</v>
      </c>
      <c r="S225" s="18">
        <f t="shared" si="27"/>
        <v>0.422794881691061</v>
      </c>
      <c r="T225" s="19">
        <f>YEAR(SalesDataTable[[#This Row],[Order Date]])</f>
        <v>2026</v>
      </c>
      <c r="U225" s="18" t="str">
        <f>"Q"&amp;ROUNDUP(MONTH(SalesDataTable[[#This Row],[Order Date]])/3,0)</f>
        <v>Q1</v>
      </c>
      <c r="V225" s="15">
        <f>MONTH(SalesDataTable[[#This Row],[Order Date]])</f>
        <v>2</v>
      </c>
      <c r="W225" s="18" t="str">
        <f>TEXT(SalesDataTable[[#This Row],[Order Date]],"mmm")</f>
        <v>Feb</v>
      </c>
    </row>
    <row r="226" spans="1:23" ht="15.6">
      <c r="A226" s="11">
        <v>6</v>
      </c>
      <c r="B226" s="12">
        <v>46071</v>
      </c>
      <c r="C226" s="11">
        <f t="shared" si="21"/>
        <v>2026</v>
      </c>
      <c r="D226" s="13" t="str">
        <f t="shared" si="22"/>
        <v>Feb</v>
      </c>
      <c r="E226" s="14" t="str">
        <f t="shared" si="23"/>
        <v>Q1</v>
      </c>
      <c r="F226" s="11" t="s">
        <v>44</v>
      </c>
      <c r="G226" s="11" t="s">
        <v>57</v>
      </c>
      <c r="H226" s="11" t="s">
        <v>43</v>
      </c>
      <c r="I226" s="11" t="s">
        <v>27</v>
      </c>
      <c r="J226" s="11" t="s">
        <v>47</v>
      </c>
      <c r="K226" s="11" t="s">
        <v>48</v>
      </c>
      <c r="L226" s="15">
        <v>1</v>
      </c>
      <c r="M226" s="16">
        <v>338.93</v>
      </c>
      <c r="N226" s="17">
        <v>0</v>
      </c>
      <c r="O226" s="16">
        <v>197.92</v>
      </c>
      <c r="P226" s="16">
        <f t="shared" si="24"/>
        <v>338.93</v>
      </c>
      <c r="Q226" s="16">
        <f t="shared" si="25"/>
        <v>197.92</v>
      </c>
      <c r="R226" s="16">
        <f t="shared" si="26"/>
        <v>141.01</v>
      </c>
      <c r="S226" s="18">
        <f t="shared" si="27"/>
        <v>0.41604461098161899</v>
      </c>
      <c r="T226" s="19">
        <f>YEAR(SalesDataTable[[#This Row],[Order Date]])</f>
        <v>2026</v>
      </c>
      <c r="U226" s="18" t="str">
        <f>"Q"&amp;ROUNDUP(MONTH(SalesDataTable[[#This Row],[Order Date]])/3,0)</f>
        <v>Q1</v>
      </c>
      <c r="V226" s="15">
        <f>MONTH(SalesDataTable[[#This Row],[Order Date]])</f>
        <v>2</v>
      </c>
      <c r="W226" s="18" t="str">
        <f>TEXT(SalesDataTable[[#This Row],[Order Date]],"mmm")</f>
        <v>Feb</v>
      </c>
    </row>
    <row r="227" spans="1:23" ht="15.6">
      <c r="A227" s="11">
        <v>2038</v>
      </c>
      <c r="B227" s="12">
        <v>46071</v>
      </c>
      <c r="C227" s="11">
        <f t="shared" si="21"/>
        <v>2026</v>
      </c>
      <c r="D227" s="13" t="str">
        <f t="shared" si="22"/>
        <v>Feb</v>
      </c>
      <c r="E227" s="14" t="str">
        <f t="shared" si="23"/>
        <v>Q1</v>
      </c>
      <c r="F227" s="11" t="s">
        <v>24</v>
      </c>
      <c r="G227" s="11" t="s">
        <v>60</v>
      </c>
      <c r="H227" s="11" t="s">
        <v>26</v>
      </c>
      <c r="I227" s="11" t="s">
        <v>37</v>
      </c>
      <c r="J227" s="11" t="s">
        <v>47</v>
      </c>
      <c r="K227" s="11" t="s">
        <v>75</v>
      </c>
      <c r="L227" s="15">
        <v>5</v>
      </c>
      <c r="M227" s="16">
        <v>122.72</v>
      </c>
      <c r="N227" s="17">
        <v>0</v>
      </c>
      <c r="O227" s="16">
        <v>62.41</v>
      </c>
      <c r="P227" s="16">
        <f t="shared" si="24"/>
        <v>613.6</v>
      </c>
      <c r="Q227" s="16">
        <f t="shared" si="25"/>
        <v>312.05</v>
      </c>
      <c r="R227" s="16">
        <f t="shared" si="26"/>
        <v>301.55</v>
      </c>
      <c r="S227" s="18">
        <f t="shared" si="27"/>
        <v>0.491443937418514</v>
      </c>
      <c r="T227" s="19">
        <f>YEAR(SalesDataTable[[#This Row],[Order Date]])</f>
        <v>2026</v>
      </c>
      <c r="U227" s="18" t="str">
        <f>"Q"&amp;ROUNDUP(MONTH(SalesDataTable[[#This Row],[Order Date]])/3,0)</f>
        <v>Q1</v>
      </c>
      <c r="V227" s="15">
        <f>MONTH(SalesDataTable[[#This Row],[Order Date]])</f>
        <v>2</v>
      </c>
      <c r="W227" s="18" t="str">
        <f>TEXT(SalesDataTable[[#This Row],[Order Date]],"mmm")</f>
        <v>Feb</v>
      </c>
    </row>
    <row r="228" spans="1:23" ht="15.6">
      <c r="A228" s="11">
        <v>4104</v>
      </c>
      <c r="B228" s="12">
        <v>46071</v>
      </c>
      <c r="C228" s="11">
        <f t="shared" si="21"/>
        <v>2026</v>
      </c>
      <c r="D228" s="13" t="str">
        <f t="shared" si="22"/>
        <v>Feb</v>
      </c>
      <c r="E228" s="14" t="str">
        <f t="shared" si="23"/>
        <v>Q1</v>
      </c>
      <c r="F228" s="11" t="s">
        <v>44</v>
      </c>
      <c r="G228" s="11" t="s">
        <v>45</v>
      </c>
      <c r="H228" s="11" t="s">
        <v>26</v>
      </c>
      <c r="I228" s="11" t="s">
        <v>37</v>
      </c>
      <c r="J228" s="11" t="s">
        <v>38</v>
      </c>
      <c r="K228" s="11" t="s">
        <v>68</v>
      </c>
      <c r="L228" s="15">
        <v>4</v>
      </c>
      <c r="M228" s="16">
        <v>135.63</v>
      </c>
      <c r="N228" s="17">
        <v>0.05</v>
      </c>
      <c r="O228" s="16">
        <v>65.900000000000006</v>
      </c>
      <c r="P228" s="16">
        <f t="shared" si="24"/>
        <v>515.39400000000001</v>
      </c>
      <c r="Q228" s="16">
        <f t="shared" si="25"/>
        <v>263.60000000000002</v>
      </c>
      <c r="R228" s="16">
        <f t="shared" si="26"/>
        <v>251.79400000000001</v>
      </c>
      <c r="S228" s="18">
        <f t="shared" si="27"/>
        <v>0.48854662646441399</v>
      </c>
      <c r="T228" s="19">
        <f>YEAR(SalesDataTable[[#This Row],[Order Date]])</f>
        <v>2026</v>
      </c>
      <c r="U228" s="18" t="str">
        <f>"Q"&amp;ROUNDUP(MONTH(SalesDataTable[[#This Row],[Order Date]])/3,0)</f>
        <v>Q1</v>
      </c>
      <c r="V228" s="15">
        <f>MONTH(SalesDataTable[[#This Row],[Order Date]])</f>
        <v>2</v>
      </c>
      <c r="W228" s="18" t="str">
        <f>TEXT(SalesDataTable[[#This Row],[Order Date]],"mmm")</f>
        <v>Feb</v>
      </c>
    </row>
    <row r="229" spans="1:23" ht="15.6">
      <c r="A229" s="11">
        <v>1072</v>
      </c>
      <c r="B229" s="12">
        <v>46072</v>
      </c>
      <c r="C229" s="11">
        <f t="shared" si="21"/>
        <v>2026</v>
      </c>
      <c r="D229" s="13" t="str">
        <f t="shared" si="22"/>
        <v>Feb</v>
      </c>
      <c r="E229" s="14" t="str">
        <f t="shared" si="23"/>
        <v>Q1</v>
      </c>
      <c r="F229" s="11" t="s">
        <v>35</v>
      </c>
      <c r="G229" s="11" t="s">
        <v>76</v>
      </c>
      <c r="H229" s="11" t="s">
        <v>26</v>
      </c>
      <c r="I229" s="11" t="s">
        <v>27</v>
      </c>
      <c r="J229" s="11" t="s">
        <v>47</v>
      </c>
      <c r="K229" s="11" t="s">
        <v>64</v>
      </c>
      <c r="L229" s="15">
        <v>2</v>
      </c>
      <c r="M229" s="16">
        <v>81.34</v>
      </c>
      <c r="N229" s="17">
        <v>0.05</v>
      </c>
      <c r="O229" s="16">
        <v>40.64</v>
      </c>
      <c r="P229" s="16">
        <f t="shared" si="24"/>
        <v>154.54599999999999</v>
      </c>
      <c r="Q229" s="16">
        <f t="shared" si="25"/>
        <v>81.28</v>
      </c>
      <c r="R229" s="16">
        <f t="shared" si="26"/>
        <v>73.266000000000005</v>
      </c>
      <c r="S229" s="18">
        <f t="shared" si="27"/>
        <v>0.47407244445019597</v>
      </c>
      <c r="T229" s="19">
        <f>YEAR(SalesDataTable[[#This Row],[Order Date]])</f>
        <v>2026</v>
      </c>
      <c r="U229" s="18" t="str">
        <f>"Q"&amp;ROUNDUP(MONTH(SalesDataTable[[#This Row],[Order Date]])/3,0)</f>
        <v>Q1</v>
      </c>
      <c r="V229" s="15">
        <f>MONTH(SalesDataTable[[#This Row],[Order Date]])</f>
        <v>2</v>
      </c>
      <c r="W229" s="18" t="str">
        <f>TEXT(SalesDataTable[[#This Row],[Order Date]],"mmm")</f>
        <v>Feb</v>
      </c>
    </row>
    <row r="230" spans="1:23" ht="15.6">
      <c r="A230" s="11">
        <v>2435</v>
      </c>
      <c r="B230" s="12">
        <v>46072</v>
      </c>
      <c r="C230" s="11">
        <f t="shared" si="21"/>
        <v>2026</v>
      </c>
      <c r="D230" s="13" t="str">
        <f t="shared" si="22"/>
        <v>Feb</v>
      </c>
      <c r="E230" s="14" t="str">
        <f t="shared" si="23"/>
        <v>Q1</v>
      </c>
      <c r="F230" s="11" t="s">
        <v>35</v>
      </c>
      <c r="G230" s="11" t="s">
        <v>42</v>
      </c>
      <c r="H230" s="11" t="s">
        <v>26</v>
      </c>
      <c r="I230" s="11" t="s">
        <v>37</v>
      </c>
      <c r="J230" s="11" t="s">
        <v>28</v>
      </c>
      <c r="K230" s="11" t="s">
        <v>50</v>
      </c>
      <c r="L230" s="15">
        <v>1</v>
      </c>
      <c r="M230" s="16">
        <v>41.01</v>
      </c>
      <c r="N230" s="17">
        <v>0.05</v>
      </c>
      <c r="O230" s="16">
        <v>16.489999999999998</v>
      </c>
      <c r="P230" s="16">
        <f t="shared" si="24"/>
        <v>38.959499999999998</v>
      </c>
      <c r="Q230" s="16">
        <f t="shared" si="25"/>
        <v>16.489999999999998</v>
      </c>
      <c r="R230" s="16">
        <f t="shared" si="26"/>
        <v>22.4695</v>
      </c>
      <c r="S230" s="18">
        <f t="shared" si="27"/>
        <v>0.57673994789460803</v>
      </c>
      <c r="T230" s="19">
        <f>YEAR(SalesDataTable[[#This Row],[Order Date]])</f>
        <v>2026</v>
      </c>
      <c r="U230" s="18" t="str">
        <f>"Q"&amp;ROUNDUP(MONTH(SalesDataTable[[#This Row],[Order Date]])/3,0)</f>
        <v>Q1</v>
      </c>
      <c r="V230" s="15">
        <f>MONTH(SalesDataTable[[#This Row],[Order Date]])</f>
        <v>2</v>
      </c>
      <c r="W230" s="18" t="str">
        <f>TEXT(SalesDataTable[[#This Row],[Order Date]],"mmm")</f>
        <v>Feb</v>
      </c>
    </row>
    <row r="231" spans="1:23" ht="15.6">
      <c r="A231" s="11">
        <v>4476</v>
      </c>
      <c r="B231" s="12">
        <v>46072</v>
      </c>
      <c r="C231" s="11">
        <f t="shared" si="21"/>
        <v>2026</v>
      </c>
      <c r="D231" s="13" t="str">
        <f t="shared" si="22"/>
        <v>Feb</v>
      </c>
      <c r="E231" s="14" t="str">
        <f t="shared" si="23"/>
        <v>Q1</v>
      </c>
      <c r="F231" s="11" t="s">
        <v>30</v>
      </c>
      <c r="G231" s="11" t="s">
        <v>65</v>
      </c>
      <c r="H231" s="11" t="s">
        <v>52</v>
      </c>
      <c r="I231" s="11" t="s">
        <v>40</v>
      </c>
      <c r="J231" s="11" t="s">
        <v>33</v>
      </c>
      <c r="K231" s="11" t="s">
        <v>61</v>
      </c>
      <c r="L231" s="15">
        <v>2</v>
      </c>
      <c r="M231" s="16">
        <v>153.03</v>
      </c>
      <c r="N231" s="17">
        <v>0</v>
      </c>
      <c r="O231" s="16">
        <v>81.02</v>
      </c>
      <c r="P231" s="16">
        <f t="shared" si="24"/>
        <v>306.06</v>
      </c>
      <c r="Q231" s="16">
        <f t="shared" si="25"/>
        <v>162.04</v>
      </c>
      <c r="R231" s="16">
        <f t="shared" si="26"/>
        <v>144.02000000000001</v>
      </c>
      <c r="S231" s="18">
        <f t="shared" si="27"/>
        <v>0.47056132784421401</v>
      </c>
      <c r="T231" s="19">
        <f>YEAR(SalesDataTable[[#This Row],[Order Date]])</f>
        <v>2026</v>
      </c>
      <c r="U231" s="18" t="str">
        <f>"Q"&amp;ROUNDUP(MONTH(SalesDataTable[[#This Row],[Order Date]])/3,0)</f>
        <v>Q1</v>
      </c>
      <c r="V231" s="15">
        <f>MONTH(SalesDataTable[[#This Row],[Order Date]])</f>
        <v>2</v>
      </c>
      <c r="W231" s="18" t="str">
        <f>TEXT(SalesDataTable[[#This Row],[Order Date]],"mmm")</f>
        <v>Feb</v>
      </c>
    </row>
    <row r="232" spans="1:23" ht="15.6">
      <c r="A232" s="11">
        <v>174</v>
      </c>
      <c r="B232" s="12">
        <v>46073</v>
      </c>
      <c r="C232" s="11">
        <f t="shared" si="21"/>
        <v>2026</v>
      </c>
      <c r="D232" s="13" t="str">
        <f t="shared" si="22"/>
        <v>Feb</v>
      </c>
      <c r="E232" s="14" t="str">
        <f t="shared" si="23"/>
        <v>Q1</v>
      </c>
      <c r="F232" s="11" t="s">
        <v>30</v>
      </c>
      <c r="G232" s="11" t="s">
        <v>65</v>
      </c>
      <c r="H232" s="11" t="s">
        <v>26</v>
      </c>
      <c r="I232" s="11" t="s">
        <v>37</v>
      </c>
      <c r="J232" s="11" t="s">
        <v>58</v>
      </c>
      <c r="K232" s="11" t="s">
        <v>62</v>
      </c>
      <c r="L232" s="15">
        <v>2</v>
      </c>
      <c r="M232" s="16">
        <v>124.92</v>
      </c>
      <c r="N232" s="17">
        <v>0</v>
      </c>
      <c r="O232" s="16">
        <v>69.98</v>
      </c>
      <c r="P232" s="16">
        <f t="shared" si="24"/>
        <v>249.84</v>
      </c>
      <c r="Q232" s="16">
        <f t="shared" si="25"/>
        <v>139.96</v>
      </c>
      <c r="R232" s="16">
        <f t="shared" si="26"/>
        <v>109.88</v>
      </c>
      <c r="S232" s="18">
        <f t="shared" si="27"/>
        <v>0.43980147294268301</v>
      </c>
      <c r="T232" s="19">
        <f>YEAR(SalesDataTable[[#This Row],[Order Date]])</f>
        <v>2026</v>
      </c>
      <c r="U232" s="18" t="str">
        <f>"Q"&amp;ROUNDUP(MONTH(SalesDataTable[[#This Row],[Order Date]])/3,0)</f>
        <v>Q1</v>
      </c>
      <c r="V232" s="15">
        <f>MONTH(SalesDataTable[[#This Row],[Order Date]])</f>
        <v>2</v>
      </c>
      <c r="W232" s="18" t="str">
        <f>TEXT(SalesDataTable[[#This Row],[Order Date]],"mmm")</f>
        <v>Feb</v>
      </c>
    </row>
    <row r="233" spans="1:23" ht="15.6">
      <c r="A233" s="11">
        <v>304</v>
      </c>
      <c r="B233" s="12">
        <v>46073</v>
      </c>
      <c r="C233" s="11">
        <f t="shared" si="21"/>
        <v>2026</v>
      </c>
      <c r="D233" s="13" t="str">
        <f t="shared" si="22"/>
        <v>Feb</v>
      </c>
      <c r="E233" s="14" t="str">
        <f t="shared" si="23"/>
        <v>Q1</v>
      </c>
      <c r="F233" s="11" t="s">
        <v>30</v>
      </c>
      <c r="G233" s="11" t="s">
        <v>67</v>
      </c>
      <c r="H233" s="11" t="s">
        <v>26</v>
      </c>
      <c r="I233" s="11" t="s">
        <v>40</v>
      </c>
      <c r="J233" s="11" t="s">
        <v>38</v>
      </c>
      <c r="K233" s="11" t="s">
        <v>68</v>
      </c>
      <c r="L233" s="15">
        <v>2</v>
      </c>
      <c r="M233" s="16">
        <v>136.55000000000001</v>
      </c>
      <c r="N233" s="17">
        <v>0</v>
      </c>
      <c r="O233" s="16">
        <v>68.84</v>
      </c>
      <c r="P233" s="16">
        <f t="shared" si="24"/>
        <v>273.10000000000002</v>
      </c>
      <c r="Q233" s="16">
        <f t="shared" si="25"/>
        <v>137.68</v>
      </c>
      <c r="R233" s="16">
        <f t="shared" si="26"/>
        <v>135.41999999999999</v>
      </c>
      <c r="S233" s="18">
        <f t="shared" si="27"/>
        <v>0.49586232149395798</v>
      </c>
      <c r="T233" s="19">
        <f>YEAR(SalesDataTable[[#This Row],[Order Date]])</f>
        <v>2026</v>
      </c>
      <c r="U233" s="18" t="str">
        <f>"Q"&amp;ROUNDUP(MONTH(SalesDataTable[[#This Row],[Order Date]])/3,0)</f>
        <v>Q1</v>
      </c>
      <c r="V233" s="15">
        <f>MONTH(SalesDataTable[[#This Row],[Order Date]])</f>
        <v>2</v>
      </c>
      <c r="W233" s="18" t="str">
        <f>TEXT(SalesDataTable[[#This Row],[Order Date]],"mmm")</f>
        <v>Feb</v>
      </c>
    </row>
    <row r="234" spans="1:23" ht="15.6">
      <c r="A234" s="11">
        <v>404</v>
      </c>
      <c r="B234" s="12">
        <v>46073</v>
      </c>
      <c r="C234" s="11">
        <f t="shared" si="21"/>
        <v>2026</v>
      </c>
      <c r="D234" s="13" t="str">
        <f t="shared" si="22"/>
        <v>Feb</v>
      </c>
      <c r="E234" s="14" t="str">
        <f t="shared" si="23"/>
        <v>Q1</v>
      </c>
      <c r="F234" s="11" t="s">
        <v>35</v>
      </c>
      <c r="G234" s="11" t="s">
        <v>49</v>
      </c>
      <c r="H234" s="11" t="s">
        <v>32</v>
      </c>
      <c r="I234" s="11" t="s">
        <v>40</v>
      </c>
      <c r="J234" s="11" t="s">
        <v>47</v>
      </c>
      <c r="K234" s="11" t="s">
        <v>75</v>
      </c>
      <c r="L234" s="15">
        <v>15</v>
      </c>
      <c r="M234" s="16">
        <v>121.98</v>
      </c>
      <c r="N234" s="17">
        <v>0.1</v>
      </c>
      <c r="O234" s="16">
        <v>59.86</v>
      </c>
      <c r="P234" s="16">
        <f t="shared" si="24"/>
        <v>1646.73</v>
      </c>
      <c r="Q234" s="16">
        <f t="shared" si="25"/>
        <v>897.9</v>
      </c>
      <c r="R234" s="16">
        <f t="shared" si="26"/>
        <v>748.83</v>
      </c>
      <c r="S234" s="18">
        <f t="shared" si="27"/>
        <v>0.45473757082217497</v>
      </c>
      <c r="T234" s="19">
        <f>YEAR(SalesDataTable[[#This Row],[Order Date]])</f>
        <v>2026</v>
      </c>
      <c r="U234" s="18" t="str">
        <f>"Q"&amp;ROUNDUP(MONTH(SalesDataTable[[#This Row],[Order Date]])/3,0)</f>
        <v>Q1</v>
      </c>
      <c r="V234" s="15">
        <f>MONTH(SalesDataTable[[#This Row],[Order Date]])</f>
        <v>2</v>
      </c>
      <c r="W234" s="18" t="str">
        <f>TEXT(SalesDataTable[[#This Row],[Order Date]],"mmm")</f>
        <v>Feb</v>
      </c>
    </row>
    <row r="235" spans="1:23" ht="15.6">
      <c r="A235" s="11">
        <v>675</v>
      </c>
      <c r="B235" s="12">
        <v>46073</v>
      </c>
      <c r="C235" s="11">
        <f t="shared" si="21"/>
        <v>2026</v>
      </c>
      <c r="D235" s="13" t="str">
        <f t="shared" si="22"/>
        <v>Feb</v>
      </c>
      <c r="E235" s="14" t="str">
        <f t="shared" si="23"/>
        <v>Q1</v>
      </c>
      <c r="F235" s="11" t="s">
        <v>30</v>
      </c>
      <c r="G235" s="11" t="s">
        <v>67</v>
      </c>
      <c r="H235" s="11" t="s">
        <v>26</v>
      </c>
      <c r="I235" s="11" t="s">
        <v>37</v>
      </c>
      <c r="J235" s="11" t="s">
        <v>38</v>
      </c>
      <c r="K235" s="11" t="s">
        <v>56</v>
      </c>
      <c r="L235" s="15">
        <v>1</v>
      </c>
      <c r="M235" s="16">
        <v>45.54</v>
      </c>
      <c r="N235" s="17">
        <v>0</v>
      </c>
      <c r="O235" s="16">
        <v>18.29</v>
      </c>
      <c r="P235" s="16">
        <f t="shared" si="24"/>
        <v>45.54</v>
      </c>
      <c r="Q235" s="16">
        <f t="shared" si="25"/>
        <v>18.29</v>
      </c>
      <c r="R235" s="16">
        <f t="shared" si="26"/>
        <v>27.25</v>
      </c>
      <c r="S235" s="18">
        <f t="shared" si="27"/>
        <v>0.59837505489679399</v>
      </c>
      <c r="T235" s="19">
        <f>YEAR(SalesDataTable[[#This Row],[Order Date]])</f>
        <v>2026</v>
      </c>
      <c r="U235" s="18" t="str">
        <f>"Q"&amp;ROUNDUP(MONTH(SalesDataTable[[#This Row],[Order Date]])/3,0)</f>
        <v>Q1</v>
      </c>
      <c r="V235" s="15">
        <f>MONTH(SalesDataTable[[#This Row],[Order Date]])</f>
        <v>2</v>
      </c>
      <c r="W235" s="18" t="str">
        <f>TEXT(SalesDataTable[[#This Row],[Order Date]],"mmm")</f>
        <v>Feb</v>
      </c>
    </row>
    <row r="236" spans="1:23" ht="15.6">
      <c r="A236" s="11">
        <v>940</v>
      </c>
      <c r="B236" s="12">
        <v>46073</v>
      </c>
      <c r="C236" s="11">
        <f t="shared" si="21"/>
        <v>2026</v>
      </c>
      <c r="D236" s="13" t="str">
        <f t="shared" si="22"/>
        <v>Feb</v>
      </c>
      <c r="E236" s="14" t="str">
        <f t="shared" si="23"/>
        <v>Q1</v>
      </c>
      <c r="F236" s="11" t="s">
        <v>35</v>
      </c>
      <c r="G236" s="11" t="s">
        <v>42</v>
      </c>
      <c r="H236" s="11" t="s">
        <v>52</v>
      </c>
      <c r="I236" s="11" t="s">
        <v>27</v>
      </c>
      <c r="J236" s="11" t="s">
        <v>58</v>
      </c>
      <c r="K236" s="11" t="s">
        <v>69</v>
      </c>
      <c r="L236" s="15">
        <v>1</v>
      </c>
      <c r="M236" s="16">
        <v>51.73</v>
      </c>
      <c r="N236" s="17">
        <v>0</v>
      </c>
      <c r="O236" s="16">
        <v>21.83</v>
      </c>
      <c r="P236" s="16">
        <f t="shared" si="24"/>
        <v>51.73</v>
      </c>
      <c r="Q236" s="16">
        <f t="shared" si="25"/>
        <v>21.83</v>
      </c>
      <c r="R236" s="16">
        <f t="shared" si="26"/>
        <v>29.9</v>
      </c>
      <c r="S236" s="18">
        <f t="shared" si="27"/>
        <v>0.57800115986854805</v>
      </c>
      <c r="T236" s="19">
        <f>YEAR(SalesDataTable[[#This Row],[Order Date]])</f>
        <v>2026</v>
      </c>
      <c r="U236" s="18" t="str">
        <f>"Q"&amp;ROUNDUP(MONTH(SalesDataTable[[#This Row],[Order Date]])/3,0)</f>
        <v>Q1</v>
      </c>
      <c r="V236" s="15">
        <f>MONTH(SalesDataTable[[#This Row],[Order Date]])</f>
        <v>2</v>
      </c>
      <c r="W236" s="18" t="str">
        <f>TEXT(SalesDataTable[[#This Row],[Order Date]],"mmm")</f>
        <v>Feb</v>
      </c>
    </row>
    <row r="237" spans="1:23" ht="15.6">
      <c r="A237" s="11">
        <v>2375</v>
      </c>
      <c r="B237" s="12">
        <v>46073</v>
      </c>
      <c r="C237" s="11">
        <f t="shared" si="21"/>
        <v>2026</v>
      </c>
      <c r="D237" s="13" t="str">
        <f t="shared" si="22"/>
        <v>Feb</v>
      </c>
      <c r="E237" s="14" t="str">
        <f t="shared" si="23"/>
        <v>Q1</v>
      </c>
      <c r="F237" s="11" t="s">
        <v>30</v>
      </c>
      <c r="G237" s="11" t="s">
        <v>67</v>
      </c>
      <c r="H237" s="11" t="s">
        <v>52</v>
      </c>
      <c r="I237" s="11" t="s">
        <v>27</v>
      </c>
      <c r="J237" s="11" t="s">
        <v>47</v>
      </c>
      <c r="K237" s="11" t="s">
        <v>64</v>
      </c>
      <c r="L237" s="15">
        <v>2</v>
      </c>
      <c r="M237" s="16">
        <v>80.510000000000005</v>
      </c>
      <c r="N237" s="17">
        <v>0.05</v>
      </c>
      <c r="O237" s="16">
        <v>38.630000000000003</v>
      </c>
      <c r="P237" s="16">
        <f t="shared" si="24"/>
        <v>152.96899999999999</v>
      </c>
      <c r="Q237" s="16">
        <f t="shared" si="25"/>
        <v>77.260000000000005</v>
      </c>
      <c r="R237" s="16">
        <f t="shared" si="26"/>
        <v>75.709000000000003</v>
      </c>
      <c r="S237" s="18">
        <f t="shared" si="27"/>
        <v>0.49493034536409303</v>
      </c>
      <c r="T237" s="19">
        <f>YEAR(SalesDataTable[[#This Row],[Order Date]])</f>
        <v>2026</v>
      </c>
      <c r="U237" s="18" t="str">
        <f>"Q"&amp;ROUNDUP(MONTH(SalesDataTable[[#This Row],[Order Date]])/3,0)</f>
        <v>Q1</v>
      </c>
      <c r="V237" s="15">
        <f>MONTH(SalesDataTable[[#This Row],[Order Date]])</f>
        <v>2</v>
      </c>
      <c r="W237" s="18" t="str">
        <f>TEXT(SalesDataTable[[#This Row],[Order Date]],"mmm")</f>
        <v>Feb</v>
      </c>
    </row>
    <row r="238" spans="1:23" ht="15.6">
      <c r="A238" s="11">
        <v>4184</v>
      </c>
      <c r="B238" s="12">
        <v>46073</v>
      </c>
      <c r="C238" s="11">
        <f t="shared" si="21"/>
        <v>2026</v>
      </c>
      <c r="D238" s="13" t="str">
        <f t="shared" si="22"/>
        <v>Feb</v>
      </c>
      <c r="E238" s="14" t="str">
        <f t="shared" si="23"/>
        <v>Q1</v>
      </c>
      <c r="F238" s="11" t="s">
        <v>44</v>
      </c>
      <c r="G238" s="11" t="s">
        <v>55</v>
      </c>
      <c r="H238" s="11" t="s">
        <v>26</v>
      </c>
      <c r="I238" s="11" t="s">
        <v>37</v>
      </c>
      <c r="J238" s="11" t="s">
        <v>58</v>
      </c>
      <c r="K238" s="11" t="s">
        <v>66</v>
      </c>
      <c r="L238" s="15">
        <v>1</v>
      </c>
      <c r="M238" s="16">
        <v>36.31</v>
      </c>
      <c r="N238" s="17">
        <v>0</v>
      </c>
      <c r="O238" s="16">
        <v>14</v>
      </c>
      <c r="P238" s="16">
        <f t="shared" si="24"/>
        <v>36.31</v>
      </c>
      <c r="Q238" s="16">
        <f t="shared" si="25"/>
        <v>14</v>
      </c>
      <c r="R238" s="16">
        <f t="shared" si="26"/>
        <v>22.31</v>
      </c>
      <c r="S238" s="18">
        <f t="shared" si="27"/>
        <v>0.61443128614706699</v>
      </c>
      <c r="T238" s="19">
        <f>YEAR(SalesDataTable[[#This Row],[Order Date]])</f>
        <v>2026</v>
      </c>
      <c r="U238" s="18" t="str">
        <f>"Q"&amp;ROUNDUP(MONTH(SalesDataTable[[#This Row],[Order Date]])/3,0)</f>
        <v>Q1</v>
      </c>
      <c r="V238" s="15">
        <f>MONTH(SalesDataTable[[#This Row],[Order Date]])</f>
        <v>2</v>
      </c>
      <c r="W238" s="18" t="str">
        <f>TEXT(SalesDataTable[[#This Row],[Order Date]],"mmm")</f>
        <v>Feb</v>
      </c>
    </row>
    <row r="239" spans="1:23" ht="15.6">
      <c r="A239" s="11">
        <v>4390</v>
      </c>
      <c r="B239" s="12">
        <v>46073</v>
      </c>
      <c r="C239" s="11">
        <f t="shared" si="21"/>
        <v>2026</v>
      </c>
      <c r="D239" s="13" t="str">
        <f t="shared" si="22"/>
        <v>Feb</v>
      </c>
      <c r="E239" s="14" t="str">
        <f t="shared" si="23"/>
        <v>Q1</v>
      </c>
      <c r="F239" s="11" t="s">
        <v>35</v>
      </c>
      <c r="G239" s="11" t="s">
        <v>76</v>
      </c>
      <c r="H239" s="11" t="s">
        <v>26</v>
      </c>
      <c r="I239" s="11" t="s">
        <v>27</v>
      </c>
      <c r="J239" s="11" t="s">
        <v>28</v>
      </c>
      <c r="K239" s="11" t="s">
        <v>29</v>
      </c>
      <c r="L239" s="15">
        <v>1</v>
      </c>
      <c r="M239" s="16">
        <v>82.86</v>
      </c>
      <c r="N239" s="17">
        <v>0.05</v>
      </c>
      <c r="O239" s="16">
        <v>42.3</v>
      </c>
      <c r="P239" s="16">
        <f t="shared" si="24"/>
        <v>78.716999999999999</v>
      </c>
      <c r="Q239" s="16">
        <f t="shared" si="25"/>
        <v>42.3</v>
      </c>
      <c r="R239" s="16">
        <f t="shared" si="26"/>
        <v>36.417000000000002</v>
      </c>
      <c r="S239" s="18">
        <f t="shared" si="27"/>
        <v>0.46263196005945401</v>
      </c>
      <c r="T239" s="19">
        <f>YEAR(SalesDataTable[[#This Row],[Order Date]])</f>
        <v>2026</v>
      </c>
      <c r="U239" s="18" t="str">
        <f>"Q"&amp;ROUNDUP(MONTH(SalesDataTable[[#This Row],[Order Date]])/3,0)</f>
        <v>Q1</v>
      </c>
      <c r="V239" s="15">
        <f>MONTH(SalesDataTable[[#This Row],[Order Date]])</f>
        <v>2</v>
      </c>
      <c r="W239" s="18" t="str">
        <f>TEXT(SalesDataTable[[#This Row],[Order Date]],"mmm")</f>
        <v>Feb</v>
      </c>
    </row>
    <row r="240" spans="1:23" ht="15.6">
      <c r="A240" s="11">
        <v>1475</v>
      </c>
      <c r="B240" s="12">
        <v>46074</v>
      </c>
      <c r="C240" s="11">
        <f t="shared" si="21"/>
        <v>2026</v>
      </c>
      <c r="D240" s="13" t="str">
        <f t="shared" si="22"/>
        <v>Feb</v>
      </c>
      <c r="E240" s="14" t="str">
        <f t="shared" si="23"/>
        <v>Q1</v>
      </c>
      <c r="F240" s="11" t="s">
        <v>24</v>
      </c>
      <c r="G240" s="11" t="s">
        <v>25</v>
      </c>
      <c r="H240" s="11" t="s">
        <v>43</v>
      </c>
      <c r="I240" s="11" t="s">
        <v>37</v>
      </c>
      <c r="J240" s="11" t="s">
        <v>28</v>
      </c>
      <c r="K240" s="11" t="s">
        <v>54</v>
      </c>
      <c r="L240" s="15">
        <v>2</v>
      </c>
      <c r="M240" s="16">
        <v>103.03</v>
      </c>
      <c r="N240" s="17">
        <v>0.05</v>
      </c>
      <c r="O240" s="16">
        <v>50.73</v>
      </c>
      <c r="P240" s="16">
        <f t="shared" si="24"/>
        <v>195.75700000000001</v>
      </c>
      <c r="Q240" s="16">
        <f t="shared" si="25"/>
        <v>101.46</v>
      </c>
      <c r="R240" s="16">
        <f t="shared" si="26"/>
        <v>94.296999999999997</v>
      </c>
      <c r="S240" s="18">
        <f t="shared" si="27"/>
        <v>0.48170435795399402</v>
      </c>
      <c r="T240" s="19">
        <f>YEAR(SalesDataTable[[#This Row],[Order Date]])</f>
        <v>2026</v>
      </c>
      <c r="U240" s="18" t="str">
        <f>"Q"&amp;ROUNDUP(MONTH(SalesDataTable[[#This Row],[Order Date]])/3,0)</f>
        <v>Q1</v>
      </c>
      <c r="V240" s="15">
        <f>MONTH(SalesDataTable[[#This Row],[Order Date]])</f>
        <v>2</v>
      </c>
      <c r="W240" s="18" t="str">
        <f>TEXT(SalesDataTable[[#This Row],[Order Date]],"mmm")</f>
        <v>Feb</v>
      </c>
    </row>
    <row r="241" spans="1:23" ht="15.6">
      <c r="A241" s="11">
        <v>3504</v>
      </c>
      <c r="B241" s="12">
        <v>46074</v>
      </c>
      <c r="C241" s="11">
        <f t="shared" si="21"/>
        <v>2026</v>
      </c>
      <c r="D241" s="13" t="str">
        <f t="shared" si="22"/>
        <v>Feb</v>
      </c>
      <c r="E241" s="14" t="str">
        <f t="shared" si="23"/>
        <v>Q1</v>
      </c>
      <c r="F241" s="11" t="s">
        <v>30</v>
      </c>
      <c r="G241" s="11" t="s">
        <v>73</v>
      </c>
      <c r="H241" s="11" t="s">
        <v>26</v>
      </c>
      <c r="I241" s="11" t="s">
        <v>40</v>
      </c>
      <c r="J241" s="11" t="s">
        <v>38</v>
      </c>
      <c r="K241" s="11" t="s">
        <v>39</v>
      </c>
      <c r="L241" s="15">
        <v>1</v>
      </c>
      <c r="M241" s="16">
        <v>36.39</v>
      </c>
      <c r="N241" s="17">
        <v>0</v>
      </c>
      <c r="O241" s="16">
        <v>13.49</v>
      </c>
      <c r="P241" s="16">
        <f t="shared" si="24"/>
        <v>36.39</v>
      </c>
      <c r="Q241" s="16">
        <f t="shared" si="25"/>
        <v>13.49</v>
      </c>
      <c r="R241" s="16">
        <f t="shared" si="26"/>
        <v>22.9</v>
      </c>
      <c r="S241" s="18">
        <f t="shared" si="27"/>
        <v>0.62929376202253395</v>
      </c>
      <c r="T241" s="19">
        <f>YEAR(SalesDataTable[[#This Row],[Order Date]])</f>
        <v>2026</v>
      </c>
      <c r="U241" s="18" t="str">
        <f>"Q"&amp;ROUNDUP(MONTH(SalesDataTable[[#This Row],[Order Date]])/3,0)</f>
        <v>Q1</v>
      </c>
      <c r="V241" s="15">
        <f>MONTH(SalesDataTable[[#This Row],[Order Date]])</f>
        <v>2</v>
      </c>
      <c r="W241" s="18" t="str">
        <f>TEXT(SalesDataTable[[#This Row],[Order Date]],"mmm")</f>
        <v>Feb</v>
      </c>
    </row>
    <row r="242" spans="1:23" ht="15.6">
      <c r="A242" s="11">
        <v>1649</v>
      </c>
      <c r="B242" s="12">
        <v>46075</v>
      </c>
      <c r="C242" s="11">
        <f t="shared" si="21"/>
        <v>2026</v>
      </c>
      <c r="D242" s="13" t="str">
        <f t="shared" si="22"/>
        <v>Feb</v>
      </c>
      <c r="E242" s="14" t="str">
        <f t="shared" si="23"/>
        <v>Q1</v>
      </c>
      <c r="F242" s="11" t="s">
        <v>35</v>
      </c>
      <c r="G242" s="11" t="s">
        <v>49</v>
      </c>
      <c r="H242" s="11" t="s">
        <v>26</v>
      </c>
      <c r="I242" s="11" t="s">
        <v>27</v>
      </c>
      <c r="J242" s="11" t="s">
        <v>47</v>
      </c>
      <c r="K242" s="11" t="s">
        <v>75</v>
      </c>
      <c r="L242" s="15">
        <v>1</v>
      </c>
      <c r="M242" s="16">
        <v>124.93</v>
      </c>
      <c r="N242" s="17">
        <v>0.1</v>
      </c>
      <c r="O242" s="16">
        <v>59.74</v>
      </c>
      <c r="P242" s="16">
        <f t="shared" si="24"/>
        <v>112.437</v>
      </c>
      <c r="Q242" s="16">
        <f t="shared" si="25"/>
        <v>59.74</v>
      </c>
      <c r="R242" s="16">
        <f t="shared" si="26"/>
        <v>52.697000000000003</v>
      </c>
      <c r="S242" s="18">
        <f t="shared" si="27"/>
        <v>0.46868023871145598</v>
      </c>
      <c r="T242" s="19">
        <f>YEAR(SalesDataTable[[#This Row],[Order Date]])</f>
        <v>2026</v>
      </c>
      <c r="U242" s="18" t="str">
        <f>"Q"&amp;ROUNDUP(MONTH(SalesDataTable[[#This Row],[Order Date]])/3,0)</f>
        <v>Q1</v>
      </c>
      <c r="V242" s="15">
        <f>MONTH(SalesDataTable[[#This Row],[Order Date]])</f>
        <v>2</v>
      </c>
      <c r="W242" s="18" t="str">
        <f>TEXT(SalesDataTable[[#This Row],[Order Date]],"mmm")</f>
        <v>Feb</v>
      </c>
    </row>
    <row r="243" spans="1:23" ht="15.6">
      <c r="A243" s="11">
        <v>2170</v>
      </c>
      <c r="B243" s="12">
        <v>46075</v>
      </c>
      <c r="C243" s="11">
        <f t="shared" si="21"/>
        <v>2026</v>
      </c>
      <c r="D243" s="13" t="str">
        <f t="shared" si="22"/>
        <v>Feb</v>
      </c>
      <c r="E243" s="14" t="str">
        <f t="shared" si="23"/>
        <v>Q1</v>
      </c>
      <c r="F243" s="11" t="s">
        <v>30</v>
      </c>
      <c r="G243" s="11" t="s">
        <v>65</v>
      </c>
      <c r="H243" s="11" t="s">
        <v>52</v>
      </c>
      <c r="I243" s="11" t="s">
        <v>27</v>
      </c>
      <c r="J243" s="11" t="s">
        <v>28</v>
      </c>
      <c r="K243" s="11" t="s">
        <v>54</v>
      </c>
      <c r="L243" s="15">
        <v>1</v>
      </c>
      <c r="M243" s="16">
        <v>101.19</v>
      </c>
      <c r="N243" s="17">
        <v>0.05</v>
      </c>
      <c r="O243" s="16">
        <v>49.14</v>
      </c>
      <c r="P243" s="16">
        <f t="shared" si="24"/>
        <v>96.130499999999998</v>
      </c>
      <c r="Q243" s="16">
        <f t="shared" si="25"/>
        <v>49.14</v>
      </c>
      <c r="R243" s="16">
        <f t="shared" si="26"/>
        <v>46.990499999999997</v>
      </c>
      <c r="S243" s="18">
        <f t="shared" si="27"/>
        <v>0.48881988546819199</v>
      </c>
      <c r="T243" s="19">
        <f>YEAR(SalesDataTable[[#This Row],[Order Date]])</f>
        <v>2026</v>
      </c>
      <c r="U243" s="18" t="str">
        <f>"Q"&amp;ROUNDUP(MONTH(SalesDataTable[[#This Row],[Order Date]])/3,0)</f>
        <v>Q1</v>
      </c>
      <c r="V243" s="15">
        <f>MONTH(SalesDataTable[[#This Row],[Order Date]])</f>
        <v>2</v>
      </c>
      <c r="W243" s="18" t="str">
        <f>TEXT(SalesDataTable[[#This Row],[Order Date]],"mmm")</f>
        <v>Feb</v>
      </c>
    </row>
    <row r="244" spans="1:23" ht="15.6">
      <c r="A244" s="11">
        <v>3402</v>
      </c>
      <c r="B244" s="12">
        <v>46075</v>
      </c>
      <c r="C244" s="11">
        <f t="shared" si="21"/>
        <v>2026</v>
      </c>
      <c r="D244" s="13" t="str">
        <f t="shared" si="22"/>
        <v>Feb</v>
      </c>
      <c r="E244" s="14" t="str">
        <f t="shared" si="23"/>
        <v>Q1</v>
      </c>
      <c r="F244" s="11" t="s">
        <v>44</v>
      </c>
      <c r="G244" s="11" t="s">
        <v>57</v>
      </c>
      <c r="H244" s="11" t="s">
        <v>26</v>
      </c>
      <c r="I244" s="11" t="s">
        <v>27</v>
      </c>
      <c r="J244" s="11" t="s">
        <v>58</v>
      </c>
      <c r="K244" s="11" t="s">
        <v>69</v>
      </c>
      <c r="L244" s="15">
        <v>2</v>
      </c>
      <c r="M244" s="16">
        <v>51.2</v>
      </c>
      <c r="N244" s="17">
        <v>0</v>
      </c>
      <c r="O244" s="16">
        <v>21.38</v>
      </c>
      <c r="P244" s="16">
        <f t="shared" si="24"/>
        <v>102.4</v>
      </c>
      <c r="Q244" s="16">
        <f t="shared" si="25"/>
        <v>42.76</v>
      </c>
      <c r="R244" s="16">
        <f t="shared" si="26"/>
        <v>59.64</v>
      </c>
      <c r="S244" s="18">
        <f t="shared" si="27"/>
        <v>0.58242187499999998</v>
      </c>
      <c r="T244" s="19">
        <f>YEAR(SalesDataTable[[#This Row],[Order Date]])</f>
        <v>2026</v>
      </c>
      <c r="U244" s="18" t="str">
        <f>"Q"&amp;ROUNDUP(MONTH(SalesDataTable[[#This Row],[Order Date]])/3,0)</f>
        <v>Q1</v>
      </c>
      <c r="V244" s="15">
        <f>MONTH(SalesDataTable[[#This Row],[Order Date]])</f>
        <v>2</v>
      </c>
      <c r="W244" s="18" t="str">
        <f>TEXT(SalesDataTable[[#This Row],[Order Date]],"mmm")</f>
        <v>Feb</v>
      </c>
    </row>
    <row r="245" spans="1:23" ht="15.6">
      <c r="A245" s="11">
        <v>3773</v>
      </c>
      <c r="B245" s="12">
        <v>46075</v>
      </c>
      <c r="C245" s="11">
        <f t="shared" si="21"/>
        <v>2026</v>
      </c>
      <c r="D245" s="13" t="str">
        <f t="shared" si="22"/>
        <v>Feb</v>
      </c>
      <c r="E245" s="14" t="str">
        <f t="shared" si="23"/>
        <v>Q1</v>
      </c>
      <c r="F245" s="11" t="s">
        <v>44</v>
      </c>
      <c r="G245" s="11" t="s">
        <v>45</v>
      </c>
      <c r="H245" s="11" t="s">
        <v>26</v>
      </c>
      <c r="I245" s="11" t="s">
        <v>27</v>
      </c>
      <c r="J245" s="11" t="s">
        <v>47</v>
      </c>
      <c r="K245" s="11" t="s">
        <v>64</v>
      </c>
      <c r="L245" s="15">
        <v>1</v>
      </c>
      <c r="M245" s="16">
        <v>81.81</v>
      </c>
      <c r="N245" s="17">
        <v>0</v>
      </c>
      <c r="O245" s="16">
        <v>40.32</v>
      </c>
      <c r="P245" s="16">
        <f t="shared" si="24"/>
        <v>81.81</v>
      </c>
      <c r="Q245" s="16">
        <f t="shared" si="25"/>
        <v>40.32</v>
      </c>
      <c r="R245" s="16">
        <f t="shared" si="26"/>
        <v>41.49</v>
      </c>
      <c r="S245" s="18">
        <f t="shared" si="27"/>
        <v>0.507150715071507</v>
      </c>
      <c r="T245" s="19">
        <f>YEAR(SalesDataTable[[#This Row],[Order Date]])</f>
        <v>2026</v>
      </c>
      <c r="U245" s="18" t="str">
        <f>"Q"&amp;ROUNDUP(MONTH(SalesDataTable[[#This Row],[Order Date]])/3,0)</f>
        <v>Q1</v>
      </c>
      <c r="V245" s="15">
        <f>MONTH(SalesDataTable[[#This Row],[Order Date]])</f>
        <v>2</v>
      </c>
      <c r="W245" s="18" t="str">
        <f>TEXT(SalesDataTable[[#This Row],[Order Date]],"mmm")</f>
        <v>Feb</v>
      </c>
    </row>
    <row r="246" spans="1:23" ht="15.6">
      <c r="A246" s="11">
        <v>4670</v>
      </c>
      <c r="B246" s="12">
        <v>46075</v>
      </c>
      <c r="C246" s="11">
        <f t="shared" si="21"/>
        <v>2026</v>
      </c>
      <c r="D246" s="13" t="str">
        <f t="shared" si="22"/>
        <v>Feb</v>
      </c>
      <c r="E246" s="14" t="str">
        <f t="shared" si="23"/>
        <v>Q1</v>
      </c>
      <c r="F246" s="11" t="s">
        <v>24</v>
      </c>
      <c r="G246" s="11" t="s">
        <v>74</v>
      </c>
      <c r="H246" s="11" t="s">
        <v>43</v>
      </c>
      <c r="I246" s="11" t="s">
        <v>40</v>
      </c>
      <c r="J246" s="11" t="s">
        <v>33</v>
      </c>
      <c r="K246" s="11" t="s">
        <v>61</v>
      </c>
      <c r="L246" s="15">
        <v>1</v>
      </c>
      <c r="M246" s="16">
        <v>152.96</v>
      </c>
      <c r="N246" s="17">
        <v>0</v>
      </c>
      <c r="O246" s="16">
        <v>79.510000000000005</v>
      </c>
      <c r="P246" s="16">
        <f t="shared" si="24"/>
        <v>152.96</v>
      </c>
      <c r="Q246" s="16">
        <f t="shared" si="25"/>
        <v>79.510000000000005</v>
      </c>
      <c r="R246" s="16">
        <f t="shared" si="26"/>
        <v>73.45</v>
      </c>
      <c r="S246" s="18">
        <f t="shared" si="27"/>
        <v>0.48019089958159</v>
      </c>
      <c r="T246" s="19">
        <f>YEAR(SalesDataTable[[#This Row],[Order Date]])</f>
        <v>2026</v>
      </c>
      <c r="U246" s="18" t="str">
        <f>"Q"&amp;ROUNDUP(MONTH(SalesDataTable[[#This Row],[Order Date]])/3,0)</f>
        <v>Q1</v>
      </c>
      <c r="V246" s="15">
        <f>MONTH(SalesDataTable[[#This Row],[Order Date]])</f>
        <v>2</v>
      </c>
      <c r="W246" s="18" t="str">
        <f>TEXT(SalesDataTable[[#This Row],[Order Date]],"mmm")</f>
        <v>Feb</v>
      </c>
    </row>
    <row r="247" spans="1:23" ht="15.6">
      <c r="A247" s="11">
        <v>587</v>
      </c>
      <c r="B247" s="12">
        <v>46076</v>
      </c>
      <c r="C247" s="11">
        <f t="shared" si="21"/>
        <v>2026</v>
      </c>
      <c r="D247" s="13" t="str">
        <f t="shared" si="22"/>
        <v>Feb</v>
      </c>
      <c r="E247" s="14" t="str">
        <f t="shared" si="23"/>
        <v>Q1</v>
      </c>
      <c r="F247" s="11" t="s">
        <v>44</v>
      </c>
      <c r="G247" s="11" t="s">
        <v>55</v>
      </c>
      <c r="H247" s="11" t="s">
        <v>52</v>
      </c>
      <c r="I247" s="11" t="s">
        <v>40</v>
      </c>
      <c r="J247" s="11" t="s">
        <v>38</v>
      </c>
      <c r="K247" s="11" t="s">
        <v>72</v>
      </c>
      <c r="L247" s="15">
        <v>1</v>
      </c>
      <c r="M247" s="16">
        <v>166.13</v>
      </c>
      <c r="N247" s="17">
        <v>0.05</v>
      </c>
      <c r="O247" s="16">
        <v>85.7</v>
      </c>
      <c r="P247" s="16">
        <f t="shared" si="24"/>
        <v>157.8235</v>
      </c>
      <c r="Q247" s="16">
        <f t="shared" si="25"/>
        <v>85.7</v>
      </c>
      <c r="R247" s="16">
        <f t="shared" si="26"/>
        <v>72.123500000000007</v>
      </c>
      <c r="S247" s="18">
        <f t="shared" si="27"/>
        <v>0.45698834457479398</v>
      </c>
      <c r="T247" s="19">
        <f>YEAR(SalesDataTable[[#This Row],[Order Date]])</f>
        <v>2026</v>
      </c>
      <c r="U247" s="18" t="str">
        <f>"Q"&amp;ROUNDUP(MONTH(SalesDataTable[[#This Row],[Order Date]])/3,0)</f>
        <v>Q1</v>
      </c>
      <c r="V247" s="15">
        <f>MONTH(SalesDataTable[[#This Row],[Order Date]])</f>
        <v>2</v>
      </c>
      <c r="W247" s="18" t="str">
        <f>TEXT(SalesDataTable[[#This Row],[Order Date]],"mmm")</f>
        <v>Feb</v>
      </c>
    </row>
    <row r="248" spans="1:23" ht="15.6">
      <c r="A248" s="11">
        <v>1085</v>
      </c>
      <c r="B248" s="12">
        <v>46076</v>
      </c>
      <c r="C248" s="11">
        <f t="shared" si="21"/>
        <v>2026</v>
      </c>
      <c r="D248" s="13" t="str">
        <f t="shared" si="22"/>
        <v>Feb</v>
      </c>
      <c r="E248" s="14" t="str">
        <f t="shared" si="23"/>
        <v>Q1</v>
      </c>
      <c r="F248" s="11" t="s">
        <v>24</v>
      </c>
      <c r="G248" s="11" t="s">
        <v>74</v>
      </c>
      <c r="H248" s="11" t="s">
        <v>26</v>
      </c>
      <c r="I248" s="11" t="s">
        <v>37</v>
      </c>
      <c r="J248" s="11" t="s">
        <v>47</v>
      </c>
      <c r="K248" s="11" t="s">
        <v>53</v>
      </c>
      <c r="L248" s="15">
        <v>3</v>
      </c>
      <c r="M248" s="16">
        <v>193.18</v>
      </c>
      <c r="N248" s="17">
        <v>0.05</v>
      </c>
      <c r="O248" s="16">
        <v>106.19</v>
      </c>
      <c r="P248" s="16">
        <f t="shared" si="24"/>
        <v>550.56299999999999</v>
      </c>
      <c r="Q248" s="16">
        <f t="shared" si="25"/>
        <v>318.57</v>
      </c>
      <c r="R248" s="16">
        <f t="shared" si="26"/>
        <v>231.99299999999999</v>
      </c>
      <c r="S248" s="18">
        <f t="shared" si="27"/>
        <v>0.42137412067283903</v>
      </c>
      <c r="T248" s="19">
        <f>YEAR(SalesDataTable[[#This Row],[Order Date]])</f>
        <v>2026</v>
      </c>
      <c r="U248" s="18" t="str">
        <f>"Q"&amp;ROUNDUP(MONTH(SalesDataTable[[#This Row],[Order Date]])/3,0)</f>
        <v>Q1</v>
      </c>
      <c r="V248" s="15">
        <f>MONTH(SalesDataTable[[#This Row],[Order Date]])</f>
        <v>2</v>
      </c>
      <c r="W248" s="18" t="str">
        <f>TEXT(SalesDataTable[[#This Row],[Order Date]],"mmm")</f>
        <v>Feb</v>
      </c>
    </row>
    <row r="249" spans="1:23" ht="15.6">
      <c r="A249" s="11">
        <v>1635</v>
      </c>
      <c r="B249" s="12">
        <v>46076</v>
      </c>
      <c r="C249" s="11">
        <f t="shared" si="21"/>
        <v>2026</v>
      </c>
      <c r="D249" s="13" t="str">
        <f t="shared" si="22"/>
        <v>Feb</v>
      </c>
      <c r="E249" s="14" t="str">
        <f t="shared" si="23"/>
        <v>Q1</v>
      </c>
      <c r="F249" s="11" t="s">
        <v>35</v>
      </c>
      <c r="G249" s="11" t="s">
        <v>63</v>
      </c>
      <c r="H249" s="11" t="s">
        <v>26</v>
      </c>
      <c r="I249" s="11" t="s">
        <v>27</v>
      </c>
      <c r="J249" s="11" t="s">
        <v>28</v>
      </c>
      <c r="K249" s="11" t="s">
        <v>29</v>
      </c>
      <c r="L249" s="15">
        <v>1</v>
      </c>
      <c r="M249" s="16">
        <v>80.42</v>
      </c>
      <c r="N249" s="17">
        <v>0</v>
      </c>
      <c r="O249" s="16">
        <v>41.72</v>
      </c>
      <c r="P249" s="16">
        <f t="shared" si="24"/>
        <v>80.42</v>
      </c>
      <c r="Q249" s="16">
        <f t="shared" si="25"/>
        <v>41.72</v>
      </c>
      <c r="R249" s="16">
        <f t="shared" si="26"/>
        <v>38.700000000000003</v>
      </c>
      <c r="S249" s="18">
        <f t="shared" si="27"/>
        <v>0.48122357622481998</v>
      </c>
      <c r="T249" s="19">
        <f>YEAR(SalesDataTable[[#This Row],[Order Date]])</f>
        <v>2026</v>
      </c>
      <c r="U249" s="18" t="str">
        <f>"Q"&amp;ROUNDUP(MONTH(SalesDataTable[[#This Row],[Order Date]])/3,0)</f>
        <v>Q1</v>
      </c>
      <c r="V249" s="15">
        <f>MONTH(SalesDataTable[[#This Row],[Order Date]])</f>
        <v>2</v>
      </c>
      <c r="W249" s="18" t="str">
        <f>TEXT(SalesDataTable[[#This Row],[Order Date]],"mmm")</f>
        <v>Feb</v>
      </c>
    </row>
    <row r="250" spans="1:23" ht="15.6">
      <c r="A250" s="11">
        <v>4067</v>
      </c>
      <c r="B250" s="12">
        <v>46076</v>
      </c>
      <c r="C250" s="11">
        <f t="shared" si="21"/>
        <v>2026</v>
      </c>
      <c r="D250" s="13" t="str">
        <f t="shared" si="22"/>
        <v>Feb</v>
      </c>
      <c r="E250" s="14" t="str">
        <f t="shared" si="23"/>
        <v>Q1</v>
      </c>
      <c r="F250" s="11" t="s">
        <v>44</v>
      </c>
      <c r="G250" s="11" t="s">
        <v>71</v>
      </c>
      <c r="H250" s="11" t="s">
        <v>26</v>
      </c>
      <c r="I250" s="11" t="s">
        <v>27</v>
      </c>
      <c r="J250" s="11" t="s">
        <v>47</v>
      </c>
      <c r="K250" s="11" t="s">
        <v>75</v>
      </c>
      <c r="L250" s="15">
        <v>2</v>
      </c>
      <c r="M250" s="16">
        <v>122.17</v>
      </c>
      <c r="N250" s="17">
        <v>0</v>
      </c>
      <c r="O250" s="16">
        <v>60.62</v>
      </c>
      <c r="P250" s="16">
        <f t="shared" si="24"/>
        <v>244.34</v>
      </c>
      <c r="Q250" s="16">
        <f t="shared" si="25"/>
        <v>121.24</v>
      </c>
      <c r="R250" s="16">
        <f t="shared" si="26"/>
        <v>123.1</v>
      </c>
      <c r="S250" s="18">
        <f t="shared" si="27"/>
        <v>0.50380617172791997</v>
      </c>
      <c r="T250" s="19">
        <f>YEAR(SalesDataTable[[#This Row],[Order Date]])</f>
        <v>2026</v>
      </c>
      <c r="U250" s="18" t="str">
        <f>"Q"&amp;ROUNDUP(MONTH(SalesDataTable[[#This Row],[Order Date]])/3,0)</f>
        <v>Q1</v>
      </c>
      <c r="V250" s="15">
        <f>MONTH(SalesDataTable[[#This Row],[Order Date]])</f>
        <v>2</v>
      </c>
      <c r="W250" s="18" t="str">
        <f>TEXT(SalesDataTable[[#This Row],[Order Date]],"mmm")</f>
        <v>Feb</v>
      </c>
    </row>
    <row r="251" spans="1:23" ht="15.6">
      <c r="A251" s="11">
        <v>287</v>
      </c>
      <c r="B251" s="12">
        <v>46077</v>
      </c>
      <c r="C251" s="11">
        <f t="shared" si="21"/>
        <v>2026</v>
      </c>
      <c r="D251" s="13" t="str">
        <f t="shared" si="22"/>
        <v>Feb</v>
      </c>
      <c r="E251" s="14" t="str">
        <f t="shared" si="23"/>
        <v>Q1</v>
      </c>
      <c r="F251" s="11" t="s">
        <v>30</v>
      </c>
      <c r="G251" s="11" t="s">
        <v>51</v>
      </c>
      <c r="H251" s="11" t="s">
        <v>52</v>
      </c>
      <c r="I251" s="11" t="s">
        <v>37</v>
      </c>
      <c r="J251" s="11" t="s">
        <v>38</v>
      </c>
      <c r="K251" s="11" t="s">
        <v>72</v>
      </c>
      <c r="L251" s="15">
        <v>1</v>
      </c>
      <c r="M251" s="16">
        <v>164.6</v>
      </c>
      <c r="N251" s="17">
        <v>0</v>
      </c>
      <c r="O251" s="16">
        <v>85.07</v>
      </c>
      <c r="P251" s="16">
        <f t="shared" si="24"/>
        <v>164.6</v>
      </c>
      <c r="Q251" s="16">
        <f t="shared" si="25"/>
        <v>85.07</v>
      </c>
      <c r="R251" s="16">
        <f t="shared" si="26"/>
        <v>79.53</v>
      </c>
      <c r="S251" s="18">
        <f t="shared" si="27"/>
        <v>0.483171324422843</v>
      </c>
      <c r="T251" s="19">
        <f>YEAR(SalesDataTable[[#This Row],[Order Date]])</f>
        <v>2026</v>
      </c>
      <c r="U251" s="18" t="str">
        <f>"Q"&amp;ROUNDUP(MONTH(SalesDataTable[[#This Row],[Order Date]])/3,0)</f>
        <v>Q1</v>
      </c>
      <c r="V251" s="15">
        <f>MONTH(SalesDataTable[[#This Row],[Order Date]])</f>
        <v>2</v>
      </c>
      <c r="W251" s="18" t="str">
        <f>TEXT(SalesDataTable[[#This Row],[Order Date]],"mmm")</f>
        <v>Feb</v>
      </c>
    </row>
    <row r="252" spans="1:23" ht="15.6">
      <c r="A252" s="11">
        <v>794</v>
      </c>
      <c r="B252" s="12">
        <v>46077</v>
      </c>
      <c r="C252" s="11">
        <f t="shared" si="21"/>
        <v>2026</v>
      </c>
      <c r="D252" s="13" t="str">
        <f t="shared" si="22"/>
        <v>Feb</v>
      </c>
      <c r="E252" s="14" t="str">
        <f t="shared" si="23"/>
        <v>Q1</v>
      </c>
      <c r="F252" s="11" t="s">
        <v>30</v>
      </c>
      <c r="G252" s="11" t="s">
        <v>73</v>
      </c>
      <c r="H252" s="11" t="s">
        <v>26</v>
      </c>
      <c r="I252" s="11" t="s">
        <v>37</v>
      </c>
      <c r="J252" s="11" t="s">
        <v>38</v>
      </c>
      <c r="K252" s="11" t="s">
        <v>68</v>
      </c>
      <c r="L252" s="15">
        <v>1</v>
      </c>
      <c r="M252" s="16">
        <v>132.19999999999999</v>
      </c>
      <c r="N252" s="17">
        <v>0</v>
      </c>
      <c r="O252" s="16">
        <v>67.180000000000007</v>
      </c>
      <c r="P252" s="16">
        <f t="shared" si="24"/>
        <v>132.19999999999999</v>
      </c>
      <c r="Q252" s="16">
        <f t="shared" si="25"/>
        <v>67.180000000000007</v>
      </c>
      <c r="R252" s="16">
        <f t="shared" si="26"/>
        <v>65.02</v>
      </c>
      <c r="S252" s="18">
        <f t="shared" si="27"/>
        <v>0.49183055975794199</v>
      </c>
      <c r="T252" s="19">
        <f>YEAR(SalesDataTable[[#This Row],[Order Date]])</f>
        <v>2026</v>
      </c>
      <c r="U252" s="18" t="str">
        <f>"Q"&amp;ROUNDUP(MONTH(SalesDataTable[[#This Row],[Order Date]])/3,0)</f>
        <v>Q1</v>
      </c>
      <c r="V252" s="15">
        <f>MONTH(SalesDataTable[[#This Row],[Order Date]])</f>
        <v>2</v>
      </c>
      <c r="W252" s="18" t="str">
        <f>TEXT(SalesDataTable[[#This Row],[Order Date]],"mmm")</f>
        <v>Feb</v>
      </c>
    </row>
    <row r="253" spans="1:23" ht="15.6">
      <c r="A253" s="11">
        <v>1609</v>
      </c>
      <c r="B253" s="12">
        <v>46077</v>
      </c>
      <c r="C253" s="11">
        <f t="shared" si="21"/>
        <v>2026</v>
      </c>
      <c r="D253" s="13" t="str">
        <f t="shared" si="22"/>
        <v>Feb</v>
      </c>
      <c r="E253" s="14" t="str">
        <f t="shared" si="23"/>
        <v>Q1</v>
      </c>
      <c r="F253" s="11" t="s">
        <v>44</v>
      </c>
      <c r="G253" s="11" t="s">
        <v>45</v>
      </c>
      <c r="H253" s="11" t="s">
        <v>26</v>
      </c>
      <c r="I253" s="11" t="s">
        <v>27</v>
      </c>
      <c r="J253" s="11" t="s">
        <v>28</v>
      </c>
      <c r="K253" s="11" t="s">
        <v>50</v>
      </c>
      <c r="L253" s="15">
        <v>2</v>
      </c>
      <c r="M253" s="16">
        <v>40.700000000000003</v>
      </c>
      <c r="N253" s="17">
        <v>0</v>
      </c>
      <c r="O253" s="16">
        <v>16.63</v>
      </c>
      <c r="P253" s="16">
        <f t="shared" si="24"/>
        <v>81.400000000000006</v>
      </c>
      <c r="Q253" s="16">
        <f t="shared" si="25"/>
        <v>33.26</v>
      </c>
      <c r="R253" s="16">
        <f t="shared" si="26"/>
        <v>48.14</v>
      </c>
      <c r="S253" s="18">
        <f t="shared" si="27"/>
        <v>0.591400491400491</v>
      </c>
      <c r="T253" s="19">
        <f>YEAR(SalesDataTable[[#This Row],[Order Date]])</f>
        <v>2026</v>
      </c>
      <c r="U253" s="18" t="str">
        <f>"Q"&amp;ROUNDUP(MONTH(SalesDataTable[[#This Row],[Order Date]])/3,0)</f>
        <v>Q1</v>
      </c>
      <c r="V253" s="15">
        <f>MONTH(SalesDataTable[[#This Row],[Order Date]])</f>
        <v>2</v>
      </c>
      <c r="W253" s="18" t="str">
        <f>TEXT(SalesDataTable[[#This Row],[Order Date]],"mmm")</f>
        <v>Feb</v>
      </c>
    </row>
    <row r="254" spans="1:23" ht="15.6">
      <c r="A254" s="11">
        <v>4921</v>
      </c>
      <c r="B254" s="12">
        <v>46077</v>
      </c>
      <c r="C254" s="11">
        <f t="shared" si="21"/>
        <v>2026</v>
      </c>
      <c r="D254" s="13" t="str">
        <f t="shared" si="22"/>
        <v>Feb</v>
      </c>
      <c r="E254" s="14" t="str">
        <f t="shared" si="23"/>
        <v>Q1</v>
      </c>
      <c r="F254" s="11" t="s">
        <v>30</v>
      </c>
      <c r="G254" s="11" t="s">
        <v>67</v>
      </c>
      <c r="H254" s="11" t="s">
        <v>26</v>
      </c>
      <c r="I254" s="11" t="s">
        <v>27</v>
      </c>
      <c r="J254" s="11" t="s">
        <v>38</v>
      </c>
      <c r="K254" s="11" t="s">
        <v>39</v>
      </c>
      <c r="L254" s="15">
        <v>1</v>
      </c>
      <c r="M254" s="16">
        <v>35.39</v>
      </c>
      <c r="N254" s="17">
        <v>0</v>
      </c>
      <c r="O254" s="16">
        <v>13.93</v>
      </c>
      <c r="P254" s="16">
        <f t="shared" si="24"/>
        <v>35.39</v>
      </c>
      <c r="Q254" s="16">
        <f t="shared" si="25"/>
        <v>13.93</v>
      </c>
      <c r="R254" s="16">
        <f t="shared" si="26"/>
        <v>21.46</v>
      </c>
      <c r="S254" s="18">
        <f t="shared" si="27"/>
        <v>0.606385984741452</v>
      </c>
      <c r="T254" s="19">
        <f>YEAR(SalesDataTable[[#This Row],[Order Date]])</f>
        <v>2026</v>
      </c>
      <c r="U254" s="18" t="str">
        <f>"Q"&amp;ROUNDUP(MONTH(SalesDataTable[[#This Row],[Order Date]])/3,0)</f>
        <v>Q1</v>
      </c>
      <c r="V254" s="15">
        <f>MONTH(SalesDataTable[[#This Row],[Order Date]])</f>
        <v>2</v>
      </c>
      <c r="W254" s="18" t="str">
        <f>TEXT(SalesDataTable[[#This Row],[Order Date]],"mmm")</f>
        <v>Feb</v>
      </c>
    </row>
    <row r="255" spans="1:23" ht="15.6">
      <c r="A255" s="11">
        <v>2209</v>
      </c>
      <c r="B255" s="12">
        <v>46078</v>
      </c>
      <c r="C255" s="11">
        <f t="shared" si="21"/>
        <v>2026</v>
      </c>
      <c r="D255" s="13" t="str">
        <f t="shared" si="22"/>
        <v>Feb</v>
      </c>
      <c r="E255" s="14" t="str">
        <f t="shared" si="23"/>
        <v>Q1</v>
      </c>
      <c r="F255" s="11" t="s">
        <v>24</v>
      </c>
      <c r="G255" s="11" t="s">
        <v>25</v>
      </c>
      <c r="H255" s="11" t="s">
        <v>26</v>
      </c>
      <c r="I255" s="11" t="s">
        <v>40</v>
      </c>
      <c r="J255" s="11" t="s">
        <v>28</v>
      </c>
      <c r="K255" s="11" t="s">
        <v>46</v>
      </c>
      <c r="L255" s="15">
        <v>5</v>
      </c>
      <c r="M255" s="16">
        <v>50.58</v>
      </c>
      <c r="N255" s="17">
        <v>0.1</v>
      </c>
      <c r="O255" s="16">
        <v>22.42</v>
      </c>
      <c r="P255" s="16">
        <f t="shared" si="24"/>
        <v>227.61</v>
      </c>
      <c r="Q255" s="16">
        <f t="shared" si="25"/>
        <v>112.1</v>
      </c>
      <c r="R255" s="16">
        <f t="shared" si="26"/>
        <v>115.51</v>
      </c>
      <c r="S255" s="18">
        <f t="shared" si="27"/>
        <v>0.50749088352884297</v>
      </c>
      <c r="T255" s="19">
        <f>YEAR(SalesDataTable[[#This Row],[Order Date]])</f>
        <v>2026</v>
      </c>
      <c r="U255" s="18" t="str">
        <f>"Q"&amp;ROUNDUP(MONTH(SalesDataTable[[#This Row],[Order Date]])/3,0)</f>
        <v>Q1</v>
      </c>
      <c r="V255" s="15">
        <f>MONTH(SalesDataTable[[#This Row],[Order Date]])</f>
        <v>2</v>
      </c>
      <c r="W255" s="18" t="str">
        <f>TEXT(SalesDataTable[[#This Row],[Order Date]],"mmm")</f>
        <v>Feb</v>
      </c>
    </row>
    <row r="256" spans="1:23" ht="15.6">
      <c r="A256" s="11">
        <v>4757</v>
      </c>
      <c r="B256" s="12">
        <v>46078</v>
      </c>
      <c r="C256" s="11">
        <f t="shared" si="21"/>
        <v>2026</v>
      </c>
      <c r="D256" s="13" t="str">
        <f t="shared" si="22"/>
        <v>Feb</v>
      </c>
      <c r="E256" s="14" t="str">
        <f t="shared" si="23"/>
        <v>Q1</v>
      </c>
      <c r="F256" s="11" t="s">
        <v>30</v>
      </c>
      <c r="G256" s="11" t="s">
        <v>65</v>
      </c>
      <c r="H256" s="11" t="s">
        <v>52</v>
      </c>
      <c r="I256" s="11" t="s">
        <v>40</v>
      </c>
      <c r="J256" s="11" t="s">
        <v>58</v>
      </c>
      <c r="K256" s="11" t="s">
        <v>69</v>
      </c>
      <c r="L256" s="15">
        <v>2</v>
      </c>
      <c r="M256" s="16">
        <v>49.48</v>
      </c>
      <c r="N256" s="17">
        <v>0</v>
      </c>
      <c r="O256" s="16">
        <v>21.37</v>
      </c>
      <c r="P256" s="16">
        <f t="shared" si="24"/>
        <v>98.96</v>
      </c>
      <c r="Q256" s="16">
        <f t="shared" si="25"/>
        <v>42.74</v>
      </c>
      <c r="R256" s="16">
        <f t="shared" si="26"/>
        <v>56.22</v>
      </c>
      <c r="S256" s="18">
        <f t="shared" si="27"/>
        <v>0.56810832659660504</v>
      </c>
      <c r="T256" s="19">
        <f>YEAR(SalesDataTable[[#This Row],[Order Date]])</f>
        <v>2026</v>
      </c>
      <c r="U256" s="18" t="str">
        <f>"Q"&amp;ROUNDUP(MONTH(SalesDataTable[[#This Row],[Order Date]])/3,0)</f>
        <v>Q1</v>
      </c>
      <c r="V256" s="15">
        <f>MONTH(SalesDataTable[[#This Row],[Order Date]])</f>
        <v>2</v>
      </c>
      <c r="W256" s="18" t="str">
        <f>TEXT(SalesDataTable[[#This Row],[Order Date]],"mmm")</f>
        <v>Feb</v>
      </c>
    </row>
    <row r="257" spans="1:23" ht="15.6">
      <c r="A257" s="11">
        <v>5155</v>
      </c>
      <c r="B257" s="12">
        <v>46078</v>
      </c>
      <c r="C257" s="11">
        <f t="shared" si="21"/>
        <v>2026</v>
      </c>
      <c r="D257" s="13" t="str">
        <f t="shared" si="22"/>
        <v>Feb</v>
      </c>
      <c r="E257" s="14" t="str">
        <f t="shared" si="23"/>
        <v>Q1</v>
      </c>
      <c r="F257" s="11" t="s">
        <v>44</v>
      </c>
      <c r="G257" s="11" t="s">
        <v>71</v>
      </c>
      <c r="H257" s="11" t="s">
        <v>43</v>
      </c>
      <c r="I257" s="11" t="s">
        <v>37</v>
      </c>
      <c r="J257" s="11" t="s">
        <v>58</v>
      </c>
      <c r="K257" s="11" t="s">
        <v>69</v>
      </c>
      <c r="L257" s="15">
        <v>1</v>
      </c>
      <c r="M257" s="16">
        <v>50.51</v>
      </c>
      <c r="N257" s="17">
        <v>0</v>
      </c>
      <c r="O257" s="16">
        <v>21.4</v>
      </c>
      <c r="P257" s="16">
        <f t="shared" si="24"/>
        <v>50.51</v>
      </c>
      <c r="Q257" s="16">
        <f t="shared" si="25"/>
        <v>21.4</v>
      </c>
      <c r="R257" s="16">
        <f t="shared" si="26"/>
        <v>29.11</v>
      </c>
      <c r="S257" s="18">
        <f t="shared" si="27"/>
        <v>0.57632152049099195</v>
      </c>
      <c r="T257" s="19">
        <f>YEAR(SalesDataTable[[#This Row],[Order Date]])</f>
        <v>2026</v>
      </c>
      <c r="U257" s="18" t="str">
        <f>"Q"&amp;ROUNDUP(MONTH(SalesDataTable[[#This Row],[Order Date]])/3,0)</f>
        <v>Q1</v>
      </c>
      <c r="V257" s="15">
        <f>MONTH(SalesDataTable[[#This Row],[Order Date]])</f>
        <v>2</v>
      </c>
      <c r="W257" s="18" t="str">
        <f>TEXT(SalesDataTable[[#This Row],[Order Date]],"mmm")</f>
        <v>Feb</v>
      </c>
    </row>
    <row r="258" spans="1:23" ht="15.6">
      <c r="A258" s="11">
        <v>1737</v>
      </c>
      <c r="B258" s="12">
        <v>46079</v>
      </c>
      <c r="C258" s="11">
        <f t="shared" ref="C258:C321" si="28">YEAR(B258)</f>
        <v>2026</v>
      </c>
      <c r="D258" s="13" t="str">
        <f t="shared" ref="D258:D321" si="29">TEXT(B258,"MMM")</f>
        <v>Feb</v>
      </c>
      <c r="E258" s="14" t="str">
        <f t="shared" ref="E258:E321" si="30">"Q"&amp;ROUNDUP(MONTH(B258)/3,0)</f>
        <v>Q1</v>
      </c>
      <c r="F258" s="11" t="s">
        <v>24</v>
      </c>
      <c r="G258" s="11" t="s">
        <v>74</v>
      </c>
      <c r="H258" s="11" t="s">
        <v>26</v>
      </c>
      <c r="I258" s="11" t="s">
        <v>37</v>
      </c>
      <c r="J258" s="11" t="s">
        <v>47</v>
      </c>
      <c r="K258" s="11" t="s">
        <v>75</v>
      </c>
      <c r="L258" s="15">
        <v>2</v>
      </c>
      <c r="M258" s="16">
        <v>122.16</v>
      </c>
      <c r="N258" s="17">
        <v>0</v>
      </c>
      <c r="O258" s="16">
        <v>61.31</v>
      </c>
      <c r="P258" s="16">
        <f t="shared" ref="P258:P321" si="31">L258*M258*(1-N258)</f>
        <v>244.32</v>
      </c>
      <c r="Q258" s="16">
        <f t="shared" ref="Q258:Q321" si="32">L258*O258</f>
        <v>122.62</v>
      </c>
      <c r="R258" s="16">
        <f t="shared" ref="R258:R321" si="33">P258-Q258</f>
        <v>121.7</v>
      </c>
      <c r="S258" s="18">
        <f t="shared" ref="S258:S321" si="34">IFERROR(R258/P258,0)</f>
        <v>0.49811722331368702</v>
      </c>
      <c r="T258" s="19">
        <f>YEAR(SalesDataTable[[#This Row],[Order Date]])</f>
        <v>2026</v>
      </c>
      <c r="U258" s="18" t="str">
        <f>"Q"&amp;ROUNDUP(MONTH(SalesDataTable[[#This Row],[Order Date]])/3,0)</f>
        <v>Q1</v>
      </c>
      <c r="V258" s="15">
        <f>MONTH(SalesDataTable[[#This Row],[Order Date]])</f>
        <v>2</v>
      </c>
      <c r="W258" s="18" t="str">
        <f>TEXT(SalesDataTable[[#This Row],[Order Date]],"mmm")</f>
        <v>Feb</v>
      </c>
    </row>
    <row r="259" spans="1:23" ht="15.6">
      <c r="A259" s="11">
        <v>1905</v>
      </c>
      <c r="B259" s="12">
        <v>46079</v>
      </c>
      <c r="C259" s="11">
        <f t="shared" si="28"/>
        <v>2026</v>
      </c>
      <c r="D259" s="13" t="str">
        <f t="shared" si="29"/>
        <v>Feb</v>
      </c>
      <c r="E259" s="14" t="str">
        <f t="shared" si="30"/>
        <v>Q1</v>
      </c>
      <c r="F259" s="11" t="s">
        <v>44</v>
      </c>
      <c r="G259" s="11" t="s">
        <v>55</v>
      </c>
      <c r="H259" s="11" t="s">
        <v>43</v>
      </c>
      <c r="I259" s="11" t="s">
        <v>27</v>
      </c>
      <c r="J259" s="11" t="s">
        <v>28</v>
      </c>
      <c r="K259" s="11" t="s">
        <v>46</v>
      </c>
      <c r="L259" s="15">
        <v>3</v>
      </c>
      <c r="M259" s="16">
        <v>51.32</v>
      </c>
      <c r="N259" s="17">
        <v>0.1</v>
      </c>
      <c r="O259" s="16">
        <v>22.62</v>
      </c>
      <c r="P259" s="16">
        <f t="shared" si="31"/>
        <v>138.56399999999999</v>
      </c>
      <c r="Q259" s="16">
        <f t="shared" si="32"/>
        <v>67.86</v>
      </c>
      <c r="R259" s="16">
        <f t="shared" si="33"/>
        <v>70.703999999999994</v>
      </c>
      <c r="S259" s="18">
        <f t="shared" si="34"/>
        <v>0.51026240581969395</v>
      </c>
      <c r="T259" s="19">
        <f>YEAR(SalesDataTable[[#This Row],[Order Date]])</f>
        <v>2026</v>
      </c>
      <c r="U259" s="18" t="str">
        <f>"Q"&amp;ROUNDUP(MONTH(SalesDataTable[[#This Row],[Order Date]])/3,0)</f>
        <v>Q1</v>
      </c>
      <c r="V259" s="15">
        <f>MONTH(SalesDataTable[[#This Row],[Order Date]])</f>
        <v>2</v>
      </c>
      <c r="W259" s="18" t="str">
        <f>TEXT(SalesDataTable[[#This Row],[Order Date]],"mmm")</f>
        <v>Feb</v>
      </c>
    </row>
    <row r="260" spans="1:23" ht="15.6">
      <c r="A260" s="11">
        <v>2359</v>
      </c>
      <c r="B260" s="12">
        <v>46079</v>
      </c>
      <c r="C260" s="11">
        <f t="shared" si="28"/>
        <v>2026</v>
      </c>
      <c r="D260" s="13" t="str">
        <f t="shared" si="29"/>
        <v>Feb</v>
      </c>
      <c r="E260" s="14" t="str">
        <f t="shared" si="30"/>
        <v>Q1</v>
      </c>
      <c r="F260" s="11" t="s">
        <v>35</v>
      </c>
      <c r="G260" s="11" t="s">
        <v>63</v>
      </c>
      <c r="H260" s="11" t="s">
        <v>26</v>
      </c>
      <c r="I260" s="11" t="s">
        <v>27</v>
      </c>
      <c r="J260" s="11" t="s">
        <v>47</v>
      </c>
      <c r="K260" s="11" t="s">
        <v>53</v>
      </c>
      <c r="L260" s="15">
        <v>2</v>
      </c>
      <c r="M260" s="16">
        <v>195.92</v>
      </c>
      <c r="N260" s="17">
        <v>0.05</v>
      </c>
      <c r="O260" s="16">
        <v>104.13</v>
      </c>
      <c r="P260" s="16">
        <f t="shared" si="31"/>
        <v>372.24799999999999</v>
      </c>
      <c r="Q260" s="16">
        <f t="shared" si="32"/>
        <v>208.26</v>
      </c>
      <c r="R260" s="16">
        <f t="shared" si="33"/>
        <v>163.988</v>
      </c>
      <c r="S260" s="18">
        <f t="shared" si="34"/>
        <v>0.440534267477595</v>
      </c>
      <c r="T260" s="19">
        <f>YEAR(SalesDataTable[[#This Row],[Order Date]])</f>
        <v>2026</v>
      </c>
      <c r="U260" s="18" t="str">
        <f>"Q"&amp;ROUNDUP(MONTH(SalesDataTable[[#This Row],[Order Date]])/3,0)</f>
        <v>Q1</v>
      </c>
      <c r="V260" s="15">
        <f>MONTH(SalesDataTable[[#This Row],[Order Date]])</f>
        <v>2</v>
      </c>
      <c r="W260" s="18" t="str">
        <f>TEXT(SalesDataTable[[#This Row],[Order Date]],"mmm")</f>
        <v>Feb</v>
      </c>
    </row>
    <row r="261" spans="1:23" ht="15.6">
      <c r="A261" s="11">
        <v>3666</v>
      </c>
      <c r="B261" s="12">
        <v>46079</v>
      </c>
      <c r="C261" s="11">
        <f t="shared" si="28"/>
        <v>2026</v>
      </c>
      <c r="D261" s="13" t="str">
        <f t="shared" si="29"/>
        <v>Feb</v>
      </c>
      <c r="E261" s="14" t="str">
        <f t="shared" si="30"/>
        <v>Q1</v>
      </c>
      <c r="F261" s="11" t="s">
        <v>24</v>
      </c>
      <c r="G261" s="11" t="s">
        <v>74</v>
      </c>
      <c r="H261" s="11" t="s">
        <v>26</v>
      </c>
      <c r="I261" s="11" t="s">
        <v>27</v>
      </c>
      <c r="J261" s="11" t="s">
        <v>38</v>
      </c>
      <c r="K261" s="11" t="s">
        <v>39</v>
      </c>
      <c r="L261" s="15">
        <v>1</v>
      </c>
      <c r="M261" s="16">
        <v>36.19</v>
      </c>
      <c r="N261" s="17">
        <v>0.1</v>
      </c>
      <c r="O261" s="16">
        <v>13.62</v>
      </c>
      <c r="P261" s="16">
        <f t="shared" si="31"/>
        <v>32.570999999999998</v>
      </c>
      <c r="Q261" s="16">
        <f t="shared" si="32"/>
        <v>13.62</v>
      </c>
      <c r="R261" s="16">
        <f t="shared" si="33"/>
        <v>18.951000000000001</v>
      </c>
      <c r="S261" s="18">
        <f t="shared" si="34"/>
        <v>0.58183660311319896</v>
      </c>
      <c r="T261" s="19">
        <f>YEAR(SalesDataTable[[#This Row],[Order Date]])</f>
        <v>2026</v>
      </c>
      <c r="U261" s="18" t="str">
        <f>"Q"&amp;ROUNDUP(MONTH(SalesDataTable[[#This Row],[Order Date]])/3,0)</f>
        <v>Q1</v>
      </c>
      <c r="V261" s="15">
        <f>MONTH(SalesDataTable[[#This Row],[Order Date]])</f>
        <v>2</v>
      </c>
      <c r="W261" s="18" t="str">
        <f>TEXT(SalesDataTable[[#This Row],[Order Date]],"mmm")</f>
        <v>Feb</v>
      </c>
    </row>
    <row r="262" spans="1:23" ht="15.6">
      <c r="A262" s="11">
        <v>518</v>
      </c>
      <c r="B262" s="12">
        <v>46080</v>
      </c>
      <c r="C262" s="11">
        <f t="shared" si="28"/>
        <v>2026</v>
      </c>
      <c r="D262" s="13" t="str">
        <f t="shared" si="29"/>
        <v>Feb</v>
      </c>
      <c r="E262" s="14" t="str">
        <f t="shared" si="30"/>
        <v>Q1</v>
      </c>
      <c r="F262" s="11" t="s">
        <v>35</v>
      </c>
      <c r="G262" s="11" t="s">
        <v>36</v>
      </c>
      <c r="H262" s="11" t="s">
        <v>26</v>
      </c>
      <c r="I262" s="11" t="s">
        <v>37</v>
      </c>
      <c r="J262" s="11" t="s">
        <v>33</v>
      </c>
      <c r="K262" s="11" t="s">
        <v>70</v>
      </c>
      <c r="L262" s="15">
        <v>1</v>
      </c>
      <c r="M262" s="16">
        <v>72.97</v>
      </c>
      <c r="N262" s="17">
        <v>0</v>
      </c>
      <c r="O262" s="16">
        <v>32.43</v>
      </c>
      <c r="P262" s="16">
        <f t="shared" si="31"/>
        <v>72.97</v>
      </c>
      <c r="Q262" s="16">
        <f t="shared" si="32"/>
        <v>32.43</v>
      </c>
      <c r="R262" s="16">
        <f t="shared" si="33"/>
        <v>40.54</v>
      </c>
      <c r="S262" s="18">
        <f t="shared" si="34"/>
        <v>0.555570782513362</v>
      </c>
      <c r="T262" s="19">
        <f>YEAR(SalesDataTable[[#This Row],[Order Date]])</f>
        <v>2026</v>
      </c>
      <c r="U262" s="18" t="str">
        <f>"Q"&amp;ROUNDUP(MONTH(SalesDataTable[[#This Row],[Order Date]])/3,0)</f>
        <v>Q1</v>
      </c>
      <c r="V262" s="15">
        <f>MONTH(SalesDataTable[[#This Row],[Order Date]])</f>
        <v>2</v>
      </c>
      <c r="W262" s="18" t="str">
        <f>TEXT(SalesDataTable[[#This Row],[Order Date]],"mmm")</f>
        <v>Feb</v>
      </c>
    </row>
    <row r="263" spans="1:23" ht="15.6">
      <c r="A263" s="11">
        <v>892</v>
      </c>
      <c r="B263" s="12">
        <v>46080</v>
      </c>
      <c r="C263" s="11">
        <f t="shared" si="28"/>
        <v>2026</v>
      </c>
      <c r="D263" s="13" t="str">
        <f t="shared" si="29"/>
        <v>Feb</v>
      </c>
      <c r="E263" s="14" t="str">
        <f t="shared" si="30"/>
        <v>Q1</v>
      </c>
      <c r="F263" s="11" t="s">
        <v>44</v>
      </c>
      <c r="G263" s="11" t="s">
        <v>55</v>
      </c>
      <c r="H263" s="11" t="s">
        <v>32</v>
      </c>
      <c r="I263" s="11" t="s">
        <v>40</v>
      </c>
      <c r="J263" s="11" t="s">
        <v>38</v>
      </c>
      <c r="K263" s="11" t="s">
        <v>56</v>
      </c>
      <c r="L263" s="15">
        <v>12</v>
      </c>
      <c r="M263" s="16">
        <v>47.15</v>
      </c>
      <c r="N263" s="17">
        <v>0.1</v>
      </c>
      <c r="O263" s="16">
        <v>17.829999999999998</v>
      </c>
      <c r="P263" s="16">
        <f t="shared" si="31"/>
        <v>509.22</v>
      </c>
      <c r="Q263" s="16">
        <f t="shared" si="32"/>
        <v>213.96</v>
      </c>
      <c r="R263" s="16">
        <f t="shared" si="33"/>
        <v>295.26</v>
      </c>
      <c r="S263" s="18">
        <f t="shared" si="34"/>
        <v>0.57982797219276505</v>
      </c>
      <c r="T263" s="19">
        <f>YEAR(SalesDataTable[[#This Row],[Order Date]])</f>
        <v>2026</v>
      </c>
      <c r="U263" s="18" t="str">
        <f>"Q"&amp;ROUNDUP(MONTH(SalesDataTable[[#This Row],[Order Date]])/3,0)</f>
        <v>Q1</v>
      </c>
      <c r="V263" s="15">
        <f>MONTH(SalesDataTable[[#This Row],[Order Date]])</f>
        <v>2</v>
      </c>
      <c r="W263" s="18" t="str">
        <f>TEXT(SalesDataTable[[#This Row],[Order Date]],"mmm")</f>
        <v>Feb</v>
      </c>
    </row>
    <row r="264" spans="1:23" ht="15.6">
      <c r="A264" s="11">
        <v>1115</v>
      </c>
      <c r="B264" s="12">
        <v>46080</v>
      </c>
      <c r="C264" s="11">
        <f t="shared" si="28"/>
        <v>2026</v>
      </c>
      <c r="D264" s="13" t="str">
        <f t="shared" si="29"/>
        <v>Feb</v>
      </c>
      <c r="E264" s="14" t="str">
        <f t="shared" si="30"/>
        <v>Q1</v>
      </c>
      <c r="F264" s="11" t="s">
        <v>24</v>
      </c>
      <c r="G264" s="11" t="s">
        <v>25</v>
      </c>
      <c r="H264" s="11" t="s">
        <v>43</v>
      </c>
      <c r="I264" s="11" t="s">
        <v>40</v>
      </c>
      <c r="J264" s="11" t="s">
        <v>38</v>
      </c>
      <c r="K264" s="11" t="s">
        <v>72</v>
      </c>
      <c r="L264" s="15">
        <v>3</v>
      </c>
      <c r="M264" s="16">
        <v>161.19999999999999</v>
      </c>
      <c r="N264" s="17">
        <v>0.1</v>
      </c>
      <c r="O264" s="16">
        <v>87.37</v>
      </c>
      <c r="P264" s="16">
        <f t="shared" si="31"/>
        <v>435.24</v>
      </c>
      <c r="Q264" s="16">
        <f t="shared" si="32"/>
        <v>262.11</v>
      </c>
      <c r="R264" s="16">
        <f t="shared" si="33"/>
        <v>173.13</v>
      </c>
      <c r="S264" s="18">
        <f t="shared" si="34"/>
        <v>0.39778053487730902</v>
      </c>
      <c r="T264" s="19">
        <f>YEAR(SalesDataTable[[#This Row],[Order Date]])</f>
        <v>2026</v>
      </c>
      <c r="U264" s="18" t="str">
        <f>"Q"&amp;ROUNDUP(MONTH(SalesDataTable[[#This Row],[Order Date]])/3,0)</f>
        <v>Q1</v>
      </c>
      <c r="V264" s="15">
        <f>MONTH(SalesDataTable[[#This Row],[Order Date]])</f>
        <v>2</v>
      </c>
      <c r="W264" s="18" t="str">
        <f>TEXT(SalesDataTable[[#This Row],[Order Date]],"mmm")</f>
        <v>Feb</v>
      </c>
    </row>
    <row r="265" spans="1:23" ht="15.6">
      <c r="A265" s="11">
        <v>1186</v>
      </c>
      <c r="B265" s="12">
        <v>46080</v>
      </c>
      <c r="C265" s="11">
        <f t="shared" si="28"/>
        <v>2026</v>
      </c>
      <c r="D265" s="13" t="str">
        <f t="shared" si="29"/>
        <v>Feb</v>
      </c>
      <c r="E265" s="14" t="str">
        <f t="shared" si="30"/>
        <v>Q1</v>
      </c>
      <c r="F265" s="11" t="s">
        <v>24</v>
      </c>
      <c r="G265" s="11" t="s">
        <v>60</v>
      </c>
      <c r="H265" s="11" t="s">
        <v>43</v>
      </c>
      <c r="I265" s="11" t="s">
        <v>40</v>
      </c>
      <c r="J265" s="11" t="s">
        <v>28</v>
      </c>
      <c r="K265" s="11" t="s">
        <v>46</v>
      </c>
      <c r="L265" s="15">
        <v>1</v>
      </c>
      <c r="M265" s="16">
        <v>49.73</v>
      </c>
      <c r="N265" s="17">
        <v>0</v>
      </c>
      <c r="O265" s="16">
        <v>22</v>
      </c>
      <c r="P265" s="16">
        <f t="shared" si="31"/>
        <v>49.73</v>
      </c>
      <c r="Q265" s="16">
        <f t="shared" si="32"/>
        <v>22</v>
      </c>
      <c r="R265" s="16">
        <f t="shared" si="33"/>
        <v>27.73</v>
      </c>
      <c r="S265" s="18">
        <f t="shared" si="34"/>
        <v>0.55761109993967395</v>
      </c>
      <c r="T265" s="19">
        <f>YEAR(SalesDataTable[[#This Row],[Order Date]])</f>
        <v>2026</v>
      </c>
      <c r="U265" s="18" t="str">
        <f>"Q"&amp;ROUNDUP(MONTH(SalesDataTable[[#This Row],[Order Date]])/3,0)</f>
        <v>Q1</v>
      </c>
      <c r="V265" s="15">
        <f>MONTH(SalesDataTable[[#This Row],[Order Date]])</f>
        <v>2</v>
      </c>
      <c r="W265" s="18" t="str">
        <f>TEXT(SalesDataTable[[#This Row],[Order Date]],"mmm")</f>
        <v>Feb</v>
      </c>
    </row>
    <row r="266" spans="1:23" ht="15.6">
      <c r="A266" s="11">
        <v>2093</v>
      </c>
      <c r="B266" s="12">
        <v>46080</v>
      </c>
      <c r="C266" s="11">
        <f t="shared" si="28"/>
        <v>2026</v>
      </c>
      <c r="D266" s="13" t="str">
        <f t="shared" si="29"/>
        <v>Feb</v>
      </c>
      <c r="E266" s="14" t="str">
        <f t="shared" si="30"/>
        <v>Q1</v>
      </c>
      <c r="F266" s="11" t="s">
        <v>35</v>
      </c>
      <c r="G266" s="11" t="s">
        <v>76</v>
      </c>
      <c r="H266" s="11" t="s">
        <v>26</v>
      </c>
      <c r="I266" s="11" t="s">
        <v>27</v>
      </c>
      <c r="J266" s="11" t="s">
        <v>47</v>
      </c>
      <c r="K266" s="11" t="s">
        <v>75</v>
      </c>
      <c r="L266" s="15">
        <v>2</v>
      </c>
      <c r="M266" s="16">
        <v>126.19</v>
      </c>
      <c r="N266" s="17">
        <v>0</v>
      </c>
      <c r="O266" s="16">
        <v>58.99</v>
      </c>
      <c r="P266" s="16">
        <f t="shared" si="31"/>
        <v>252.38</v>
      </c>
      <c r="Q266" s="16">
        <f t="shared" si="32"/>
        <v>117.98</v>
      </c>
      <c r="R266" s="16">
        <f t="shared" si="33"/>
        <v>134.4</v>
      </c>
      <c r="S266" s="18">
        <f t="shared" si="34"/>
        <v>0.53253031143513696</v>
      </c>
      <c r="T266" s="19">
        <f>YEAR(SalesDataTable[[#This Row],[Order Date]])</f>
        <v>2026</v>
      </c>
      <c r="U266" s="18" t="str">
        <f>"Q"&amp;ROUNDUP(MONTH(SalesDataTable[[#This Row],[Order Date]])/3,0)</f>
        <v>Q1</v>
      </c>
      <c r="V266" s="15">
        <f>MONTH(SalesDataTable[[#This Row],[Order Date]])</f>
        <v>2</v>
      </c>
      <c r="W266" s="18" t="str">
        <f>TEXT(SalesDataTable[[#This Row],[Order Date]],"mmm")</f>
        <v>Feb</v>
      </c>
    </row>
    <row r="267" spans="1:23" ht="15.6">
      <c r="A267" s="11">
        <v>2136</v>
      </c>
      <c r="B267" s="12">
        <v>46080</v>
      </c>
      <c r="C267" s="11">
        <f t="shared" si="28"/>
        <v>2026</v>
      </c>
      <c r="D267" s="13" t="str">
        <f t="shared" si="29"/>
        <v>Feb</v>
      </c>
      <c r="E267" s="14" t="str">
        <f t="shared" si="30"/>
        <v>Q1</v>
      </c>
      <c r="F267" s="11" t="s">
        <v>30</v>
      </c>
      <c r="G267" s="11" t="s">
        <v>67</v>
      </c>
      <c r="H267" s="11" t="s">
        <v>26</v>
      </c>
      <c r="I267" s="11" t="s">
        <v>27</v>
      </c>
      <c r="J267" s="11" t="s">
        <v>38</v>
      </c>
      <c r="K267" s="11" t="s">
        <v>68</v>
      </c>
      <c r="L267" s="15">
        <v>2</v>
      </c>
      <c r="M267" s="16">
        <v>135.38999999999999</v>
      </c>
      <c r="N267" s="17">
        <v>0.05</v>
      </c>
      <c r="O267" s="16">
        <v>65.69</v>
      </c>
      <c r="P267" s="16">
        <f t="shared" si="31"/>
        <v>257.24099999999999</v>
      </c>
      <c r="Q267" s="16">
        <f t="shared" si="32"/>
        <v>131.38</v>
      </c>
      <c r="R267" s="16">
        <f t="shared" si="33"/>
        <v>125.861</v>
      </c>
      <c r="S267" s="18">
        <f t="shared" si="34"/>
        <v>0.48927270536189799</v>
      </c>
      <c r="T267" s="19">
        <f>YEAR(SalesDataTable[[#This Row],[Order Date]])</f>
        <v>2026</v>
      </c>
      <c r="U267" s="18" t="str">
        <f>"Q"&amp;ROUNDUP(MONTH(SalesDataTable[[#This Row],[Order Date]])/3,0)</f>
        <v>Q1</v>
      </c>
      <c r="V267" s="15">
        <f>MONTH(SalesDataTable[[#This Row],[Order Date]])</f>
        <v>2</v>
      </c>
      <c r="W267" s="18" t="str">
        <f>TEXT(SalesDataTable[[#This Row],[Order Date]],"mmm")</f>
        <v>Feb</v>
      </c>
    </row>
    <row r="268" spans="1:23" ht="15.6">
      <c r="A268" s="11">
        <v>3538</v>
      </c>
      <c r="B268" s="12">
        <v>46080</v>
      </c>
      <c r="C268" s="11">
        <f t="shared" si="28"/>
        <v>2026</v>
      </c>
      <c r="D268" s="13" t="str">
        <f t="shared" si="29"/>
        <v>Feb</v>
      </c>
      <c r="E268" s="14" t="str">
        <f t="shared" si="30"/>
        <v>Q1</v>
      </c>
      <c r="F268" s="11" t="s">
        <v>30</v>
      </c>
      <c r="G268" s="11" t="s">
        <v>73</v>
      </c>
      <c r="H268" s="11" t="s">
        <v>32</v>
      </c>
      <c r="I268" s="11" t="s">
        <v>40</v>
      </c>
      <c r="J268" s="11" t="s">
        <v>58</v>
      </c>
      <c r="K268" s="11" t="s">
        <v>59</v>
      </c>
      <c r="L268" s="15">
        <v>12</v>
      </c>
      <c r="M268" s="16">
        <v>41.27</v>
      </c>
      <c r="N268" s="17">
        <v>0.1</v>
      </c>
      <c r="O268" s="16">
        <v>14.71</v>
      </c>
      <c r="P268" s="16">
        <f t="shared" si="31"/>
        <v>445.71600000000001</v>
      </c>
      <c r="Q268" s="16">
        <f t="shared" si="32"/>
        <v>176.52</v>
      </c>
      <c r="R268" s="16">
        <f t="shared" si="33"/>
        <v>269.19600000000003</v>
      </c>
      <c r="S268" s="18">
        <f t="shared" si="34"/>
        <v>0.60396306168053204</v>
      </c>
      <c r="T268" s="19">
        <f>YEAR(SalesDataTable[[#This Row],[Order Date]])</f>
        <v>2026</v>
      </c>
      <c r="U268" s="18" t="str">
        <f>"Q"&amp;ROUNDUP(MONTH(SalesDataTable[[#This Row],[Order Date]])/3,0)</f>
        <v>Q1</v>
      </c>
      <c r="V268" s="15">
        <f>MONTH(SalesDataTable[[#This Row],[Order Date]])</f>
        <v>2</v>
      </c>
      <c r="W268" s="18" t="str">
        <f>TEXT(SalesDataTable[[#This Row],[Order Date]],"mmm")</f>
        <v>Feb</v>
      </c>
    </row>
    <row r="269" spans="1:23" ht="15.6">
      <c r="A269" s="11">
        <v>3891</v>
      </c>
      <c r="B269" s="12">
        <v>46080</v>
      </c>
      <c r="C269" s="11">
        <f t="shared" si="28"/>
        <v>2026</v>
      </c>
      <c r="D269" s="13" t="str">
        <f t="shared" si="29"/>
        <v>Feb</v>
      </c>
      <c r="E269" s="14" t="str">
        <f t="shared" si="30"/>
        <v>Q1</v>
      </c>
      <c r="F269" s="11" t="s">
        <v>24</v>
      </c>
      <c r="G269" s="11" t="s">
        <v>25</v>
      </c>
      <c r="H269" s="11" t="s">
        <v>43</v>
      </c>
      <c r="I269" s="11" t="s">
        <v>27</v>
      </c>
      <c r="J269" s="11" t="s">
        <v>28</v>
      </c>
      <c r="K269" s="11" t="s">
        <v>29</v>
      </c>
      <c r="L269" s="15">
        <v>1</v>
      </c>
      <c r="M269" s="16">
        <v>82.04</v>
      </c>
      <c r="N269" s="17">
        <v>0.1</v>
      </c>
      <c r="O269" s="16">
        <v>41.46</v>
      </c>
      <c r="P269" s="16">
        <f t="shared" si="31"/>
        <v>73.835999999999999</v>
      </c>
      <c r="Q269" s="16">
        <f t="shared" si="32"/>
        <v>41.46</v>
      </c>
      <c r="R269" s="16">
        <f t="shared" si="33"/>
        <v>32.375999999999998</v>
      </c>
      <c r="S269" s="18">
        <f t="shared" si="34"/>
        <v>0.43848529172761302</v>
      </c>
      <c r="T269" s="19">
        <f>YEAR(SalesDataTable[[#This Row],[Order Date]])</f>
        <v>2026</v>
      </c>
      <c r="U269" s="18" t="str">
        <f>"Q"&amp;ROUNDUP(MONTH(SalesDataTable[[#This Row],[Order Date]])/3,0)</f>
        <v>Q1</v>
      </c>
      <c r="V269" s="15">
        <f>MONTH(SalesDataTable[[#This Row],[Order Date]])</f>
        <v>2</v>
      </c>
      <c r="W269" s="18" t="str">
        <f>TEXT(SalesDataTable[[#This Row],[Order Date]],"mmm")</f>
        <v>Feb</v>
      </c>
    </row>
    <row r="270" spans="1:23" ht="15.6">
      <c r="A270" s="11">
        <v>3917</v>
      </c>
      <c r="B270" s="12">
        <v>46080</v>
      </c>
      <c r="C270" s="11">
        <f t="shared" si="28"/>
        <v>2026</v>
      </c>
      <c r="D270" s="13" t="str">
        <f t="shared" si="29"/>
        <v>Feb</v>
      </c>
      <c r="E270" s="14" t="str">
        <f t="shared" si="30"/>
        <v>Q1</v>
      </c>
      <c r="F270" s="11" t="s">
        <v>44</v>
      </c>
      <c r="G270" s="11" t="s">
        <v>45</v>
      </c>
      <c r="H270" s="11" t="s">
        <v>26</v>
      </c>
      <c r="I270" s="11" t="s">
        <v>27</v>
      </c>
      <c r="J270" s="11" t="s">
        <v>38</v>
      </c>
      <c r="K270" s="11" t="s">
        <v>39</v>
      </c>
      <c r="L270" s="15">
        <v>3</v>
      </c>
      <c r="M270" s="16">
        <v>36.630000000000003</v>
      </c>
      <c r="N270" s="17">
        <v>0</v>
      </c>
      <c r="O270" s="16">
        <v>13.26</v>
      </c>
      <c r="P270" s="16">
        <f t="shared" si="31"/>
        <v>109.89</v>
      </c>
      <c r="Q270" s="16">
        <f t="shared" si="32"/>
        <v>39.78</v>
      </c>
      <c r="R270" s="16">
        <f t="shared" si="33"/>
        <v>70.11</v>
      </c>
      <c r="S270" s="18">
        <f t="shared" si="34"/>
        <v>0.63800163800163801</v>
      </c>
      <c r="T270" s="19">
        <f>YEAR(SalesDataTable[[#This Row],[Order Date]])</f>
        <v>2026</v>
      </c>
      <c r="U270" s="18" t="str">
        <f>"Q"&amp;ROUNDUP(MONTH(SalesDataTable[[#This Row],[Order Date]])/3,0)</f>
        <v>Q1</v>
      </c>
      <c r="V270" s="15">
        <f>MONTH(SalesDataTable[[#This Row],[Order Date]])</f>
        <v>2</v>
      </c>
      <c r="W270" s="18" t="str">
        <f>TEXT(SalesDataTable[[#This Row],[Order Date]],"mmm")</f>
        <v>Feb</v>
      </c>
    </row>
    <row r="271" spans="1:23" ht="15.6">
      <c r="A271" s="11">
        <v>4594</v>
      </c>
      <c r="B271" s="12">
        <v>46080</v>
      </c>
      <c r="C271" s="11">
        <f t="shared" si="28"/>
        <v>2026</v>
      </c>
      <c r="D271" s="13" t="str">
        <f t="shared" si="29"/>
        <v>Feb</v>
      </c>
      <c r="E271" s="14" t="str">
        <f t="shared" si="30"/>
        <v>Q1</v>
      </c>
      <c r="F271" s="11" t="s">
        <v>44</v>
      </c>
      <c r="G271" s="11" t="s">
        <v>55</v>
      </c>
      <c r="H271" s="11" t="s">
        <v>43</v>
      </c>
      <c r="I271" s="11" t="s">
        <v>27</v>
      </c>
      <c r="J271" s="11" t="s">
        <v>33</v>
      </c>
      <c r="K271" s="11" t="s">
        <v>34</v>
      </c>
      <c r="L271" s="15">
        <v>5</v>
      </c>
      <c r="M271" s="16">
        <v>92.94</v>
      </c>
      <c r="N271" s="17">
        <v>0.05</v>
      </c>
      <c r="O271" s="16">
        <v>46.47</v>
      </c>
      <c r="P271" s="16">
        <f t="shared" si="31"/>
        <v>441.46499999999997</v>
      </c>
      <c r="Q271" s="16">
        <f t="shared" si="32"/>
        <v>232.35</v>
      </c>
      <c r="R271" s="16">
        <f t="shared" si="33"/>
        <v>209.11500000000001</v>
      </c>
      <c r="S271" s="18">
        <f t="shared" si="34"/>
        <v>0.47368421052631599</v>
      </c>
      <c r="T271" s="19">
        <f>YEAR(SalesDataTable[[#This Row],[Order Date]])</f>
        <v>2026</v>
      </c>
      <c r="U271" s="18" t="str">
        <f>"Q"&amp;ROUNDUP(MONTH(SalesDataTable[[#This Row],[Order Date]])/3,0)</f>
        <v>Q1</v>
      </c>
      <c r="V271" s="15">
        <f>MONTH(SalesDataTable[[#This Row],[Order Date]])</f>
        <v>2</v>
      </c>
      <c r="W271" s="18" t="str">
        <f>TEXT(SalesDataTable[[#This Row],[Order Date]],"mmm")</f>
        <v>Feb</v>
      </c>
    </row>
    <row r="272" spans="1:23" ht="15.6">
      <c r="A272" s="11">
        <v>4750</v>
      </c>
      <c r="B272" s="12">
        <v>46080</v>
      </c>
      <c r="C272" s="11">
        <f t="shared" si="28"/>
        <v>2026</v>
      </c>
      <c r="D272" s="13" t="str">
        <f t="shared" si="29"/>
        <v>Feb</v>
      </c>
      <c r="E272" s="14" t="str">
        <f t="shared" si="30"/>
        <v>Q1</v>
      </c>
      <c r="F272" s="11" t="s">
        <v>30</v>
      </c>
      <c r="G272" s="11" t="s">
        <v>67</v>
      </c>
      <c r="H272" s="11" t="s">
        <v>43</v>
      </c>
      <c r="I272" s="11" t="s">
        <v>27</v>
      </c>
      <c r="J272" s="11" t="s">
        <v>58</v>
      </c>
      <c r="K272" s="11" t="s">
        <v>62</v>
      </c>
      <c r="L272" s="15">
        <v>2</v>
      </c>
      <c r="M272" s="16">
        <v>120.44</v>
      </c>
      <c r="N272" s="17">
        <v>0.05</v>
      </c>
      <c r="O272" s="16">
        <v>68.98</v>
      </c>
      <c r="P272" s="16">
        <f t="shared" si="31"/>
        <v>228.83600000000001</v>
      </c>
      <c r="Q272" s="16">
        <f t="shared" si="32"/>
        <v>137.96</v>
      </c>
      <c r="R272" s="16">
        <f t="shared" si="33"/>
        <v>90.876000000000005</v>
      </c>
      <c r="S272" s="18">
        <f t="shared" si="34"/>
        <v>0.3971228303239</v>
      </c>
      <c r="T272" s="19">
        <f>YEAR(SalesDataTable[[#This Row],[Order Date]])</f>
        <v>2026</v>
      </c>
      <c r="U272" s="18" t="str">
        <f>"Q"&amp;ROUNDUP(MONTH(SalesDataTable[[#This Row],[Order Date]])/3,0)</f>
        <v>Q1</v>
      </c>
      <c r="V272" s="15">
        <f>MONTH(SalesDataTable[[#This Row],[Order Date]])</f>
        <v>2</v>
      </c>
      <c r="W272" s="18" t="str">
        <f>TEXT(SalesDataTable[[#This Row],[Order Date]],"mmm")</f>
        <v>Feb</v>
      </c>
    </row>
    <row r="273" spans="1:23" ht="15.6">
      <c r="A273" s="11">
        <v>4960</v>
      </c>
      <c r="B273" s="12">
        <v>46080</v>
      </c>
      <c r="C273" s="11">
        <f t="shared" si="28"/>
        <v>2026</v>
      </c>
      <c r="D273" s="13" t="str">
        <f t="shared" si="29"/>
        <v>Feb</v>
      </c>
      <c r="E273" s="14" t="str">
        <f t="shared" si="30"/>
        <v>Q1</v>
      </c>
      <c r="F273" s="11" t="s">
        <v>30</v>
      </c>
      <c r="G273" s="11" t="s">
        <v>51</v>
      </c>
      <c r="H273" s="11" t="s">
        <v>52</v>
      </c>
      <c r="I273" s="11" t="s">
        <v>37</v>
      </c>
      <c r="J273" s="11" t="s">
        <v>38</v>
      </c>
      <c r="K273" s="11" t="s">
        <v>39</v>
      </c>
      <c r="L273" s="15">
        <v>2</v>
      </c>
      <c r="M273" s="16">
        <v>36.130000000000003</v>
      </c>
      <c r="N273" s="17">
        <v>0</v>
      </c>
      <c r="O273" s="16">
        <v>13.72</v>
      </c>
      <c r="P273" s="16">
        <f t="shared" si="31"/>
        <v>72.260000000000005</v>
      </c>
      <c r="Q273" s="16">
        <f t="shared" si="32"/>
        <v>27.44</v>
      </c>
      <c r="R273" s="16">
        <f t="shared" si="33"/>
        <v>44.82</v>
      </c>
      <c r="S273" s="18">
        <f t="shared" si="34"/>
        <v>0.62026017160254598</v>
      </c>
      <c r="T273" s="19">
        <f>YEAR(SalesDataTable[[#This Row],[Order Date]])</f>
        <v>2026</v>
      </c>
      <c r="U273" s="18" t="str">
        <f>"Q"&amp;ROUNDUP(MONTH(SalesDataTable[[#This Row],[Order Date]])/3,0)</f>
        <v>Q1</v>
      </c>
      <c r="V273" s="15">
        <f>MONTH(SalesDataTable[[#This Row],[Order Date]])</f>
        <v>2</v>
      </c>
      <c r="W273" s="18" t="str">
        <f>TEXT(SalesDataTable[[#This Row],[Order Date]],"mmm")</f>
        <v>Feb</v>
      </c>
    </row>
    <row r="274" spans="1:23" ht="15.6">
      <c r="A274" s="11">
        <v>4245</v>
      </c>
      <c r="B274" s="12">
        <v>46081</v>
      </c>
      <c r="C274" s="11">
        <f t="shared" si="28"/>
        <v>2026</v>
      </c>
      <c r="D274" s="13" t="str">
        <f t="shared" si="29"/>
        <v>Feb</v>
      </c>
      <c r="E274" s="14" t="str">
        <f t="shared" si="30"/>
        <v>Q1</v>
      </c>
      <c r="F274" s="11" t="s">
        <v>30</v>
      </c>
      <c r="G274" s="11" t="s">
        <v>31</v>
      </c>
      <c r="H274" s="11" t="s">
        <v>43</v>
      </c>
      <c r="I274" s="11" t="s">
        <v>27</v>
      </c>
      <c r="J274" s="11" t="s">
        <v>58</v>
      </c>
      <c r="K274" s="11" t="s">
        <v>62</v>
      </c>
      <c r="L274" s="15">
        <v>1</v>
      </c>
      <c r="M274" s="16">
        <v>124.97</v>
      </c>
      <c r="N274" s="17">
        <v>0.1</v>
      </c>
      <c r="O274" s="16">
        <v>69.790000000000006</v>
      </c>
      <c r="P274" s="16">
        <f t="shared" si="31"/>
        <v>112.473</v>
      </c>
      <c r="Q274" s="16">
        <f t="shared" si="32"/>
        <v>69.790000000000006</v>
      </c>
      <c r="R274" s="16">
        <f t="shared" si="33"/>
        <v>42.683</v>
      </c>
      <c r="S274" s="18">
        <f t="shared" si="34"/>
        <v>0.37949552337005299</v>
      </c>
      <c r="T274" s="19">
        <f>YEAR(SalesDataTable[[#This Row],[Order Date]])</f>
        <v>2026</v>
      </c>
      <c r="U274" s="18" t="str">
        <f>"Q"&amp;ROUNDUP(MONTH(SalesDataTable[[#This Row],[Order Date]])/3,0)</f>
        <v>Q1</v>
      </c>
      <c r="V274" s="15">
        <f>MONTH(SalesDataTable[[#This Row],[Order Date]])</f>
        <v>2</v>
      </c>
      <c r="W274" s="18" t="str">
        <f>TEXT(SalesDataTable[[#This Row],[Order Date]],"mmm")</f>
        <v>Feb</v>
      </c>
    </row>
    <row r="275" spans="1:23" ht="15.6">
      <c r="A275" s="11">
        <v>4664</v>
      </c>
      <c r="B275" s="12">
        <v>46081</v>
      </c>
      <c r="C275" s="11">
        <f t="shared" si="28"/>
        <v>2026</v>
      </c>
      <c r="D275" s="13" t="str">
        <f t="shared" si="29"/>
        <v>Feb</v>
      </c>
      <c r="E275" s="14" t="str">
        <f t="shared" si="30"/>
        <v>Q1</v>
      </c>
      <c r="F275" s="11" t="s">
        <v>44</v>
      </c>
      <c r="G275" s="11" t="s">
        <v>71</v>
      </c>
      <c r="H275" s="11" t="s">
        <v>26</v>
      </c>
      <c r="I275" s="11" t="s">
        <v>27</v>
      </c>
      <c r="J275" s="11" t="s">
        <v>38</v>
      </c>
      <c r="K275" s="11" t="s">
        <v>72</v>
      </c>
      <c r="L275" s="15">
        <v>1</v>
      </c>
      <c r="M275" s="16">
        <v>163.31</v>
      </c>
      <c r="N275" s="17">
        <v>0.05</v>
      </c>
      <c r="O275" s="16">
        <v>87.22</v>
      </c>
      <c r="P275" s="16">
        <f t="shared" si="31"/>
        <v>155.14449999999999</v>
      </c>
      <c r="Q275" s="16">
        <f t="shared" si="32"/>
        <v>87.22</v>
      </c>
      <c r="R275" s="16">
        <f t="shared" si="33"/>
        <v>67.924499999999995</v>
      </c>
      <c r="S275" s="18">
        <f t="shared" si="34"/>
        <v>0.437814424617051</v>
      </c>
      <c r="T275" s="19">
        <f>YEAR(SalesDataTable[[#This Row],[Order Date]])</f>
        <v>2026</v>
      </c>
      <c r="U275" s="18" t="str">
        <f>"Q"&amp;ROUNDUP(MONTH(SalesDataTable[[#This Row],[Order Date]])/3,0)</f>
        <v>Q1</v>
      </c>
      <c r="V275" s="15">
        <f>MONTH(SalesDataTable[[#This Row],[Order Date]])</f>
        <v>2</v>
      </c>
      <c r="W275" s="18" t="str">
        <f>TEXT(SalesDataTable[[#This Row],[Order Date]],"mmm")</f>
        <v>Feb</v>
      </c>
    </row>
    <row r="276" spans="1:23" ht="15.6">
      <c r="A276" s="11">
        <v>383</v>
      </c>
      <c r="B276" s="12">
        <v>46082</v>
      </c>
      <c r="C276" s="11">
        <f t="shared" si="28"/>
        <v>2026</v>
      </c>
      <c r="D276" s="13" t="str">
        <f t="shared" si="29"/>
        <v>Mar</v>
      </c>
      <c r="E276" s="14" t="str">
        <f t="shared" si="30"/>
        <v>Q1</v>
      </c>
      <c r="F276" s="11" t="s">
        <v>35</v>
      </c>
      <c r="G276" s="11" t="s">
        <v>36</v>
      </c>
      <c r="H276" s="11" t="s">
        <v>43</v>
      </c>
      <c r="I276" s="11" t="s">
        <v>27</v>
      </c>
      <c r="J276" s="11" t="s">
        <v>33</v>
      </c>
      <c r="K276" s="11" t="s">
        <v>34</v>
      </c>
      <c r="L276" s="15">
        <v>3</v>
      </c>
      <c r="M276" s="16">
        <v>92.76</v>
      </c>
      <c r="N276" s="17">
        <v>0</v>
      </c>
      <c r="O276" s="16">
        <v>45.84</v>
      </c>
      <c r="P276" s="16">
        <f t="shared" si="31"/>
        <v>278.27999999999997</v>
      </c>
      <c r="Q276" s="16">
        <f t="shared" si="32"/>
        <v>137.52000000000001</v>
      </c>
      <c r="R276" s="16">
        <f t="shared" si="33"/>
        <v>140.76</v>
      </c>
      <c r="S276" s="18">
        <f t="shared" si="34"/>
        <v>0.50582147477360895</v>
      </c>
      <c r="T276" s="19">
        <f>YEAR(SalesDataTable[[#This Row],[Order Date]])</f>
        <v>2026</v>
      </c>
      <c r="U276" s="18" t="str">
        <f>"Q"&amp;ROUNDUP(MONTH(SalesDataTable[[#This Row],[Order Date]])/3,0)</f>
        <v>Q1</v>
      </c>
      <c r="V276" s="15">
        <f>MONTH(SalesDataTable[[#This Row],[Order Date]])</f>
        <v>3</v>
      </c>
      <c r="W276" s="18" t="str">
        <f>TEXT(SalesDataTable[[#This Row],[Order Date]],"mmm")</f>
        <v>Mar</v>
      </c>
    </row>
    <row r="277" spans="1:23" ht="15.6">
      <c r="A277" s="11">
        <v>730</v>
      </c>
      <c r="B277" s="12">
        <v>46082</v>
      </c>
      <c r="C277" s="11">
        <f t="shared" si="28"/>
        <v>2026</v>
      </c>
      <c r="D277" s="13" t="str">
        <f t="shared" si="29"/>
        <v>Mar</v>
      </c>
      <c r="E277" s="14" t="str">
        <f t="shared" si="30"/>
        <v>Q1</v>
      </c>
      <c r="F277" s="11" t="s">
        <v>24</v>
      </c>
      <c r="G277" s="11" t="s">
        <v>74</v>
      </c>
      <c r="H277" s="11" t="s">
        <v>32</v>
      </c>
      <c r="I277" s="11" t="s">
        <v>40</v>
      </c>
      <c r="J277" s="11" t="s">
        <v>58</v>
      </c>
      <c r="K277" s="11" t="s">
        <v>59</v>
      </c>
      <c r="L277" s="15">
        <v>5</v>
      </c>
      <c r="M277" s="16">
        <v>41.31</v>
      </c>
      <c r="N277" s="17">
        <v>0.1</v>
      </c>
      <c r="O277" s="16">
        <v>15.14</v>
      </c>
      <c r="P277" s="16">
        <f t="shared" si="31"/>
        <v>185.89500000000001</v>
      </c>
      <c r="Q277" s="16">
        <f t="shared" si="32"/>
        <v>75.7</v>
      </c>
      <c r="R277" s="16">
        <f t="shared" si="33"/>
        <v>110.19499999999999</v>
      </c>
      <c r="S277" s="18">
        <f t="shared" si="34"/>
        <v>0.59278087092175702</v>
      </c>
      <c r="T277" s="19">
        <f>YEAR(SalesDataTable[[#This Row],[Order Date]])</f>
        <v>2026</v>
      </c>
      <c r="U277" s="18" t="str">
        <f>"Q"&amp;ROUNDUP(MONTH(SalesDataTable[[#This Row],[Order Date]])/3,0)</f>
        <v>Q1</v>
      </c>
      <c r="V277" s="15">
        <f>MONTH(SalesDataTable[[#This Row],[Order Date]])</f>
        <v>3</v>
      </c>
      <c r="W277" s="18" t="str">
        <f>TEXT(SalesDataTable[[#This Row],[Order Date]],"mmm")</f>
        <v>Mar</v>
      </c>
    </row>
    <row r="278" spans="1:23" ht="15.6">
      <c r="A278" s="11">
        <v>985</v>
      </c>
      <c r="B278" s="12">
        <v>46082</v>
      </c>
      <c r="C278" s="11">
        <f t="shared" si="28"/>
        <v>2026</v>
      </c>
      <c r="D278" s="13" t="str">
        <f t="shared" si="29"/>
        <v>Mar</v>
      </c>
      <c r="E278" s="14" t="str">
        <f t="shared" si="30"/>
        <v>Q1</v>
      </c>
      <c r="F278" s="11" t="s">
        <v>30</v>
      </c>
      <c r="G278" s="11" t="s">
        <v>73</v>
      </c>
      <c r="H278" s="11" t="s">
        <v>52</v>
      </c>
      <c r="I278" s="11" t="s">
        <v>37</v>
      </c>
      <c r="J278" s="11" t="s">
        <v>58</v>
      </c>
      <c r="K278" s="11" t="s">
        <v>59</v>
      </c>
      <c r="L278" s="15">
        <v>2</v>
      </c>
      <c r="M278" s="16">
        <v>41.23</v>
      </c>
      <c r="N278" s="17">
        <v>0</v>
      </c>
      <c r="O278" s="16">
        <v>14.28</v>
      </c>
      <c r="P278" s="16">
        <f t="shared" si="31"/>
        <v>82.46</v>
      </c>
      <c r="Q278" s="16">
        <f t="shared" si="32"/>
        <v>28.56</v>
      </c>
      <c r="R278" s="16">
        <f t="shared" si="33"/>
        <v>53.9</v>
      </c>
      <c r="S278" s="18">
        <f t="shared" si="34"/>
        <v>0.65365025466893001</v>
      </c>
      <c r="T278" s="19">
        <f>YEAR(SalesDataTable[[#This Row],[Order Date]])</f>
        <v>2026</v>
      </c>
      <c r="U278" s="18" t="str">
        <f>"Q"&amp;ROUNDUP(MONTH(SalesDataTable[[#This Row],[Order Date]])/3,0)</f>
        <v>Q1</v>
      </c>
      <c r="V278" s="15">
        <f>MONTH(SalesDataTable[[#This Row],[Order Date]])</f>
        <v>3</v>
      </c>
      <c r="W278" s="18" t="str">
        <f>TEXT(SalesDataTable[[#This Row],[Order Date]],"mmm")</f>
        <v>Mar</v>
      </c>
    </row>
    <row r="279" spans="1:23" ht="15.6">
      <c r="A279" s="11">
        <v>1457</v>
      </c>
      <c r="B279" s="12">
        <v>46082</v>
      </c>
      <c r="C279" s="11">
        <f t="shared" si="28"/>
        <v>2026</v>
      </c>
      <c r="D279" s="13" t="str">
        <f t="shared" si="29"/>
        <v>Mar</v>
      </c>
      <c r="E279" s="14" t="str">
        <f t="shared" si="30"/>
        <v>Q1</v>
      </c>
      <c r="F279" s="11" t="s">
        <v>30</v>
      </c>
      <c r="G279" s="11" t="s">
        <v>31</v>
      </c>
      <c r="H279" s="11" t="s">
        <v>26</v>
      </c>
      <c r="I279" s="11" t="s">
        <v>37</v>
      </c>
      <c r="J279" s="11" t="s">
        <v>38</v>
      </c>
      <c r="K279" s="11" t="s">
        <v>39</v>
      </c>
      <c r="L279" s="15">
        <v>1</v>
      </c>
      <c r="M279" s="16">
        <v>36.47</v>
      </c>
      <c r="N279" s="17">
        <v>0.05</v>
      </c>
      <c r="O279" s="16">
        <v>13.21</v>
      </c>
      <c r="P279" s="16">
        <f t="shared" si="31"/>
        <v>34.646500000000003</v>
      </c>
      <c r="Q279" s="16">
        <f t="shared" si="32"/>
        <v>13.21</v>
      </c>
      <c r="R279" s="16">
        <f t="shared" si="33"/>
        <v>21.436499999999999</v>
      </c>
      <c r="S279" s="18">
        <f t="shared" si="34"/>
        <v>0.61872050567878401</v>
      </c>
      <c r="T279" s="19">
        <f>YEAR(SalesDataTable[[#This Row],[Order Date]])</f>
        <v>2026</v>
      </c>
      <c r="U279" s="18" t="str">
        <f>"Q"&amp;ROUNDUP(MONTH(SalesDataTable[[#This Row],[Order Date]])/3,0)</f>
        <v>Q1</v>
      </c>
      <c r="V279" s="15">
        <f>MONTH(SalesDataTable[[#This Row],[Order Date]])</f>
        <v>3</v>
      </c>
      <c r="W279" s="18" t="str">
        <f>TEXT(SalesDataTable[[#This Row],[Order Date]],"mmm")</f>
        <v>Mar</v>
      </c>
    </row>
    <row r="280" spans="1:23" ht="15.6">
      <c r="A280" s="11">
        <v>2558</v>
      </c>
      <c r="B280" s="12">
        <v>46082</v>
      </c>
      <c r="C280" s="11">
        <f t="shared" si="28"/>
        <v>2026</v>
      </c>
      <c r="D280" s="13" t="str">
        <f t="shared" si="29"/>
        <v>Mar</v>
      </c>
      <c r="E280" s="14" t="str">
        <f t="shared" si="30"/>
        <v>Q1</v>
      </c>
      <c r="F280" s="11" t="s">
        <v>24</v>
      </c>
      <c r="G280" s="11" t="s">
        <v>74</v>
      </c>
      <c r="H280" s="11" t="s">
        <v>52</v>
      </c>
      <c r="I280" s="11" t="s">
        <v>37</v>
      </c>
      <c r="J280" s="11" t="s">
        <v>58</v>
      </c>
      <c r="K280" s="11" t="s">
        <v>66</v>
      </c>
      <c r="L280" s="15">
        <v>1</v>
      </c>
      <c r="M280" s="16">
        <v>36.67</v>
      </c>
      <c r="N280" s="17">
        <v>0</v>
      </c>
      <c r="O280" s="16">
        <v>13.97</v>
      </c>
      <c r="P280" s="16">
        <f t="shared" si="31"/>
        <v>36.67</v>
      </c>
      <c r="Q280" s="16">
        <f t="shared" si="32"/>
        <v>13.97</v>
      </c>
      <c r="R280" s="16">
        <f t="shared" si="33"/>
        <v>22.7</v>
      </c>
      <c r="S280" s="18">
        <f t="shared" si="34"/>
        <v>0.61903463321516194</v>
      </c>
      <c r="T280" s="19">
        <f>YEAR(SalesDataTable[[#This Row],[Order Date]])</f>
        <v>2026</v>
      </c>
      <c r="U280" s="18" t="str">
        <f>"Q"&amp;ROUNDUP(MONTH(SalesDataTable[[#This Row],[Order Date]])/3,0)</f>
        <v>Q1</v>
      </c>
      <c r="V280" s="15">
        <f>MONTH(SalesDataTable[[#This Row],[Order Date]])</f>
        <v>3</v>
      </c>
      <c r="W280" s="18" t="str">
        <f>TEXT(SalesDataTable[[#This Row],[Order Date]],"mmm")</f>
        <v>Mar</v>
      </c>
    </row>
    <row r="281" spans="1:23" ht="15.6">
      <c r="A281" s="11">
        <v>3024</v>
      </c>
      <c r="B281" s="12">
        <v>46082</v>
      </c>
      <c r="C281" s="11">
        <f t="shared" si="28"/>
        <v>2026</v>
      </c>
      <c r="D281" s="13" t="str">
        <f t="shared" si="29"/>
        <v>Mar</v>
      </c>
      <c r="E281" s="14" t="str">
        <f t="shared" si="30"/>
        <v>Q1</v>
      </c>
      <c r="F281" s="11" t="s">
        <v>30</v>
      </c>
      <c r="G281" s="11" t="s">
        <v>65</v>
      </c>
      <c r="H281" s="11" t="s">
        <v>26</v>
      </c>
      <c r="I281" s="11" t="s">
        <v>40</v>
      </c>
      <c r="J281" s="11" t="s">
        <v>28</v>
      </c>
      <c r="K281" s="11" t="s">
        <v>46</v>
      </c>
      <c r="L281" s="15">
        <v>2</v>
      </c>
      <c r="M281" s="16">
        <v>51.87</v>
      </c>
      <c r="N281" s="17">
        <v>0.1</v>
      </c>
      <c r="O281" s="16">
        <v>22.95</v>
      </c>
      <c r="P281" s="16">
        <f t="shared" si="31"/>
        <v>93.366</v>
      </c>
      <c r="Q281" s="16">
        <f t="shared" si="32"/>
        <v>45.9</v>
      </c>
      <c r="R281" s="16">
        <f t="shared" si="33"/>
        <v>47.466000000000001</v>
      </c>
      <c r="S281" s="18">
        <f t="shared" si="34"/>
        <v>0.50838635049161396</v>
      </c>
      <c r="T281" s="19">
        <f>YEAR(SalesDataTable[[#This Row],[Order Date]])</f>
        <v>2026</v>
      </c>
      <c r="U281" s="18" t="str">
        <f>"Q"&amp;ROUNDUP(MONTH(SalesDataTable[[#This Row],[Order Date]])/3,0)</f>
        <v>Q1</v>
      </c>
      <c r="V281" s="15">
        <f>MONTH(SalesDataTable[[#This Row],[Order Date]])</f>
        <v>3</v>
      </c>
      <c r="W281" s="18" t="str">
        <f>TEXT(SalesDataTable[[#This Row],[Order Date]],"mmm")</f>
        <v>Mar</v>
      </c>
    </row>
    <row r="282" spans="1:23" ht="15.6">
      <c r="A282" s="11">
        <v>3225</v>
      </c>
      <c r="B282" s="12">
        <v>46082</v>
      </c>
      <c r="C282" s="11">
        <f t="shared" si="28"/>
        <v>2026</v>
      </c>
      <c r="D282" s="13" t="str">
        <f t="shared" si="29"/>
        <v>Mar</v>
      </c>
      <c r="E282" s="14" t="str">
        <f t="shared" si="30"/>
        <v>Q1</v>
      </c>
      <c r="F282" s="11" t="s">
        <v>35</v>
      </c>
      <c r="G282" s="11" t="s">
        <v>36</v>
      </c>
      <c r="H282" s="11" t="s">
        <v>43</v>
      </c>
      <c r="I282" s="11" t="s">
        <v>40</v>
      </c>
      <c r="J282" s="11" t="s">
        <v>47</v>
      </c>
      <c r="K282" s="11" t="s">
        <v>53</v>
      </c>
      <c r="L282" s="15">
        <v>1</v>
      </c>
      <c r="M282" s="16">
        <v>195.06</v>
      </c>
      <c r="N282" s="17">
        <v>0.1</v>
      </c>
      <c r="O282" s="16">
        <v>106.68</v>
      </c>
      <c r="P282" s="16">
        <f t="shared" si="31"/>
        <v>175.554</v>
      </c>
      <c r="Q282" s="16">
        <f t="shared" si="32"/>
        <v>106.68</v>
      </c>
      <c r="R282" s="16">
        <f t="shared" si="33"/>
        <v>68.873999999999995</v>
      </c>
      <c r="S282" s="18">
        <f t="shared" si="34"/>
        <v>0.39232372945076699</v>
      </c>
      <c r="T282" s="19">
        <f>YEAR(SalesDataTable[[#This Row],[Order Date]])</f>
        <v>2026</v>
      </c>
      <c r="U282" s="18" t="str">
        <f>"Q"&amp;ROUNDUP(MONTH(SalesDataTable[[#This Row],[Order Date]])/3,0)</f>
        <v>Q1</v>
      </c>
      <c r="V282" s="15">
        <f>MONTH(SalesDataTable[[#This Row],[Order Date]])</f>
        <v>3</v>
      </c>
      <c r="W282" s="18" t="str">
        <f>TEXT(SalesDataTable[[#This Row],[Order Date]],"mmm")</f>
        <v>Mar</v>
      </c>
    </row>
    <row r="283" spans="1:23" ht="15.6">
      <c r="A283" s="11">
        <v>3551</v>
      </c>
      <c r="B283" s="12">
        <v>46082</v>
      </c>
      <c r="C283" s="11">
        <f t="shared" si="28"/>
        <v>2026</v>
      </c>
      <c r="D283" s="13" t="str">
        <f t="shared" si="29"/>
        <v>Mar</v>
      </c>
      <c r="E283" s="14" t="str">
        <f t="shared" si="30"/>
        <v>Q1</v>
      </c>
      <c r="F283" s="11" t="s">
        <v>30</v>
      </c>
      <c r="G283" s="11" t="s">
        <v>65</v>
      </c>
      <c r="H283" s="11" t="s">
        <v>52</v>
      </c>
      <c r="I283" s="11" t="s">
        <v>27</v>
      </c>
      <c r="J283" s="11" t="s">
        <v>28</v>
      </c>
      <c r="K283" s="11" t="s">
        <v>54</v>
      </c>
      <c r="L283" s="15">
        <v>2</v>
      </c>
      <c r="M283" s="16">
        <v>100.79</v>
      </c>
      <c r="N283" s="17">
        <v>0.05</v>
      </c>
      <c r="O283" s="16">
        <v>49</v>
      </c>
      <c r="P283" s="16">
        <f t="shared" si="31"/>
        <v>191.501</v>
      </c>
      <c r="Q283" s="16">
        <f t="shared" si="32"/>
        <v>98</v>
      </c>
      <c r="R283" s="16">
        <f t="shared" si="33"/>
        <v>93.501000000000005</v>
      </c>
      <c r="S283" s="18">
        <f t="shared" si="34"/>
        <v>0.48825332504791102</v>
      </c>
      <c r="T283" s="19">
        <f>YEAR(SalesDataTable[[#This Row],[Order Date]])</f>
        <v>2026</v>
      </c>
      <c r="U283" s="18" t="str">
        <f>"Q"&amp;ROUNDUP(MONTH(SalesDataTable[[#This Row],[Order Date]])/3,0)</f>
        <v>Q1</v>
      </c>
      <c r="V283" s="15">
        <f>MONTH(SalesDataTable[[#This Row],[Order Date]])</f>
        <v>3</v>
      </c>
      <c r="W283" s="18" t="str">
        <f>TEXT(SalesDataTable[[#This Row],[Order Date]],"mmm")</f>
        <v>Mar</v>
      </c>
    </row>
    <row r="284" spans="1:23" ht="15.6">
      <c r="A284" s="11">
        <v>4157</v>
      </c>
      <c r="B284" s="12">
        <v>46082</v>
      </c>
      <c r="C284" s="11">
        <f t="shared" si="28"/>
        <v>2026</v>
      </c>
      <c r="D284" s="13" t="str">
        <f t="shared" si="29"/>
        <v>Mar</v>
      </c>
      <c r="E284" s="14" t="str">
        <f t="shared" si="30"/>
        <v>Q1</v>
      </c>
      <c r="F284" s="11" t="s">
        <v>44</v>
      </c>
      <c r="G284" s="11" t="s">
        <v>57</v>
      </c>
      <c r="H284" s="11" t="s">
        <v>26</v>
      </c>
      <c r="I284" s="11" t="s">
        <v>37</v>
      </c>
      <c r="J284" s="11" t="s">
        <v>28</v>
      </c>
      <c r="K284" s="11" t="s">
        <v>46</v>
      </c>
      <c r="L284" s="15">
        <v>5</v>
      </c>
      <c r="M284" s="16">
        <v>51.92</v>
      </c>
      <c r="N284" s="17">
        <v>0.15</v>
      </c>
      <c r="O284" s="16">
        <v>22.24</v>
      </c>
      <c r="P284" s="16">
        <f t="shared" si="31"/>
        <v>220.66</v>
      </c>
      <c r="Q284" s="16">
        <f t="shared" si="32"/>
        <v>111.2</v>
      </c>
      <c r="R284" s="16">
        <f t="shared" si="33"/>
        <v>109.46</v>
      </c>
      <c r="S284" s="18">
        <f t="shared" si="34"/>
        <v>0.49605728269736299</v>
      </c>
      <c r="T284" s="19">
        <f>YEAR(SalesDataTable[[#This Row],[Order Date]])</f>
        <v>2026</v>
      </c>
      <c r="U284" s="18" t="str">
        <f>"Q"&amp;ROUNDUP(MONTH(SalesDataTable[[#This Row],[Order Date]])/3,0)</f>
        <v>Q1</v>
      </c>
      <c r="V284" s="15">
        <f>MONTH(SalesDataTable[[#This Row],[Order Date]])</f>
        <v>3</v>
      </c>
      <c r="W284" s="18" t="str">
        <f>TEXT(SalesDataTable[[#This Row],[Order Date]],"mmm")</f>
        <v>Mar</v>
      </c>
    </row>
    <row r="285" spans="1:23" ht="15.6">
      <c r="A285" s="11">
        <v>4398</v>
      </c>
      <c r="B285" s="12">
        <v>46082</v>
      </c>
      <c r="C285" s="11">
        <f t="shared" si="28"/>
        <v>2026</v>
      </c>
      <c r="D285" s="13" t="str">
        <f t="shared" si="29"/>
        <v>Mar</v>
      </c>
      <c r="E285" s="14" t="str">
        <f t="shared" si="30"/>
        <v>Q1</v>
      </c>
      <c r="F285" s="11" t="s">
        <v>44</v>
      </c>
      <c r="G285" s="11" t="s">
        <v>55</v>
      </c>
      <c r="H285" s="11" t="s">
        <v>26</v>
      </c>
      <c r="I285" s="11" t="s">
        <v>37</v>
      </c>
      <c r="J285" s="11" t="s">
        <v>47</v>
      </c>
      <c r="K285" s="11" t="s">
        <v>75</v>
      </c>
      <c r="L285" s="15">
        <v>1</v>
      </c>
      <c r="M285" s="16">
        <v>123.99</v>
      </c>
      <c r="N285" s="17">
        <v>0.05</v>
      </c>
      <c r="O285" s="16">
        <v>61.67</v>
      </c>
      <c r="P285" s="16">
        <f t="shared" si="31"/>
        <v>117.79049999999999</v>
      </c>
      <c r="Q285" s="16">
        <f t="shared" si="32"/>
        <v>61.67</v>
      </c>
      <c r="R285" s="16">
        <f t="shared" si="33"/>
        <v>56.1205</v>
      </c>
      <c r="S285" s="18">
        <f t="shared" si="34"/>
        <v>0.47644334644984099</v>
      </c>
      <c r="T285" s="19">
        <f>YEAR(SalesDataTable[[#This Row],[Order Date]])</f>
        <v>2026</v>
      </c>
      <c r="U285" s="18" t="str">
        <f>"Q"&amp;ROUNDUP(MONTH(SalesDataTable[[#This Row],[Order Date]])/3,0)</f>
        <v>Q1</v>
      </c>
      <c r="V285" s="15">
        <f>MONTH(SalesDataTable[[#This Row],[Order Date]])</f>
        <v>3</v>
      </c>
      <c r="W285" s="18" t="str">
        <f>TEXT(SalesDataTable[[#This Row],[Order Date]],"mmm")</f>
        <v>Mar</v>
      </c>
    </row>
    <row r="286" spans="1:23" ht="15.6">
      <c r="A286" s="11">
        <v>4951</v>
      </c>
      <c r="B286" s="12">
        <v>46082</v>
      </c>
      <c r="C286" s="11">
        <f t="shared" si="28"/>
        <v>2026</v>
      </c>
      <c r="D286" s="13" t="str">
        <f t="shared" si="29"/>
        <v>Mar</v>
      </c>
      <c r="E286" s="14" t="str">
        <f t="shared" si="30"/>
        <v>Q1</v>
      </c>
      <c r="F286" s="11" t="s">
        <v>30</v>
      </c>
      <c r="G286" s="11" t="s">
        <v>73</v>
      </c>
      <c r="H286" s="11" t="s">
        <v>26</v>
      </c>
      <c r="I286" s="11" t="s">
        <v>37</v>
      </c>
      <c r="J286" s="11" t="s">
        <v>47</v>
      </c>
      <c r="K286" s="11" t="s">
        <v>48</v>
      </c>
      <c r="L286" s="15">
        <v>1</v>
      </c>
      <c r="M286" s="16">
        <v>344.8</v>
      </c>
      <c r="N286" s="17">
        <v>0.05</v>
      </c>
      <c r="O286" s="16">
        <v>196.14</v>
      </c>
      <c r="P286" s="16">
        <f t="shared" si="31"/>
        <v>327.56</v>
      </c>
      <c r="Q286" s="16">
        <f t="shared" si="32"/>
        <v>196.14</v>
      </c>
      <c r="R286" s="16">
        <f t="shared" si="33"/>
        <v>131.41999999999999</v>
      </c>
      <c r="S286" s="18">
        <f t="shared" si="34"/>
        <v>0.40120893882036901</v>
      </c>
      <c r="T286" s="19">
        <f>YEAR(SalesDataTable[[#This Row],[Order Date]])</f>
        <v>2026</v>
      </c>
      <c r="U286" s="18" t="str">
        <f>"Q"&amp;ROUNDUP(MONTH(SalesDataTable[[#This Row],[Order Date]])/3,0)</f>
        <v>Q1</v>
      </c>
      <c r="V286" s="15">
        <f>MONTH(SalesDataTable[[#This Row],[Order Date]])</f>
        <v>3</v>
      </c>
      <c r="W286" s="18" t="str">
        <f>TEXT(SalesDataTable[[#This Row],[Order Date]],"mmm")</f>
        <v>Mar</v>
      </c>
    </row>
    <row r="287" spans="1:23" ht="15.6">
      <c r="A287" s="11">
        <v>1354</v>
      </c>
      <c r="B287" s="12">
        <v>46083</v>
      </c>
      <c r="C287" s="11">
        <f t="shared" si="28"/>
        <v>2026</v>
      </c>
      <c r="D287" s="13" t="str">
        <f t="shared" si="29"/>
        <v>Mar</v>
      </c>
      <c r="E287" s="14" t="str">
        <f t="shared" si="30"/>
        <v>Q1</v>
      </c>
      <c r="F287" s="11" t="s">
        <v>44</v>
      </c>
      <c r="G287" s="11" t="s">
        <v>57</v>
      </c>
      <c r="H287" s="11" t="s">
        <v>52</v>
      </c>
      <c r="I287" s="11" t="s">
        <v>27</v>
      </c>
      <c r="J287" s="11" t="s">
        <v>38</v>
      </c>
      <c r="K287" s="11" t="s">
        <v>68</v>
      </c>
      <c r="L287" s="15">
        <v>3</v>
      </c>
      <c r="M287" s="16">
        <v>131.91999999999999</v>
      </c>
      <c r="N287" s="17">
        <v>0.05</v>
      </c>
      <c r="O287" s="16">
        <v>67.47</v>
      </c>
      <c r="P287" s="16">
        <f t="shared" si="31"/>
        <v>375.97199999999998</v>
      </c>
      <c r="Q287" s="16">
        <f t="shared" si="32"/>
        <v>202.41</v>
      </c>
      <c r="R287" s="16">
        <f t="shared" si="33"/>
        <v>173.56200000000001</v>
      </c>
      <c r="S287" s="18">
        <f t="shared" si="34"/>
        <v>0.46163544093709102</v>
      </c>
      <c r="T287" s="19">
        <f>YEAR(SalesDataTable[[#This Row],[Order Date]])</f>
        <v>2026</v>
      </c>
      <c r="U287" s="18" t="str">
        <f>"Q"&amp;ROUNDUP(MONTH(SalesDataTable[[#This Row],[Order Date]])/3,0)</f>
        <v>Q1</v>
      </c>
      <c r="V287" s="15">
        <f>MONTH(SalesDataTable[[#This Row],[Order Date]])</f>
        <v>3</v>
      </c>
      <c r="W287" s="18" t="str">
        <f>TEXT(SalesDataTable[[#This Row],[Order Date]],"mmm")</f>
        <v>Mar</v>
      </c>
    </row>
    <row r="288" spans="1:23" ht="15.6">
      <c r="A288" s="11">
        <v>2042</v>
      </c>
      <c r="B288" s="12">
        <v>46083</v>
      </c>
      <c r="C288" s="11">
        <f t="shared" si="28"/>
        <v>2026</v>
      </c>
      <c r="D288" s="13" t="str">
        <f t="shared" si="29"/>
        <v>Mar</v>
      </c>
      <c r="E288" s="14" t="str">
        <f t="shared" si="30"/>
        <v>Q1</v>
      </c>
      <c r="F288" s="11" t="s">
        <v>35</v>
      </c>
      <c r="G288" s="11" t="s">
        <v>76</v>
      </c>
      <c r="H288" s="11" t="s">
        <v>26</v>
      </c>
      <c r="I288" s="11" t="s">
        <v>40</v>
      </c>
      <c r="J288" s="11" t="s">
        <v>33</v>
      </c>
      <c r="K288" s="11" t="s">
        <v>41</v>
      </c>
      <c r="L288" s="15">
        <v>3</v>
      </c>
      <c r="M288" s="16">
        <v>146.99</v>
      </c>
      <c r="N288" s="17">
        <v>0</v>
      </c>
      <c r="O288" s="16">
        <v>80.069999999999993</v>
      </c>
      <c r="P288" s="16">
        <f t="shared" si="31"/>
        <v>440.97</v>
      </c>
      <c r="Q288" s="16">
        <f t="shared" si="32"/>
        <v>240.21</v>
      </c>
      <c r="R288" s="16">
        <f t="shared" si="33"/>
        <v>200.76</v>
      </c>
      <c r="S288" s="18">
        <f t="shared" si="34"/>
        <v>0.45526906592285199</v>
      </c>
      <c r="T288" s="19">
        <f>YEAR(SalesDataTable[[#This Row],[Order Date]])</f>
        <v>2026</v>
      </c>
      <c r="U288" s="18" t="str">
        <f>"Q"&amp;ROUNDUP(MONTH(SalesDataTable[[#This Row],[Order Date]])/3,0)</f>
        <v>Q1</v>
      </c>
      <c r="V288" s="15">
        <f>MONTH(SalesDataTable[[#This Row],[Order Date]])</f>
        <v>3</v>
      </c>
      <c r="W288" s="18" t="str">
        <f>TEXT(SalesDataTable[[#This Row],[Order Date]],"mmm")</f>
        <v>Mar</v>
      </c>
    </row>
    <row r="289" spans="1:23" ht="15.6">
      <c r="A289" s="11">
        <v>3895</v>
      </c>
      <c r="B289" s="12">
        <v>46083</v>
      </c>
      <c r="C289" s="11">
        <f t="shared" si="28"/>
        <v>2026</v>
      </c>
      <c r="D289" s="13" t="str">
        <f t="shared" si="29"/>
        <v>Mar</v>
      </c>
      <c r="E289" s="14" t="str">
        <f t="shared" si="30"/>
        <v>Q1</v>
      </c>
      <c r="F289" s="11" t="s">
        <v>44</v>
      </c>
      <c r="G289" s="11" t="s">
        <v>55</v>
      </c>
      <c r="H289" s="11" t="s">
        <v>26</v>
      </c>
      <c r="I289" s="11" t="s">
        <v>40</v>
      </c>
      <c r="J289" s="11" t="s">
        <v>38</v>
      </c>
      <c r="K289" s="11" t="s">
        <v>72</v>
      </c>
      <c r="L289" s="15">
        <v>2</v>
      </c>
      <c r="M289" s="16">
        <v>164.74</v>
      </c>
      <c r="N289" s="17">
        <v>0.05</v>
      </c>
      <c r="O289" s="16">
        <v>89.9</v>
      </c>
      <c r="P289" s="16">
        <f t="shared" si="31"/>
        <v>313.00599999999997</v>
      </c>
      <c r="Q289" s="16">
        <f t="shared" si="32"/>
        <v>179.8</v>
      </c>
      <c r="R289" s="16">
        <f t="shared" si="33"/>
        <v>133.20599999999999</v>
      </c>
      <c r="S289" s="18">
        <f t="shared" si="34"/>
        <v>0.42557011686676899</v>
      </c>
      <c r="T289" s="19">
        <f>YEAR(SalesDataTable[[#This Row],[Order Date]])</f>
        <v>2026</v>
      </c>
      <c r="U289" s="18" t="str">
        <f>"Q"&amp;ROUNDUP(MONTH(SalesDataTable[[#This Row],[Order Date]])/3,0)</f>
        <v>Q1</v>
      </c>
      <c r="V289" s="15">
        <f>MONTH(SalesDataTable[[#This Row],[Order Date]])</f>
        <v>3</v>
      </c>
      <c r="W289" s="18" t="str">
        <f>TEXT(SalesDataTable[[#This Row],[Order Date]],"mmm")</f>
        <v>Mar</v>
      </c>
    </row>
    <row r="290" spans="1:23" ht="15.6">
      <c r="A290" s="11">
        <v>5074</v>
      </c>
      <c r="B290" s="12">
        <v>46083</v>
      </c>
      <c r="C290" s="11">
        <f t="shared" si="28"/>
        <v>2026</v>
      </c>
      <c r="D290" s="13" t="str">
        <f t="shared" si="29"/>
        <v>Mar</v>
      </c>
      <c r="E290" s="14" t="str">
        <f t="shared" si="30"/>
        <v>Q1</v>
      </c>
      <c r="F290" s="11" t="s">
        <v>44</v>
      </c>
      <c r="G290" s="11" t="s">
        <v>55</v>
      </c>
      <c r="H290" s="11" t="s">
        <v>26</v>
      </c>
      <c r="I290" s="11" t="s">
        <v>27</v>
      </c>
      <c r="J290" s="11" t="s">
        <v>33</v>
      </c>
      <c r="K290" s="11" t="s">
        <v>34</v>
      </c>
      <c r="L290" s="15">
        <v>2</v>
      </c>
      <c r="M290" s="16">
        <v>89.81</v>
      </c>
      <c r="N290" s="17">
        <v>0</v>
      </c>
      <c r="O290" s="16">
        <v>46.44</v>
      </c>
      <c r="P290" s="16">
        <f t="shared" si="31"/>
        <v>179.62</v>
      </c>
      <c r="Q290" s="16">
        <f t="shared" si="32"/>
        <v>92.88</v>
      </c>
      <c r="R290" s="16">
        <f t="shared" si="33"/>
        <v>86.74</v>
      </c>
      <c r="S290" s="18">
        <f t="shared" si="34"/>
        <v>0.482908362097762</v>
      </c>
      <c r="T290" s="19">
        <f>YEAR(SalesDataTable[[#This Row],[Order Date]])</f>
        <v>2026</v>
      </c>
      <c r="U290" s="18" t="str">
        <f>"Q"&amp;ROUNDUP(MONTH(SalesDataTable[[#This Row],[Order Date]])/3,0)</f>
        <v>Q1</v>
      </c>
      <c r="V290" s="15">
        <f>MONTH(SalesDataTable[[#This Row],[Order Date]])</f>
        <v>3</v>
      </c>
      <c r="W290" s="18" t="str">
        <f>TEXT(SalesDataTable[[#This Row],[Order Date]],"mmm")</f>
        <v>Mar</v>
      </c>
    </row>
    <row r="291" spans="1:23" ht="15.6">
      <c r="A291" s="11">
        <v>179</v>
      </c>
      <c r="B291" s="12">
        <v>46084</v>
      </c>
      <c r="C291" s="11">
        <f t="shared" si="28"/>
        <v>2026</v>
      </c>
      <c r="D291" s="13" t="str">
        <f t="shared" si="29"/>
        <v>Mar</v>
      </c>
      <c r="E291" s="14" t="str">
        <f t="shared" si="30"/>
        <v>Q1</v>
      </c>
      <c r="F291" s="11" t="s">
        <v>35</v>
      </c>
      <c r="G291" s="11" t="s">
        <v>76</v>
      </c>
      <c r="H291" s="11" t="s">
        <v>43</v>
      </c>
      <c r="I291" s="11" t="s">
        <v>27</v>
      </c>
      <c r="J291" s="11" t="s">
        <v>58</v>
      </c>
      <c r="K291" s="11" t="s">
        <v>66</v>
      </c>
      <c r="L291" s="15">
        <v>1</v>
      </c>
      <c r="M291" s="16">
        <v>35.369999999999997</v>
      </c>
      <c r="N291" s="17">
        <v>0</v>
      </c>
      <c r="O291" s="16">
        <v>13.88</v>
      </c>
      <c r="P291" s="16">
        <f t="shared" si="31"/>
        <v>35.369999999999997</v>
      </c>
      <c r="Q291" s="16">
        <f t="shared" si="32"/>
        <v>13.88</v>
      </c>
      <c r="R291" s="16">
        <f t="shared" si="33"/>
        <v>21.49</v>
      </c>
      <c r="S291" s="18">
        <f t="shared" si="34"/>
        <v>0.607577042691546</v>
      </c>
      <c r="T291" s="19">
        <f>YEAR(SalesDataTable[[#This Row],[Order Date]])</f>
        <v>2026</v>
      </c>
      <c r="U291" s="18" t="str">
        <f>"Q"&amp;ROUNDUP(MONTH(SalesDataTable[[#This Row],[Order Date]])/3,0)</f>
        <v>Q1</v>
      </c>
      <c r="V291" s="15">
        <f>MONTH(SalesDataTable[[#This Row],[Order Date]])</f>
        <v>3</v>
      </c>
      <c r="W291" s="18" t="str">
        <f>TEXT(SalesDataTable[[#This Row],[Order Date]],"mmm")</f>
        <v>Mar</v>
      </c>
    </row>
    <row r="292" spans="1:23" ht="15.6">
      <c r="A292" s="11">
        <v>459</v>
      </c>
      <c r="B292" s="12">
        <v>46084</v>
      </c>
      <c r="C292" s="11">
        <f t="shared" si="28"/>
        <v>2026</v>
      </c>
      <c r="D292" s="13" t="str">
        <f t="shared" si="29"/>
        <v>Mar</v>
      </c>
      <c r="E292" s="14" t="str">
        <f t="shared" si="30"/>
        <v>Q1</v>
      </c>
      <c r="F292" s="11" t="s">
        <v>30</v>
      </c>
      <c r="G292" s="11" t="s">
        <v>67</v>
      </c>
      <c r="H292" s="11" t="s">
        <v>52</v>
      </c>
      <c r="I292" s="11" t="s">
        <v>37</v>
      </c>
      <c r="J292" s="11" t="s">
        <v>28</v>
      </c>
      <c r="K292" s="11" t="s">
        <v>46</v>
      </c>
      <c r="L292" s="15">
        <v>4</v>
      </c>
      <c r="M292" s="16">
        <v>50.64</v>
      </c>
      <c r="N292" s="17">
        <v>0</v>
      </c>
      <c r="O292" s="16">
        <v>23.09</v>
      </c>
      <c r="P292" s="16">
        <f t="shared" si="31"/>
        <v>202.56</v>
      </c>
      <c r="Q292" s="16">
        <f t="shared" si="32"/>
        <v>92.36</v>
      </c>
      <c r="R292" s="16">
        <f t="shared" si="33"/>
        <v>110.2</v>
      </c>
      <c r="S292" s="18">
        <f t="shared" si="34"/>
        <v>0.54403633491311199</v>
      </c>
      <c r="T292" s="19">
        <f>YEAR(SalesDataTable[[#This Row],[Order Date]])</f>
        <v>2026</v>
      </c>
      <c r="U292" s="18" t="str">
        <f>"Q"&amp;ROUNDUP(MONTH(SalesDataTable[[#This Row],[Order Date]])/3,0)</f>
        <v>Q1</v>
      </c>
      <c r="V292" s="15">
        <f>MONTH(SalesDataTable[[#This Row],[Order Date]])</f>
        <v>3</v>
      </c>
      <c r="W292" s="18" t="str">
        <f>TEXT(SalesDataTable[[#This Row],[Order Date]],"mmm")</f>
        <v>Mar</v>
      </c>
    </row>
    <row r="293" spans="1:23" ht="15.6">
      <c r="A293" s="11">
        <v>525</v>
      </c>
      <c r="B293" s="12">
        <v>46084</v>
      </c>
      <c r="C293" s="11">
        <f t="shared" si="28"/>
        <v>2026</v>
      </c>
      <c r="D293" s="13" t="str">
        <f t="shared" si="29"/>
        <v>Mar</v>
      </c>
      <c r="E293" s="14" t="str">
        <f t="shared" si="30"/>
        <v>Q1</v>
      </c>
      <c r="F293" s="11" t="s">
        <v>44</v>
      </c>
      <c r="G293" s="11" t="s">
        <v>55</v>
      </c>
      <c r="H293" s="11" t="s">
        <v>43</v>
      </c>
      <c r="I293" s="11" t="s">
        <v>27</v>
      </c>
      <c r="J293" s="11" t="s">
        <v>33</v>
      </c>
      <c r="K293" s="11" t="s">
        <v>41</v>
      </c>
      <c r="L293" s="15">
        <v>1</v>
      </c>
      <c r="M293" s="16">
        <v>146.37</v>
      </c>
      <c r="N293" s="17">
        <v>0</v>
      </c>
      <c r="O293" s="16">
        <v>78.3</v>
      </c>
      <c r="P293" s="16">
        <f t="shared" si="31"/>
        <v>146.37</v>
      </c>
      <c r="Q293" s="16">
        <f t="shared" si="32"/>
        <v>78.3</v>
      </c>
      <c r="R293" s="16">
        <f t="shared" si="33"/>
        <v>68.069999999999993</v>
      </c>
      <c r="S293" s="18">
        <f t="shared" si="34"/>
        <v>0.46505431440868999</v>
      </c>
      <c r="T293" s="19">
        <f>YEAR(SalesDataTable[[#This Row],[Order Date]])</f>
        <v>2026</v>
      </c>
      <c r="U293" s="18" t="str">
        <f>"Q"&amp;ROUNDUP(MONTH(SalesDataTable[[#This Row],[Order Date]])/3,0)</f>
        <v>Q1</v>
      </c>
      <c r="V293" s="15">
        <f>MONTH(SalesDataTable[[#This Row],[Order Date]])</f>
        <v>3</v>
      </c>
      <c r="W293" s="18" t="str">
        <f>TEXT(SalesDataTable[[#This Row],[Order Date]],"mmm")</f>
        <v>Mar</v>
      </c>
    </row>
    <row r="294" spans="1:23" ht="15.6">
      <c r="A294" s="11">
        <v>3374</v>
      </c>
      <c r="B294" s="12">
        <v>46084</v>
      </c>
      <c r="C294" s="11">
        <f t="shared" si="28"/>
        <v>2026</v>
      </c>
      <c r="D294" s="13" t="str">
        <f t="shared" si="29"/>
        <v>Mar</v>
      </c>
      <c r="E294" s="14" t="str">
        <f t="shared" si="30"/>
        <v>Q1</v>
      </c>
      <c r="F294" s="11" t="s">
        <v>35</v>
      </c>
      <c r="G294" s="11" t="s">
        <v>36</v>
      </c>
      <c r="H294" s="11" t="s">
        <v>26</v>
      </c>
      <c r="I294" s="11" t="s">
        <v>27</v>
      </c>
      <c r="J294" s="11" t="s">
        <v>33</v>
      </c>
      <c r="K294" s="11" t="s">
        <v>41</v>
      </c>
      <c r="L294" s="15">
        <v>3</v>
      </c>
      <c r="M294" s="16">
        <v>143.74</v>
      </c>
      <c r="N294" s="17">
        <v>0</v>
      </c>
      <c r="O294" s="16">
        <v>81.58</v>
      </c>
      <c r="P294" s="16">
        <f t="shared" si="31"/>
        <v>431.22</v>
      </c>
      <c r="Q294" s="16">
        <f t="shared" si="32"/>
        <v>244.74</v>
      </c>
      <c r="R294" s="16">
        <f t="shared" si="33"/>
        <v>186.48</v>
      </c>
      <c r="S294" s="18">
        <f t="shared" si="34"/>
        <v>0.43244747460692901</v>
      </c>
      <c r="T294" s="19">
        <f>YEAR(SalesDataTable[[#This Row],[Order Date]])</f>
        <v>2026</v>
      </c>
      <c r="U294" s="18" t="str">
        <f>"Q"&amp;ROUNDUP(MONTH(SalesDataTable[[#This Row],[Order Date]])/3,0)</f>
        <v>Q1</v>
      </c>
      <c r="V294" s="15">
        <f>MONTH(SalesDataTable[[#This Row],[Order Date]])</f>
        <v>3</v>
      </c>
      <c r="W294" s="18" t="str">
        <f>TEXT(SalesDataTable[[#This Row],[Order Date]],"mmm")</f>
        <v>Mar</v>
      </c>
    </row>
    <row r="295" spans="1:23" ht="15.6">
      <c r="A295" s="11">
        <v>3850</v>
      </c>
      <c r="B295" s="12">
        <v>46084</v>
      </c>
      <c r="C295" s="11">
        <f t="shared" si="28"/>
        <v>2026</v>
      </c>
      <c r="D295" s="13" t="str">
        <f t="shared" si="29"/>
        <v>Mar</v>
      </c>
      <c r="E295" s="14" t="str">
        <f t="shared" si="30"/>
        <v>Q1</v>
      </c>
      <c r="F295" s="11" t="s">
        <v>44</v>
      </c>
      <c r="G295" s="11" t="s">
        <v>55</v>
      </c>
      <c r="H295" s="11" t="s">
        <v>52</v>
      </c>
      <c r="I295" s="11" t="s">
        <v>37</v>
      </c>
      <c r="J295" s="11" t="s">
        <v>47</v>
      </c>
      <c r="K295" s="11" t="s">
        <v>64</v>
      </c>
      <c r="L295" s="15">
        <v>2</v>
      </c>
      <c r="M295" s="16">
        <v>81.94</v>
      </c>
      <c r="N295" s="17">
        <v>0.1</v>
      </c>
      <c r="O295" s="16">
        <v>39.9</v>
      </c>
      <c r="P295" s="16">
        <f t="shared" si="31"/>
        <v>147.49199999999999</v>
      </c>
      <c r="Q295" s="16">
        <f t="shared" si="32"/>
        <v>79.8</v>
      </c>
      <c r="R295" s="16">
        <f t="shared" si="33"/>
        <v>67.691999999999993</v>
      </c>
      <c r="S295" s="18">
        <f t="shared" si="34"/>
        <v>0.45895370596371299</v>
      </c>
      <c r="T295" s="19">
        <f>YEAR(SalesDataTable[[#This Row],[Order Date]])</f>
        <v>2026</v>
      </c>
      <c r="U295" s="18" t="str">
        <f>"Q"&amp;ROUNDUP(MONTH(SalesDataTable[[#This Row],[Order Date]])/3,0)</f>
        <v>Q1</v>
      </c>
      <c r="V295" s="15">
        <f>MONTH(SalesDataTable[[#This Row],[Order Date]])</f>
        <v>3</v>
      </c>
      <c r="W295" s="18" t="str">
        <f>TEXT(SalesDataTable[[#This Row],[Order Date]],"mmm")</f>
        <v>Mar</v>
      </c>
    </row>
    <row r="296" spans="1:23" ht="15.6">
      <c r="A296" s="11">
        <v>4004</v>
      </c>
      <c r="B296" s="12">
        <v>46084</v>
      </c>
      <c r="C296" s="11">
        <f t="shared" si="28"/>
        <v>2026</v>
      </c>
      <c r="D296" s="13" t="str">
        <f t="shared" si="29"/>
        <v>Mar</v>
      </c>
      <c r="E296" s="14" t="str">
        <f t="shared" si="30"/>
        <v>Q1</v>
      </c>
      <c r="F296" s="11" t="s">
        <v>35</v>
      </c>
      <c r="G296" s="11" t="s">
        <v>49</v>
      </c>
      <c r="H296" s="11" t="s">
        <v>26</v>
      </c>
      <c r="I296" s="11" t="s">
        <v>37</v>
      </c>
      <c r="J296" s="11" t="s">
        <v>38</v>
      </c>
      <c r="K296" s="11" t="s">
        <v>56</v>
      </c>
      <c r="L296" s="15">
        <v>1</v>
      </c>
      <c r="M296" s="16">
        <v>46.46</v>
      </c>
      <c r="N296" s="17">
        <v>0.1</v>
      </c>
      <c r="O296" s="16">
        <v>17.989999999999998</v>
      </c>
      <c r="P296" s="16">
        <f t="shared" si="31"/>
        <v>41.814</v>
      </c>
      <c r="Q296" s="16">
        <f t="shared" si="32"/>
        <v>17.989999999999998</v>
      </c>
      <c r="R296" s="16">
        <f t="shared" si="33"/>
        <v>23.824000000000002</v>
      </c>
      <c r="S296" s="18">
        <f t="shared" si="34"/>
        <v>0.569761323958483</v>
      </c>
      <c r="T296" s="19">
        <f>YEAR(SalesDataTable[[#This Row],[Order Date]])</f>
        <v>2026</v>
      </c>
      <c r="U296" s="18" t="str">
        <f>"Q"&amp;ROUNDUP(MONTH(SalesDataTable[[#This Row],[Order Date]])/3,0)</f>
        <v>Q1</v>
      </c>
      <c r="V296" s="15">
        <f>MONTH(SalesDataTable[[#This Row],[Order Date]])</f>
        <v>3</v>
      </c>
      <c r="W296" s="18" t="str">
        <f>TEXT(SalesDataTable[[#This Row],[Order Date]],"mmm")</f>
        <v>Mar</v>
      </c>
    </row>
    <row r="297" spans="1:23" ht="15.6">
      <c r="A297" s="11">
        <v>788</v>
      </c>
      <c r="B297" s="12">
        <v>46085</v>
      </c>
      <c r="C297" s="11">
        <f t="shared" si="28"/>
        <v>2026</v>
      </c>
      <c r="D297" s="13" t="str">
        <f t="shared" si="29"/>
        <v>Mar</v>
      </c>
      <c r="E297" s="14" t="str">
        <f t="shared" si="30"/>
        <v>Q1</v>
      </c>
      <c r="F297" s="11" t="s">
        <v>30</v>
      </c>
      <c r="G297" s="11" t="s">
        <v>65</v>
      </c>
      <c r="H297" s="11" t="s">
        <v>26</v>
      </c>
      <c r="I297" s="11" t="s">
        <v>37</v>
      </c>
      <c r="J297" s="11" t="s">
        <v>28</v>
      </c>
      <c r="K297" s="11" t="s">
        <v>50</v>
      </c>
      <c r="L297" s="15">
        <v>3</v>
      </c>
      <c r="M297" s="16">
        <v>39.49</v>
      </c>
      <c r="N297" s="17">
        <v>0</v>
      </c>
      <c r="O297" s="16">
        <v>16.420000000000002</v>
      </c>
      <c r="P297" s="16">
        <f t="shared" si="31"/>
        <v>118.47</v>
      </c>
      <c r="Q297" s="16">
        <f t="shared" si="32"/>
        <v>49.26</v>
      </c>
      <c r="R297" s="16">
        <f t="shared" si="33"/>
        <v>69.209999999999994</v>
      </c>
      <c r="S297" s="18">
        <f t="shared" si="34"/>
        <v>0.58419853127374</v>
      </c>
      <c r="T297" s="19">
        <f>YEAR(SalesDataTable[[#This Row],[Order Date]])</f>
        <v>2026</v>
      </c>
      <c r="U297" s="18" t="str">
        <f>"Q"&amp;ROUNDUP(MONTH(SalesDataTable[[#This Row],[Order Date]])/3,0)</f>
        <v>Q1</v>
      </c>
      <c r="V297" s="15">
        <f>MONTH(SalesDataTable[[#This Row],[Order Date]])</f>
        <v>3</v>
      </c>
      <c r="W297" s="18" t="str">
        <f>TEXT(SalesDataTable[[#This Row],[Order Date]],"mmm")</f>
        <v>Mar</v>
      </c>
    </row>
    <row r="298" spans="1:23" ht="15.6">
      <c r="A298" s="11">
        <v>1717</v>
      </c>
      <c r="B298" s="12">
        <v>46085</v>
      </c>
      <c r="C298" s="11">
        <f t="shared" si="28"/>
        <v>2026</v>
      </c>
      <c r="D298" s="13" t="str">
        <f t="shared" si="29"/>
        <v>Mar</v>
      </c>
      <c r="E298" s="14" t="str">
        <f t="shared" si="30"/>
        <v>Q1</v>
      </c>
      <c r="F298" s="11" t="s">
        <v>44</v>
      </c>
      <c r="G298" s="11" t="s">
        <v>71</v>
      </c>
      <c r="H298" s="11" t="s">
        <v>26</v>
      </c>
      <c r="I298" s="11" t="s">
        <v>27</v>
      </c>
      <c r="J298" s="11" t="s">
        <v>58</v>
      </c>
      <c r="K298" s="11" t="s">
        <v>59</v>
      </c>
      <c r="L298" s="15">
        <v>1</v>
      </c>
      <c r="M298" s="16">
        <v>40.909999999999997</v>
      </c>
      <c r="N298" s="17">
        <v>0</v>
      </c>
      <c r="O298" s="16">
        <v>14.89</v>
      </c>
      <c r="P298" s="16">
        <f t="shared" si="31"/>
        <v>40.909999999999997</v>
      </c>
      <c r="Q298" s="16">
        <f t="shared" si="32"/>
        <v>14.89</v>
      </c>
      <c r="R298" s="16">
        <f t="shared" si="33"/>
        <v>26.02</v>
      </c>
      <c r="S298" s="18">
        <f t="shared" si="34"/>
        <v>0.63603031043754599</v>
      </c>
      <c r="T298" s="19">
        <f>YEAR(SalesDataTable[[#This Row],[Order Date]])</f>
        <v>2026</v>
      </c>
      <c r="U298" s="18" t="str">
        <f>"Q"&amp;ROUNDUP(MONTH(SalesDataTable[[#This Row],[Order Date]])/3,0)</f>
        <v>Q1</v>
      </c>
      <c r="V298" s="15">
        <f>MONTH(SalesDataTable[[#This Row],[Order Date]])</f>
        <v>3</v>
      </c>
      <c r="W298" s="18" t="str">
        <f>TEXT(SalesDataTable[[#This Row],[Order Date]],"mmm")</f>
        <v>Mar</v>
      </c>
    </row>
    <row r="299" spans="1:23" ht="15.6">
      <c r="A299" s="11">
        <v>1819</v>
      </c>
      <c r="B299" s="12">
        <v>46085</v>
      </c>
      <c r="C299" s="11">
        <f t="shared" si="28"/>
        <v>2026</v>
      </c>
      <c r="D299" s="13" t="str">
        <f t="shared" si="29"/>
        <v>Mar</v>
      </c>
      <c r="E299" s="14" t="str">
        <f t="shared" si="30"/>
        <v>Q1</v>
      </c>
      <c r="F299" s="11" t="s">
        <v>44</v>
      </c>
      <c r="G299" s="11" t="s">
        <v>57</v>
      </c>
      <c r="H299" s="11" t="s">
        <v>52</v>
      </c>
      <c r="I299" s="11" t="s">
        <v>37</v>
      </c>
      <c r="J299" s="11" t="s">
        <v>28</v>
      </c>
      <c r="K299" s="11" t="s">
        <v>46</v>
      </c>
      <c r="L299" s="15">
        <v>1</v>
      </c>
      <c r="M299" s="16">
        <v>49.94</v>
      </c>
      <c r="N299" s="17">
        <v>0.1</v>
      </c>
      <c r="O299" s="16">
        <v>21.84</v>
      </c>
      <c r="P299" s="16">
        <f t="shared" si="31"/>
        <v>44.945999999999998</v>
      </c>
      <c r="Q299" s="16">
        <f t="shared" si="32"/>
        <v>21.84</v>
      </c>
      <c r="R299" s="16">
        <f t="shared" si="33"/>
        <v>23.106000000000002</v>
      </c>
      <c r="S299" s="18">
        <f t="shared" si="34"/>
        <v>0.51408356694700297</v>
      </c>
      <c r="T299" s="19">
        <f>YEAR(SalesDataTable[[#This Row],[Order Date]])</f>
        <v>2026</v>
      </c>
      <c r="U299" s="18" t="str">
        <f>"Q"&amp;ROUNDUP(MONTH(SalesDataTable[[#This Row],[Order Date]])/3,0)</f>
        <v>Q1</v>
      </c>
      <c r="V299" s="15">
        <f>MONTH(SalesDataTable[[#This Row],[Order Date]])</f>
        <v>3</v>
      </c>
      <c r="W299" s="18" t="str">
        <f>TEXT(SalesDataTable[[#This Row],[Order Date]],"mmm")</f>
        <v>Mar</v>
      </c>
    </row>
    <row r="300" spans="1:23" ht="15.6">
      <c r="A300" s="11">
        <v>1992</v>
      </c>
      <c r="B300" s="12">
        <v>46085</v>
      </c>
      <c r="C300" s="11">
        <f t="shared" si="28"/>
        <v>2026</v>
      </c>
      <c r="D300" s="13" t="str">
        <f t="shared" si="29"/>
        <v>Mar</v>
      </c>
      <c r="E300" s="14" t="str">
        <f t="shared" si="30"/>
        <v>Q1</v>
      </c>
      <c r="F300" s="11" t="s">
        <v>35</v>
      </c>
      <c r="G300" s="11" t="s">
        <v>49</v>
      </c>
      <c r="H300" s="11" t="s">
        <v>26</v>
      </c>
      <c r="I300" s="11" t="s">
        <v>40</v>
      </c>
      <c r="J300" s="11" t="s">
        <v>38</v>
      </c>
      <c r="K300" s="11" t="s">
        <v>39</v>
      </c>
      <c r="L300" s="15">
        <v>1</v>
      </c>
      <c r="M300" s="16">
        <v>35.520000000000003</v>
      </c>
      <c r="N300" s="17">
        <v>0</v>
      </c>
      <c r="O300" s="16">
        <v>13.21</v>
      </c>
      <c r="P300" s="16">
        <f t="shared" si="31"/>
        <v>35.520000000000003</v>
      </c>
      <c r="Q300" s="16">
        <f t="shared" si="32"/>
        <v>13.21</v>
      </c>
      <c r="R300" s="16">
        <f t="shared" si="33"/>
        <v>22.31</v>
      </c>
      <c r="S300" s="18">
        <f t="shared" si="34"/>
        <v>0.62809684684684697</v>
      </c>
      <c r="T300" s="19">
        <f>YEAR(SalesDataTable[[#This Row],[Order Date]])</f>
        <v>2026</v>
      </c>
      <c r="U300" s="18" t="str">
        <f>"Q"&amp;ROUNDUP(MONTH(SalesDataTable[[#This Row],[Order Date]])/3,0)</f>
        <v>Q1</v>
      </c>
      <c r="V300" s="15">
        <f>MONTH(SalesDataTable[[#This Row],[Order Date]])</f>
        <v>3</v>
      </c>
      <c r="W300" s="18" t="str">
        <f>TEXT(SalesDataTable[[#This Row],[Order Date]],"mmm")</f>
        <v>Mar</v>
      </c>
    </row>
    <row r="301" spans="1:23" ht="15.6">
      <c r="A301" s="11">
        <v>2499</v>
      </c>
      <c r="B301" s="12">
        <v>46085</v>
      </c>
      <c r="C301" s="11">
        <f t="shared" si="28"/>
        <v>2026</v>
      </c>
      <c r="D301" s="13" t="str">
        <f t="shared" si="29"/>
        <v>Mar</v>
      </c>
      <c r="E301" s="14" t="str">
        <f t="shared" si="30"/>
        <v>Q1</v>
      </c>
      <c r="F301" s="11" t="s">
        <v>44</v>
      </c>
      <c r="G301" s="11" t="s">
        <v>55</v>
      </c>
      <c r="H301" s="11" t="s">
        <v>43</v>
      </c>
      <c r="I301" s="11" t="s">
        <v>37</v>
      </c>
      <c r="J301" s="11" t="s">
        <v>47</v>
      </c>
      <c r="K301" s="11" t="s">
        <v>48</v>
      </c>
      <c r="L301" s="15">
        <v>2</v>
      </c>
      <c r="M301" s="16">
        <v>341.1</v>
      </c>
      <c r="N301" s="17">
        <v>0</v>
      </c>
      <c r="O301" s="16">
        <v>200.19</v>
      </c>
      <c r="P301" s="16">
        <f t="shared" si="31"/>
        <v>682.2</v>
      </c>
      <c r="Q301" s="16">
        <f t="shared" si="32"/>
        <v>400.38</v>
      </c>
      <c r="R301" s="16">
        <f t="shared" si="33"/>
        <v>281.82</v>
      </c>
      <c r="S301" s="18">
        <f t="shared" si="34"/>
        <v>0.41310466138962199</v>
      </c>
      <c r="T301" s="19">
        <f>YEAR(SalesDataTable[[#This Row],[Order Date]])</f>
        <v>2026</v>
      </c>
      <c r="U301" s="18" t="str">
        <f>"Q"&amp;ROUNDUP(MONTH(SalesDataTable[[#This Row],[Order Date]])/3,0)</f>
        <v>Q1</v>
      </c>
      <c r="V301" s="15">
        <f>MONTH(SalesDataTable[[#This Row],[Order Date]])</f>
        <v>3</v>
      </c>
      <c r="W301" s="18" t="str">
        <f>TEXT(SalesDataTable[[#This Row],[Order Date]],"mmm")</f>
        <v>Mar</v>
      </c>
    </row>
    <row r="302" spans="1:23" ht="15.6">
      <c r="A302" s="11">
        <v>2698</v>
      </c>
      <c r="B302" s="12">
        <v>46085</v>
      </c>
      <c r="C302" s="11">
        <f t="shared" si="28"/>
        <v>2026</v>
      </c>
      <c r="D302" s="13" t="str">
        <f t="shared" si="29"/>
        <v>Mar</v>
      </c>
      <c r="E302" s="14" t="str">
        <f t="shared" si="30"/>
        <v>Q1</v>
      </c>
      <c r="F302" s="11" t="s">
        <v>35</v>
      </c>
      <c r="G302" s="11" t="s">
        <v>76</v>
      </c>
      <c r="H302" s="11" t="s">
        <v>52</v>
      </c>
      <c r="I302" s="11" t="s">
        <v>37</v>
      </c>
      <c r="J302" s="11" t="s">
        <v>58</v>
      </c>
      <c r="K302" s="11" t="s">
        <v>66</v>
      </c>
      <c r="L302" s="15">
        <v>4</v>
      </c>
      <c r="M302" s="16">
        <v>36.08</v>
      </c>
      <c r="N302" s="17">
        <v>0</v>
      </c>
      <c r="O302" s="16">
        <v>13.89</v>
      </c>
      <c r="P302" s="16">
        <f t="shared" si="31"/>
        <v>144.32</v>
      </c>
      <c r="Q302" s="16">
        <f t="shared" si="32"/>
        <v>55.56</v>
      </c>
      <c r="R302" s="16">
        <f t="shared" si="33"/>
        <v>88.76</v>
      </c>
      <c r="S302" s="18">
        <f t="shared" si="34"/>
        <v>0.61502217294900197</v>
      </c>
      <c r="T302" s="19">
        <f>YEAR(SalesDataTable[[#This Row],[Order Date]])</f>
        <v>2026</v>
      </c>
      <c r="U302" s="18" t="str">
        <f>"Q"&amp;ROUNDUP(MONTH(SalesDataTable[[#This Row],[Order Date]])/3,0)</f>
        <v>Q1</v>
      </c>
      <c r="V302" s="15">
        <f>MONTH(SalesDataTable[[#This Row],[Order Date]])</f>
        <v>3</v>
      </c>
      <c r="W302" s="18" t="str">
        <f>TEXT(SalesDataTable[[#This Row],[Order Date]],"mmm")</f>
        <v>Mar</v>
      </c>
    </row>
    <row r="303" spans="1:23" ht="15.6">
      <c r="A303" s="11">
        <v>4416</v>
      </c>
      <c r="B303" s="12">
        <v>46085</v>
      </c>
      <c r="C303" s="11">
        <f t="shared" si="28"/>
        <v>2026</v>
      </c>
      <c r="D303" s="13" t="str">
        <f t="shared" si="29"/>
        <v>Mar</v>
      </c>
      <c r="E303" s="14" t="str">
        <f t="shared" si="30"/>
        <v>Q1</v>
      </c>
      <c r="F303" s="11" t="s">
        <v>44</v>
      </c>
      <c r="G303" s="11" t="s">
        <v>45</v>
      </c>
      <c r="H303" s="11" t="s">
        <v>26</v>
      </c>
      <c r="I303" s="11" t="s">
        <v>40</v>
      </c>
      <c r="J303" s="11" t="s">
        <v>33</v>
      </c>
      <c r="K303" s="11" t="s">
        <v>61</v>
      </c>
      <c r="L303" s="15">
        <v>2</v>
      </c>
      <c r="M303" s="16">
        <v>151.69999999999999</v>
      </c>
      <c r="N303" s="17">
        <v>0</v>
      </c>
      <c r="O303" s="16">
        <v>80.44</v>
      </c>
      <c r="P303" s="16">
        <f t="shared" si="31"/>
        <v>303.39999999999998</v>
      </c>
      <c r="Q303" s="16">
        <f t="shared" si="32"/>
        <v>160.88</v>
      </c>
      <c r="R303" s="16">
        <f t="shared" si="33"/>
        <v>142.52000000000001</v>
      </c>
      <c r="S303" s="18">
        <f t="shared" si="34"/>
        <v>0.46974291364535298</v>
      </c>
      <c r="T303" s="19">
        <f>YEAR(SalesDataTable[[#This Row],[Order Date]])</f>
        <v>2026</v>
      </c>
      <c r="U303" s="18" t="str">
        <f>"Q"&amp;ROUNDUP(MONTH(SalesDataTable[[#This Row],[Order Date]])/3,0)</f>
        <v>Q1</v>
      </c>
      <c r="V303" s="15">
        <f>MONTH(SalesDataTable[[#This Row],[Order Date]])</f>
        <v>3</v>
      </c>
      <c r="W303" s="18" t="str">
        <f>TEXT(SalesDataTable[[#This Row],[Order Date]],"mmm")</f>
        <v>Mar</v>
      </c>
    </row>
    <row r="304" spans="1:23" ht="15.6">
      <c r="A304" s="11">
        <v>4434</v>
      </c>
      <c r="B304" s="12">
        <v>46085</v>
      </c>
      <c r="C304" s="11">
        <f t="shared" si="28"/>
        <v>2026</v>
      </c>
      <c r="D304" s="13" t="str">
        <f t="shared" si="29"/>
        <v>Mar</v>
      </c>
      <c r="E304" s="14" t="str">
        <f t="shared" si="30"/>
        <v>Q1</v>
      </c>
      <c r="F304" s="11" t="s">
        <v>30</v>
      </c>
      <c r="G304" s="11" t="s">
        <v>51</v>
      </c>
      <c r="H304" s="11" t="s">
        <v>52</v>
      </c>
      <c r="I304" s="11" t="s">
        <v>37</v>
      </c>
      <c r="J304" s="11" t="s">
        <v>33</v>
      </c>
      <c r="K304" s="11" t="s">
        <v>61</v>
      </c>
      <c r="L304" s="15">
        <v>2</v>
      </c>
      <c r="M304" s="16">
        <v>151.55000000000001</v>
      </c>
      <c r="N304" s="17">
        <v>0.1</v>
      </c>
      <c r="O304" s="16">
        <v>80.680000000000007</v>
      </c>
      <c r="P304" s="16">
        <f t="shared" si="31"/>
        <v>272.79000000000002</v>
      </c>
      <c r="Q304" s="16">
        <f t="shared" si="32"/>
        <v>161.36000000000001</v>
      </c>
      <c r="R304" s="16">
        <f t="shared" si="33"/>
        <v>111.43</v>
      </c>
      <c r="S304" s="18">
        <f t="shared" si="34"/>
        <v>0.40848271564206901</v>
      </c>
      <c r="T304" s="19">
        <f>YEAR(SalesDataTable[[#This Row],[Order Date]])</f>
        <v>2026</v>
      </c>
      <c r="U304" s="18" t="str">
        <f>"Q"&amp;ROUNDUP(MONTH(SalesDataTable[[#This Row],[Order Date]])/3,0)</f>
        <v>Q1</v>
      </c>
      <c r="V304" s="15">
        <f>MONTH(SalesDataTable[[#This Row],[Order Date]])</f>
        <v>3</v>
      </c>
      <c r="W304" s="18" t="str">
        <f>TEXT(SalesDataTable[[#This Row],[Order Date]],"mmm")</f>
        <v>Mar</v>
      </c>
    </row>
    <row r="305" spans="1:23" ht="15.6">
      <c r="A305" s="11">
        <v>4992</v>
      </c>
      <c r="B305" s="12">
        <v>46085</v>
      </c>
      <c r="C305" s="11">
        <f t="shared" si="28"/>
        <v>2026</v>
      </c>
      <c r="D305" s="13" t="str">
        <f t="shared" si="29"/>
        <v>Mar</v>
      </c>
      <c r="E305" s="14" t="str">
        <f t="shared" si="30"/>
        <v>Q1</v>
      </c>
      <c r="F305" s="11" t="s">
        <v>35</v>
      </c>
      <c r="G305" s="11" t="s">
        <v>36</v>
      </c>
      <c r="H305" s="11" t="s">
        <v>32</v>
      </c>
      <c r="I305" s="11" t="s">
        <v>40</v>
      </c>
      <c r="J305" s="11" t="s">
        <v>28</v>
      </c>
      <c r="K305" s="11" t="s">
        <v>29</v>
      </c>
      <c r="L305" s="15">
        <v>5</v>
      </c>
      <c r="M305" s="16">
        <v>82.44</v>
      </c>
      <c r="N305" s="17">
        <v>0.1</v>
      </c>
      <c r="O305" s="16">
        <v>41.57</v>
      </c>
      <c r="P305" s="16">
        <f t="shared" si="31"/>
        <v>370.98</v>
      </c>
      <c r="Q305" s="16">
        <f t="shared" si="32"/>
        <v>207.85</v>
      </c>
      <c r="R305" s="16">
        <f t="shared" si="33"/>
        <v>163.13</v>
      </c>
      <c r="S305" s="18">
        <f t="shared" si="34"/>
        <v>0.43972720901396301</v>
      </c>
      <c r="T305" s="19">
        <f>YEAR(SalesDataTable[[#This Row],[Order Date]])</f>
        <v>2026</v>
      </c>
      <c r="U305" s="18" t="str">
        <f>"Q"&amp;ROUNDUP(MONTH(SalesDataTable[[#This Row],[Order Date]])/3,0)</f>
        <v>Q1</v>
      </c>
      <c r="V305" s="15">
        <f>MONTH(SalesDataTable[[#This Row],[Order Date]])</f>
        <v>3</v>
      </c>
      <c r="W305" s="18" t="str">
        <f>TEXT(SalesDataTable[[#This Row],[Order Date]],"mmm")</f>
        <v>Mar</v>
      </c>
    </row>
    <row r="306" spans="1:23" ht="15.6">
      <c r="A306" s="11">
        <v>388</v>
      </c>
      <c r="B306" s="12">
        <v>46086</v>
      </c>
      <c r="C306" s="11">
        <f t="shared" si="28"/>
        <v>2026</v>
      </c>
      <c r="D306" s="13" t="str">
        <f t="shared" si="29"/>
        <v>Mar</v>
      </c>
      <c r="E306" s="14" t="str">
        <f t="shared" si="30"/>
        <v>Q1</v>
      </c>
      <c r="F306" s="11" t="s">
        <v>44</v>
      </c>
      <c r="G306" s="11" t="s">
        <v>57</v>
      </c>
      <c r="H306" s="11" t="s">
        <v>26</v>
      </c>
      <c r="I306" s="11" t="s">
        <v>27</v>
      </c>
      <c r="J306" s="11" t="s">
        <v>58</v>
      </c>
      <c r="K306" s="11" t="s">
        <v>66</v>
      </c>
      <c r="L306" s="15">
        <v>1</v>
      </c>
      <c r="M306" s="16">
        <v>35.61</v>
      </c>
      <c r="N306" s="17">
        <v>0.05</v>
      </c>
      <c r="O306" s="16">
        <v>13.8</v>
      </c>
      <c r="P306" s="16">
        <f t="shared" si="31"/>
        <v>33.829500000000003</v>
      </c>
      <c r="Q306" s="16">
        <f t="shared" si="32"/>
        <v>13.8</v>
      </c>
      <c r="R306" s="16">
        <f t="shared" si="33"/>
        <v>20.029499999999999</v>
      </c>
      <c r="S306" s="18">
        <f t="shared" si="34"/>
        <v>0.59207200815855998</v>
      </c>
      <c r="T306" s="19">
        <f>YEAR(SalesDataTable[[#This Row],[Order Date]])</f>
        <v>2026</v>
      </c>
      <c r="U306" s="18" t="str">
        <f>"Q"&amp;ROUNDUP(MONTH(SalesDataTable[[#This Row],[Order Date]])/3,0)</f>
        <v>Q1</v>
      </c>
      <c r="V306" s="15">
        <f>MONTH(SalesDataTable[[#This Row],[Order Date]])</f>
        <v>3</v>
      </c>
      <c r="W306" s="18" t="str">
        <f>TEXT(SalesDataTable[[#This Row],[Order Date]],"mmm")</f>
        <v>Mar</v>
      </c>
    </row>
    <row r="307" spans="1:23" ht="15.6">
      <c r="A307" s="11">
        <v>977</v>
      </c>
      <c r="B307" s="12">
        <v>46086</v>
      </c>
      <c r="C307" s="11">
        <f t="shared" si="28"/>
        <v>2026</v>
      </c>
      <c r="D307" s="13" t="str">
        <f t="shared" si="29"/>
        <v>Mar</v>
      </c>
      <c r="E307" s="14" t="str">
        <f t="shared" si="30"/>
        <v>Q1</v>
      </c>
      <c r="F307" s="11" t="s">
        <v>24</v>
      </c>
      <c r="G307" s="11" t="s">
        <v>25</v>
      </c>
      <c r="H307" s="11" t="s">
        <v>52</v>
      </c>
      <c r="I307" s="11" t="s">
        <v>37</v>
      </c>
      <c r="J307" s="11" t="s">
        <v>33</v>
      </c>
      <c r="K307" s="11" t="s">
        <v>61</v>
      </c>
      <c r="L307" s="15">
        <v>5</v>
      </c>
      <c r="M307" s="16">
        <v>156.13</v>
      </c>
      <c r="N307" s="17">
        <v>0</v>
      </c>
      <c r="O307" s="16">
        <v>77.03</v>
      </c>
      <c r="P307" s="16">
        <f t="shared" si="31"/>
        <v>780.65</v>
      </c>
      <c r="Q307" s="16">
        <f t="shared" si="32"/>
        <v>385.15</v>
      </c>
      <c r="R307" s="16">
        <f t="shared" si="33"/>
        <v>395.5</v>
      </c>
      <c r="S307" s="18">
        <f t="shared" si="34"/>
        <v>0.50662909114199695</v>
      </c>
      <c r="T307" s="19">
        <f>YEAR(SalesDataTable[[#This Row],[Order Date]])</f>
        <v>2026</v>
      </c>
      <c r="U307" s="18" t="str">
        <f>"Q"&amp;ROUNDUP(MONTH(SalesDataTable[[#This Row],[Order Date]])/3,0)</f>
        <v>Q1</v>
      </c>
      <c r="V307" s="15">
        <f>MONTH(SalesDataTable[[#This Row],[Order Date]])</f>
        <v>3</v>
      </c>
      <c r="W307" s="18" t="str">
        <f>TEXT(SalesDataTable[[#This Row],[Order Date]],"mmm")</f>
        <v>Mar</v>
      </c>
    </row>
    <row r="308" spans="1:23" ht="15.6">
      <c r="A308" s="11">
        <v>996</v>
      </c>
      <c r="B308" s="12">
        <v>46086</v>
      </c>
      <c r="C308" s="11">
        <f t="shared" si="28"/>
        <v>2026</v>
      </c>
      <c r="D308" s="13" t="str">
        <f t="shared" si="29"/>
        <v>Mar</v>
      </c>
      <c r="E308" s="14" t="str">
        <f t="shared" si="30"/>
        <v>Q1</v>
      </c>
      <c r="F308" s="11" t="s">
        <v>24</v>
      </c>
      <c r="G308" s="11" t="s">
        <v>74</v>
      </c>
      <c r="H308" s="11" t="s">
        <v>26</v>
      </c>
      <c r="I308" s="11" t="s">
        <v>27</v>
      </c>
      <c r="J308" s="11" t="s">
        <v>47</v>
      </c>
      <c r="K308" s="11" t="s">
        <v>75</v>
      </c>
      <c r="L308" s="15">
        <v>1</v>
      </c>
      <c r="M308" s="16">
        <v>124.31</v>
      </c>
      <c r="N308" s="17">
        <v>0</v>
      </c>
      <c r="O308" s="16">
        <v>61.16</v>
      </c>
      <c r="P308" s="16">
        <f t="shared" si="31"/>
        <v>124.31</v>
      </c>
      <c r="Q308" s="16">
        <f t="shared" si="32"/>
        <v>61.16</v>
      </c>
      <c r="R308" s="16">
        <f t="shared" si="33"/>
        <v>63.15</v>
      </c>
      <c r="S308" s="18">
        <f t="shared" si="34"/>
        <v>0.50800418309066098</v>
      </c>
      <c r="T308" s="19">
        <f>YEAR(SalesDataTable[[#This Row],[Order Date]])</f>
        <v>2026</v>
      </c>
      <c r="U308" s="18" t="str">
        <f>"Q"&amp;ROUNDUP(MONTH(SalesDataTable[[#This Row],[Order Date]])/3,0)</f>
        <v>Q1</v>
      </c>
      <c r="V308" s="15">
        <f>MONTH(SalesDataTable[[#This Row],[Order Date]])</f>
        <v>3</v>
      </c>
      <c r="W308" s="18" t="str">
        <f>TEXT(SalesDataTable[[#This Row],[Order Date]],"mmm")</f>
        <v>Mar</v>
      </c>
    </row>
    <row r="309" spans="1:23" ht="15.6">
      <c r="A309" s="11">
        <v>1923</v>
      </c>
      <c r="B309" s="12">
        <v>46086</v>
      </c>
      <c r="C309" s="11">
        <f t="shared" si="28"/>
        <v>2026</v>
      </c>
      <c r="D309" s="13" t="str">
        <f t="shared" si="29"/>
        <v>Mar</v>
      </c>
      <c r="E309" s="14" t="str">
        <f t="shared" si="30"/>
        <v>Q1</v>
      </c>
      <c r="F309" s="11" t="s">
        <v>30</v>
      </c>
      <c r="G309" s="11" t="s">
        <v>73</v>
      </c>
      <c r="H309" s="11" t="s">
        <v>43</v>
      </c>
      <c r="I309" s="11" t="s">
        <v>40</v>
      </c>
      <c r="J309" s="11" t="s">
        <v>47</v>
      </c>
      <c r="K309" s="11" t="s">
        <v>64</v>
      </c>
      <c r="L309" s="15">
        <v>3</v>
      </c>
      <c r="M309" s="16">
        <v>82.9</v>
      </c>
      <c r="N309" s="17">
        <v>0.1</v>
      </c>
      <c r="O309" s="16">
        <v>38.31</v>
      </c>
      <c r="P309" s="16">
        <f t="shared" si="31"/>
        <v>223.83</v>
      </c>
      <c r="Q309" s="16">
        <f t="shared" si="32"/>
        <v>114.93</v>
      </c>
      <c r="R309" s="16">
        <f t="shared" si="33"/>
        <v>108.9</v>
      </c>
      <c r="S309" s="18">
        <f t="shared" si="34"/>
        <v>0.48652995577000402</v>
      </c>
      <c r="T309" s="19">
        <f>YEAR(SalesDataTable[[#This Row],[Order Date]])</f>
        <v>2026</v>
      </c>
      <c r="U309" s="18" t="str">
        <f>"Q"&amp;ROUNDUP(MONTH(SalesDataTable[[#This Row],[Order Date]])/3,0)</f>
        <v>Q1</v>
      </c>
      <c r="V309" s="15">
        <f>MONTH(SalesDataTable[[#This Row],[Order Date]])</f>
        <v>3</v>
      </c>
      <c r="W309" s="18" t="str">
        <f>TEXT(SalesDataTable[[#This Row],[Order Date]],"mmm")</f>
        <v>Mar</v>
      </c>
    </row>
    <row r="310" spans="1:23" ht="15.6">
      <c r="A310" s="11">
        <v>4904</v>
      </c>
      <c r="B310" s="12">
        <v>46086</v>
      </c>
      <c r="C310" s="11">
        <f t="shared" si="28"/>
        <v>2026</v>
      </c>
      <c r="D310" s="13" t="str">
        <f t="shared" si="29"/>
        <v>Mar</v>
      </c>
      <c r="E310" s="14" t="str">
        <f t="shared" si="30"/>
        <v>Q1</v>
      </c>
      <c r="F310" s="11" t="s">
        <v>30</v>
      </c>
      <c r="G310" s="11" t="s">
        <v>65</v>
      </c>
      <c r="H310" s="11" t="s">
        <v>43</v>
      </c>
      <c r="I310" s="11" t="s">
        <v>40</v>
      </c>
      <c r="J310" s="11" t="s">
        <v>28</v>
      </c>
      <c r="K310" s="11" t="s">
        <v>50</v>
      </c>
      <c r="L310" s="15">
        <v>1</v>
      </c>
      <c r="M310" s="16">
        <v>41.1</v>
      </c>
      <c r="N310" s="17">
        <v>0</v>
      </c>
      <c r="O310" s="16">
        <v>16.34</v>
      </c>
      <c r="P310" s="16">
        <f t="shared" si="31"/>
        <v>41.1</v>
      </c>
      <c r="Q310" s="16">
        <f t="shared" si="32"/>
        <v>16.34</v>
      </c>
      <c r="R310" s="16">
        <f t="shared" si="33"/>
        <v>24.76</v>
      </c>
      <c r="S310" s="18">
        <f t="shared" si="34"/>
        <v>0.60243309002433099</v>
      </c>
      <c r="T310" s="19">
        <f>YEAR(SalesDataTable[[#This Row],[Order Date]])</f>
        <v>2026</v>
      </c>
      <c r="U310" s="18" t="str">
        <f>"Q"&amp;ROUNDUP(MONTH(SalesDataTable[[#This Row],[Order Date]])/3,0)</f>
        <v>Q1</v>
      </c>
      <c r="V310" s="15">
        <f>MONTH(SalesDataTable[[#This Row],[Order Date]])</f>
        <v>3</v>
      </c>
      <c r="W310" s="18" t="str">
        <f>TEXT(SalesDataTable[[#This Row],[Order Date]],"mmm")</f>
        <v>Mar</v>
      </c>
    </row>
    <row r="311" spans="1:23" ht="15.6">
      <c r="A311" s="11">
        <v>1036</v>
      </c>
      <c r="B311" s="12">
        <v>46087</v>
      </c>
      <c r="C311" s="11">
        <f t="shared" si="28"/>
        <v>2026</v>
      </c>
      <c r="D311" s="13" t="str">
        <f t="shared" si="29"/>
        <v>Mar</v>
      </c>
      <c r="E311" s="14" t="str">
        <f t="shared" si="30"/>
        <v>Q1</v>
      </c>
      <c r="F311" s="11" t="s">
        <v>24</v>
      </c>
      <c r="G311" s="11" t="s">
        <v>25</v>
      </c>
      <c r="H311" s="11" t="s">
        <v>26</v>
      </c>
      <c r="I311" s="11" t="s">
        <v>40</v>
      </c>
      <c r="J311" s="11" t="s">
        <v>28</v>
      </c>
      <c r="K311" s="11" t="s">
        <v>50</v>
      </c>
      <c r="L311" s="15">
        <v>1</v>
      </c>
      <c r="M311" s="16">
        <v>40.380000000000003</v>
      </c>
      <c r="N311" s="17">
        <v>0</v>
      </c>
      <c r="O311" s="16">
        <v>16.41</v>
      </c>
      <c r="P311" s="16">
        <f t="shared" si="31"/>
        <v>40.380000000000003</v>
      </c>
      <c r="Q311" s="16">
        <f t="shared" si="32"/>
        <v>16.41</v>
      </c>
      <c r="R311" s="16">
        <f t="shared" si="33"/>
        <v>23.97</v>
      </c>
      <c r="S311" s="18">
        <f t="shared" si="34"/>
        <v>0.59361069836552705</v>
      </c>
      <c r="T311" s="19">
        <f>YEAR(SalesDataTable[[#This Row],[Order Date]])</f>
        <v>2026</v>
      </c>
      <c r="U311" s="18" t="str">
        <f>"Q"&amp;ROUNDUP(MONTH(SalesDataTable[[#This Row],[Order Date]])/3,0)</f>
        <v>Q1</v>
      </c>
      <c r="V311" s="15">
        <f>MONTH(SalesDataTable[[#This Row],[Order Date]])</f>
        <v>3</v>
      </c>
      <c r="W311" s="18" t="str">
        <f>TEXT(SalesDataTable[[#This Row],[Order Date]],"mmm")</f>
        <v>Mar</v>
      </c>
    </row>
    <row r="312" spans="1:23" ht="15.6">
      <c r="A312" s="11">
        <v>1470</v>
      </c>
      <c r="B312" s="12">
        <v>46087</v>
      </c>
      <c r="C312" s="11">
        <f t="shared" si="28"/>
        <v>2026</v>
      </c>
      <c r="D312" s="13" t="str">
        <f t="shared" si="29"/>
        <v>Mar</v>
      </c>
      <c r="E312" s="14" t="str">
        <f t="shared" si="30"/>
        <v>Q1</v>
      </c>
      <c r="F312" s="11" t="s">
        <v>35</v>
      </c>
      <c r="G312" s="11" t="s">
        <v>36</v>
      </c>
      <c r="H312" s="11" t="s">
        <v>26</v>
      </c>
      <c r="I312" s="11" t="s">
        <v>27</v>
      </c>
      <c r="J312" s="11" t="s">
        <v>28</v>
      </c>
      <c r="K312" s="11" t="s">
        <v>29</v>
      </c>
      <c r="L312" s="15">
        <v>1</v>
      </c>
      <c r="M312" s="16">
        <v>80.349999999999994</v>
      </c>
      <c r="N312" s="17">
        <v>0.1</v>
      </c>
      <c r="O312" s="16">
        <v>42.43</v>
      </c>
      <c r="P312" s="16">
        <f t="shared" si="31"/>
        <v>72.314999999999998</v>
      </c>
      <c r="Q312" s="16">
        <f t="shared" si="32"/>
        <v>42.43</v>
      </c>
      <c r="R312" s="16">
        <f t="shared" si="33"/>
        <v>29.885000000000002</v>
      </c>
      <c r="S312" s="18">
        <f t="shared" si="34"/>
        <v>0.41326142570697599</v>
      </c>
      <c r="T312" s="19">
        <f>YEAR(SalesDataTable[[#This Row],[Order Date]])</f>
        <v>2026</v>
      </c>
      <c r="U312" s="18" t="str">
        <f>"Q"&amp;ROUNDUP(MONTH(SalesDataTable[[#This Row],[Order Date]])/3,0)</f>
        <v>Q1</v>
      </c>
      <c r="V312" s="15">
        <f>MONTH(SalesDataTable[[#This Row],[Order Date]])</f>
        <v>3</v>
      </c>
      <c r="W312" s="18" t="str">
        <f>TEXT(SalesDataTable[[#This Row],[Order Date]],"mmm")</f>
        <v>Mar</v>
      </c>
    </row>
    <row r="313" spans="1:23" ht="15.6">
      <c r="A313" s="11">
        <v>2907</v>
      </c>
      <c r="B313" s="12">
        <v>46087</v>
      </c>
      <c r="C313" s="11">
        <f t="shared" si="28"/>
        <v>2026</v>
      </c>
      <c r="D313" s="13" t="str">
        <f t="shared" si="29"/>
        <v>Mar</v>
      </c>
      <c r="E313" s="14" t="str">
        <f t="shared" si="30"/>
        <v>Q1</v>
      </c>
      <c r="F313" s="11" t="s">
        <v>44</v>
      </c>
      <c r="G313" s="11" t="s">
        <v>71</v>
      </c>
      <c r="H313" s="11" t="s">
        <v>26</v>
      </c>
      <c r="I313" s="11" t="s">
        <v>27</v>
      </c>
      <c r="J313" s="11" t="s">
        <v>28</v>
      </c>
      <c r="K313" s="11" t="s">
        <v>50</v>
      </c>
      <c r="L313" s="15">
        <v>1</v>
      </c>
      <c r="M313" s="16">
        <v>40.44</v>
      </c>
      <c r="N313" s="17">
        <v>0.05</v>
      </c>
      <c r="O313" s="16">
        <v>16.829999999999998</v>
      </c>
      <c r="P313" s="16">
        <f t="shared" si="31"/>
        <v>38.417999999999999</v>
      </c>
      <c r="Q313" s="16">
        <f t="shared" si="32"/>
        <v>16.829999999999998</v>
      </c>
      <c r="R313" s="16">
        <f t="shared" si="33"/>
        <v>21.588000000000001</v>
      </c>
      <c r="S313" s="18">
        <f t="shared" si="34"/>
        <v>0.56192409807902599</v>
      </c>
      <c r="T313" s="19">
        <f>YEAR(SalesDataTable[[#This Row],[Order Date]])</f>
        <v>2026</v>
      </c>
      <c r="U313" s="18" t="str">
        <f>"Q"&amp;ROUNDUP(MONTH(SalesDataTable[[#This Row],[Order Date]])/3,0)</f>
        <v>Q1</v>
      </c>
      <c r="V313" s="15">
        <f>MONTH(SalesDataTable[[#This Row],[Order Date]])</f>
        <v>3</v>
      </c>
      <c r="W313" s="18" t="str">
        <f>TEXT(SalesDataTable[[#This Row],[Order Date]],"mmm")</f>
        <v>Mar</v>
      </c>
    </row>
    <row r="314" spans="1:23" ht="15.6">
      <c r="A314" s="11">
        <v>2997</v>
      </c>
      <c r="B314" s="12">
        <v>46087</v>
      </c>
      <c r="C314" s="11">
        <f t="shared" si="28"/>
        <v>2026</v>
      </c>
      <c r="D314" s="13" t="str">
        <f t="shared" si="29"/>
        <v>Mar</v>
      </c>
      <c r="E314" s="14" t="str">
        <f t="shared" si="30"/>
        <v>Q1</v>
      </c>
      <c r="F314" s="11" t="s">
        <v>35</v>
      </c>
      <c r="G314" s="11" t="s">
        <v>76</v>
      </c>
      <c r="H314" s="11" t="s">
        <v>26</v>
      </c>
      <c r="I314" s="11" t="s">
        <v>27</v>
      </c>
      <c r="J314" s="11" t="s">
        <v>38</v>
      </c>
      <c r="K314" s="11" t="s">
        <v>39</v>
      </c>
      <c r="L314" s="15">
        <v>3</v>
      </c>
      <c r="M314" s="16">
        <v>35.89</v>
      </c>
      <c r="N314" s="17">
        <v>0</v>
      </c>
      <c r="O314" s="16">
        <v>13.25</v>
      </c>
      <c r="P314" s="16">
        <f t="shared" si="31"/>
        <v>107.67</v>
      </c>
      <c r="Q314" s="16">
        <f t="shared" si="32"/>
        <v>39.75</v>
      </c>
      <c r="R314" s="16">
        <f t="shared" si="33"/>
        <v>67.92</v>
      </c>
      <c r="S314" s="18">
        <f t="shared" si="34"/>
        <v>0.63081638339370305</v>
      </c>
      <c r="T314" s="19">
        <f>YEAR(SalesDataTable[[#This Row],[Order Date]])</f>
        <v>2026</v>
      </c>
      <c r="U314" s="18" t="str">
        <f>"Q"&amp;ROUNDUP(MONTH(SalesDataTable[[#This Row],[Order Date]])/3,0)</f>
        <v>Q1</v>
      </c>
      <c r="V314" s="15">
        <f>MONTH(SalesDataTable[[#This Row],[Order Date]])</f>
        <v>3</v>
      </c>
      <c r="W314" s="18" t="str">
        <f>TEXT(SalesDataTable[[#This Row],[Order Date]],"mmm")</f>
        <v>Mar</v>
      </c>
    </row>
    <row r="315" spans="1:23" ht="15.6">
      <c r="A315" s="11">
        <v>3056</v>
      </c>
      <c r="B315" s="12">
        <v>46087</v>
      </c>
      <c r="C315" s="11">
        <f t="shared" si="28"/>
        <v>2026</v>
      </c>
      <c r="D315" s="13" t="str">
        <f t="shared" si="29"/>
        <v>Mar</v>
      </c>
      <c r="E315" s="14" t="str">
        <f t="shared" si="30"/>
        <v>Q1</v>
      </c>
      <c r="F315" s="11" t="s">
        <v>30</v>
      </c>
      <c r="G315" s="11" t="s">
        <v>67</v>
      </c>
      <c r="H315" s="11" t="s">
        <v>52</v>
      </c>
      <c r="I315" s="11" t="s">
        <v>27</v>
      </c>
      <c r="J315" s="11" t="s">
        <v>38</v>
      </c>
      <c r="K315" s="11" t="s">
        <v>72</v>
      </c>
      <c r="L315" s="15">
        <v>3</v>
      </c>
      <c r="M315" s="16">
        <v>163.44999999999999</v>
      </c>
      <c r="N315" s="17">
        <v>0</v>
      </c>
      <c r="O315" s="16">
        <v>86.88</v>
      </c>
      <c r="P315" s="16">
        <f t="shared" si="31"/>
        <v>490.35</v>
      </c>
      <c r="Q315" s="16">
        <f t="shared" si="32"/>
        <v>260.64</v>
      </c>
      <c r="R315" s="16">
        <f t="shared" si="33"/>
        <v>229.71</v>
      </c>
      <c r="S315" s="18">
        <f t="shared" si="34"/>
        <v>0.46846130315081103</v>
      </c>
      <c r="T315" s="19">
        <f>YEAR(SalesDataTable[[#This Row],[Order Date]])</f>
        <v>2026</v>
      </c>
      <c r="U315" s="18" t="str">
        <f>"Q"&amp;ROUNDUP(MONTH(SalesDataTable[[#This Row],[Order Date]])/3,0)</f>
        <v>Q1</v>
      </c>
      <c r="V315" s="15">
        <f>MONTH(SalesDataTable[[#This Row],[Order Date]])</f>
        <v>3</v>
      </c>
      <c r="W315" s="18" t="str">
        <f>TEXT(SalesDataTable[[#This Row],[Order Date]],"mmm")</f>
        <v>Mar</v>
      </c>
    </row>
    <row r="316" spans="1:23" ht="15.6">
      <c r="A316" s="11">
        <v>471</v>
      </c>
      <c r="B316" s="12">
        <v>46088</v>
      </c>
      <c r="C316" s="11">
        <f t="shared" si="28"/>
        <v>2026</v>
      </c>
      <c r="D316" s="13" t="str">
        <f t="shared" si="29"/>
        <v>Mar</v>
      </c>
      <c r="E316" s="14" t="str">
        <f t="shared" si="30"/>
        <v>Q1</v>
      </c>
      <c r="F316" s="11" t="s">
        <v>30</v>
      </c>
      <c r="G316" s="11" t="s">
        <v>31</v>
      </c>
      <c r="H316" s="11" t="s">
        <v>43</v>
      </c>
      <c r="I316" s="11" t="s">
        <v>27</v>
      </c>
      <c r="J316" s="11" t="s">
        <v>58</v>
      </c>
      <c r="K316" s="11" t="s">
        <v>59</v>
      </c>
      <c r="L316" s="15">
        <v>2</v>
      </c>
      <c r="M316" s="16">
        <v>40.020000000000003</v>
      </c>
      <c r="N316" s="17">
        <v>0</v>
      </c>
      <c r="O316" s="16">
        <v>14.38</v>
      </c>
      <c r="P316" s="16">
        <f t="shared" si="31"/>
        <v>80.040000000000006</v>
      </c>
      <c r="Q316" s="16">
        <f t="shared" si="32"/>
        <v>28.76</v>
      </c>
      <c r="R316" s="16">
        <f t="shared" si="33"/>
        <v>51.28</v>
      </c>
      <c r="S316" s="18">
        <f t="shared" si="34"/>
        <v>0.64067966016991496</v>
      </c>
      <c r="T316" s="19">
        <f>YEAR(SalesDataTable[[#This Row],[Order Date]])</f>
        <v>2026</v>
      </c>
      <c r="U316" s="18" t="str">
        <f>"Q"&amp;ROUNDUP(MONTH(SalesDataTable[[#This Row],[Order Date]])/3,0)</f>
        <v>Q1</v>
      </c>
      <c r="V316" s="15">
        <f>MONTH(SalesDataTable[[#This Row],[Order Date]])</f>
        <v>3</v>
      </c>
      <c r="W316" s="18" t="str">
        <f>TEXT(SalesDataTable[[#This Row],[Order Date]],"mmm")</f>
        <v>Mar</v>
      </c>
    </row>
    <row r="317" spans="1:23" ht="15.6">
      <c r="A317" s="11">
        <v>842</v>
      </c>
      <c r="B317" s="12">
        <v>46088</v>
      </c>
      <c r="C317" s="11">
        <f t="shared" si="28"/>
        <v>2026</v>
      </c>
      <c r="D317" s="13" t="str">
        <f t="shared" si="29"/>
        <v>Mar</v>
      </c>
      <c r="E317" s="14" t="str">
        <f t="shared" si="30"/>
        <v>Q1</v>
      </c>
      <c r="F317" s="11" t="s">
        <v>24</v>
      </c>
      <c r="G317" s="11" t="s">
        <v>74</v>
      </c>
      <c r="H317" s="11" t="s">
        <v>26</v>
      </c>
      <c r="I317" s="11" t="s">
        <v>37</v>
      </c>
      <c r="J317" s="11" t="s">
        <v>58</v>
      </c>
      <c r="K317" s="11" t="s">
        <v>59</v>
      </c>
      <c r="L317" s="15">
        <v>1</v>
      </c>
      <c r="M317" s="16">
        <v>40.01</v>
      </c>
      <c r="N317" s="17">
        <v>0.05</v>
      </c>
      <c r="O317" s="16">
        <v>14.35</v>
      </c>
      <c r="P317" s="16">
        <f t="shared" si="31"/>
        <v>38.009500000000003</v>
      </c>
      <c r="Q317" s="16">
        <f t="shared" si="32"/>
        <v>14.35</v>
      </c>
      <c r="R317" s="16">
        <f t="shared" si="33"/>
        <v>23.659500000000001</v>
      </c>
      <c r="S317" s="18">
        <f t="shared" si="34"/>
        <v>0.62246280535129395</v>
      </c>
      <c r="T317" s="19">
        <f>YEAR(SalesDataTable[[#This Row],[Order Date]])</f>
        <v>2026</v>
      </c>
      <c r="U317" s="18" t="str">
        <f>"Q"&amp;ROUNDUP(MONTH(SalesDataTable[[#This Row],[Order Date]])/3,0)</f>
        <v>Q1</v>
      </c>
      <c r="V317" s="15">
        <f>MONTH(SalesDataTable[[#This Row],[Order Date]])</f>
        <v>3</v>
      </c>
      <c r="W317" s="18" t="str">
        <f>TEXT(SalesDataTable[[#This Row],[Order Date]],"mmm")</f>
        <v>Mar</v>
      </c>
    </row>
    <row r="318" spans="1:23" ht="15.6">
      <c r="A318" s="11">
        <v>3386</v>
      </c>
      <c r="B318" s="12">
        <v>46088</v>
      </c>
      <c r="C318" s="11">
        <f t="shared" si="28"/>
        <v>2026</v>
      </c>
      <c r="D318" s="13" t="str">
        <f t="shared" si="29"/>
        <v>Mar</v>
      </c>
      <c r="E318" s="14" t="str">
        <f t="shared" si="30"/>
        <v>Q1</v>
      </c>
      <c r="F318" s="11" t="s">
        <v>30</v>
      </c>
      <c r="G318" s="11" t="s">
        <v>67</v>
      </c>
      <c r="H318" s="11" t="s">
        <v>26</v>
      </c>
      <c r="I318" s="11" t="s">
        <v>27</v>
      </c>
      <c r="J318" s="11" t="s">
        <v>33</v>
      </c>
      <c r="K318" s="11" t="s">
        <v>61</v>
      </c>
      <c r="L318" s="15">
        <v>3</v>
      </c>
      <c r="M318" s="16">
        <v>155.16</v>
      </c>
      <c r="N318" s="17">
        <v>0</v>
      </c>
      <c r="O318" s="16">
        <v>76.849999999999994</v>
      </c>
      <c r="P318" s="16">
        <f t="shared" si="31"/>
        <v>465.48</v>
      </c>
      <c r="Q318" s="16">
        <f t="shared" si="32"/>
        <v>230.55</v>
      </c>
      <c r="R318" s="16">
        <f t="shared" si="33"/>
        <v>234.93</v>
      </c>
      <c r="S318" s="18">
        <f t="shared" si="34"/>
        <v>0.50470482083011103</v>
      </c>
      <c r="T318" s="19">
        <f>YEAR(SalesDataTable[[#This Row],[Order Date]])</f>
        <v>2026</v>
      </c>
      <c r="U318" s="18" t="str">
        <f>"Q"&amp;ROUNDUP(MONTH(SalesDataTable[[#This Row],[Order Date]])/3,0)</f>
        <v>Q1</v>
      </c>
      <c r="V318" s="15">
        <f>MONTH(SalesDataTable[[#This Row],[Order Date]])</f>
        <v>3</v>
      </c>
      <c r="W318" s="18" t="str">
        <f>TEXT(SalesDataTable[[#This Row],[Order Date]],"mmm")</f>
        <v>Mar</v>
      </c>
    </row>
    <row r="319" spans="1:23" ht="15.6">
      <c r="A319" s="11">
        <v>4505</v>
      </c>
      <c r="B319" s="12">
        <v>46088</v>
      </c>
      <c r="C319" s="11">
        <f t="shared" si="28"/>
        <v>2026</v>
      </c>
      <c r="D319" s="13" t="str">
        <f t="shared" si="29"/>
        <v>Mar</v>
      </c>
      <c r="E319" s="14" t="str">
        <f t="shared" si="30"/>
        <v>Q1</v>
      </c>
      <c r="F319" s="11" t="s">
        <v>30</v>
      </c>
      <c r="G319" s="11" t="s">
        <v>73</v>
      </c>
      <c r="H319" s="11" t="s">
        <v>52</v>
      </c>
      <c r="I319" s="11" t="s">
        <v>37</v>
      </c>
      <c r="J319" s="11" t="s">
        <v>58</v>
      </c>
      <c r="K319" s="11" t="s">
        <v>59</v>
      </c>
      <c r="L319" s="15">
        <v>1</v>
      </c>
      <c r="M319" s="16">
        <v>39.96</v>
      </c>
      <c r="N319" s="17">
        <v>0</v>
      </c>
      <c r="O319" s="16">
        <v>14.5</v>
      </c>
      <c r="P319" s="16">
        <f t="shared" si="31"/>
        <v>39.96</v>
      </c>
      <c r="Q319" s="16">
        <f t="shared" si="32"/>
        <v>14.5</v>
      </c>
      <c r="R319" s="16">
        <f t="shared" si="33"/>
        <v>25.46</v>
      </c>
      <c r="S319" s="18">
        <f t="shared" si="34"/>
        <v>0.63713713713713704</v>
      </c>
      <c r="T319" s="19">
        <f>YEAR(SalesDataTable[[#This Row],[Order Date]])</f>
        <v>2026</v>
      </c>
      <c r="U319" s="18" t="str">
        <f>"Q"&amp;ROUNDUP(MONTH(SalesDataTable[[#This Row],[Order Date]])/3,0)</f>
        <v>Q1</v>
      </c>
      <c r="V319" s="15">
        <f>MONTH(SalesDataTable[[#This Row],[Order Date]])</f>
        <v>3</v>
      </c>
      <c r="W319" s="18" t="str">
        <f>TEXT(SalesDataTable[[#This Row],[Order Date]],"mmm")</f>
        <v>Mar</v>
      </c>
    </row>
    <row r="320" spans="1:23" ht="15.6">
      <c r="A320" s="11">
        <v>1286</v>
      </c>
      <c r="B320" s="12">
        <v>46089</v>
      </c>
      <c r="C320" s="11">
        <f t="shared" si="28"/>
        <v>2026</v>
      </c>
      <c r="D320" s="13" t="str">
        <f t="shared" si="29"/>
        <v>Mar</v>
      </c>
      <c r="E320" s="14" t="str">
        <f t="shared" si="30"/>
        <v>Q1</v>
      </c>
      <c r="F320" s="11" t="s">
        <v>30</v>
      </c>
      <c r="G320" s="11" t="s">
        <v>31</v>
      </c>
      <c r="H320" s="11" t="s">
        <v>26</v>
      </c>
      <c r="I320" s="11" t="s">
        <v>37</v>
      </c>
      <c r="J320" s="11" t="s">
        <v>33</v>
      </c>
      <c r="K320" s="11" t="s">
        <v>41</v>
      </c>
      <c r="L320" s="15">
        <v>1</v>
      </c>
      <c r="M320" s="16">
        <v>146.6</v>
      </c>
      <c r="N320" s="17">
        <v>0</v>
      </c>
      <c r="O320" s="16">
        <v>78.92</v>
      </c>
      <c r="P320" s="16">
        <f t="shared" si="31"/>
        <v>146.6</v>
      </c>
      <c r="Q320" s="16">
        <f t="shared" si="32"/>
        <v>78.92</v>
      </c>
      <c r="R320" s="16">
        <f t="shared" si="33"/>
        <v>67.680000000000007</v>
      </c>
      <c r="S320" s="18">
        <f t="shared" si="34"/>
        <v>0.46166439290586597</v>
      </c>
      <c r="T320" s="19">
        <f>YEAR(SalesDataTable[[#This Row],[Order Date]])</f>
        <v>2026</v>
      </c>
      <c r="U320" s="18" t="str">
        <f>"Q"&amp;ROUNDUP(MONTH(SalesDataTable[[#This Row],[Order Date]])/3,0)</f>
        <v>Q1</v>
      </c>
      <c r="V320" s="15">
        <f>MONTH(SalesDataTable[[#This Row],[Order Date]])</f>
        <v>3</v>
      </c>
      <c r="W320" s="18" t="str">
        <f>TEXT(SalesDataTable[[#This Row],[Order Date]],"mmm")</f>
        <v>Mar</v>
      </c>
    </row>
    <row r="321" spans="1:23" ht="15.6">
      <c r="A321" s="11">
        <v>2653</v>
      </c>
      <c r="B321" s="12">
        <v>46089</v>
      </c>
      <c r="C321" s="11">
        <f t="shared" si="28"/>
        <v>2026</v>
      </c>
      <c r="D321" s="13" t="str">
        <f t="shared" si="29"/>
        <v>Mar</v>
      </c>
      <c r="E321" s="14" t="str">
        <f t="shared" si="30"/>
        <v>Q1</v>
      </c>
      <c r="F321" s="11" t="s">
        <v>30</v>
      </c>
      <c r="G321" s="11" t="s">
        <v>73</v>
      </c>
      <c r="H321" s="11" t="s">
        <v>43</v>
      </c>
      <c r="I321" s="11" t="s">
        <v>27</v>
      </c>
      <c r="J321" s="11" t="s">
        <v>33</v>
      </c>
      <c r="K321" s="11" t="s">
        <v>34</v>
      </c>
      <c r="L321" s="15">
        <v>1</v>
      </c>
      <c r="M321" s="16">
        <v>94.38</v>
      </c>
      <c r="N321" s="17">
        <v>0</v>
      </c>
      <c r="O321" s="16">
        <v>44.78</v>
      </c>
      <c r="P321" s="16">
        <f t="shared" si="31"/>
        <v>94.38</v>
      </c>
      <c r="Q321" s="16">
        <f t="shared" si="32"/>
        <v>44.78</v>
      </c>
      <c r="R321" s="16">
        <f t="shared" si="33"/>
        <v>49.6</v>
      </c>
      <c r="S321" s="18">
        <f t="shared" si="34"/>
        <v>0.52553507098961605</v>
      </c>
      <c r="T321" s="19">
        <f>YEAR(SalesDataTable[[#This Row],[Order Date]])</f>
        <v>2026</v>
      </c>
      <c r="U321" s="18" t="str">
        <f>"Q"&amp;ROUNDUP(MONTH(SalesDataTable[[#This Row],[Order Date]])/3,0)</f>
        <v>Q1</v>
      </c>
      <c r="V321" s="15">
        <f>MONTH(SalesDataTable[[#This Row],[Order Date]])</f>
        <v>3</v>
      </c>
      <c r="W321" s="18" t="str">
        <f>TEXT(SalesDataTable[[#This Row],[Order Date]],"mmm")</f>
        <v>Mar</v>
      </c>
    </row>
    <row r="322" spans="1:23" ht="15.6">
      <c r="A322" s="11">
        <v>4465</v>
      </c>
      <c r="B322" s="12">
        <v>46089</v>
      </c>
      <c r="C322" s="11">
        <f t="shared" ref="C322:C385" si="35">YEAR(B322)</f>
        <v>2026</v>
      </c>
      <c r="D322" s="13" t="str">
        <f t="shared" ref="D322:D385" si="36">TEXT(B322,"MMM")</f>
        <v>Mar</v>
      </c>
      <c r="E322" s="14" t="str">
        <f t="shared" ref="E322:E385" si="37">"Q"&amp;ROUNDUP(MONTH(B322)/3,0)</f>
        <v>Q1</v>
      </c>
      <c r="F322" s="11" t="s">
        <v>30</v>
      </c>
      <c r="G322" s="11" t="s">
        <v>67</v>
      </c>
      <c r="H322" s="11" t="s">
        <v>43</v>
      </c>
      <c r="I322" s="11" t="s">
        <v>27</v>
      </c>
      <c r="J322" s="11" t="s">
        <v>58</v>
      </c>
      <c r="K322" s="11" t="s">
        <v>62</v>
      </c>
      <c r="L322" s="15">
        <v>1</v>
      </c>
      <c r="M322" s="16">
        <v>121.77</v>
      </c>
      <c r="N322" s="17">
        <v>0</v>
      </c>
      <c r="O322" s="16">
        <v>67.52</v>
      </c>
      <c r="P322" s="16">
        <f t="shared" ref="P322:P385" si="38">L322*M322*(1-N322)</f>
        <v>121.77</v>
      </c>
      <c r="Q322" s="16">
        <f t="shared" ref="Q322:Q385" si="39">L322*O322</f>
        <v>67.52</v>
      </c>
      <c r="R322" s="16">
        <f t="shared" ref="R322:R385" si="40">P322-Q322</f>
        <v>54.25</v>
      </c>
      <c r="S322" s="18">
        <f t="shared" ref="S322:S385" si="41">IFERROR(R322/P322,0)</f>
        <v>0.44551203087788499</v>
      </c>
      <c r="T322" s="19">
        <f>YEAR(SalesDataTable[[#This Row],[Order Date]])</f>
        <v>2026</v>
      </c>
      <c r="U322" s="18" t="str">
        <f>"Q"&amp;ROUNDUP(MONTH(SalesDataTable[[#This Row],[Order Date]])/3,0)</f>
        <v>Q1</v>
      </c>
      <c r="V322" s="15">
        <f>MONTH(SalesDataTable[[#This Row],[Order Date]])</f>
        <v>3</v>
      </c>
      <c r="W322" s="18" t="str">
        <f>TEXT(SalesDataTable[[#This Row],[Order Date]],"mmm")</f>
        <v>Mar</v>
      </c>
    </row>
    <row r="323" spans="1:23" ht="15.6">
      <c r="A323" s="11">
        <v>4576</v>
      </c>
      <c r="B323" s="12">
        <v>46089</v>
      </c>
      <c r="C323" s="11">
        <f t="shared" si="35"/>
        <v>2026</v>
      </c>
      <c r="D323" s="13" t="str">
        <f t="shared" si="36"/>
        <v>Mar</v>
      </c>
      <c r="E323" s="14" t="str">
        <f t="shared" si="37"/>
        <v>Q1</v>
      </c>
      <c r="F323" s="11" t="s">
        <v>44</v>
      </c>
      <c r="G323" s="11" t="s">
        <v>57</v>
      </c>
      <c r="H323" s="11" t="s">
        <v>52</v>
      </c>
      <c r="I323" s="11" t="s">
        <v>27</v>
      </c>
      <c r="J323" s="11" t="s">
        <v>47</v>
      </c>
      <c r="K323" s="11" t="s">
        <v>75</v>
      </c>
      <c r="L323" s="15">
        <v>5</v>
      </c>
      <c r="M323" s="16">
        <v>123.29</v>
      </c>
      <c r="N323" s="17">
        <v>0</v>
      </c>
      <c r="O323" s="16">
        <v>61.34</v>
      </c>
      <c r="P323" s="16">
        <f t="shared" si="38"/>
        <v>616.45000000000005</v>
      </c>
      <c r="Q323" s="16">
        <f t="shared" si="39"/>
        <v>306.7</v>
      </c>
      <c r="R323" s="16">
        <f t="shared" si="40"/>
        <v>309.75</v>
      </c>
      <c r="S323" s="18">
        <f t="shared" si="41"/>
        <v>0.50247384216075897</v>
      </c>
      <c r="T323" s="19">
        <f>YEAR(SalesDataTable[[#This Row],[Order Date]])</f>
        <v>2026</v>
      </c>
      <c r="U323" s="18" t="str">
        <f>"Q"&amp;ROUNDUP(MONTH(SalesDataTable[[#This Row],[Order Date]])/3,0)</f>
        <v>Q1</v>
      </c>
      <c r="V323" s="15">
        <f>MONTH(SalesDataTable[[#This Row],[Order Date]])</f>
        <v>3</v>
      </c>
      <c r="W323" s="18" t="str">
        <f>TEXT(SalesDataTable[[#This Row],[Order Date]],"mmm")</f>
        <v>Mar</v>
      </c>
    </row>
    <row r="324" spans="1:23" ht="15.6">
      <c r="A324" s="11">
        <v>718</v>
      </c>
      <c r="B324" s="12">
        <v>46090</v>
      </c>
      <c r="C324" s="11">
        <f t="shared" si="35"/>
        <v>2026</v>
      </c>
      <c r="D324" s="13" t="str">
        <f t="shared" si="36"/>
        <v>Mar</v>
      </c>
      <c r="E324" s="14" t="str">
        <f t="shared" si="37"/>
        <v>Q1</v>
      </c>
      <c r="F324" s="11" t="s">
        <v>30</v>
      </c>
      <c r="G324" s="11" t="s">
        <v>67</v>
      </c>
      <c r="H324" s="11" t="s">
        <v>26</v>
      </c>
      <c r="I324" s="11" t="s">
        <v>37</v>
      </c>
      <c r="J324" s="11" t="s">
        <v>58</v>
      </c>
      <c r="K324" s="11" t="s">
        <v>59</v>
      </c>
      <c r="L324" s="15">
        <v>1</v>
      </c>
      <c r="M324" s="16">
        <v>41.15</v>
      </c>
      <c r="N324" s="17">
        <v>0.05</v>
      </c>
      <c r="O324" s="16">
        <v>14.4</v>
      </c>
      <c r="P324" s="16">
        <f t="shared" si="38"/>
        <v>39.092500000000001</v>
      </c>
      <c r="Q324" s="16">
        <f t="shared" si="39"/>
        <v>14.4</v>
      </c>
      <c r="R324" s="16">
        <f t="shared" si="40"/>
        <v>24.692499999999999</v>
      </c>
      <c r="S324" s="18">
        <f t="shared" si="41"/>
        <v>0.63164289825414099</v>
      </c>
      <c r="T324" s="19">
        <f>YEAR(SalesDataTable[[#This Row],[Order Date]])</f>
        <v>2026</v>
      </c>
      <c r="U324" s="18" t="str">
        <f>"Q"&amp;ROUNDUP(MONTH(SalesDataTable[[#This Row],[Order Date]])/3,0)</f>
        <v>Q1</v>
      </c>
      <c r="V324" s="15">
        <f>MONTH(SalesDataTable[[#This Row],[Order Date]])</f>
        <v>3</v>
      </c>
      <c r="W324" s="18" t="str">
        <f>TEXT(SalesDataTable[[#This Row],[Order Date]],"mmm")</f>
        <v>Mar</v>
      </c>
    </row>
    <row r="325" spans="1:23" ht="15.6">
      <c r="A325" s="11">
        <v>1527</v>
      </c>
      <c r="B325" s="12">
        <v>46090</v>
      </c>
      <c r="C325" s="11">
        <f t="shared" si="35"/>
        <v>2026</v>
      </c>
      <c r="D325" s="13" t="str">
        <f t="shared" si="36"/>
        <v>Mar</v>
      </c>
      <c r="E325" s="14" t="str">
        <f t="shared" si="37"/>
        <v>Q1</v>
      </c>
      <c r="F325" s="11" t="s">
        <v>44</v>
      </c>
      <c r="G325" s="11" t="s">
        <v>45</v>
      </c>
      <c r="H325" s="11" t="s">
        <v>52</v>
      </c>
      <c r="I325" s="11" t="s">
        <v>37</v>
      </c>
      <c r="J325" s="11" t="s">
        <v>38</v>
      </c>
      <c r="K325" s="11" t="s">
        <v>39</v>
      </c>
      <c r="L325" s="15">
        <v>4</v>
      </c>
      <c r="M325" s="16">
        <v>35.42</v>
      </c>
      <c r="N325" s="17">
        <v>0</v>
      </c>
      <c r="O325" s="16">
        <v>13.31</v>
      </c>
      <c r="P325" s="16">
        <f t="shared" si="38"/>
        <v>141.68</v>
      </c>
      <c r="Q325" s="16">
        <f t="shared" si="39"/>
        <v>53.24</v>
      </c>
      <c r="R325" s="16">
        <f t="shared" si="40"/>
        <v>88.44</v>
      </c>
      <c r="S325" s="18">
        <f t="shared" si="41"/>
        <v>0.62422360248447195</v>
      </c>
      <c r="T325" s="19">
        <f>YEAR(SalesDataTable[[#This Row],[Order Date]])</f>
        <v>2026</v>
      </c>
      <c r="U325" s="18" t="str">
        <f>"Q"&amp;ROUNDUP(MONTH(SalesDataTable[[#This Row],[Order Date]])/3,0)</f>
        <v>Q1</v>
      </c>
      <c r="V325" s="15">
        <f>MONTH(SalesDataTable[[#This Row],[Order Date]])</f>
        <v>3</v>
      </c>
      <c r="W325" s="18" t="str">
        <f>TEXT(SalesDataTable[[#This Row],[Order Date]],"mmm")</f>
        <v>Mar</v>
      </c>
    </row>
    <row r="326" spans="1:23" ht="15.6">
      <c r="A326" s="11">
        <v>1797</v>
      </c>
      <c r="B326" s="12">
        <v>46090</v>
      </c>
      <c r="C326" s="11">
        <f t="shared" si="35"/>
        <v>2026</v>
      </c>
      <c r="D326" s="13" t="str">
        <f t="shared" si="36"/>
        <v>Mar</v>
      </c>
      <c r="E326" s="14" t="str">
        <f t="shared" si="37"/>
        <v>Q1</v>
      </c>
      <c r="F326" s="11" t="s">
        <v>30</v>
      </c>
      <c r="G326" s="11" t="s">
        <v>67</v>
      </c>
      <c r="H326" s="11" t="s">
        <v>26</v>
      </c>
      <c r="I326" s="11" t="s">
        <v>40</v>
      </c>
      <c r="J326" s="11" t="s">
        <v>28</v>
      </c>
      <c r="K326" s="11" t="s">
        <v>54</v>
      </c>
      <c r="L326" s="15">
        <v>1</v>
      </c>
      <c r="M326" s="16">
        <v>103.74</v>
      </c>
      <c r="N326" s="17">
        <v>0.1</v>
      </c>
      <c r="O326" s="16">
        <v>51.32</v>
      </c>
      <c r="P326" s="16">
        <f t="shared" si="38"/>
        <v>93.366</v>
      </c>
      <c r="Q326" s="16">
        <f t="shared" si="39"/>
        <v>51.32</v>
      </c>
      <c r="R326" s="16">
        <f t="shared" si="40"/>
        <v>42.045999999999999</v>
      </c>
      <c r="S326" s="18">
        <f t="shared" si="41"/>
        <v>0.45033523980892398</v>
      </c>
      <c r="T326" s="19">
        <f>YEAR(SalesDataTable[[#This Row],[Order Date]])</f>
        <v>2026</v>
      </c>
      <c r="U326" s="18" t="str">
        <f>"Q"&amp;ROUNDUP(MONTH(SalesDataTable[[#This Row],[Order Date]])/3,0)</f>
        <v>Q1</v>
      </c>
      <c r="V326" s="15">
        <f>MONTH(SalesDataTable[[#This Row],[Order Date]])</f>
        <v>3</v>
      </c>
      <c r="W326" s="18" t="str">
        <f>TEXT(SalesDataTable[[#This Row],[Order Date]],"mmm")</f>
        <v>Mar</v>
      </c>
    </row>
    <row r="327" spans="1:23" ht="15.6">
      <c r="A327" s="11">
        <v>2917</v>
      </c>
      <c r="B327" s="12">
        <v>46090</v>
      </c>
      <c r="C327" s="11">
        <f t="shared" si="35"/>
        <v>2026</v>
      </c>
      <c r="D327" s="13" t="str">
        <f t="shared" si="36"/>
        <v>Mar</v>
      </c>
      <c r="E327" s="14" t="str">
        <f t="shared" si="37"/>
        <v>Q1</v>
      </c>
      <c r="F327" s="11" t="s">
        <v>35</v>
      </c>
      <c r="G327" s="11" t="s">
        <v>76</v>
      </c>
      <c r="H327" s="11" t="s">
        <v>52</v>
      </c>
      <c r="I327" s="11" t="s">
        <v>40</v>
      </c>
      <c r="J327" s="11" t="s">
        <v>38</v>
      </c>
      <c r="K327" s="11" t="s">
        <v>72</v>
      </c>
      <c r="L327" s="15">
        <v>2</v>
      </c>
      <c r="M327" s="16">
        <v>165.49</v>
      </c>
      <c r="N327" s="17">
        <v>0.05</v>
      </c>
      <c r="O327" s="16">
        <v>89.82</v>
      </c>
      <c r="P327" s="16">
        <f t="shared" si="38"/>
        <v>314.43099999999998</v>
      </c>
      <c r="Q327" s="16">
        <f t="shared" si="39"/>
        <v>179.64</v>
      </c>
      <c r="R327" s="16">
        <f t="shared" si="40"/>
        <v>134.791</v>
      </c>
      <c r="S327" s="18">
        <f t="shared" si="41"/>
        <v>0.42868228641577999</v>
      </c>
      <c r="T327" s="19">
        <f>YEAR(SalesDataTable[[#This Row],[Order Date]])</f>
        <v>2026</v>
      </c>
      <c r="U327" s="18" t="str">
        <f>"Q"&amp;ROUNDUP(MONTH(SalesDataTable[[#This Row],[Order Date]])/3,0)</f>
        <v>Q1</v>
      </c>
      <c r="V327" s="15">
        <f>MONTH(SalesDataTable[[#This Row],[Order Date]])</f>
        <v>3</v>
      </c>
      <c r="W327" s="18" t="str">
        <f>TEXT(SalesDataTable[[#This Row],[Order Date]],"mmm")</f>
        <v>Mar</v>
      </c>
    </row>
    <row r="328" spans="1:23" ht="15.6">
      <c r="A328" s="11">
        <v>4095</v>
      </c>
      <c r="B328" s="12">
        <v>46090</v>
      </c>
      <c r="C328" s="11">
        <f t="shared" si="35"/>
        <v>2026</v>
      </c>
      <c r="D328" s="13" t="str">
        <f t="shared" si="36"/>
        <v>Mar</v>
      </c>
      <c r="E328" s="14" t="str">
        <f t="shared" si="37"/>
        <v>Q1</v>
      </c>
      <c r="F328" s="11" t="s">
        <v>30</v>
      </c>
      <c r="G328" s="11" t="s">
        <v>51</v>
      </c>
      <c r="H328" s="11" t="s">
        <v>52</v>
      </c>
      <c r="I328" s="11" t="s">
        <v>37</v>
      </c>
      <c r="J328" s="11" t="s">
        <v>33</v>
      </c>
      <c r="K328" s="11" t="s">
        <v>70</v>
      </c>
      <c r="L328" s="15">
        <v>1</v>
      </c>
      <c r="M328" s="16">
        <v>72.87</v>
      </c>
      <c r="N328" s="17">
        <v>0.05</v>
      </c>
      <c r="O328" s="16">
        <v>32</v>
      </c>
      <c r="P328" s="16">
        <f t="shared" si="38"/>
        <v>69.226500000000001</v>
      </c>
      <c r="Q328" s="16">
        <f t="shared" si="39"/>
        <v>32</v>
      </c>
      <c r="R328" s="16">
        <f t="shared" si="40"/>
        <v>37.226500000000001</v>
      </c>
      <c r="S328" s="18">
        <f t="shared" si="41"/>
        <v>0.53774927231623704</v>
      </c>
      <c r="T328" s="19">
        <f>YEAR(SalesDataTable[[#This Row],[Order Date]])</f>
        <v>2026</v>
      </c>
      <c r="U328" s="18" t="str">
        <f>"Q"&amp;ROUNDUP(MONTH(SalesDataTable[[#This Row],[Order Date]])/3,0)</f>
        <v>Q1</v>
      </c>
      <c r="V328" s="15">
        <f>MONTH(SalesDataTable[[#This Row],[Order Date]])</f>
        <v>3</v>
      </c>
      <c r="W328" s="18" t="str">
        <f>TEXT(SalesDataTable[[#This Row],[Order Date]],"mmm")</f>
        <v>Mar</v>
      </c>
    </row>
    <row r="329" spans="1:23" ht="15.6">
      <c r="A329" s="11">
        <v>5050</v>
      </c>
      <c r="B329" s="12">
        <v>46090</v>
      </c>
      <c r="C329" s="11">
        <f t="shared" si="35"/>
        <v>2026</v>
      </c>
      <c r="D329" s="13" t="str">
        <f t="shared" si="36"/>
        <v>Mar</v>
      </c>
      <c r="E329" s="14" t="str">
        <f t="shared" si="37"/>
        <v>Q1</v>
      </c>
      <c r="F329" s="11" t="s">
        <v>44</v>
      </c>
      <c r="G329" s="11" t="s">
        <v>71</v>
      </c>
      <c r="H329" s="11" t="s">
        <v>43</v>
      </c>
      <c r="I329" s="11" t="s">
        <v>27</v>
      </c>
      <c r="J329" s="11" t="s">
        <v>38</v>
      </c>
      <c r="K329" s="11" t="s">
        <v>72</v>
      </c>
      <c r="L329" s="15">
        <v>1</v>
      </c>
      <c r="M329" s="16">
        <v>161.04</v>
      </c>
      <c r="N329" s="17">
        <v>0</v>
      </c>
      <c r="O329" s="16">
        <v>85.83</v>
      </c>
      <c r="P329" s="16">
        <f t="shared" si="38"/>
        <v>161.04</v>
      </c>
      <c r="Q329" s="16">
        <f t="shared" si="39"/>
        <v>85.83</v>
      </c>
      <c r="R329" s="16">
        <f t="shared" si="40"/>
        <v>75.209999999999994</v>
      </c>
      <c r="S329" s="18">
        <f t="shared" si="41"/>
        <v>0.46702682563338299</v>
      </c>
      <c r="T329" s="19">
        <f>YEAR(SalesDataTable[[#This Row],[Order Date]])</f>
        <v>2026</v>
      </c>
      <c r="U329" s="18" t="str">
        <f>"Q"&amp;ROUNDUP(MONTH(SalesDataTable[[#This Row],[Order Date]])/3,0)</f>
        <v>Q1</v>
      </c>
      <c r="V329" s="15">
        <f>MONTH(SalesDataTable[[#This Row],[Order Date]])</f>
        <v>3</v>
      </c>
      <c r="W329" s="18" t="str">
        <f>TEXT(SalesDataTable[[#This Row],[Order Date]],"mmm")</f>
        <v>Mar</v>
      </c>
    </row>
    <row r="330" spans="1:23" ht="15.6">
      <c r="A330" s="11">
        <v>709</v>
      </c>
      <c r="B330" s="12">
        <v>46091</v>
      </c>
      <c r="C330" s="11">
        <f t="shared" si="35"/>
        <v>2026</v>
      </c>
      <c r="D330" s="13" t="str">
        <f t="shared" si="36"/>
        <v>Mar</v>
      </c>
      <c r="E330" s="14" t="str">
        <f t="shared" si="37"/>
        <v>Q1</v>
      </c>
      <c r="F330" s="11" t="s">
        <v>24</v>
      </c>
      <c r="G330" s="11" t="s">
        <v>25</v>
      </c>
      <c r="H330" s="11" t="s">
        <v>26</v>
      </c>
      <c r="I330" s="11" t="s">
        <v>37</v>
      </c>
      <c r="J330" s="11" t="s">
        <v>38</v>
      </c>
      <c r="K330" s="11" t="s">
        <v>68</v>
      </c>
      <c r="L330" s="15">
        <v>3</v>
      </c>
      <c r="M330" s="16">
        <v>130.6</v>
      </c>
      <c r="N330" s="17">
        <v>0.05</v>
      </c>
      <c r="O330" s="16">
        <v>65.62</v>
      </c>
      <c r="P330" s="16">
        <f t="shared" si="38"/>
        <v>372.21</v>
      </c>
      <c r="Q330" s="16">
        <f t="shared" si="39"/>
        <v>196.86</v>
      </c>
      <c r="R330" s="16">
        <f t="shared" si="40"/>
        <v>175.35</v>
      </c>
      <c r="S330" s="18">
        <f t="shared" si="41"/>
        <v>0.47110502135891003</v>
      </c>
      <c r="T330" s="19">
        <f>YEAR(SalesDataTable[[#This Row],[Order Date]])</f>
        <v>2026</v>
      </c>
      <c r="U330" s="18" t="str">
        <f>"Q"&amp;ROUNDUP(MONTH(SalesDataTable[[#This Row],[Order Date]])/3,0)</f>
        <v>Q1</v>
      </c>
      <c r="V330" s="15">
        <f>MONTH(SalesDataTable[[#This Row],[Order Date]])</f>
        <v>3</v>
      </c>
      <c r="W330" s="18" t="str">
        <f>TEXT(SalesDataTable[[#This Row],[Order Date]],"mmm")</f>
        <v>Mar</v>
      </c>
    </row>
    <row r="331" spans="1:23" ht="15.6">
      <c r="A331" s="11">
        <v>1073</v>
      </c>
      <c r="B331" s="12">
        <v>46091</v>
      </c>
      <c r="C331" s="11">
        <f t="shared" si="35"/>
        <v>2026</v>
      </c>
      <c r="D331" s="13" t="str">
        <f t="shared" si="36"/>
        <v>Mar</v>
      </c>
      <c r="E331" s="14" t="str">
        <f t="shared" si="37"/>
        <v>Q1</v>
      </c>
      <c r="F331" s="11" t="s">
        <v>35</v>
      </c>
      <c r="G331" s="11" t="s">
        <v>63</v>
      </c>
      <c r="H331" s="11" t="s">
        <v>52</v>
      </c>
      <c r="I331" s="11" t="s">
        <v>27</v>
      </c>
      <c r="J331" s="11" t="s">
        <v>28</v>
      </c>
      <c r="K331" s="11" t="s">
        <v>29</v>
      </c>
      <c r="L331" s="15">
        <v>2</v>
      </c>
      <c r="M331" s="16">
        <v>81.290000000000006</v>
      </c>
      <c r="N331" s="17">
        <v>0</v>
      </c>
      <c r="O331" s="16">
        <v>43.9</v>
      </c>
      <c r="P331" s="16">
        <f t="shared" si="38"/>
        <v>162.58000000000001</v>
      </c>
      <c r="Q331" s="16">
        <f t="shared" si="39"/>
        <v>87.8</v>
      </c>
      <c r="R331" s="16">
        <f t="shared" si="40"/>
        <v>74.78</v>
      </c>
      <c r="S331" s="18">
        <f t="shared" si="41"/>
        <v>0.4599581744372</v>
      </c>
      <c r="T331" s="19">
        <f>YEAR(SalesDataTable[[#This Row],[Order Date]])</f>
        <v>2026</v>
      </c>
      <c r="U331" s="18" t="str">
        <f>"Q"&amp;ROUNDUP(MONTH(SalesDataTable[[#This Row],[Order Date]])/3,0)</f>
        <v>Q1</v>
      </c>
      <c r="V331" s="15">
        <f>MONTH(SalesDataTable[[#This Row],[Order Date]])</f>
        <v>3</v>
      </c>
      <c r="W331" s="18" t="str">
        <f>TEXT(SalesDataTable[[#This Row],[Order Date]],"mmm")</f>
        <v>Mar</v>
      </c>
    </row>
    <row r="332" spans="1:23" ht="15.6">
      <c r="A332" s="11">
        <v>2623</v>
      </c>
      <c r="B332" s="12">
        <v>46091</v>
      </c>
      <c r="C332" s="11">
        <f t="shared" si="35"/>
        <v>2026</v>
      </c>
      <c r="D332" s="13" t="str">
        <f t="shared" si="36"/>
        <v>Mar</v>
      </c>
      <c r="E332" s="14" t="str">
        <f t="shared" si="37"/>
        <v>Q1</v>
      </c>
      <c r="F332" s="11" t="s">
        <v>30</v>
      </c>
      <c r="G332" s="11" t="s">
        <v>67</v>
      </c>
      <c r="H332" s="11" t="s">
        <v>52</v>
      </c>
      <c r="I332" s="11" t="s">
        <v>37</v>
      </c>
      <c r="J332" s="11" t="s">
        <v>28</v>
      </c>
      <c r="K332" s="11" t="s">
        <v>54</v>
      </c>
      <c r="L332" s="15">
        <v>2</v>
      </c>
      <c r="M332" s="16">
        <v>103.33</v>
      </c>
      <c r="N332" s="17">
        <v>0.05</v>
      </c>
      <c r="O332" s="16">
        <v>51.58</v>
      </c>
      <c r="P332" s="16">
        <f t="shared" si="38"/>
        <v>196.327</v>
      </c>
      <c r="Q332" s="16">
        <f t="shared" si="39"/>
        <v>103.16</v>
      </c>
      <c r="R332" s="16">
        <f t="shared" si="40"/>
        <v>93.167000000000002</v>
      </c>
      <c r="S332" s="18">
        <f t="shared" si="41"/>
        <v>0.47455011282197601</v>
      </c>
      <c r="T332" s="19">
        <f>YEAR(SalesDataTable[[#This Row],[Order Date]])</f>
        <v>2026</v>
      </c>
      <c r="U332" s="18" t="str">
        <f>"Q"&amp;ROUNDUP(MONTH(SalesDataTable[[#This Row],[Order Date]])/3,0)</f>
        <v>Q1</v>
      </c>
      <c r="V332" s="15">
        <f>MONTH(SalesDataTable[[#This Row],[Order Date]])</f>
        <v>3</v>
      </c>
      <c r="W332" s="18" t="str">
        <f>TEXT(SalesDataTable[[#This Row],[Order Date]],"mmm")</f>
        <v>Mar</v>
      </c>
    </row>
    <row r="333" spans="1:23" ht="15.6">
      <c r="A333" s="11">
        <v>2625</v>
      </c>
      <c r="B333" s="12">
        <v>46091</v>
      </c>
      <c r="C333" s="11">
        <f t="shared" si="35"/>
        <v>2026</v>
      </c>
      <c r="D333" s="13" t="str">
        <f t="shared" si="36"/>
        <v>Mar</v>
      </c>
      <c r="E333" s="14" t="str">
        <f t="shared" si="37"/>
        <v>Q1</v>
      </c>
      <c r="F333" s="11" t="s">
        <v>44</v>
      </c>
      <c r="G333" s="11" t="s">
        <v>55</v>
      </c>
      <c r="H333" s="11" t="s">
        <v>43</v>
      </c>
      <c r="I333" s="11" t="s">
        <v>40</v>
      </c>
      <c r="J333" s="11" t="s">
        <v>58</v>
      </c>
      <c r="K333" s="11" t="s">
        <v>69</v>
      </c>
      <c r="L333" s="15">
        <v>2</v>
      </c>
      <c r="M333" s="16">
        <v>51.14</v>
      </c>
      <c r="N333" s="17">
        <v>0</v>
      </c>
      <c r="O333" s="16">
        <v>21.58</v>
      </c>
      <c r="P333" s="16">
        <f t="shared" si="38"/>
        <v>102.28</v>
      </c>
      <c r="Q333" s="16">
        <f t="shared" si="39"/>
        <v>43.16</v>
      </c>
      <c r="R333" s="16">
        <f t="shared" si="40"/>
        <v>59.12</v>
      </c>
      <c r="S333" s="18">
        <f t="shared" si="41"/>
        <v>0.57802111849824001</v>
      </c>
      <c r="T333" s="19">
        <f>YEAR(SalesDataTable[[#This Row],[Order Date]])</f>
        <v>2026</v>
      </c>
      <c r="U333" s="18" t="str">
        <f>"Q"&amp;ROUNDUP(MONTH(SalesDataTable[[#This Row],[Order Date]])/3,0)</f>
        <v>Q1</v>
      </c>
      <c r="V333" s="15">
        <f>MONTH(SalesDataTable[[#This Row],[Order Date]])</f>
        <v>3</v>
      </c>
      <c r="W333" s="18" t="str">
        <f>TEXT(SalesDataTable[[#This Row],[Order Date]],"mmm")</f>
        <v>Mar</v>
      </c>
    </row>
    <row r="334" spans="1:23" ht="15.6">
      <c r="A334" s="11">
        <v>3304</v>
      </c>
      <c r="B334" s="12">
        <v>46091</v>
      </c>
      <c r="C334" s="11">
        <f t="shared" si="35"/>
        <v>2026</v>
      </c>
      <c r="D334" s="13" t="str">
        <f t="shared" si="36"/>
        <v>Mar</v>
      </c>
      <c r="E334" s="14" t="str">
        <f t="shared" si="37"/>
        <v>Q1</v>
      </c>
      <c r="F334" s="11" t="s">
        <v>30</v>
      </c>
      <c r="G334" s="11" t="s">
        <v>67</v>
      </c>
      <c r="H334" s="11" t="s">
        <v>52</v>
      </c>
      <c r="I334" s="11" t="s">
        <v>27</v>
      </c>
      <c r="J334" s="11" t="s">
        <v>28</v>
      </c>
      <c r="K334" s="11" t="s">
        <v>46</v>
      </c>
      <c r="L334" s="15">
        <v>2</v>
      </c>
      <c r="M334" s="16">
        <v>49.7</v>
      </c>
      <c r="N334" s="17">
        <v>0</v>
      </c>
      <c r="O334" s="16">
        <v>23.14</v>
      </c>
      <c r="P334" s="16">
        <f t="shared" si="38"/>
        <v>99.4</v>
      </c>
      <c r="Q334" s="16">
        <f t="shared" si="39"/>
        <v>46.28</v>
      </c>
      <c r="R334" s="16">
        <f t="shared" si="40"/>
        <v>53.12</v>
      </c>
      <c r="S334" s="18">
        <f t="shared" si="41"/>
        <v>0.53440643863179105</v>
      </c>
      <c r="T334" s="19">
        <f>YEAR(SalesDataTable[[#This Row],[Order Date]])</f>
        <v>2026</v>
      </c>
      <c r="U334" s="18" t="str">
        <f>"Q"&amp;ROUNDUP(MONTH(SalesDataTable[[#This Row],[Order Date]])/3,0)</f>
        <v>Q1</v>
      </c>
      <c r="V334" s="15">
        <f>MONTH(SalesDataTable[[#This Row],[Order Date]])</f>
        <v>3</v>
      </c>
      <c r="W334" s="18" t="str">
        <f>TEXT(SalesDataTable[[#This Row],[Order Date]],"mmm")</f>
        <v>Mar</v>
      </c>
    </row>
    <row r="335" spans="1:23" ht="15.6">
      <c r="A335" s="11">
        <v>4876</v>
      </c>
      <c r="B335" s="12">
        <v>46091</v>
      </c>
      <c r="C335" s="11">
        <f t="shared" si="35"/>
        <v>2026</v>
      </c>
      <c r="D335" s="13" t="str">
        <f t="shared" si="36"/>
        <v>Mar</v>
      </c>
      <c r="E335" s="14" t="str">
        <f t="shared" si="37"/>
        <v>Q1</v>
      </c>
      <c r="F335" s="11" t="s">
        <v>44</v>
      </c>
      <c r="G335" s="11" t="s">
        <v>45</v>
      </c>
      <c r="H335" s="11" t="s">
        <v>26</v>
      </c>
      <c r="I335" s="11" t="s">
        <v>27</v>
      </c>
      <c r="J335" s="11" t="s">
        <v>28</v>
      </c>
      <c r="K335" s="11" t="s">
        <v>50</v>
      </c>
      <c r="L335" s="15">
        <v>1</v>
      </c>
      <c r="M335" s="16">
        <v>39.659999999999997</v>
      </c>
      <c r="N335" s="17">
        <v>0.05</v>
      </c>
      <c r="O335" s="16">
        <v>16.93</v>
      </c>
      <c r="P335" s="16">
        <f t="shared" si="38"/>
        <v>37.677</v>
      </c>
      <c r="Q335" s="16">
        <f t="shared" si="39"/>
        <v>16.93</v>
      </c>
      <c r="R335" s="16">
        <f t="shared" si="40"/>
        <v>20.747</v>
      </c>
      <c r="S335" s="18">
        <f t="shared" si="41"/>
        <v>0.55065424529553797</v>
      </c>
      <c r="T335" s="19">
        <f>YEAR(SalesDataTable[[#This Row],[Order Date]])</f>
        <v>2026</v>
      </c>
      <c r="U335" s="18" t="str">
        <f>"Q"&amp;ROUNDUP(MONTH(SalesDataTable[[#This Row],[Order Date]])/3,0)</f>
        <v>Q1</v>
      </c>
      <c r="V335" s="15">
        <f>MONTH(SalesDataTable[[#This Row],[Order Date]])</f>
        <v>3</v>
      </c>
      <c r="W335" s="18" t="str">
        <f>TEXT(SalesDataTable[[#This Row],[Order Date]],"mmm")</f>
        <v>Mar</v>
      </c>
    </row>
    <row r="336" spans="1:23" ht="15.6">
      <c r="A336" s="11">
        <v>83</v>
      </c>
      <c r="B336" s="12">
        <v>46092</v>
      </c>
      <c r="C336" s="11">
        <f t="shared" si="35"/>
        <v>2026</v>
      </c>
      <c r="D336" s="13" t="str">
        <f t="shared" si="36"/>
        <v>Mar</v>
      </c>
      <c r="E336" s="14" t="str">
        <f t="shared" si="37"/>
        <v>Q1</v>
      </c>
      <c r="F336" s="11" t="s">
        <v>30</v>
      </c>
      <c r="G336" s="11" t="s">
        <v>67</v>
      </c>
      <c r="H336" s="11" t="s">
        <v>32</v>
      </c>
      <c r="I336" s="11" t="s">
        <v>40</v>
      </c>
      <c r="J336" s="11" t="s">
        <v>58</v>
      </c>
      <c r="K336" s="11" t="s">
        <v>69</v>
      </c>
      <c r="L336" s="15">
        <v>4</v>
      </c>
      <c r="M336" s="16">
        <v>50.65</v>
      </c>
      <c r="N336" s="17">
        <v>0.15</v>
      </c>
      <c r="O336" s="16">
        <v>22</v>
      </c>
      <c r="P336" s="16">
        <f t="shared" si="38"/>
        <v>172.21</v>
      </c>
      <c r="Q336" s="16">
        <f t="shared" si="39"/>
        <v>88</v>
      </c>
      <c r="R336" s="16">
        <f t="shared" si="40"/>
        <v>84.21</v>
      </c>
      <c r="S336" s="18">
        <f t="shared" si="41"/>
        <v>0.48899599326403798</v>
      </c>
      <c r="T336" s="19">
        <f>YEAR(SalesDataTable[[#This Row],[Order Date]])</f>
        <v>2026</v>
      </c>
      <c r="U336" s="18" t="str">
        <f>"Q"&amp;ROUNDUP(MONTH(SalesDataTable[[#This Row],[Order Date]])/3,0)</f>
        <v>Q1</v>
      </c>
      <c r="V336" s="15">
        <f>MONTH(SalesDataTable[[#This Row],[Order Date]])</f>
        <v>3</v>
      </c>
      <c r="W336" s="18" t="str">
        <f>TEXT(SalesDataTable[[#This Row],[Order Date]],"mmm")</f>
        <v>Mar</v>
      </c>
    </row>
    <row r="337" spans="1:23" ht="15.6">
      <c r="A337" s="11">
        <v>863</v>
      </c>
      <c r="B337" s="12">
        <v>46092</v>
      </c>
      <c r="C337" s="11">
        <f t="shared" si="35"/>
        <v>2026</v>
      </c>
      <c r="D337" s="13" t="str">
        <f t="shared" si="36"/>
        <v>Mar</v>
      </c>
      <c r="E337" s="14" t="str">
        <f t="shared" si="37"/>
        <v>Q1</v>
      </c>
      <c r="F337" s="11" t="s">
        <v>35</v>
      </c>
      <c r="G337" s="11" t="s">
        <v>36</v>
      </c>
      <c r="H337" s="11" t="s">
        <v>52</v>
      </c>
      <c r="I337" s="11" t="s">
        <v>27</v>
      </c>
      <c r="J337" s="11" t="s">
        <v>58</v>
      </c>
      <c r="K337" s="11" t="s">
        <v>69</v>
      </c>
      <c r="L337" s="15">
        <v>2</v>
      </c>
      <c r="M337" s="16">
        <v>50.72</v>
      </c>
      <c r="N337" s="17">
        <v>0</v>
      </c>
      <c r="O337" s="16">
        <v>21.88</v>
      </c>
      <c r="P337" s="16">
        <f t="shared" si="38"/>
        <v>101.44</v>
      </c>
      <c r="Q337" s="16">
        <f t="shared" si="39"/>
        <v>43.76</v>
      </c>
      <c r="R337" s="16">
        <f t="shared" si="40"/>
        <v>57.68</v>
      </c>
      <c r="S337" s="18">
        <f t="shared" si="41"/>
        <v>0.56861198738170304</v>
      </c>
      <c r="T337" s="19">
        <f>YEAR(SalesDataTable[[#This Row],[Order Date]])</f>
        <v>2026</v>
      </c>
      <c r="U337" s="18" t="str">
        <f>"Q"&amp;ROUNDUP(MONTH(SalesDataTable[[#This Row],[Order Date]])/3,0)</f>
        <v>Q1</v>
      </c>
      <c r="V337" s="15">
        <f>MONTH(SalesDataTable[[#This Row],[Order Date]])</f>
        <v>3</v>
      </c>
      <c r="W337" s="18" t="str">
        <f>TEXT(SalesDataTable[[#This Row],[Order Date]],"mmm")</f>
        <v>Mar</v>
      </c>
    </row>
    <row r="338" spans="1:23" ht="15.6">
      <c r="A338" s="11">
        <v>2323</v>
      </c>
      <c r="B338" s="12">
        <v>46092</v>
      </c>
      <c r="C338" s="11">
        <f t="shared" si="35"/>
        <v>2026</v>
      </c>
      <c r="D338" s="13" t="str">
        <f t="shared" si="36"/>
        <v>Mar</v>
      </c>
      <c r="E338" s="14" t="str">
        <f t="shared" si="37"/>
        <v>Q1</v>
      </c>
      <c r="F338" s="11" t="s">
        <v>30</v>
      </c>
      <c r="G338" s="11" t="s">
        <v>67</v>
      </c>
      <c r="H338" s="11" t="s">
        <v>43</v>
      </c>
      <c r="I338" s="11" t="s">
        <v>37</v>
      </c>
      <c r="J338" s="11" t="s">
        <v>38</v>
      </c>
      <c r="K338" s="11" t="s">
        <v>39</v>
      </c>
      <c r="L338" s="15">
        <v>2</v>
      </c>
      <c r="M338" s="16">
        <v>36.08</v>
      </c>
      <c r="N338" s="17">
        <v>0.05</v>
      </c>
      <c r="O338" s="16">
        <v>13.19</v>
      </c>
      <c r="P338" s="16">
        <f t="shared" si="38"/>
        <v>68.552000000000007</v>
      </c>
      <c r="Q338" s="16">
        <f t="shared" si="39"/>
        <v>26.38</v>
      </c>
      <c r="R338" s="16">
        <f t="shared" si="40"/>
        <v>42.171999999999997</v>
      </c>
      <c r="S338" s="18">
        <f t="shared" si="41"/>
        <v>0.61518263507993898</v>
      </c>
      <c r="T338" s="19">
        <f>YEAR(SalesDataTable[[#This Row],[Order Date]])</f>
        <v>2026</v>
      </c>
      <c r="U338" s="18" t="str">
        <f>"Q"&amp;ROUNDUP(MONTH(SalesDataTable[[#This Row],[Order Date]])/3,0)</f>
        <v>Q1</v>
      </c>
      <c r="V338" s="15">
        <f>MONTH(SalesDataTable[[#This Row],[Order Date]])</f>
        <v>3</v>
      </c>
      <c r="W338" s="18" t="str">
        <f>TEXT(SalesDataTable[[#This Row],[Order Date]],"mmm")</f>
        <v>Mar</v>
      </c>
    </row>
    <row r="339" spans="1:23" ht="15.6">
      <c r="A339" s="11">
        <v>3064</v>
      </c>
      <c r="B339" s="12">
        <v>46092</v>
      </c>
      <c r="C339" s="11">
        <f t="shared" si="35"/>
        <v>2026</v>
      </c>
      <c r="D339" s="13" t="str">
        <f t="shared" si="36"/>
        <v>Mar</v>
      </c>
      <c r="E339" s="14" t="str">
        <f t="shared" si="37"/>
        <v>Q1</v>
      </c>
      <c r="F339" s="11" t="s">
        <v>44</v>
      </c>
      <c r="G339" s="11" t="s">
        <v>57</v>
      </c>
      <c r="H339" s="11" t="s">
        <v>26</v>
      </c>
      <c r="I339" s="11" t="s">
        <v>27</v>
      </c>
      <c r="J339" s="11" t="s">
        <v>47</v>
      </c>
      <c r="K339" s="11" t="s">
        <v>75</v>
      </c>
      <c r="L339" s="15">
        <v>6</v>
      </c>
      <c r="M339" s="16">
        <v>124.04</v>
      </c>
      <c r="N339" s="17">
        <v>0.05</v>
      </c>
      <c r="O339" s="16">
        <v>61.17</v>
      </c>
      <c r="P339" s="16">
        <f t="shared" si="38"/>
        <v>707.02800000000002</v>
      </c>
      <c r="Q339" s="16">
        <f t="shared" si="39"/>
        <v>367.02</v>
      </c>
      <c r="R339" s="16">
        <f t="shared" si="40"/>
        <v>340.00799999999998</v>
      </c>
      <c r="S339" s="18">
        <f t="shared" si="41"/>
        <v>0.48089750335206</v>
      </c>
      <c r="T339" s="19">
        <f>YEAR(SalesDataTable[[#This Row],[Order Date]])</f>
        <v>2026</v>
      </c>
      <c r="U339" s="18" t="str">
        <f>"Q"&amp;ROUNDUP(MONTH(SalesDataTable[[#This Row],[Order Date]])/3,0)</f>
        <v>Q1</v>
      </c>
      <c r="V339" s="15">
        <f>MONTH(SalesDataTable[[#This Row],[Order Date]])</f>
        <v>3</v>
      </c>
      <c r="W339" s="18" t="str">
        <f>TEXT(SalesDataTable[[#This Row],[Order Date]],"mmm")</f>
        <v>Mar</v>
      </c>
    </row>
    <row r="340" spans="1:23" ht="15.6">
      <c r="A340" s="11">
        <v>4995</v>
      </c>
      <c r="B340" s="12">
        <v>46092</v>
      </c>
      <c r="C340" s="11">
        <f t="shared" si="35"/>
        <v>2026</v>
      </c>
      <c r="D340" s="13" t="str">
        <f t="shared" si="36"/>
        <v>Mar</v>
      </c>
      <c r="E340" s="14" t="str">
        <f t="shared" si="37"/>
        <v>Q1</v>
      </c>
      <c r="F340" s="11" t="s">
        <v>30</v>
      </c>
      <c r="G340" s="11" t="s">
        <v>67</v>
      </c>
      <c r="H340" s="11" t="s">
        <v>52</v>
      </c>
      <c r="I340" s="11" t="s">
        <v>37</v>
      </c>
      <c r="J340" s="11" t="s">
        <v>33</v>
      </c>
      <c r="K340" s="11" t="s">
        <v>34</v>
      </c>
      <c r="L340" s="15">
        <v>3</v>
      </c>
      <c r="M340" s="16">
        <v>90.31</v>
      </c>
      <c r="N340" s="17">
        <v>0</v>
      </c>
      <c r="O340" s="16">
        <v>44.58</v>
      </c>
      <c r="P340" s="16">
        <f t="shared" si="38"/>
        <v>270.93</v>
      </c>
      <c r="Q340" s="16">
        <f t="shared" si="39"/>
        <v>133.74</v>
      </c>
      <c r="R340" s="16">
        <f t="shared" si="40"/>
        <v>137.19</v>
      </c>
      <c r="S340" s="18">
        <f t="shared" si="41"/>
        <v>0.50636695825489997</v>
      </c>
      <c r="T340" s="19">
        <f>YEAR(SalesDataTable[[#This Row],[Order Date]])</f>
        <v>2026</v>
      </c>
      <c r="U340" s="18" t="str">
        <f>"Q"&amp;ROUNDUP(MONTH(SalesDataTable[[#This Row],[Order Date]])/3,0)</f>
        <v>Q1</v>
      </c>
      <c r="V340" s="15">
        <f>MONTH(SalesDataTable[[#This Row],[Order Date]])</f>
        <v>3</v>
      </c>
      <c r="W340" s="18" t="str">
        <f>TEXT(SalesDataTable[[#This Row],[Order Date]],"mmm")</f>
        <v>Mar</v>
      </c>
    </row>
    <row r="341" spans="1:23" ht="15.6">
      <c r="A341" s="11">
        <v>46</v>
      </c>
      <c r="B341" s="12">
        <v>46093</v>
      </c>
      <c r="C341" s="11">
        <f t="shared" si="35"/>
        <v>2026</v>
      </c>
      <c r="D341" s="13" t="str">
        <f t="shared" si="36"/>
        <v>Mar</v>
      </c>
      <c r="E341" s="14" t="str">
        <f t="shared" si="37"/>
        <v>Q1</v>
      </c>
      <c r="F341" s="11" t="s">
        <v>44</v>
      </c>
      <c r="G341" s="11" t="s">
        <v>55</v>
      </c>
      <c r="H341" s="11" t="s">
        <v>26</v>
      </c>
      <c r="I341" s="11" t="s">
        <v>27</v>
      </c>
      <c r="J341" s="11" t="s">
        <v>33</v>
      </c>
      <c r="K341" s="11" t="s">
        <v>70</v>
      </c>
      <c r="L341" s="15">
        <v>4</v>
      </c>
      <c r="M341" s="16">
        <v>72.63</v>
      </c>
      <c r="N341" s="17">
        <v>0.1</v>
      </c>
      <c r="O341" s="16">
        <v>31.45</v>
      </c>
      <c r="P341" s="16">
        <f t="shared" si="38"/>
        <v>261.46800000000002</v>
      </c>
      <c r="Q341" s="16">
        <f t="shared" si="39"/>
        <v>125.8</v>
      </c>
      <c r="R341" s="16">
        <f t="shared" si="40"/>
        <v>135.66800000000001</v>
      </c>
      <c r="S341" s="18">
        <f t="shared" si="41"/>
        <v>0.51887037801948999</v>
      </c>
      <c r="T341" s="19">
        <f>YEAR(SalesDataTable[[#This Row],[Order Date]])</f>
        <v>2026</v>
      </c>
      <c r="U341" s="18" t="str">
        <f>"Q"&amp;ROUNDUP(MONTH(SalesDataTable[[#This Row],[Order Date]])/3,0)</f>
        <v>Q1</v>
      </c>
      <c r="V341" s="15">
        <f>MONTH(SalesDataTable[[#This Row],[Order Date]])</f>
        <v>3</v>
      </c>
      <c r="W341" s="18" t="str">
        <f>TEXT(SalesDataTable[[#This Row],[Order Date]],"mmm")</f>
        <v>Mar</v>
      </c>
    </row>
    <row r="342" spans="1:23" ht="15.6">
      <c r="A342" s="11">
        <v>443</v>
      </c>
      <c r="B342" s="12">
        <v>46093</v>
      </c>
      <c r="C342" s="11">
        <f t="shared" si="35"/>
        <v>2026</v>
      </c>
      <c r="D342" s="13" t="str">
        <f t="shared" si="36"/>
        <v>Mar</v>
      </c>
      <c r="E342" s="14" t="str">
        <f t="shared" si="37"/>
        <v>Q1</v>
      </c>
      <c r="F342" s="11" t="s">
        <v>30</v>
      </c>
      <c r="G342" s="11" t="s">
        <v>73</v>
      </c>
      <c r="H342" s="11" t="s">
        <v>26</v>
      </c>
      <c r="I342" s="11" t="s">
        <v>27</v>
      </c>
      <c r="J342" s="11" t="s">
        <v>58</v>
      </c>
      <c r="K342" s="11" t="s">
        <v>59</v>
      </c>
      <c r="L342" s="15">
        <v>3</v>
      </c>
      <c r="M342" s="16">
        <v>39.9</v>
      </c>
      <c r="N342" s="17">
        <v>0</v>
      </c>
      <c r="O342" s="16">
        <v>14.49</v>
      </c>
      <c r="P342" s="16">
        <f t="shared" si="38"/>
        <v>119.7</v>
      </c>
      <c r="Q342" s="16">
        <f t="shared" si="39"/>
        <v>43.47</v>
      </c>
      <c r="R342" s="16">
        <f t="shared" si="40"/>
        <v>76.23</v>
      </c>
      <c r="S342" s="18">
        <f t="shared" si="41"/>
        <v>0.63684210526315799</v>
      </c>
      <c r="T342" s="19">
        <f>YEAR(SalesDataTable[[#This Row],[Order Date]])</f>
        <v>2026</v>
      </c>
      <c r="U342" s="18" t="str">
        <f>"Q"&amp;ROUNDUP(MONTH(SalesDataTable[[#This Row],[Order Date]])/3,0)</f>
        <v>Q1</v>
      </c>
      <c r="V342" s="15">
        <f>MONTH(SalesDataTable[[#This Row],[Order Date]])</f>
        <v>3</v>
      </c>
      <c r="W342" s="18" t="str">
        <f>TEXT(SalesDataTable[[#This Row],[Order Date]],"mmm")</f>
        <v>Mar</v>
      </c>
    </row>
    <row r="343" spans="1:23" ht="15.6">
      <c r="A343" s="11">
        <v>759</v>
      </c>
      <c r="B343" s="12">
        <v>46093</v>
      </c>
      <c r="C343" s="11">
        <f t="shared" si="35"/>
        <v>2026</v>
      </c>
      <c r="D343" s="13" t="str">
        <f t="shared" si="36"/>
        <v>Mar</v>
      </c>
      <c r="E343" s="14" t="str">
        <f t="shared" si="37"/>
        <v>Q1</v>
      </c>
      <c r="F343" s="11" t="s">
        <v>30</v>
      </c>
      <c r="G343" s="11" t="s">
        <v>67</v>
      </c>
      <c r="H343" s="11" t="s">
        <v>26</v>
      </c>
      <c r="I343" s="11" t="s">
        <v>37</v>
      </c>
      <c r="J343" s="11" t="s">
        <v>58</v>
      </c>
      <c r="K343" s="11" t="s">
        <v>69</v>
      </c>
      <c r="L343" s="15">
        <v>1</v>
      </c>
      <c r="M343" s="16">
        <v>49.79</v>
      </c>
      <c r="N343" s="17">
        <v>0.1</v>
      </c>
      <c r="O343" s="16">
        <v>22.29</v>
      </c>
      <c r="P343" s="16">
        <f t="shared" si="38"/>
        <v>44.811</v>
      </c>
      <c r="Q343" s="16">
        <f t="shared" si="39"/>
        <v>22.29</v>
      </c>
      <c r="R343" s="16">
        <f t="shared" si="40"/>
        <v>22.521000000000001</v>
      </c>
      <c r="S343" s="18">
        <f t="shared" si="41"/>
        <v>0.50257749213362801</v>
      </c>
      <c r="T343" s="19">
        <f>YEAR(SalesDataTable[[#This Row],[Order Date]])</f>
        <v>2026</v>
      </c>
      <c r="U343" s="18" t="str">
        <f>"Q"&amp;ROUNDUP(MONTH(SalesDataTable[[#This Row],[Order Date]])/3,0)</f>
        <v>Q1</v>
      </c>
      <c r="V343" s="15">
        <f>MONTH(SalesDataTable[[#This Row],[Order Date]])</f>
        <v>3</v>
      </c>
      <c r="W343" s="18" t="str">
        <f>TEXT(SalesDataTable[[#This Row],[Order Date]],"mmm")</f>
        <v>Mar</v>
      </c>
    </row>
    <row r="344" spans="1:23" ht="15.6">
      <c r="A344" s="11">
        <v>1097</v>
      </c>
      <c r="B344" s="12">
        <v>46093</v>
      </c>
      <c r="C344" s="11">
        <f t="shared" si="35"/>
        <v>2026</v>
      </c>
      <c r="D344" s="13" t="str">
        <f t="shared" si="36"/>
        <v>Mar</v>
      </c>
      <c r="E344" s="14" t="str">
        <f t="shared" si="37"/>
        <v>Q1</v>
      </c>
      <c r="F344" s="11" t="s">
        <v>35</v>
      </c>
      <c r="G344" s="11" t="s">
        <v>36</v>
      </c>
      <c r="H344" s="11" t="s">
        <v>52</v>
      </c>
      <c r="I344" s="11" t="s">
        <v>37</v>
      </c>
      <c r="J344" s="11" t="s">
        <v>28</v>
      </c>
      <c r="K344" s="11" t="s">
        <v>50</v>
      </c>
      <c r="L344" s="15">
        <v>1</v>
      </c>
      <c r="M344" s="16">
        <v>41.24</v>
      </c>
      <c r="N344" s="17">
        <v>0.05</v>
      </c>
      <c r="O344" s="16">
        <v>16.64</v>
      </c>
      <c r="P344" s="16">
        <f t="shared" si="38"/>
        <v>39.177999999999997</v>
      </c>
      <c r="Q344" s="16">
        <f t="shared" si="39"/>
        <v>16.64</v>
      </c>
      <c r="R344" s="16">
        <f t="shared" si="40"/>
        <v>22.538</v>
      </c>
      <c r="S344" s="18">
        <f t="shared" si="41"/>
        <v>0.57527183623462097</v>
      </c>
      <c r="T344" s="19">
        <f>YEAR(SalesDataTable[[#This Row],[Order Date]])</f>
        <v>2026</v>
      </c>
      <c r="U344" s="18" t="str">
        <f>"Q"&amp;ROUNDUP(MONTH(SalesDataTable[[#This Row],[Order Date]])/3,0)</f>
        <v>Q1</v>
      </c>
      <c r="V344" s="15">
        <f>MONTH(SalesDataTable[[#This Row],[Order Date]])</f>
        <v>3</v>
      </c>
      <c r="W344" s="18" t="str">
        <f>TEXT(SalesDataTable[[#This Row],[Order Date]],"mmm")</f>
        <v>Mar</v>
      </c>
    </row>
    <row r="345" spans="1:23" ht="15.6">
      <c r="A345" s="11">
        <v>2152</v>
      </c>
      <c r="B345" s="12">
        <v>46093</v>
      </c>
      <c r="C345" s="11">
        <f t="shared" si="35"/>
        <v>2026</v>
      </c>
      <c r="D345" s="13" t="str">
        <f t="shared" si="36"/>
        <v>Mar</v>
      </c>
      <c r="E345" s="14" t="str">
        <f t="shared" si="37"/>
        <v>Q1</v>
      </c>
      <c r="F345" s="11" t="s">
        <v>24</v>
      </c>
      <c r="G345" s="11" t="s">
        <v>60</v>
      </c>
      <c r="H345" s="11" t="s">
        <v>26</v>
      </c>
      <c r="I345" s="11" t="s">
        <v>37</v>
      </c>
      <c r="J345" s="11" t="s">
        <v>33</v>
      </c>
      <c r="K345" s="11" t="s">
        <v>41</v>
      </c>
      <c r="L345" s="15">
        <v>1</v>
      </c>
      <c r="M345" s="16">
        <v>142.88999999999999</v>
      </c>
      <c r="N345" s="17">
        <v>0</v>
      </c>
      <c r="O345" s="16">
        <v>81.099999999999994</v>
      </c>
      <c r="P345" s="16">
        <f t="shared" si="38"/>
        <v>142.88999999999999</v>
      </c>
      <c r="Q345" s="16">
        <f t="shared" si="39"/>
        <v>81.099999999999994</v>
      </c>
      <c r="R345" s="16">
        <f t="shared" si="40"/>
        <v>61.79</v>
      </c>
      <c r="S345" s="18">
        <f t="shared" si="41"/>
        <v>0.43243054097557598</v>
      </c>
      <c r="T345" s="19">
        <f>YEAR(SalesDataTable[[#This Row],[Order Date]])</f>
        <v>2026</v>
      </c>
      <c r="U345" s="18" t="str">
        <f>"Q"&amp;ROUNDUP(MONTH(SalesDataTable[[#This Row],[Order Date]])/3,0)</f>
        <v>Q1</v>
      </c>
      <c r="V345" s="15">
        <f>MONTH(SalesDataTable[[#This Row],[Order Date]])</f>
        <v>3</v>
      </c>
      <c r="W345" s="18" t="str">
        <f>TEXT(SalesDataTable[[#This Row],[Order Date]],"mmm")</f>
        <v>Mar</v>
      </c>
    </row>
    <row r="346" spans="1:23" ht="15.6">
      <c r="A346" s="11">
        <v>2512</v>
      </c>
      <c r="B346" s="12">
        <v>46093</v>
      </c>
      <c r="C346" s="11">
        <f t="shared" si="35"/>
        <v>2026</v>
      </c>
      <c r="D346" s="13" t="str">
        <f t="shared" si="36"/>
        <v>Mar</v>
      </c>
      <c r="E346" s="14" t="str">
        <f t="shared" si="37"/>
        <v>Q1</v>
      </c>
      <c r="F346" s="11" t="s">
        <v>30</v>
      </c>
      <c r="G346" s="11" t="s">
        <v>31</v>
      </c>
      <c r="H346" s="11" t="s">
        <v>26</v>
      </c>
      <c r="I346" s="11" t="s">
        <v>37</v>
      </c>
      <c r="J346" s="11" t="s">
        <v>47</v>
      </c>
      <c r="K346" s="11" t="s">
        <v>53</v>
      </c>
      <c r="L346" s="15">
        <v>2</v>
      </c>
      <c r="M346" s="16">
        <v>192.76</v>
      </c>
      <c r="N346" s="17">
        <v>0</v>
      </c>
      <c r="O346" s="16">
        <v>103.08</v>
      </c>
      <c r="P346" s="16">
        <f t="shared" si="38"/>
        <v>385.52</v>
      </c>
      <c r="Q346" s="16">
        <f t="shared" si="39"/>
        <v>206.16</v>
      </c>
      <c r="R346" s="16">
        <f t="shared" si="40"/>
        <v>179.36</v>
      </c>
      <c r="S346" s="18">
        <f t="shared" si="41"/>
        <v>0.46524175140070601</v>
      </c>
      <c r="T346" s="19">
        <f>YEAR(SalesDataTable[[#This Row],[Order Date]])</f>
        <v>2026</v>
      </c>
      <c r="U346" s="18" t="str">
        <f>"Q"&amp;ROUNDUP(MONTH(SalesDataTable[[#This Row],[Order Date]])/3,0)</f>
        <v>Q1</v>
      </c>
      <c r="V346" s="15">
        <f>MONTH(SalesDataTable[[#This Row],[Order Date]])</f>
        <v>3</v>
      </c>
      <c r="W346" s="18" t="str">
        <f>TEXT(SalesDataTable[[#This Row],[Order Date]],"mmm")</f>
        <v>Mar</v>
      </c>
    </row>
    <row r="347" spans="1:23" ht="15.6">
      <c r="A347" s="11">
        <v>2578</v>
      </c>
      <c r="B347" s="12">
        <v>46093</v>
      </c>
      <c r="C347" s="11">
        <f t="shared" si="35"/>
        <v>2026</v>
      </c>
      <c r="D347" s="13" t="str">
        <f t="shared" si="36"/>
        <v>Mar</v>
      </c>
      <c r="E347" s="14" t="str">
        <f t="shared" si="37"/>
        <v>Q1</v>
      </c>
      <c r="F347" s="11" t="s">
        <v>35</v>
      </c>
      <c r="G347" s="11" t="s">
        <v>49</v>
      </c>
      <c r="H347" s="11" t="s">
        <v>26</v>
      </c>
      <c r="I347" s="11" t="s">
        <v>37</v>
      </c>
      <c r="J347" s="11" t="s">
        <v>38</v>
      </c>
      <c r="K347" s="11" t="s">
        <v>72</v>
      </c>
      <c r="L347" s="15">
        <v>1</v>
      </c>
      <c r="M347" s="16">
        <v>165.72</v>
      </c>
      <c r="N347" s="17">
        <v>0</v>
      </c>
      <c r="O347" s="16">
        <v>89.31</v>
      </c>
      <c r="P347" s="16">
        <f t="shared" si="38"/>
        <v>165.72</v>
      </c>
      <c r="Q347" s="16">
        <f t="shared" si="39"/>
        <v>89.31</v>
      </c>
      <c r="R347" s="16">
        <f t="shared" si="40"/>
        <v>76.41</v>
      </c>
      <c r="S347" s="18">
        <f t="shared" si="41"/>
        <v>0.46107892831281699</v>
      </c>
      <c r="T347" s="19">
        <f>YEAR(SalesDataTable[[#This Row],[Order Date]])</f>
        <v>2026</v>
      </c>
      <c r="U347" s="18" t="str">
        <f>"Q"&amp;ROUNDUP(MONTH(SalesDataTable[[#This Row],[Order Date]])/3,0)</f>
        <v>Q1</v>
      </c>
      <c r="V347" s="15">
        <f>MONTH(SalesDataTable[[#This Row],[Order Date]])</f>
        <v>3</v>
      </c>
      <c r="W347" s="18" t="str">
        <f>TEXT(SalesDataTable[[#This Row],[Order Date]],"mmm")</f>
        <v>Mar</v>
      </c>
    </row>
    <row r="348" spans="1:23" ht="15.6">
      <c r="A348" s="11">
        <v>3302</v>
      </c>
      <c r="B348" s="12">
        <v>46093</v>
      </c>
      <c r="C348" s="11">
        <f t="shared" si="35"/>
        <v>2026</v>
      </c>
      <c r="D348" s="13" t="str">
        <f t="shared" si="36"/>
        <v>Mar</v>
      </c>
      <c r="E348" s="14" t="str">
        <f t="shared" si="37"/>
        <v>Q1</v>
      </c>
      <c r="F348" s="11" t="s">
        <v>44</v>
      </c>
      <c r="G348" s="11" t="s">
        <v>55</v>
      </c>
      <c r="H348" s="11" t="s">
        <v>43</v>
      </c>
      <c r="I348" s="11" t="s">
        <v>40</v>
      </c>
      <c r="J348" s="11" t="s">
        <v>38</v>
      </c>
      <c r="K348" s="11" t="s">
        <v>72</v>
      </c>
      <c r="L348" s="15">
        <v>2</v>
      </c>
      <c r="M348" s="16">
        <v>164.33</v>
      </c>
      <c r="N348" s="17">
        <v>0</v>
      </c>
      <c r="O348" s="16">
        <v>86.07</v>
      </c>
      <c r="P348" s="16">
        <f t="shared" si="38"/>
        <v>328.66</v>
      </c>
      <c r="Q348" s="16">
        <f t="shared" si="39"/>
        <v>172.14</v>
      </c>
      <c r="R348" s="16">
        <f t="shared" si="40"/>
        <v>156.52000000000001</v>
      </c>
      <c r="S348" s="18">
        <f t="shared" si="41"/>
        <v>0.476236840503864</v>
      </c>
      <c r="T348" s="19">
        <f>YEAR(SalesDataTable[[#This Row],[Order Date]])</f>
        <v>2026</v>
      </c>
      <c r="U348" s="18" t="str">
        <f>"Q"&amp;ROUNDUP(MONTH(SalesDataTable[[#This Row],[Order Date]])/3,0)</f>
        <v>Q1</v>
      </c>
      <c r="V348" s="15">
        <f>MONTH(SalesDataTable[[#This Row],[Order Date]])</f>
        <v>3</v>
      </c>
      <c r="W348" s="18" t="str">
        <f>TEXT(SalesDataTable[[#This Row],[Order Date]],"mmm")</f>
        <v>Mar</v>
      </c>
    </row>
    <row r="349" spans="1:23" ht="15.6">
      <c r="A349" s="11">
        <v>3752</v>
      </c>
      <c r="B349" s="12">
        <v>46093</v>
      </c>
      <c r="C349" s="11">
        <f t="shared" si="35"/>
        <v>2026</v>
      </c>
      <c r="D349" s="13" t="str">
        <f t="shared" si="36"/>
        <v>Mar</v>
      </c>
      <c r="E349" s="14" t="str">
        <f t="shared" si="37"/>
        <v>Q1</v>
      </c>
      <c r="F349" s="11" t="s">
        <v>44</v>
      </c>
      <c r="G349" s="11" t="s">
        <v>57</v>
      </c>
      <c r="H349" s="11" t="s">
        <v>32</v>
      </c>
      <c r="I349" s="11" t="s">
        <v>40</v>
      </c>
      <c r="J349" s="11" t="s">
        <v>38</v>
      </c>
      <c r="K349" s="11" t="s">
        <v>56</v>
      </c>
      <c r="L349" s="15">
        <v>3</v>
      </c>
      <c r="M349" s="16">
        <v>45.8</v>
      </c>
      <c r="N349" s="17">
        <v>0.15</v>
      </c>
      <c r="O349" s="16">
        <v>18.47</v>
      </c>
      <c r="P349" s="16">
        <f t="shared" si="38"/>
        <v>116.79</v>
      </c>
      <c r="Q349" s="16">
        <f t="shared" si="39"/>
        <v>55.41</v>
      </c>
      <c r="R349" s="16">
        <f t="shared" si="40"/>
        <v>61.38</v>
      </c>
      <c r="S349" s="18">
        <f t="shared" si="41"/>
        <v>0.52555869509375797</v>
      </c>
      <c r="T349" s="19">
        <f>YEAR(SalesDataTable[[#This Row],[Order Date]])</f>
        <v>2026</v>
      </c>
      <c r="U349" s="18" t="str">
        <f>"Q"&amp;ROUNDUP(MONTH(SalesDataTable[[#This Row],[Order Date]])/3,0)</f>
        <v>Q1</v>
      </c>
      <c r="V349" s="15">
        <f>MONTH(SalesDataTable[[#This Row],[Order Date]])</f>
        <v>3</v>
      </c>
      <c r="W349" s="18" t="str">
        <f>TEXT(SalesDataTable[[#This Row],[Order Date]],"mmm")</f>
        <v>Mar</v>
      </c>
    </row>
    <row r="350" spans="1:23" ht="15.6">
      <c r="A350" s="11">
        <v>4839</v>
      </c>
      <c r="B350" s="12">
        <v>46093</v>
      </c>
      <c r="C350" s="11">
        <f t="shared" si="35"/>
        <v>2026</v>
      </c>
      <c r="D350" s="13" t="str">
        <f t="shared" si="36"/>
        <v>Mar</v>
      </c>
      <c r="E350" s="14" t="str">
        <f t="shared" si="37"/>
        <v>Q1</v>
      </c>
      <c r="F350" s="11" t="s">
        <v>30</v>
      </c>
      <c r="G350" s="11" t="s">
        <v>31</v>
      </c>
      <c r="H350" s="11" t="s">
        <v>26</v>
      </c>
      <c r="I350" s="11" t="s">
        <v>37</v>
      </c>
      <c r="J350" s="11" t="s">
        <v>28</v>
      </c>
      <c r="K350" s="11" t="s">
        <v>54</v>
      </c>
      <c r="L350" s="15">
        <v>2</v>
      </c>
      <c r="M350" s="16">
        <v>103.08</v>
      </c>
      <c r="N350" s="17">
        <v>0.05</v>
      </c>
      <c r="O350" s="16">
        <v>49.27</v>
      </c>
      <c r="P350" s="16">
        <f t="shared" si="38"/>
        <v>195.852</v>
      </c>
      <c r="Q350" s="16">
        <f t="shared" si="39"/>
        <v>98.54</v>
      </c>
      <c r="R350" s="16">
        <f t="shared" si="40"/>
        <v>97.311999999999998</v>
      </c>
      <c r="S350" s="18">
        <f t="shared" si="41"/>
        <v>0.49686497967853299</v>
      </c>
      <c r="T350" s="19">
        <f>YEAR(SalesDataTable[[#This Row],[Order Date]])</f>
        <v>2026</v>
      </c>
      <c r="U350" s="18" t="str">
        <f>"Q"&amp;ROUNDUP(MONTH(SalesDataTable[[#This Row],[Order Date]])/3,0)</f>
        <v>Q1</v>
      </c>
      <c r="V350" s="15">
        <f>MONTH(SalesDataTable[[#This Row],[Order Date]])</f>
        <v>3</v>
      </c>
      <c r="W350" s="18" t="str">
        <f>TEXT(SalesDataTable[[#This Row],[Order Date]],"mmm")</f>
        <v>Mar</v>
      </c>
    </row>
    <row r="351" spans="1:23" ht="15.6">
      <c r="A351" s="11">
        <v>264</v>
      </c>
      <c r="B351" s="12">
        <v>46094</v>
      </c>
      <c r="C351" s="11">
        <f t="shared" si="35"/>
        <v>2026</v>
      </c>
      <c r="D351" s="13" t="str">
        <f t="shared" si="36"/>
        <v>Mar</v>
      </c>
      <c r="E351" s="14" t="str">
        <f t="shared" si="37"/>
        <v>Q1</v>
      </c>
      <c r="F351" s="11" t="s">
        <v>24</v>
      </c>
      <c r="G351" s="11" t="s">
        <v>25</v>
      </c>
      <c r="H351" s="11" t="s">
        <v>26</v>
      </c>
      <c r="I351" s="11" t="s">
        <v>40</v>
      </c>
      <c r="J351" s="11" t="s">
        <v>38</v>
      </c>
      <c r="K351" s="11" t="s">
        <v>56</v>
      </c>
      <c r="L351" s="15">
        <v>4</v>
      </c>
      <c r="M351" s="16">
        <v>47.33</v>
      </c>
      <c r="N351" s="17">
        <v>0</v>
      </c>
      <c r="O351" s="16">
        <v>18.739999999999998</v>
      </c>
      <c r="P351" s="16">
        <f t="shared" si="38"/>
        <v>189.32</v>
      </c>
      <c r="Q351" s="16">
        <f t="shared" si="39"/>
        <v>74.959999999999994</v>
      </c>
      <c r="R351" s="16">
        <f t="shared" si="40"/>
        <v>114.36</v>
      </c>
      <c r="S351" s="18">
        <f t="shared" si="41"/>
        <v>0.60405662370589497</v>
      </c>
      <c r="T351" s="19">
        <f>YEAR(SalesDataTable[[#This Row],[Order Date]])</f>
        <v>2026</v>
      </c>
      <c r="U351" s="18" t="str">
        <f>"Q"&amp;ROUNDUP(MONTH(SalesDataTable[[#This Row],[Order Date]])/3,0)</f>
        <v>Q1</v>
      </c>
      <c r="V351" s="15">
        <f>MONTH(SalesDataTable[[#This Row],[Order Date]])</f>
        <v>3</v>
      </c>
      <c r="W351" s="18" t="str">
        <f>TEXT(SalesDataTable[[#This Row],[Order Date]],"mmm")</f>
        <v>Mar</v>
      </c>
    </row>
    <row r="352" spans="1:23" ht="15.6">
      <c r="A352" s="11">
        <v>2498</v>
      </c>
      <c r="B352" s="12">
        <v>46094</v>
      </c>
      <c r="C352" s="11">
        <f t="shared" si="35"/>
        <v>2026</v>
      </c>
      <c r="D352" s="13" t="str">
        <f t="shared" si="36"/>
        <v>Mar</v>
      </c>
      <c r="E352" s="14" t="str">
        <f t="shared" si="37"/>
        <v>Q1</v>
      </c>
      <c r="F352" s="11" t="s">
        <v>35</v>
      </c>
      <c r="G352" s="11" t="s">
        <v>42</v>
      </c>
      <c r="H352" s="11" t="s">
        <v>43</v>
      </c>
      <c r="I352" s="11" t="s">
        <v>37</v>
      </c>
      <c r="J352" s="11" t="s">
        <v>28</v>
      </c>
      <c r="K352" s="11" t="s">
        <v>46</v>
      </c>
      <c r="L352" s="15">
        <v>1</v>
      </c>
      <c r="M352" s="16">
        <v>50.04</v>
      </c>
      <c r="N352" s="17">
        <v>0</v>
      </c>
      <c r="O352" s="16">
        <v>22.64</v>
      </c>
      <c r="P352" s="16">
        <f t="shared" si="38"/>
        <v>50.04</v>
      </c>
      <c r="Q352" s="16">
        <f t="shared" si="39"/>
        <v>22.64</v>
      </c>
      <c r="R352" s="16">
        <f t="shared" si="40"/>
        <v>27.4</v>
      </c>
      <c r="S352" s="18">
        <f t="shared" si="41"/>
        <v>0.54756195043964795</v>
      </c>
      <c r="T352" s="19">
        <f>YEAR(SalesDataTable[[#This Row],[Order Date]])</f>
        <v>2026</v>
      </c>
      <c r="U352" s="18" t="str">
        <f>"Q"&amp;ROUNDUP(MONTH(SalesDataTable[[#This Row],[Order Date]])/3,0)</f>
        <v>Q1</v>
      </c>
      <c r="V352" s="15">
        <f>MONTH(SalesDataTable[[#This Row],[Order Date]])</f>
        <v>3</v>
      </c>
      <c r="W352" s="18" t="str">
        <f>TEXT(SalesDataTable[[#This Row],[Order Date]],"mmm")</f>
        <v>Mar</v>
      </c>
    </row>
    <row r="353" spans="1:23" ht="15.6">
      <c r="A353" s="11">
        <v>3929</v>
      </c>
      <c r="B353" s="12">
        <v>46094</v>
      </c>
      <c r="C353" s="11">
        <f t="shared" si="35"/>
        <v>2026</v>
      </c>
      <c r="D353" s="13" t="str">
        <f t="shared" si="36"/>
        <v>Mar</v>
      </c>
      <c r="E353" s="14" t="str">
        <f t="shared" si="37"/>
        <v>Q1</v>
      </c>
      <c r="F353" s="11" t="s">
        <v>44</v>
      </c>
      <c r="G353" s="11" t="s">
        <v>71</v>
      </c>
      <c r="H353" s="11" t="s">
        <v>26</v>
      </c>
      <c r="I353" s="11" t="s">
        <v>37</v>
      </c>
      <c r="J353" s="11" t="s">
        <v>58</v>
      </c>
      <c r="K353" s="11" t="s">
        <v>62</v>
      </c>
      <c r="L353" s="15">
        <v>1</v>
      </c>
      <c r="M353" s="16">
        <v>125.69</v>
      </c>
      <c r="N353" s="17">
        <v>0</v>
      </c>
      <c r="O353" s="16">
        <v>67.150000000000006</v>
      </c>
      <c r="P353" s="16">
        <f t="shared" si="38"/>
        <v>125.69</v>
      </c>
      <c r="Q353" s="16">
        <f t="shared" si="39"/>
        <v>67.150000000000006</v>
      </c>
      <c r="R353" s="16">
        <f t="shared" si="40"/>
        <v>58.54</v>
      </c>
      <c r="S353" s="18">
        <f t="shared" si="41"/>
        <v>0.465749065160315</v>
      </c>
      <c r="T353" s="19">
        <f>YEAR(SalesDataTable[[#This Row],[Order Date]])</f>
        <v>2026</v>
      </c>
      <c r="U353" s="18" t="str">
        <f>"Q"&amp;ROUNDUP(MONTH(SalesDataTable[[#This Row],[Order Date]])/3,0)</f>
        <v>Q1</v>
      </c>
      <c r="V353" s="15">
        <f>MONTH(SalesDataTable[[#This Row],[Order Date]])</f>
        <v>3</v>
      </c>
      <c r="W353" s="18" t="str">
        <f>TEXT(SalesDataTable[[#This Row],[Order Date]],"mmm")</f>
        <v>Mar</v>
      </c>
    </row>
    <row r="354" spans="1:23" ht="15.6">
      <c r="A354" s="11">
        <v>4195</v>
      </c>
      <c r="B354" s="12">
        <v>46094</v>
      </c>
      <c r="C354" s="11">
        <f t="shared" si="35"/>
        <v>2026</v>
      </c>
      <c r="D354" s="13" t="str">
        <f t="shared" si="36"/>
        <v>Mar</v>
      </c>
      <c r="E354" s="14" t="str">
        <f t="shared" si="37"/>
        <v>Q1</v>
      </c>
      <c r="F354" s="11" t="s">
        <v>44</v>
      </c>
      <c r="G354" s="11" t="s">
        <v>71</v>
      </c>
      <c r="H354" s="11" t="s">
        <v>52</v>
      </c>
      <c r="I354" s="11" t="s">
        <v>37</v>
      </c>
      <c r="J354" s="11" t="s">
        <v>33</v>
      </c>
      <c r="K354" s="11" t="s">
        <v>41</v>
      </c>
      <c r="L354" s="15">
        <v>2</v>
      </c>
      <c r="M354" s="16">
        <v>142.72999999999999</v>
      </c>
      <c r="N354" s="17">
        <v>0.1</v>
      </c>
      <c r="O354" s="16">
        <v>77.28</v>
      </c>
      <c r="P354" s="16">
        <f t="shared" si="38"/>
        <v>256.91399999999999</v>
      </c>
      <c r="Q354" s="16">
        <f t="shared" si="39"/>
        <v>154.56</v>
      </c>
      <c r="R354" s="16">
        <f t="shared" si="40"/>
        <v>102.354</v>
      </c>
      <c r="S354" s="18">
        <f t="shared" si="41"/>
        <v>0.39839790747098203</v>
      </c>
      <c r="T354" s="19">
        <f>YEAR(SalesDataTable[[#This Row],[Order Date]])</f>
        <v>2026</v>
      </c>
      <c r="U354" s="18" t="str">
        <f>"Q"&amp;ROUNDUP(MONTH(SalesDataTable[[#This Row],[Order Date]])/3,0)</f>
        <v>Q1</v>
      </c>
      <c r="V354" s="15">
        <f>MONTH(SalesDataTable[[#This Row],[Order Date]])</f>
        <v>3</v>
      </c>
      <c r="W354" s="18" t="str">
        <f>TEXT(SalesDataTable[[#This Row],[Order Date]],"mmm")</f>
        <v>Mar</v>
      </c>
    </row>
    <row r="355" spans="1:23" ht="15.6">
      <c r="A355" s="11">
        <v>4684</v>
      </c>
      <c r="B355" s="12">
        <v>46094</v>
      </c>
      <c r="C355" s="11">
        <f t="shared" si="35"/>
        <v>2026</v>
      </c>
      <c r="D355" s="13" t="str">
        <f t="shared" si="36"/>
        <v>Mar</v>
      </c>
      <c r="E355" s="14" t="str">
        <f t="shared" si="37"/>
        <v>Q1</v>
      </c>
      <c r="F355" s="11" t="s">
        <v>30</v>
      </c>
      <c r="G355" s="11" t="s">
        <v>67</v>
      </c>
      <c r="H355" s="11" t="s">
        <v>26</v>
      </c>
      <c r="I355" s="11" t="s">
        <v>27</v>
      </c>
      <c r="J355" s="11" t="s">
        <v>58</v>
      </c>
      <c r="K355" s="11" t="s">
        <v>62</v>
      </c>
      <c r="L355" s="15">
        <v>4</v>
      </c>
      <c r="M355" s="16">
        <v>124.36</v>
      </c>
      <c r="N355" s="17">
        <v>0</v>
      </c>
      <c r="O355" s="16">
        <v>68.790000000000006</v>
      </c>
      <c r="P355" s="16">
        <f t="shared" si="38"/>
        <v>497.44</v>
      </c>
      <c r="Q355" s="16">
        <f t="shared" si="39"/>
        <v>275.16000000000003</v>
      </c>
      <c r="R355" s="16">
        <f t="shared" si="40"/>
        <v>222.28</v>
      </c>
      <c r="S355" s="18">
        <f t="shared" si="41"/>
        <v>0.446847861048569</v>
      </c>
      <c r="T355" s="19">
        <f>YEAR(SalesDataTable[[#This Row],[Order Date]])</f>
        <v>2026</v>
      </c>
      <c r="U355" s="18" t="str">
        <f>"Q"&amp;ROUNDUP(MONTH(SalesDataTable[[#This Row],[Order Date]])/3,0)</f>
        <v>Q1</v>
      </c>
      <c r="V355" s="15">
        <f>MONTH(SalesDataTable[[#This Row],[Order Date]])</f>
        <v>3</v>
      </c>
      <c r="W355" s="18" t="str">
        <f>TEXT(SalesDataTable[[#This Row],[Order Date]],"mmm")</f>
        <v>Mar</v>
      </c>
    </row>
    <row r="356" spans="1:23" ht="15.6">
      <c r="A356" s="11">
        <v>313</v>
      </c>
      <c r="B356" s="12">
        <v>46095</v>
      </c>
      <c r="C356" s="11">
        <f t="shared" si="35"/>
        <v>2026</v>
      </c>
      <c r="D356" s="13" t="str">
        <f t="shared" si="36"/>
        <v>Mar</v>
      </c>
      <c r="E356" s="14" t="str">
        <f t="shared" si="37"/>
        <v>Q1</v>
      </c>
      <c r="F356" s="11" t="s">
        <v>44</v>
      </c>
      <c r="G356" s="11" t="s">
        <v>57</v>
      </c>
      <c r="H356" s="11" t="s">
        <v>26</v>
      </c>
      <c r="I356" s="11" t="s">
        <v>37</v>
      </c>
      <c r="J356" s="11" t="s">
        <v>28</v>
      </c>
      <c r="K356" s="11" t="s">
        <v>50</v>
      </c>
      <c r="L356" s="15">
        <v>4</v>
      </c>
      <c r="M356" s="16">
        <v>40.42</v>
      </c>
      <c r="N356" s="17">
        <v>0.1</v>
      </c>
      <c r="O356" s="16">
        <v>16.25</v>
      </c>
      <c r="P356" s="16">
        <f t="shared" si="38"/>
        <v>145.512</v>
      </c>
      <c r="Q356" s="16">
        <f t="shared" si="39"/>
        <v>65</v>
      </c>
      <c r="R356" s="16">
        <f t="shared" si="40"/>
        <v>80.512</v>
      </c>
      <c r="S356" s="18">
        <f t="shared" si="41"/>
        <v>0.55330144592885799</v>
      </c>
      <c r="T356" s="19">
        <f>YEAR(SalesDataTable[[#This Row],[Order Date]])</f>
        <v>2026</v>
      </c>
      <c r="U356" s="18" t="str">
        <f>"Q"&amp;ROUNDUP(MONTH(SalesDataTable[[#This Row],[Order Date]])/3,0)</f>
        <v>Q1</v>
      </c>
      <c r="V356" s="15">
        <f>MONTH(SalesDataTable[[#This Row],[Order Date]])</f>
        <v>3</v>
      </c>
      <c r="W356" s="18" t="str">
        <f>TEXT(SalesDataTable[[#This Row],[Order Date]],"mmm")</f>
        <v>Mar</v>
      </c>
    </row>
    <row r="357" spans="1:23" ht="15.6">
      <c r="A357" s="11">
        <v>1056</v>
      </c>
      <c r="B357" s="12">
        <v>46095</v>
      </c>
      <c r="C357" s="11">
        <f t="shared" si="35"/>
        <v>2026</v>
      </c>
      <c r="D357" s="13" t="str">
        <f t="shared" si="36"/>
        <v>Mar</v>
      </c>
      <c r="E357" s="14" t="str">
        <f t="shared" si="37"/>
        <v>Q1</v>
      </c>
      <c r="F357" s="11" t="s">
        <v>24</v>
      </c>
      <c r="G357" s="11" t="s">
        <v>74</v>
      </c>
      <c r="H357" s="11" t="s">
        <v>26</v>
      </c>
      <c r="I357" s="11" t="s">
        <v>27</v>
      </c>
      <c r="J357" s="11" t="s">
        <v>47</v>
      </c>
      <c r="K357" s="11" t="s">
        <v>53</v>
      </c>
      <c r="L357" s="15">
        <v>1</v>
      </c>
      <c r="M357" s="16">
        <v>192.86</v>
      </c>
      <c r="N357" s="17">
        <v>0</v>
      </c>
      <c r="O357" s="16">
        <v>101.13</v>
      </c>
      <c r="P357" s="16">
        <f t="shared" si="38"/>
        <v>192.86</v>
      </c>
      <c r="Q357" s="16">
        <f t="shared" si="39"/>
        <v>101.13</v>
      </c>
      <c r="R357" s="16">
        <f t="shared" si="40"/>
        <v>91.73</v>
      </c>
      <c r="S357" s="18">
        <f t="shared" si="41"/>
        <v>0.475629990666805</v>
      </c>
      <c r="T357" s="19">
        <f>YEAR(SalesDataTable[[#This Row],[Order Date]])</f>
        <v>2026</v>
      </c>
      <c r="U357" s="18" t="str">
        <f>"Q"&amp;ROUNDUP(MONTH(SalesDataTable[[#This Row],[Order Date]])/3,0)</f>
        <v>Q1</v>
      </c>
      <c r="V357" s="15">
        <f>MONTH(SalesDataTable[[#This Row],[Order Date]])</f>
        <v>3</v>
      </c>
      <c r="W357" s="18" t="str">
        <f>TEXT(SalesDataTable[[#This Row],[Order Date]],"mmm")</f>
        <v>Mar</v>
      </c>
    </row>
    <row r="358" spans="1:23" ht="15.6">
      <c r="A358" s="11">
        <v>2189</v>
      </c>
      <c r="B358" s="12">
        <v>46095</v>
      </c>
      <c r="C358" s="11">
        <f t="shared" si="35"/>
        <v>2026</v>
      </c>
      <c r="D358" s="13" t="str">
        <f t="shared" si="36"/>
        <v>Mar</v>
      </c>
      <c r="E358" s="14" t="str">
        <f t="shared" si="37"/>
        <v>Q1</v>
      </c>
      <c r="F358" s="11" t="s">
        <v>44</v>
      </c>
      <c r="G358" s="11" t="s">
        <v>45</v>
      </c>
      <c r="H358" s="11" t="s">
        <v>52</v>
      </c>
      <c r="I358" s="11" t="s">
        <v>37</v>
      </c>
      <c r="J358" s="11" t="s">
        <v>33</v>
      </c>
      <c r="K358" s="11" t="s">
        <v>70</v>
      </c>
      <c r="L358" s="15">
        <v>2</v>
      </c>
      <c r="M358" s="16">
        <v>72.34</v>
      </c>
      <c r="N358" s="17">
        <v>0</v>
      </c>
      <c r="O358" s="16">
        <v>33.29</v>
      </c>
      <c r="P358" s="16">
        <f t="shared" si="38"/>
        <v>144.68</v>
      </c>
      <c r="Q358" s="16">
        <f t="shared" si="39"/>
        <v>66.58</v>
      </c>
      <c r="R358" s="16">
        <f t="shared" si="40"/>
        <v>78.099999999999994</v>
      </c>
      <c r="S358" s="18">
        <f t="shared" si="41"/>
        <v>0.53981199889411102</v>
      </c>
      <c r="T358" s="19">
        <f>YEAR(SalesDataTable[[#This Row],[Order Date]])</f>
        <v>2026</v>
      </c>
      <c r="U358" s="18" t="str">
        <f>"Q"&amp;ROUNDUP(MONTH(SalesDataTable[[#This Row],[Order Date]])/3,0)</f>
        <v>Q1</v>
      </c>
      <c r="V358" s="15">
        <f>MONTH(SalesDataTable[[#This Row],[Order Date]])</f>
        <v>3</v>
      </c>
      <c r="W358" s="18" t="str">
        <f>TEXT(SalesDataTable[[#This Row],[Order Date]],"mmm")</f>
        <v>Mar</v>
      </c>
    </row>
    <row r="359" spans="1:23" ht="15.6">
      <c r="A359" s="11">
        <v>2617</v>
      </c>
      <c r="B359" s="12">
        <v>46095</v>
      </c>
      <c r="C359" s="11">
        <f t="shared" si="35"/>
        <v>2026</v>
      </c>
      <c r="D359" s="13" t="str">
        <f t="shared" si="36"/>
        <v>Mar</v>
      </c>
      <c r="E359" s="14" t="str">
        <f t="shared" si="37"/>
        <v>Q1</v>
      </c>
      <c r="F359" s="11" t="s">
        <v>44</v>
      </c>
      <c r="G359" s="11" t="s">
        <v>71</v>
      </c>
      <c r="H359" s="11" t="s">
        <v>26</v>
      </c>
      <c r="I359" s="11" t="s">
        <v>37</v>
      </c>
      <c r="J359" s="11" t="s">
        <v>38</v>
      </c>
      <c r="K359" s="11" t="s">
        <v>39</v>
      </c>
      <c r="L359" s="15">
        <v>2</v>
      </c>
      <c r="M359" s="16">
        <v>35.409999999999997</v>
      </c>
      <c r="N359" s="17">
        <v>0</v>
      </c>
      <c r="O359" s="16">
        <v>13.89</v>
      </c>
      <c r="P359" s="16">
        <f t="shared" si="38"/>
        <v>70.819999999999993</v>
      </c>
      <c r="Q359" s="16">
        <f t="shared" si="39"/>
        <v>27.78</v>
      </c>
      <c r="R359" s="16">
        <f t="shared" si="40"/>
        <v>43.04</v>
      </c>
      <c r="S359" s="18">
        <f t="shared" si="41"/>
        <v>0.60773792713922603</v>
      </c>
      <c r="T359" s="19">
        <f>YEAR(SalesDataTable[[#This Row],[Order Date]])</f>
        <v>2026</v>
      </c>
      <c r="U359" s="18" t="str">
        <f>"Q"&amp;ROUNDUP(MONTH(SalesDataTable[[#This Row],[Order Date]])/3,0)</f>
        <v>Q1</v>
      </c>
      <c r="V359" s="15">
        <f>MONTH(SalesDataTable[[#This Row],[Order Date]])</f>
        <v>3</v>
      </c>
      <c r="W359" s="18" t="str">
        <f>TEXT(SalesDataTable[[#This Row],[Order Date]],"mmm")</f>
        <v>Mar</v>
      </c>
    </row>
    <row r="360" spans="1:23" ht="15.6">
      <c r="A360" s="11">
        <v>2901</v>
      </c>
      <c r="B360" s="12">
        <v>46095</v>
      </c>
      <c r="C360" s="11">
        <f t="shared" si="35"/>
        <v>2026</v>
      </c>
      <c r="D360" s="13" t="str">
        <f t="shared" si="36"/>
        <v>Mar</v>
      </c>
      <c r="E360" s="14" t="str">
        <f t="shared" si="37"/>
        <v>Q1</v>
      </c>
      <c r="F360" s="11" t="s">
        <v>44</v>
      </c>
      <c r="G360" s="11" t="s">
        <v>57</v>
      </c>
      <c r="H360" s="11" t="s">
        <v>32</v>
      </c>
      <c r="I360" s="11" t="s">
        <v>40</v>
      </c>
      <c r="J360" s="11" t="s">
        <v>28</v>
      </c>
      <c r="K360" s="11" t="s">
        <v>54</v>
      </c>
      <c r="L360" s="15">
        <v>12</v>
      </c>
      <c r="M360" s="16">
        <v>102.25</v>
      </c>
      <c r="N360" s="17">
        <v>0.1</v>
      </c>
      <c r="O360" s="16">
        <v>51.07</v>
      </c>
      <c r="P360" s="16">
        <f t="shared" si="38"/>
        <v>1104.3</v>
      </c>
      <c r="Q360" s="16">
        <f t="shared" si="39"/>
        <v>612.84</v>
      </c>
      <c r="R360" s="16">
        <f t="shared" si="40"/>
        <v>491.46</v>
      </c>
      <c r="S360" s="18">
        <f t="shared" si="41"/>
        <v>0.44504210812279299</v>
      </c>
      <c r="T360" s="19">
        <f>YEAR(SalesDataTable[[#This Row],[Order Date]])</f>
        <v>2026</v>
      </c>
      <c r="U360" s="18" t="str">
        <f>"Q"&amp;ROUNDUP(MONTH(SalesDataTable[[#This Row],[Order Date]])/3,0)</f>
        <v>Q1</v>
      </c>
      <c r="V360" s="15">
        <f>MONTH(SalesDataTable[[#This Row],[Order Date]])</f>
        <v>3</v>
      </c>
      <c r="W360" s="18" t="str">
        <f>TEXT(SalesDataTable[[#This Row],[Order Date]],"mmm")</f>
        <v>Mar</v>
      </c>
    </row>
    <row r="361" spans="1:23" ht="15.6">
      <c r="A361" s="11">
        <v>2952</v>
      </c>
      <c r="B361" s="12">
        <v>46095</v>
      </c>
      <c r="C361" s="11">
        <f t="shared" si="35"/>
        <v>2026</v>
      </c>
      <c r="D361" s="13" t="str">
        <f t="shared" si="36"/>
        <v>Mar</v>
      </c>
      <c r="E361" s="14" t="str">
        <f t="shared" si="37"/>
        <v>Q1</v>
      </c>
      <c r="F361" s="11" t="s">
        <v>30</v>
      </c>
      <c r="G361" s="11" t="s">
        <v>31</v>
      </c>
      <c r="H361" s="11" t="s">
        <v>26</v>
      </c>
      <c r="I361" s="11" t="s">
        <v>37</v>
      </c>
      <c r="J361" s="11" t="s">
        <v>28</v>
      </c>
      <c r="K361" s="11" t="s">
        <v>46</v>
      </c>
      <c r="L361" s="15">
        <v>1</v>
      </c>
      <c r="M361" s="16">
        <v>51.86</v>
      </c>
      <c r="N361" s="17">
        <v>0.1</v>
      </c>
      <c r="O361" s="16">
        <v>22.34</v>
      </c>
      <c r="P361" s="16">
        <f t="shared" si="38"/>
        <v>46.673999999999999</v>
      </c>
      <c r="Q361" s="16">
        <f t="shared" si="39"/>
        <v>22.34</v>
      </c>
      <c r="R361" s="16">
        <f t="shared" si="40"/>
        <v>24.334</v>
      </c>
      <c r="S361" s="18">
        <f t="shared" si="41"/>
        <v>0.52136092899687203</v>
      </c>
      <c r="T361" s="19">
        <f>YEAR(SalesDataTable[[#This Row],[Order Date]])</f>
        <v>2026</v>
      </c>
      <c r="U361" s="18" t="str">
        <f>"Q"&amp;ROUNDUP(MONTH(SalesDataTable[[#This Row],[Order Date]])/3,0)</f>
        <v>Q1</v>
      </c>
      <c r="V361" s="15">
        <f>MONTH(SalesDataTable[[#This Row],[Order Date]])</f>
        <v>3</v>
      </c>
      <c r="W361" s="18" t="str">
        <f>TEXT(SalesDataTable[[#This Row],[Order Date]],"mmm")</f>
        <v>Mar</v>
      </c>
    </row>
    <row r="362" spans="1:23" ht="15.6">
      <c r="A362" s="11">
        <v>3421</v>
      </c>
      <c r="B362" s="12">
        <v>46095</v>
      </c>
      <c r="C362" s="11">
        <f t="shared" si="35"/>
        <v>2026</v>
      </c>
      <c r="D362" s="13" t="str">
        <f t="shared" si="36"/>
        <v>Mar</v>
      </c>
      <c r="E362" s="14" t="str">
        <f t="shared" si="37"/>
        <v>Q1</v>
      </c>
      <c r="F362" s="11" t="s">
        <v>44</v>
      </c>
      <c r="G362" s="11" t="s">
        <v>57</v>
      </c>
      <c r="H362" s="11" t="s">
        <v>26</v>
      </c>
      <c r="I362" s="11" t="s">
        <v>27</v>
      </c>
      <c r="J362" s="11" t="s">
        <v>38</v>
      </c>
      <c r="K362" s="11" t="s">
        <v>39</v>
      </c>
      <c r="L362" s="15">
        <v>1</v>
      </c>
      <c r="M362" s="16">
        <v>36.520000000000003</v>
      </c>
      <c r="N362" s="17">
        <v>0.05</v>
      </c>
      <c r="O362" s="16">
        <v>13.23</v>
      </c>
      <c r="P362" s="16">
        <f t="shared" si="38"/>
        <v>34.694000000000003</v>
      </c>
      <c r="Q362" s="16">
        <f t="shared" si="39"/>
        <v>13.23</v>
      </c>
      <c r="R362" s="16">
        <f t="shared" si="40"/>
        <v>21.463999999999999</v>
      </c>
      <c r="S362" s="18">
        <f t="shared" si="41"/>
        <v>0.61866605176687595</v>
      </c>
      <c r="T362" s="19">
        <f>YEAR(SalesDataTable[[#This Row],[Order Date]])</f>
        <v>2026</v>
      </c>
      <c r="U362" s="18" t="str">
        <f>"Q"&amp;ROUNDUP(MONTH(SalesDataTable[[#This Row],[Order Date]])/3,0)</f>
        <v>Q1</v>
      </c>
      <c r="V362" s="15">
        <f>MONTH(SalesDataTable[[#This Row],[Order Date]])</f>
        <v>3</v>
      </c>
      <c r="W362" s="18" t="str">
        <f>TEXT(SalesDataTable[[#This Row],[Order Date]],"mmm")</f>
        <v>Mar</v>
      </c>
    </row>
    <row r="363" spans="1:23" ht="15.6">
      <c r="A363" s="11">
        <v>3536</v>
      </c>
      <c r="B363" s="12">
        <v>46095</v>
      </c>
      <c r="C363" s="11">
        <f t="shared" si="35"/>
        <v>2026</v>
      </c>
      <c r="D363" s="13" t="str">
        <f t="shared" si="36"/>
        <v>Mar</v>
      </c>
      <c r="E363" s="14" t="str">
        <f t="shared" si="37"/>
        <v>Q1</v>
      </c>
      <c r="F363" s="11" t="s">
        <v>35</v>
      </c>
      <c r="G363" s="11" t="s">
        <v>63</v>
      </c>
      <c r="H363" s="11" t="s">
        <v>26</v>
      </c>
      <c r="I363" s="11" t="s">
        <v>37</v>
      </c>
      <c r="J363" s="11" t="s">
        <v>33</v>
      </c>
      <c r="K363" s="11" t="s">
        <v>61</v>
      </c>
      <c r="L363" s="15">
        <v>2</v>
      </c>
      <c r="M363" s="16">
        <v>153.66</v>
      </c>
      <c r="N363" s="17">
        <v>0.1</v>
      </c>
      <c r="O363" s="16">
        <v>78.430000000000007</v>
      </c>
      <c r="P363" s="16">
        <f t="shared" si="38"/>
        <v>276.58800000000002</v>
      </c>
      <c r="Q363" s="16">
        <f t="shared" si="39"/>
        <v>156.86000000000001</v>
      </c>
      <c r="R363" s="16">
        <f t="shared" si="40"/>
        <v>119.72799999999999</v>
      </c>
      <c r="S363" s="18">
        <f t="shared" si="41"/>
        <v>0.43287488972768201</v>
      </c>
      <c r="T363" s="19">
        <f>YEAR(SalesDataTable[[#This Row],[Order Date]])</f>
        <v>2026</v>
      </c>
      <c r="U363" s="18" t="str">
        <f>"Q"&amp;ROUNDUP(MONTH(SalesDataTable[[#This Row],[Order Date]])/3,0)</f>
        <v>Q1</v>
      </c>
      <c r="V363" s="15">
        <f>MONTH(SalesDataTable[[#This Row],[Order Date]])</f>
        <v>3</v>
      </c>
      <c r="W363" s="18" t="str">
        <f>TEXT(SalesDataTable[[#This Row],[Order Date]],"mmm")</f>
        <v>Mar</v>
      </c>
    </row>
    <row r="364" spans="1:23" ht="15.6">
      <c r="A364" s="11">
        <v>3878</v>
      </c>
      <c r="B364" s="12">
        <v>46095</v>
      </c>
      <c r="C364" s="11">
        <f t="shared" si="35"/>
        <v>2026</v>
      </c>
      <c r="D364" s="13" t="str">
        <f t="shared" si="36"/>
        <v>Mar</v>
      </c>
      <c r="E364" s="14" t="str">
        <f t="shared" si="37"/>
        <v>Q1</v>
      </c>
      <c r="F364" s="11" t="s">
        <v>30</v>
      </c>
      <c r="G364" s="11" t="s">
        <v>73</v>
      </c>
      <c r="H364" s="11" t="s">
        <v>52</v>
      </c>
      <c r="I364" s="11" t="s">
        <v>27</v>
      </c>
      <c r="J364" s="11" t="s">
        <v>58</v>
      </c>
      <c r="K364" s="11" t="s">
        <v>59</v>
      </c>
      <c r="L364" s="15">
        <v>1</v>
      </c>
      <c r="M364" s="16">
        <v>41.05</v>
      </c>
      <c r="N364" s="17">
        <v>0.1</v>
      </c>
      <c r="O364" s="16">
        <v>14.94</v>
      </c>
      <c r="P364" s="16">
        <f t="shared" si="38"/>
        <v>36.945</v>
      </c>
      <c r="Q364" s="16">
        <f t="shared" si="39"/>
        <v>14.94</v>
      </c>
      <c r="R364" s="16">
        <f t="shared" si="40"/>
        <v>22.004999999999999</v>
      </c>
      <c r="S364" s="18">
        <f t="shared" si="41"/>
        <v>0.59561510353227798</v>
      </c>
      <c r="T364" s="19">
        <f>YEAR(SalesDataTable[[#This Row],[Order Date]])</f>
        <v>2026</v>
      </c>
      <c r="U364" s="18" t="str">
        <f>"Q"&amp;ROUNDUP(MONTH(SalesDataTable[[#This Row],[Order Date]])/3,0)</f>
        <v>Q1</v>
      </c>
      <c r="V364" s="15">
        <f>MONTH(SalesDataTable[[#This Row],[Order Date]])</f>
        <v>3</v>
      </c>
      <c r="W364" s="18" t="str">
        <f>TEXT(SalesDataTable[[#This Row],[Order Date]],"mmm")</f>
        <v>Mar</v>
      </c>
    </row>
    <row r="365" spans="1:23" ht="15.6">
      <c r="A365" s="11">
        <v>2027</v>
      </c>
      <c r="B365" s="12">
        <v>46096</v>
      </c>
      <c r="C365" s="11">
        <f t="shared" si="35"/>
        <v>2026</v>
      </c>
      <c r="D365" s="13" t="str">
        <f t="shared" si="36"/>
        <v>Mar</v>
      </c>
      <c r="E365" s="14" t="str">
        <f t="shared" si="37"/>
        <v>Q1</v>
      </c>
      <c r="F365" s="11" t="s">
        <v>35</v>
      </c>
      <c r="G365" s="11" t="s">
        <v>36</v>
      </c>
      <c r="H365" s="11" t="s">
        <v>26</v>
      </c>
      <c r="I365" s="11" t="s">
        <v>27</v>
      </c>
      <c r="J365" s="11" t="s">
        <v>38</v>
      </c>
      <c r="K365" s="11" t="s">
        <v>68</v>
      </c>
      <c r="L365" s="15">
        <v>4</v>
      </c>
      <c r="M365" s="16">
        <v>136.21</v>
      </c>
      <c r="N365" s="17">
        <v>0.05</v>
      </c>
      <c r="O365" s="16">
        <v>68.55</v>
      </c>
      <c r="P365" s="16">
        <f t="shared" si="38"/>
        <v>517.59799999999996</v>
      </c>
      <c r="Q365" s="16">
        <f t="shared" si="39"/>
        <v>274.2</v>
      </c>
      <c r="R365" s="16">
        <f t="shared" si="40"/>
        <v>243.398</v>
      </c>
      <c r="S365" s="18">
        <f t="shared" si="41"/>
        <v>0.47024524824284503</v>
      </c>
      <c r="T365" s="19">
        <f>YEAR(SalesDataTable[[#This Row],[Order Date]])</f>
        <v>2026</v>
      </c>
      <c r="U365" s="18" t="str">
        <f>"Q"&amp;ROUNDUP(MONTH(SalesDataTable[[#This Row],[Order Date]])/3,0)</f>
        <v>Q1</v>
      </c>
      <c r="V365" s="15">
        <f>MONTH(SalesDataTable[[#This Row],[Order Date]])</f>
        <v>3</v>
      </c>
      <c r="W365" s="18" t="str">
        <f>TEXT(SalesDataTable[[#This Row],[Order Date]],"mmm")</f>
        <v>Mar</v>
      </c>
    </row>
    <row r="366" spans="1:23" ht="15.6">
      <c r="A366" s="11">
        <v>3280</v>
      </c>
      <c r="B366" s="12">
        <v>46096</v>
      </c>
      <c r="C366" s="11">
        <f t="shared" si="35"/>
        <v>2026</v>
      </c>
      <c r="D366" s="13" t="str">
        <f t="shared" si="36"/>
        <v>Mar</v>
      </c>
      <c r="E366" s="14" t="str">
        <f t="shared" si="37"/>
        <v>Q1</v>
      </c>
      <c r="F366" s="11" t="s">
        <v>44</v>
      </c>
      <c r="G366" s="11" t="s">
        <v>45</v>
      </c>
      <c r="H366" s="11" t="s">
        <v>26</v>
      </c>
      <c r="I366" s="11" t="s">
        <v>27</v>
      </c>
      <c r="J366" s="11" t="s">
        <v>38</v>
      </c>
      <c r="K366" s="11" t="s">
        <v>56</v>
      </c>
      <c r="L366" s="15">
        <v>3</v>
      </c>
      <c r="M366" s="16">
        <v>46.68</v>
      </c>
      <c r="N366" s="17">
        <v>0</v>
      </c>
      <c r="O366" s="16">
        <v>18.760000000000002</v>
      </c>
      <c r="P366" s="16">
        <f t="shared" si="38"/>
        <v>140.04</v>
      </c>
      <c r="Q366" s="16">
        <f t="shared" si="39"/>
        <v>56.28</v>
      </c>
      <c r="R366" s="16">
        <f t="shared" si="40"/>
        <v>83.76</v>
      </c>
      <c r="S366" s="18">
        <f t="shared" si="41"/>
        <v>0.59811482433590402</v>
      </c>
      <c r="T366" s="19">
        <f>YEAR(SalesDataTable[[#This Row],[Order Date]])</f>
        <v>2026</v>
      </c>
      <c r="U366" s="18" t="str">
        <f>"Q"&amp;ROUNDUP(MONTH(SalesDataTable[[#This Row],[Order Date]])/3,0)</f>
        <v>Q1</v>
      </c>
      <c r="V366" s="15">
        <f>MONTH(SalesDataTable[[#This Row],[Order Date]])</f>
        <v>3</v>
      </c>
      <c r="W366" s="18" t="str">
        <f>TEXT(SalesDataTable[[#This Row],[Order Date]],"mmm")</f>
        <v>Mar</v>
      </c>
    </row>
    <row r="367" spans="1:23" ht="15.6">
      <c r="A367" s="11">
        <v>5149</v>
      </c>
      <c r="B367" s="12">
        <v>46096</v>
      </c>
      <c r="C367" s="11">
        <f t="shared" si="35"/>
        <v>2026</v>
      </c>
      <c r="D367" s="13" t="str">
        <f t="shared" si="36"/>
        <v>Mar</v>
      </c>
      <c r="E367" s="14" t="str">
        <f t="shared" si="37"/>
        <v>Q1</v>
      </c>
      <c r="F367" s="11" t="s">
        <v>30</v>
      </c>
      <c r="G367" s="11" t="s">
        <v>67</v>
      </c>
      <c r="H367" s="11" t="s">
        <v>43</v>
      </c>
      <c r="I367" s="11" t="s">
        <v>37</v>
      </c>
      <c r="J367" s="11" t="s">
        <v>38</v>
      </c>
      <c r="K367" s="11" t="s">
        <v>39</v>
      </c>
      <c r="L367" s="15">
        <v>1</v>
      </c>
      <c r="M367" s="16">
        <v>35.340000000000003</v>
      </c>
      <c r="N367" s="17">
        <v>0.05</v>
      </c>
      <c r="O367" s="16">
        <v>13.37</v>
      </c>
      <c r="P367" s="16">
        <f t="shared" si="38"/>
        <v>33.573</v>
      </c>
      <c r="Q367" s="16">
        <f t="shared" si="39"/>
        <v>13.37</v>
      </c>
      <c r="R367" s="16">
        <f t="shared" si="40"/>
        <v>20.202999999999999</v>
      </c>
      <c r="S367" s="18">
        <f t="shared" si="41"/>
        <v>0.60176332171685598</v>
      </c>
      <c r="T367" s="19">
        <f>YEAR(SalesDataTable[[#This Row],[Order Date]])</f>
        <v>2026</v>
      </c>
      <c r="U367" s="18" t="str">
        <f>"Q"&amp;ROUNDUP(MONTH(SalesDataTable[[#This Row],[Order Date]])/3,0)</f>
        <v>Q1</v>
      </c>
      <c r="V367" s="15">
        <f>MONTH(SalesDataTable[[#This Row],[Order Date]])</f>
        <v>3</v>
      </c>
      <c r="W367" s="18" t="str">
        <f>TEXT(SalesDataTable[[#This Row],[Order Date]],"mmm")</f>
        <v>Mar</v>
      </c>
    </row>
    <row r="368" spans="1:23" ht="15.6">
      <c r="A368" s="11">
        <v>412</v>
      </c>
      <c r="B368" s="12">
        <v>46097</v>
      </c>
      <c r="C368" s="11">
        <f t="shared" si="35"/>
        <v>2026</v>
      </c>
      <c r="D368" s="13" t="str">
        <f t="shared" si="36"/>
        <v>Mar</v>
      </c>
      <c r="E368" s="14" t="str">
        <f t="shared" si="37"/>
        <v>Q1</v>
      </c>
      <c r="F368" s="11" t="s">
        <v>44</v>
      </c>
      <c r="G368" s="11" t="s">
        <v>55</v>
      </c>
      <c r="H368" s="11" t="s">
        <v>43</v>
      </c>
      <c r="I368" s="11" t="s">
        <v>27</v>
      </c>
      <c r="J368" s="11" t="s">
        <v>58</v>
      </c>
      <c r="K368" s="11" t="s">
        <v>59</v>
      </c>
      <c r="L368" s="15">
        <v>2</v>
      </c>
      <c r="M368" s="16">
        <v>40.19</v>
      </c>
      <c r="N368" s="17">
        <v>0</v>
      </c>
      <c r="O368" s="16">
        <v>14.92</v>
      </c>
      <c r="P368" s="16">
        <f t="shared" si="38"/>
        <v>80.38</v>
      </c>
      <c r="Q368" s="16">
        <f t="shared" si="39"/>
        <v>29.84</v>
      </c>
      <c r="R368" s="16">
        <f t="shared" si="40"/>
        <v>50.54</v>
      </c>
      <c r="S368" s="18">
        <f t="shared" si="41"/>
        <v>0.62876337397362503</v>
      </c>
      <c r="T368" s="19">
        <f>YEAR(SalesDataTable[[#This Row],[Order Date]])</f>
        <v>2026</v>
      </c>
      <c r="U368" s="18" t="str">
        <f>"Q"&amp;ROUNDUP(MONTH(SalesDataTable[[#This Row],[Order Date]])/3,0)</f>
        <v>Q1</v>
      </c>
      <c r="V368" s="15">
        <f>MONTH(SalesDataTable[[#This Row],[Order Date]])</f>
        <v>3</v>
      </c>
      <c r="W368" s="18" t="str">
        <f>TEXT(SalesDataTable[[#This Row],[Order Date]],"mmm")</f>
        <v>Mar</v>
      </c>
    </row>
    <row r="369" spans="1:23" ht="15.6">
      <c r="A369" s="11">
        <v>1161</v>
      </c>
      <c r="B369" s="12">
        <v>46097</v>
      </c>
      <c r="C369" s="11">
        <f t="shared" si="35"/>
        <v>2026</v>
      </c>
      <c r="D369" s="13" t="str">
        <f t="shared" si="36"/>
        <v>Mar</v>
      </c>
      <c r="E369" s="14" t="str">
        <f t="shared" si="37"/>
        <v>Q1</v>
      </c>
      <c r="F369" s="11" t="s">
        <v>30</v>
      </c>
      <c r="G369" s="11" t="s">
        <v>67</v>
      </c>
      <c r="H369" s="11" t="s">
        <v>26</v>
      </c>
      <c r="I369" s="11" t="s">
        <v>37</v>
      </c>
      <c r="J369" s="11" t="s">
        <v>28</v>
      </c>
      <c r="K369" s="11" t="s">
        <v>54</v>
      </c>
      <c r="L369" s="15">
        <v>2</v>
      </c>
      <c r="M369" s="16">
        <v>101.73</v>
      </c>
      <c r="N369" s="17">
        <v>0.05</v>
      </c>
      <c r="O369" s="16">
        <v>51.56</v>
      </c>
      <c r="P369" s="16">
        <f t="shared" si="38"/>
        <v>193.28700000000001</v>
      </c>
      <c r="Q369" s="16">
        <f t="shared" si="39"/>
        <v>103.12</v>
      </c>
      <c r="R369" s="16">
        <f t="shared" si="40"/>
        <v>90.167000000000002</v>
      </c>
      <c r="S369" s="18">
        <f t="shared" si="41"/>
        <v>0.46649283190281798</v>
      </c>
      <c r="T369" s="19">
        <f>YEAR(SalesDataTable[[#This Row],[Order Date]])</f>
        <v>2026</v>
      </c>
      <c r="U369" s="18" t="str">
        <f>"Q"&amp;ROUNDUP(MONTH(SalesDataTable[[#This Row],[Order Date]])/3,0)</f>
        <v>Q1</v>
      </c>
      <c r="V369" s="15">
        <f>MONTH(SalesDataTable[[#This Row],[Order Date]])</f>
        <v>3</v>
      </c>
      <c r="W369" s="18" t="str">
        <f>TEXT(SalesDataTable[[#This Row],[Order Date]],"mmm")</f>
        <v>Mar</v>
      </c>
    </row>
    <row r="370" spans="1:23" ht="15.6">
      <c r="A370" s="11">
        <v>1320</v>
      </c>
      <c r="B370" s="12">
        <v>46097</v>
      </c>
      <c r="C370" s="11">
        <f t="shared" si="35"/>
        <v>2026</v>
      </c>
      <c r="D370" s="13" t="str">
        <f t="shared" si="36"/>
        <v>Mar</v>
      </c>
      <c r="E370" s="14" t="str">
        <f t="shared" si="37"/>
        <v>Q1</v>
      </c>
      <c r="F370" s="11" t="s">
        <v>35</v>
      </c>
      <c r="G370" s="11" t="s">
        <v>42</v>
      </c>
      <c r="H370" s="11" t="s">
        <v>43</v>
      </c>
      <c r="I370" s="11" t="s">
        <v>40</v>
      </c>
      <c r="J370" s="11" t="s">
        <v>47</v>
      </c>
      <c r="K370" s="11" t="s">
        <v>53</v>
      </c>
      <c r="L370" s="15">
        <v>1</v>
      </c>
      <c r="M370" s="16">
        <v>200.05</v>
      </c>
      <c r="N370" s="17">
        <v>0</v>
      </c>
      <c r="O370" s="16">
        <v>102.69</v>
      </c>
      <c r="P370" s="16">
        <f t="shared" si="38"/>
        <v>200.05</v>
      </c>
      <c r="Q370" s="16">
        <f t="shared" si="39"/>
        <v>102.69</v>
      </c>
      <c r="R370" s="16">
        <f t="shared" si="40"/>
        <v>97.36</v>
      </c>
      <c r="S370" s="18">
        <f t="shared" si="41"/>
        <v>0.486678330417396</v>
      </c>
      <c r="T370" s="19">
        <f>YEAR(SalesDataTable[[#This Row],[Order Date]])</f>
        <v>2026</v>
      </c>
      <c r="U370" s="18" t="str">
        <f>"Q"&amp;ROUNDUP(MONTH(SalesDataTable[[#This Row],[Order Date]])/3,0)</f>
        <v>Q1</v>
      </c>
      <c r="V370" s="15">
        <f>MONTH(SalesDataTable[[#This Row],[Order Date]])</f>
        <v>3</v>
      </c>
      <c r="W370" s="18" t="str">
        <f>TEXT(SalesDataTable[[#This Row],[Order Date]],"mmm")</f>
        <v>Mar</v>
      </c>
    </row>
    <row r="371" spans="1:23" ht="15.6">
      <c r="A371" s="11">
        <v>2528</v>
      </c>
      <c r="B371" s="12">
        <v>46097</v>
      </c>
      <c r="C371" s="11">
        <f t="shared" si="35"/>
        <v>2026</v>
      </c>
      <c r="D371" s="13" t="str">
        <f t="shared" si="36"/>
        <v>Mar</v>
      </c>
      <c r="E371" s="14" t="str">
        <f t="shared" si="37"/>
        <v>Q1</v>
      </c>
      <c r="F371" s="11" t="s">
        <v>44</v>
      </c>
      <c r="G371" s="11" t="s">
        <v>55</v>
      </c>
      <c r="H371" s="11" t="s">
        <v>26</v>
      </c>
      <c r="I371" s="11" t="s">
        <v>37</v>
      </c>
      <c r="J371" s="11" t="s">
        <v>33</v>
      </c>
      <c r="K371" s="11" t="s">
        <v>34</v>
      </c>
      <c r="L371" s="15">
        <v>1</v>
      </c>
      <c r="M371" s="16">
        <v>90.06</v>
      </c>
      <c r="N371" s="17">
        <v>0</v>
      </c>
      <c r="O371" s="16">
        <v>44.49</v>
      </c>
      <c r="P371" s="16">
        <f t="shared" si="38"/>
        <v>90.06</v>
      </c>
      <c r="Q371" s="16">
        <f t="shared" si="39"/>
        <v>44.49</v>
      </c>
      <c r="R371" s="16">
        <f t="shared" si="40"/>
        <v>45.57</v>
      </c>
      <c r="S371" s="18">
        <f t="shared" si="41"/>
        <v>0.50599600266488998</v>
      </c>
      <c r="T371" s="19">
        <f>YEAR(SalesDataTable[[#This Row],[Order Date]])</f>
        <v>2026</v>
      </c>
      <c r="U371" s="18" t="str">
        <f>"Q"&amp;ROUNDUP(MONTH(SalesDataTable[[#This Row],[Order Date]])/3,0)</f>
        <v>Q1</v>
      </c>
      <c r="V371" s="15">
        <f>MONTH(SalesDataTable[[#This Row],[Order Date]])</f>
        <v>3</v>
      </c>
      <c r="W371" s="18" t="str">
        <f>TEXT(SalesDataTable[[#This Row],[Order Date]],"mmm")</f>
        <v>Mar</v>
      </c>
    </row>
    <row r="372" spans="1:23" ht="15.6">
      <c r="A372" s="11">
        <v>2956</v>
      </c>
      <c r="B372" s="12">
        <v>46097</v>
      </c>
      <c r="C372" s="11">
        <f t="shared" si="35"/>
        <v>2026</v>
      </c>
      <c r="D372" s="13" t="str">
        <f t="shared" si="36"/>
        <v>Mar</v>
      </c>
      <c r="E372" s="14" t="str">
        <f t="shared" si="37"/>
        <v>Q1</v>
      </c>
      <c r="F372" s="11" t="s">
        <v>30</v>
      </c>
      <c r="G372" s="11" t="s">
        <v>65</v>
      </c>
      <c r="H372" s="11" t="s">
        <v>26</v>
      </c>
      <c r="I372" s="11" t="s">
        <v>37</v>
      </c>
      <c r="J372" s="11" t="s">
        <v>38</v>
      </c>
      <c r="K372" s="11" t="s">
        <v>39</v>
      </c>
      <c r="L372" s="15">
        <v>1</v>
      </c>
      <c r="M372" s="16">
        <v>37.119999999999997</v>
      </c>
      <c r="N372" s="17">
        <v>0.1</v>
      </c>
      <c r="O372" s="16">
        <v>13.39</v>
      </c>
      <c r="P372" s="16">
        <f t="shared" si="38"/>
        <v>33.408000000000001</v>
      </c>
      <c r="Q372" s="16">
        <f t="shared" si="39"/>
        <v>13.39</v>
      </c>
      <c r="R372" s="16">
        <f t="shared" si="40"/>
        <v>20.018000000000001</v>
      </c>
      <c r="S372" s="18">
        <f t="shared" si="41"/>
        <v>0.59919779693486597</v>
      </c>
      <c r="T372" s="19">
        <f>YEAR(SalesDataTable[[#This Row],[Order Date]])</f>
        <v>2026</v>
      </c>
      <c r="U372" s="18" t="str">
        <f>"Q"&amp;ROUNDUP(MONTH(SalesDataTable[[#This Row],[Order Date]])/3,0)</f>
        <v>Q1</v>
      </c>
      <c r="V372" s="15">
        <f>MONTH(SalesDataTable[[#This Row],[Order Date]])</f>
        <v>3</v>
      </c>
      <c r="W372" s="18" t="str">
        <f>TEXT(SalesDataTable[[#This Row],[Order Date]],"mmm")</f>
        <v>Mar</v>
      </c>
    </row>
    <row r="373" spans="1:23" ht="15.6">
      <c r="A373" s="11">
        <v>2973</v>
      </c>
      <c r="B373" s="12">
        <v>46097</v>
      </c>
      <c r="C373" s="11">
        <f t="shared" si="35"/>
        <v>2026</v>
      </c>
      <c r="D373" s="13" t="str">
        <f t="shared" si="36"/>
        <v>Mar</v>
      </c>
      <c r="E373" s="14" t="str">
        <f t="shared" si="37"/>
        <v>Q1</v>
      </c>
      <c r="F373" s="11" t="s">
        <v>24</v>
      </c>
      <c r="G373" s="11" t="s">
        <v>25</v>
      </c>
      <c r="H373" s="11" t="s">
        <v>43</v>
      </c>
      <c r="I373" s="11" t="s">
        <v>27</v>
      </c>
      <c r="J373" s="11" t="s">
        <v>33</v>
      </c>
      <c r="K373" s="11" t="s">
        <v>61</v>
      </c>
      <c r="L373" s="15">
        <v>2</v>
      </c>
      <c r="M373" s="16">
        <v>156.09</v>
      </c>
      <c r="N373" s="17">
        <v>0.1</v>
      </c>
      <c r="O373" s="16">
        <v>79.72</v>
      </c>
      <c r="P373" s="16">
        <f t="shared" si="38"/>
        <v>280.96199999999999</v>
      </c>
      <c r="Q373" s="16">
        <f t="shared" si="39"/>
        <v>159.44</v>
      </c>
      <c r="R373" s="16">
        <f t="shared" si="40"/>
        <v>121.52200000000001</v>
      </c>
      <c r="S373" s="18">
        <f t="shared" si="41"/>
        <v>0.43252112385304797</v>
      </c>
      <c r="T373" s="19">
        <f>YEAR(SalesDataTable[[#This Row],[Order Date]])</f>
        <v>2026</v>
      </c>
      <c r="U373" s="18" t="str">
        <f>"Q"&amp;ROUNDUP(MONTH(SalesDataTable[[#This Row],[Order Date]])/3,0)</f>
        <v>Q1</v>
      </c>
      <c r="V373" s="15">
        <f>MONTH(SalesDataTable[[#This Row],[Order Date]])</f>
        <v>3</v>
      </c>
      <c r="W373" s="18" t="str">
        <f>TEXT(SalesDataTable[[#This Row],[Order Date]],"mmm")</f>
        <v>Mar</v>
      </c>
    </row>
    <row r="374" spans="1:23" ht="15.6">
      <c r="A374" s="11">
        <v>3358</v>
      </c>
      <c r="B374" s="12">
        <v>46097</v>
      </c>
      <c r="C374" s="11">
        <f t="shared" si="35"/>
        <v>2026</v>
      </c>
      <c r="D374" s="13" t="str">
        <f t="shared" si="36"/>
        <v>Mar</v>
      </c>
      <c r="E374" s="14" t="str">
        <f t="shared" si="37"/>
        <v>Q1</v>
      </c>
      <c r="F374" s="11" t="s">
        <v>24</v>
      </c>
      <c r="G374" s="11" t="s">
        <v>25</v>
      </c>
      <c r="H374" s="11" t="s">
        <v>32</v>
      </c>
      <c r="I374" s="11" t="s">
        <v>40</v>
      </c>
      <c r="J374" s="11" t="s">
        <v>58</v>
      </c>
      <c r="K374" s="11" t="s">
        <v>66</v>
      </c>
      <c r="L374" s="15">
        <v>12</v>
      </c>
      <c r="M374" s="16">
        <v>36.44</v>
      </c>
      <c r="N374" s="17">
        <v>0.05</v>
      </c>
      <c r="O374" s="16">
        <v>13.65</v>
      </c>
      <c r="P374" s="16">
        <f t="shared" si="38"/>
        <v>415.416</v>
      </c>
      <c r="Q374" s="16">
        <f t="shared" si="39"/>
        <v>163.80000000000001</v>
      </c>
      <c r="R374" s="16">
        <f t="shared" si="40"/>
        <v>251.61600000000001</v>
      </c>
      <c r="S374" s="18">
        <f t="shared" si="41"/>
        <v>0.60569645848980302</v>
      </c>
      <c r="T374" s="19">
        <f>YEAR(SalesDataTable[[#This Row],[Order Date]])</f>
        <v>2026</v>
      </c>
      <c r="U374" s="18" t="str">
        <f>"Q"&amp;ROUNDUP(MONTH(SalesDataTable[[#This Row],[Order Date]])/3,0)</f>
        <v>Q1</v>
      </c>
      <c r="V374" s="15">
        <f>MONTH(SalesDataTable[[#This Row],[Order Date]])</f>
        <v>3</v>
      </c>
      <c r="W374" s="18" t="str">
        <f>TEXT(SalesDataTable[[#This Row],[Order Date]],"mmm")</f>
        <v>Mar</v>
      </c>
    </row>
    <row r="375" spans="1:23" ht="15.6">
      <c r="A375" s="11">
        <v>164</v>
      </c>
      <c r="B375" s="12">
        <v>46098</v>
      </c>
      <c r="C375" s="11">
        <f t="shared" si="35"/>
        <v>2026</v>
      </c>
      <c r="D375" s="13" t="str">
        <f t="shared" si="36"/>
        <v>Mar</v>
      </c>
      <c r="E375" s="14" t="str">
        <f t="shared" si="37"/>
        <v>Q1</v>
      </c>
      <c r="F375" s="11" t="s">
        <v>24</v>
      </c>
      <c r="G375" s="11" t="s">
        <v>74</v>
      </c>
      <c r="H375" s="11" t="s">
        <v>52</v>
      </c>
      <c r="I375" s="11" t="s">
        <v>40</v>
      </c>
      <c r="J375" s="11" t="s">
        <v>47</v>
      </c>
      <c r="K375" s="11" t="s">
        <v>75</v>
      </c>
      <c r="L375" s="15">
        <v>5</v>
      </c>
      <c r="M375" s="16">
        <v>123.95</v>
      </c>
      <c r="N375" s="17">
        <v>0.05</v>
      </c>
      <c r="O375" s="16">
        <v>59.23</v>
      </c>
      <c r="P375" s="16">
        <f t="shared" si="38"/>
        <v>588.76250000000005</v>
      </c>
      <c r="Q375" s="16">
        <f t="shared" si="39"/>
        <v>296.14999999999998</v>
      </c>
      <c r="R375" s="16">
        <f t="shared" si="40"/>
        <v>292.61250000000001</v>
      </c>
      <c r="S375" s="18">
        <f t="shared" si="41"/>
        <v>0.49699581749856703</v>
      </c>
      <c r="T375" s="19">
        <f>YEAR(SalesDataTable[[#This Row],[Order Date]])</f>
        <v>2026</v>
      </c>
      <c r="U375" s="18" t="str">
        <f>"Q"&amp;ROUNDUP(MONTH(SalesDataTable[[#This Row],[Order Date]])/3,0)</f>
        <v>Q1</v>
      </c>
      <c r="V375" s="15">
        <f>MONTH(SalesDataTable[[#This Row],[Order Date]])</f>
        <v>3</v>
      </c>
      <c r="W375" s="18" t="str">
        <f>TEXT(SalesDataTable[[#This Row],[Order Date]],"mmm")</f>
        <v>Mar</v>
      </c>
    </row>
    <row r="376" spans="1:23" ht="15.6">
      <c r="A376" s="11">
        <v>995</v>
      </c>
      <c r="B376" s="12">
        <v>46098</v>
      </c>
      <c r="C376" s="11">
        <f t="shared" si="35"/>
        <v>2026</v>
      </c>
      <c r="D376" s="13" t="str">
        <f t="shared" si="36"/>
        <v>Mar</v>
      </c>
      <c r="E376" s="14" t="str">
        <f t="shared" si="37"/>
        <v>Q1</v>
      </c>
      <c r="F376" s="11" t="s">
        <v>35</v>
      </c>
      <c r="G376" s="11" t="s">
        <v>76</v>
      </c>
      <c r="H376" s="11" t="s">
        <v>52</v>
      </c>
      <c r="I376" s="11" t="s">
        <v>40</v>
      </c>
      <c r="J376" s="11" t="s">
        <v>47</v>
      </c>
      <c r="K376" s="11" t="s">
        <v>53</v>
      </c>
      <c r="L376" s="15">
        <v>1</v>
      </c>
      <c r="M376" s="16">
        <v>192.84</v>
      </c>
      <c r="N376" s="17">
        <v>0.15</v>
      </c>
      <c r="O376" s="16">
        <v>101.42</v>
      </c>
      <c r="P376" s="16">
        <f t="shared" si="38"/>
        <v>163.91399999999999</v>
      </c>
      <c r="Q376" s="16">
        <f t="shared" si="39"/>
        <v>101.42</v>
      </c>
      <c r="R376" s="16">
        <f t="shared" si="40"/>
        <v>62.494</v>
      </c>
      <c r="S376" s="18">
        <f t="shared" si="41"/>
        <v>0.38126090510877603</v>
      </c>
      <c r="T376" s="19">
        <f>YEAR(SalesDataTable[[#This Row],[Order Date]])</f>
        <v>2026</v>
      </c>
      <c r="U376" s="18" t="str">
        <f>"Q"&amp;ROUNDUP(MONTH(SalesDataTable[[#This Row],[Order Date]])/3,0)</f>
        <v>Q1</v>
      </c>
      <c r="V376" s="15">
        <f>MONTH(SalesDataTable[[#This Row],[Order Date]])</f>
        <v>3</v>
      </c>
      <c r="W376" s="18" t="str">
        <f>TEXT(SalesDataTable[[#This Row],[Order Date]],"mmm")</f>
        <v>Mar</v>
      </c>
    </row>
    <row r="377" spans="1:23" ht="15.6">
      <c r="A377" s="11">
        <v>4912</v>
      </c>
      <c r="B377" s="12">
        <v>46098</v>
      </c>
      <c r="C377" s="11">
        <f t="shared" si="35"/>
        <v>2026</v>
      </c>
      <c r="D377" s="13" t="str">
        <f t="shared" si="36"/>
        <v>Mar</v>
      </c>
      <c r="E377" s="14" t="str">
        <f t="shared" si="37"/>
        <v>Q1</v>
      </c>
      <c r="F377" s="11" t="s">
        <v>30</v>
      </c>
      <c r="G377" s="11" t="s">
        <v>65</v>
      </c>
      <c r="H377" s="11" t="s">
        <v>26</v>
      </c>
      <c r="I377" s="11" t="s">
        <v>37</v>
      </c>
      <c r="J377" s="11" t="s">
        <v>33</v>
      </c>
      <c r="K377" s="11" t="s">
        <v>61</v>
      </c>
      <c r="L377" s="15">
        <v>1</v>
      </c>
      <c r="M377" s="16">
        <v>152.57</v>
      </c>
      <c r="N377" s="17">
        <v>0.1</v>
      </c>
      <c r="O377" s="16">
        <v>80.319999999999993</v>
      </c>
      <c r="P377" s="16">
        <f t="shared" si="38"/>
        <v>137.31299999999999</v>
      </c>
      <c r="Q377" s="16">
        <f t="shared" si="39"/>
        <v>80.319999999999993</v>
      </c>
      <c r="R377" s="16">
        <f t="shared" si="40"/>
        <v>56.993000000000002</v>
      </c>
      <c r="S377" s="18">
        <f t="shared" si="41"/>
        <v>0.41505902572953801</v>
      </c>
      <c r="T377" s="19">
        <f>YEAR(SalesDataTable[[#This Row],[Order Date]])</f>
        <v>2026</v>
      </c>
      <c r="U377" s="18" t="str">
        <f>"Q"&amp;ROUNDUP(MONTH(SalesDataTable[[#This Row],[Order Date]])/3,0)</f>
        <v>Q1</v>
      </c>
      <c r="V377" s="15">
        <f>MONTH(SalesDataTable[[#This Row],[Order Date]])</f>
        <v>3</v>
      </c>
      <c r="W377" s="18" t="str">
        <f>TEXT(SalesDataTable[[#This Row],[Order Date]],"mmm")</f>
        <v>Mar</v>
      </c>
    </row>
    <row r="378" spans="1:23" ht="15.6">
      <c r="A378" s="11">
        <v>29</v>
      </c>
      <c r="B378" s="12">
        <v>46099</v>
      </c>
      <c r="C378" s="11">
        <f t="shared" si="35"/>
        <v>2026</v>
      </c>
      <c r="D378" s="13" t="str">
        <f t="shared" si="36"/>
        <v>Mar</v>
      </c>
      <c r="E378" s="14" t="str">
        <f t="shared" si="37"/>
        <v>Q1</v>
      </c>
      <c r="F378" s="11" t="s">
        <v>44</v>
      </c>
      <c r="G378" s="11" t="s">
        <v>45</v>
      </c>
      <c r="H378" s="11" t="s">
        <v>26</v>
      </c>
      <c r="I378" s="11" t="s">
        <v>40</v>
      </c>
      <c r="J378" s="11" t="s">
        <v>38</v>
      </c>
      <c r="K378" s="11" t="s">
        <v>68</v>
      </c>
      <c r="L378" s="15">
        <v>2</v>
      </c>
      <c r="M378" s="16">
        <v>130.4</v>
      </c>
      <c r="N378" s="17">
        <v>0</v>
      </c>
      <c r="O378" s="16">
        <v>67.599999999999994</v>
      </c>
      <c r="P378" s="16">
        <f t="shared" si="38"/>
        <v>260.8</v>
      </c>
      <c r="Q378" s="16">
        <f t="shared" si="39"/>
        <v>135.19999999999999</v>
      </c>
      <c r="R378" s="16">
        <f t="shared" si="40"/>
        <v>125.6</v>
      </c>
      <c r="S378" s="18">
        <f t="shared" si="41"/>
        <v>0.48159509202453998</v>
      </c>
      <c r="T378" s="19">
        <f>YEAR(SalesDataTable[[#This Row],[Order Date]])</f>
        <v>2026</v>
      </c>
      <c r="U378" s="18" t="str">
        <f>"Q"&amp;ROUNDUP(MONTH(SalesDataTable[[#This Row],[Order Date]])/3,0)</f>
        <v>Q1</v>
      </c>
      <c r="V378" s="15">
        <f>MONTH(SalesDataTable[[#This Row],[Order Date]])</f>
        <v>3</v>
      </c>
      <c r="W378" s="18" t="str">
        <f>TEXT(SalesDataTable[[#This Row],[Order Date]],"mmm")</f>
        <v>Mar</v>
      </c>
    </row>
    <row r="379" spans="1:23" ht="15.6">
      <c r="A379" s="11">
        <v>891</v>
      </c>
      <c r="B379" s="12">
        <v>46099</v>
      </c>
      <c r="C379" s="11">
        <f t="shared" si="35"/>
        <v>2026</v>
      </c>
      <c r="D379" s="13" t="str">
        <f t="shared" si="36"/>
        <v>Mar</v>
      </c>
      <c r="E379" s="14" t="str">
        <f t="shared" si="37"/>
        <v>Q1</v>
      </c>
      <c r="F379" s="11" t="s">
        <v>35</v>
      </c>
      <c r="G379" s="11" t="s">
        <v>42</v>
      </c>
      <c r="H379" s="11" t="s">
        <v>26</v>
      </c>
      <c r="I379" s="11" t="s">
        <v>37</v>
      </c>
      <c r="J379" s="11" t="s">
        <v>33</v>
      </c>
      <c r="K379" s="11" t="s">
        <v>34</v>
      </c>
      <c r="L379" s="15">
        <v>2</v>
      </c>
      <c r="M379" s="16">
        <v>94.25</v>
      </c>
      <c r="N379" s="17">
        <v>0.1</v>
      </c>
      <c r="O379" s="16">
        <v>44.99</v>
      </c>
      <c r="P379" s="16">
        <f t="shared" si="38"/>
        <v>169.65</v>
      </c>
      <c r="Q379" s="16">
        <f t="shared" si="39"/>
        <v>89.98</v>
      </c>
      <c r="R379" s="16">
        <f t="shared" si="40"/>
        <v>79.67</v>
      </c>
      <c r="S379" s="18">
        <f t="shared" si="41"/>
        <v>0.46961391099322097</v>
      </c>
      <c r="T379" s="19">
        <f>YEAR(SalesDataTable[[#This Row],[Order Date]])</f>
        <v>2026</v>
      </c>
      <c r="U379" s="18" t="str">
        <f>"Q"&amp;ROUNDUP(MONTH(SalesDataTable[[#This Row],[Order Date]])/3,0)</f>
        <v>Q1</v>
      </c>
      <c r="V379" s="15">
        <f>MONTH(SalesDataTable[[#This Row],[Order Date]])</f>
        <v>3</v>
      </c>
      <c r="W379" s="18" t="str">
        <f>TEXT(SalesDataTable[[#This Row],[Order Date]],"mmm")</f>
        <v>Mar</v>
      </c>
    </row>
    <row r="380" spans="1:23" ht="15.6">
      <c r="A380" s="11">
        <v>1143</v>
      </c>
      <c r="B380" s="12">
        <v>46099</v>
      </c>
      <c r="C380" s="11">
        <f t="shared" si="35"/>
        <v>2026</v>
      </c>
      <c r="D380" s="13" t="str">
        <f t="shared" si="36"/>
        <v>Mar</v>
      </c>
      <c r="E380" s="14" t="str">
        <f t="shared" si="37"/>
        <v>Q1</v>
      </c>
      <c r="F380" s="11" t="s">
        <v>30</v>
      </c>
      <c r="G380" s="11" t="s">
        <v>67</v>
      </c>
      <c r="H380" s="11" t="s">
        <v>26</v>
      </c>
      <c r="I380" s="11" t="s">
        <v>40</v>
      </c>
      <c r="J380" s="11" t="s">
        <v>47</v>
      </c>
      <c r="K380" s="11" t="s">
        <v>75</v>
      </c>
      <c r="L380" s="15">
        <v>5</v>
      </c>
      <c r="M380" s="16">
        <v>125.91</v>
      </c>
      <c r="N380" s="17">
        <v>0</v>
      </c>
      <c r="O380" s="16">
        <v>59.36</v>
      </c>
      <c r="P380" s="16">
        <f t="shared" si="38"/>
        <v>629.54999999999995</v>
      </c>
      <c r="Q380" s="16">
        <f t="shared" si="39"/>
        <v>296.8</v>
      </c>
      <c r="R380" s="16">
        <f t="shared" si="40"/>
        <v>332.75</v>
      </c>
      <c r="S380" s="18">
        <f t="shared" si="41"/>
        <v>0.528552140417759</v>
      </c>
      <c r="T380" s="19">
        <f>YEAR(SalesDataTable[[#This Row],[Order Date]])</f>
        <v>2026</v>
      </c>
      <c r="U380" s="18" t="str">
        <f>"Q"&amp;ROUNDUP(MONTH(SalesDataTable[[#This Row],[Order Date]])/3,0)</f>
        <v>Q1</v>
      </c>
      <c r="V380" s="15">
        <f>MONTH(SalesDataTable[[#This Row],[Order Date]])</f>
        <v>3</v>
      </c>
      <c r="W380" s="18" t="str">
        <f>TEXT(SalesDataTable[[#This Row],[Order Date]],"mmm")</f>
        <v>Mar</v>
      </c>
    </row>
    <row r="381" spans="1:23" ht="15.6">
      <c r="A381" s="11">
        <v>2478</v>
      </c>
      <c r="B381" s="12">
        <v>46099</v>
      </c>
      <c r="C381" s="11">
        <f t="shared" si="35"/>
        <v>2026</v>
      </c>
      <c r="D381" s="13" t="str">
        <f t="shared" si="36"/>
        <v>Mar</v>
      </c>
      <c r="E381" s="14" t="str">
        <f t="shared" si="37"/>
        <v>Q1</v>
      </c>
      <c r="F381" s="11" t="s">
        <v>44</v>
      </c>
      <c r="G381" s="11" t="s">
        <v>55</v>
      </c>
      <c r="H381" s="11" t="s">
        <v>43</v>
      </c>
      <c r="I381" s="11" t="s">
        <v>27</v>
      </c>
      <c r="J381" s="11" t="s">
        <v>58</v>
      </c>
      <c r="K381" s="11" t="s">
        <v>59</v>
      </c>
      <c r="L381" s="15">
        <v>2</v>
      </c>
      <c r="M381" s="16">
        <v>39.619999999999997</v>
      </c>
      <c r="N381" s="17">
        <v>0</v>
      </c>
      <c r="O381" s="16">
        <v>14.78</v>
      </c>
      <c r="P381" s="16">
        <f t="shared" si="38"/>
        <v>79.239999999999995</v>
      </c>
      <c r="Q381" s="16">
        <f t="shared" si="39"/>
        <v>29.56</v>
      </c>
      <c r="R381" s="16">
        <f t="shared" si="40"/>
        <v>49.68</v>
      </c>
      <c r="S381" s="18">
        <f t="shared" si="41"/>
        <v>0.62695608278647097</v>
      </c>
      <c r="T381" s="19">
        <f>YEAR(SalesDataTable[[#This Row],[Order Date]])</f>
        <v>2026</v>
      </c>
      <c r="U381" s="18" t="str">
        <f>"Q"&amp;ROUNDUP(MONTH(SalesDataTable[[#This Row],[Order Date]])/3,0)</f>
        <v>Q1</v>
      </c>
      <c r="V381" s="15">
        <f>MONTH(SalesDataTable[[#This Row],[Order Date]])</f>
        <v>3</v>
      </c>
      <c r="W381" s="18" t="str">
        <f>TEXT(SalesDataTable[[#This Row],[Order Date]],"mmm")</f>
        <v>Mar</v>
      </c>
    </row>
    <row r="382" spans="1:23" ht="15.6">
      <c r="A382" s="11">
        <v>3961</v>
      </c>
      <c r="B382" s="12">
        <v>46099</v>
      </c>
      <c r="C382" s="11">
        <f t="shared" si="35"/>
        <v>2026</v>
      </c>
      <c r="D382" s="13" t="str">
        <f t="shared" si="36"/>
        <v>Mar</v>
      </c>
      <c r="E382" s="14" t="str">
        <f t="shared" si="37"/>
        <v>Q1</v>
      </c>
      <c r="F382" s="11" t="s">
        <v>24</v>
      </c>
      <c r="G382" s="11" t="s">
        <v>60</v>
      </c>
      <c r="H382" s="11" t="s">
        <v>26</v>
      </c>
      <c r="I382" s="11" t="s">
        <v>40</v>
      </c>
      <c r="J382" s="11" t="s">
        <v>58</v>
      </c>
      <c r="K382" s="11" t="s">
        <v>66</v>
      </c>
      <c r="L382" s="15">
        <v>3</v>
      </c>
      <c r="M382" s="16">
        <v>36.32</v>
      </c>
      <c r="N382" s="17">
        <v>0</v>
      </c>
      <c r="O382" s="16">
        <v>14.18</v>
      </c>
      <c r="P382" s="16">
        <f t="shared" si="38"/>
        <v>108.96</v>
      </c>
      <c r="Q382" s="16">
        <f t="shared" si="39"/>
        <v>42.54</v>
      </c>
      <c r="R382" s="16">
        <f t="shared" si="40"/>
        <v>66.42</v>
      </c>
      <c r="S382" s="18">
        <f t="shared" si="41"/>
        <v>0.60958149779735704</v>
      </c>
      <c r="T382" s="19">
        <f>YEAR(SalesDataTable[[#This Row],[Order Date]])</f>
        <v>2026</v>
      </c>
      <c r="U382" s="18" t="str">
        <f>"Q"&amp;ROUNDUP(MONTH(SalesDataTable[[#This Row],[Order Date]])/3,0)</f>
        <v>Q1</v>
      </c>
      <c r="V382" s="15">
        <f>MONTH(SalesDataTable[[#This Row],[Order Date]])</f>
        <v>3</v>
      </c>
      <c r="W382" s="18" t="str">
        <f>TEXT(SalesDataTable[[#This Row],[Order Date]],"mmm")</f>
        <v>Mar</v>
      </c>
    </row>
    <row r="383" spans="1:23" ht="15.6">
      <c r="A383" s="11">
        <v>4724</v>
      </c>
      <c r="B383" s="12">
        <v>46099</v>
      </c>
      <c r="C383" s="11">
        <f t="shared" si="35"/>
        <v>2026</v>
      </c>
      <c r="D383" s="13" t="str">
        <f t="shared" si="36"/>
        <v>Mar</v>
      </c>
      <c r="E383" s="14" t="str">
        <f t="shared" si="37"/>
        <v>Q1</v>
      </c>
      <c r="F383" s="11" t="s">
        <v>24</v>
      </c>
      <c r="G383" s="11" t="s">
        <v>74</v>
      </c>
      <c r="H383" s="11" t="s">
        <v>43</v>
      </c>
      <c r="I383" s="11" t="s">
        <v>37</v>
      </c>
      <c r="J383" s="11" t="s">
        <v>58</v>
      </c>
      <c r="K383" s="11" t="s">
        <v>69</v>
      </c>
      <c r="L383" s="15">
        <v>1</v>
      </c>
      <c r="M383" s="16">
        <v>51.16</v>
      </c>
      <c r="N383" s="17">
        <v>0</v>
      </c>
      <c r="O383" s="16">
        <v>22.39</v>
      </c>
      <c r="P383" s="16">
        <f t="shared" si="38"/>
        <v>51.16</v>
      </c>
      <c r="Q383" s="16">
        <f t="shared" si="39"/>
        <v>22.39</v>
      </c>
      <c r="R383" s="16">
        <f t="shared" si="40"/>
        <v>28.77</v>
      </c>
      <c r="S383" s="18">
        <f t="shared" si="41"/>
        <v>0.56235340109460497</v>
      </c>
      <c r="T383" s="19">
        <f>YEAR(SalesDataTable[[#This Row],[Order Date]])</f>
        <v>2026</v>
      </c>
      <c r="U383" s="18" t="str">
        <f>"Q"&amp;ROUNDUP(MONTH(SalesDataTable[[#This Row],[Order Date]])/3,0)</f>
        <v>Q1</v>
      </c>
      <c r="V383" s="15">
        <f>MONTH(SalesDataTable[[#This Row],[Order Date]])</f>
        <v>3</v>
      </c>
      <c r="W383" s="18" t="str">
        <f>TEXT(SalesDataTable[[#This Row],[Order Date]],"mmm")</f>
        <v>Mar</v>
      </c>
    </row>
    <row r="384" spans="1:23" ht="15.6">
      <c r="A384" s="11">
        <v>2171</v>
      </c>
      <c r="B384" s="12">
        <v>46100</v>
      </c>
      <c r="C384" s="11">
        <f t="shared" si="35"/>
        <v>2026</v>
      </c>
      <c r="D384" s="13" t="str">
        <f t="shared" si="36"/>
        <v>Mar</v>
      </c>
      <c r="E384" s="14" t="str">
        <f t="shared" si="37"/>
        <v>Q1</v>
      </c>
      <c r="F384" s="11" t="s">
        <v>44</v>
      </c>
      <c r="G384" s="11" t="s">
        <v>71</v>
      </c>
      <c r="H384" s="11" t="s">
        <v>32</v>
      </c>
      <c r="I384" s="11" t="s">
        <v>40</v>
      </c>
      <c r="J384" s="11" t="s">
        <v>58</v>
      </c>
      <c r="K384" s="11" t="s">
        <v>66</v>
      </c>
      <c r="L384" s="15">
        <v>5</v>
      </c>
      <c r="M384" s="16">
        <v>35.65</v>
      </c>
      <c r="N384" s="17">
        <v>0.1</v>
      </c>
      <c r="O384" s="16">
        <v>13.64</v>
      </c>
      <c r="P384" s="16">
        <f t="shared" si="38"/>
        <v>160.42500000000001</v>
      </c>
      <c r="Q384" s="16">
        <f t="shared" si="39"/>
        <v>68.2</v>
      </c>
      <c r="R384" s="16">
        <f t="shared" si="40"/>
        <v>92.224999999999994</v>
      </c>
      <c r="S384" s="18">
        <f t="shared" si="41"/>
        <v>0.57487922705313999</v>
      </c>
      <c r="T384" s="19">
        <f>YEAR(SalesDataTable[[#This Row],[Order Date]])</f>
        <v>2026</v>
      </c>
      <c r="U384" s="18" t="str">
        <f>"Q"&amp;ROUNDUP(MONTH(SalesDataTable[[#This Row],[Order Date]])/3,0)</f>
        <v>Q1</v>
      </c>
      <c r="V384" s="15">
        <f>MONTH(SalesDataTable[[#This Row],[Order Date]])</f>
        <v>3</v>
      </c>
      <c r="W384" s="18" t="str">
        <f>TEXT(SalesDataTable[[#This Row],[Order Date]],"mmm")</f>
        <v>Mar</v>
      </c>
    </row>
    <row r="385" spans="1:23" ht="15.6">
      <c r="A385" s="11">
        <v>2311</v>
      </c>
      <c r="B385" s="12">
        <v>46100</v>
      </c>
      <c r="C385" s="11">
        <f t="shared" si="35"/>
        <v>2026</v>
      </c>
      <c r="D385" s="13" t="str">
        <f t="shared" si="36"/>
        <v>Mar</v>
      </c>
      <c r="E385" s="14" t="str">
        <f t="shared" si="37"/>
        <v>Q1</v>
      </c>
      <c r="F385" s="11" t="s">
        <v>44</v>
      </c>
      <c r="G385" s="11" t="s">
        <v>57</v>
      </c>
      <c r="H385" s="11" t="s">
        <v>26</v>
      </c>
      <c r="I385" s="11" t="s">
        <v>37</v>
      </c>
      <c r="J385" s="11" t="s">
        <v>33</v>
      </c>
      <c r="K385" s="11" t="s">
        <v>41</v>
      </c>
      <c r="L385" s="15">
        <v>1</v>
      </c>
      <c r="M385" s="16">
        <v>145.19</v>
      </c>
      <c r="N385" s="17">
        <v>0</v>
      </c>
      <c r="O385" s="16">
        <v>80.67</v>
      </c>
      <c r="P385" s="16">
        <f t="shared" si="38"/>
        <v>145.19</v>
      </c>
      <c r="Q385" s="16">
        <f t="shared" si="39"/>
        <v>80.67</v>
      </c>
      <c r="R385" s="16">
        <f t="shared" si="40"/>
        <v>64.52</v>
      </c>
      <c r="S385" s="18">
        <f t="shared" si="41"/>
        <v>0.44438322198498498</v>
      </c>
      <c r="T385" s="19">
        <f>YEAR(SalesDataTable[[#This Row],[Order Date]])</f>
        <v>2026</v>
      </c>
      <c r="U385" s="18" t="str">
        <f>"Q"&amp;ROUNDUP(MONTH(SalesDataTable[[#This Row],[Order Date]])/3,0)</f>
        <v>Q1</v>
      </c>
      <c r="V385" s="15">
        <f>MONTH(SalesDataTable[[#This Row],[Order Date]])</f>
        <v>3</v>
      </c>
      <c r="W385" s="18" t="str">
        <f>TEXT(SalesDataTable[[#This Row],[Order Date]],"mmm")</f>
        <v>Mar</v>
      </c>
    </row>
    <row r="386" spans="1:23" ht="15.6">
      <c r="A386" s="11">
        <v>3563</v>
      </c>
      <c r="B386" s="12">
        <v>46100</v>
      </c>
      <c r="C386" s="11">
        <f t="shared" ref="C386:C449" si="42">YEAR(B386)</f>
        <v>2026</v>
      </c>
      <c r="D386" s="13" t="str">
        <f t="shared" ref="D386:D449" si="43">TEXT(B386,"MMM")</f>
        <v>Mar</v>
      </c>
      <c r="E386" s="14" t="str">
        <f t="shared" ref="E386:E449" si="44">"Q"&amp;ROUNDUP(MONTH(B386)/3,0)</f>
        <v>Q1</v>
      </c>
      <c r="F386" s="11" t="s">
        <v>44</v>
      </c>
      <c r="G386" s="11" t="s">
        <v>57</v>
      </c>
      <c r="H386" s="11" t="s">
        <v>26</v>
      </c>
      <c r="I386" s="11" t="s">
        <v>27</v>
      </c>
      <c r="J386" s="11" t="s">
        <v>28</v>
      </c>
      <c r="K386" s="11" t="s">
        <v>50</v>
      </c>
      <c r="L386" s="15">
        <v>2</v>
      </c>
      <c r="M386" s="16">
        <v>40.090000000000003</v>
      </c>
      <c r="N386" s="17">
        <v>0</v>
      </c>
      <c r="O386" s="16">
        <v>17.2</v>
      </c>
      <c r="P386" s="16">
        <f t="shared" ref="P386:P449" si="45">L386*M386*(1-N386)</f>
        <v>80.180000000000007</v>
      </c>
      <c r="Q386" s="16">
        <f t="shared" ref="Q386:Q449" si="46">L386*O386</f>
        <v>34.4</v>
      </c>
      <c r="R386" s="16">
        <f t="shared" ref="R386:R449" si="47">P386-Q386</f>
        <v>45.78</v>
      </c>
      <c r="S386" s="18">
        <f t="shared" ref="S386:S449" si="48">IFERROR(R386/P386,0)</f>
        <v>0.57096532801197297</v>
      </c>
      <c r="T386" s="19">
        <f>YEAR(SalesDataTable[[#This Row],[Order Date]])</f>
        <v>2026</v>
      </c>
      <c r="U386" s="18" t="str">
        <f>"Q"&amp;ROUNDUP(MONTH(SalesDataTable[[#This Row],[Order Date]])/3,0)</f>
        <v>Q1</v>
      </c>
      <c r="V386" s="15">
        <f>MONTH(SalesDataTable[[#This Row],[Order Date]])</f>
        <v>3</v>
      </c>
      <c r="W386" s="18" t="str">
        <f>TEXT(SalesDataTable[[#This Row],[Order Date]],"mmm")</f>
        <v>Mar</v>
      </c>
    </row>
    <row r="387" spans="1:23" ht="15.6">
      <c r="A387" s="11">
        <v>3587</v>
      </c>
      <c r="B387" s="12">
        <v>46100</v>
      </c>
      <c r="C387" s="11">
        <f t="shared" si="42"/>
        <v>2026</v>
      </c>
      <c r="D387" s="13" t="str">
        <f t="shared" si="43"/>
        <v>Mar</v>
      </c>
      <c r="E387" s="14" t="str">
        <f t="shared" si="44"/>
        <v>Q1</v>
      </c>
      <c r="F387" s="11" t="s">
        <v>44</v>
      </c>
      <c r="G387" s="11" t="s">
        <v>55</v>
      </c>
      <c r="H387" s="11" t="s">
        <v>26</v>
      </c>
      <c r="I387" s="11" t="s">
        <v>27</v>
      </c>
      <c r="J387" s="11" t="s">
        <v>58</v>
      </c>
      <c r="K387" s="11" t="s">
        <v>59</v>
      </c>
      <c r="L387" s="15">
        <v>1</v>
      </c>
      <c r="M387" s="16">
        <v>39.47</v>
      </c>
      <c r="N387" s="17">
        <v>0</v>
      </c>
      <c r="O387" s="16">
        <v>15.02</v>
      </c>
      <c r="P387" s="16">
        <f t="shared" si="45"/>
        <v>39.47</v>
      </c>
      <c r="Q387" s="16">
        <f t="shared" si="46"/>
        <v>15.02</v>
      </c>
      <c r="R387" s="16">
        <f t="shared" si="47"/>
        <v>24.45</v>
      </c>
      <c r="S387" s="18">
        <f t="shared" si="48"/>
        <v>0.61945781606283301</v>
      </c>
      <c r="T387" s="19">
        <f>YEAR(SalesDataTable[[#This Row],[Order Date]])</f>
        <v>2026</v>
      </c>
      <c r="U387" s="18" t="str">
        <f>"Q"&amp;ROUNDUP(MONTH(SalesDataTable[[#This Row],[Order Date]])/3,0)</f>
        <v>Q1</v>
      </c>
      <c r="V387" s="15">
        <f>MONTH(SalesDataTable[[#This Row],[Order Date]])</f>
        <v>3</v>
      </c>
      <c r="W387" s="18" t="str">
        <f>TEXT(SalesDataTable[[#This Row],[Order Date]],"mmm")</f>
        <v>Mar</v>
      </c>
    </row>
    <row r="388" spans="1:23" ht="15.6">
      <c r="A388" s="11">
        <v>3706</v>
      </c>
      <c r="B388" s="12">
        <v>46100</v>
      </c>
      <c r="C388" s="11">
        <f t="shared" si="42"/>
        <v>2026</v>
      </c>
      <c r="D388" s="13" t="str">
        <f t="shared" si="43"/>
        <v>Mar</v>
      </c>
      <c r="E388" s="14" t="str">
        <f t="shared" si="44"/>
        <v>Q1</v>
      </c>
      <c r="F388" s="11" t="s">
        <v>24</v>
      </c>
      <c r="G388" s="11" t="s">
        <v>25</v>
      </c>
      <c r="H388" s="11" t="s">
        <v>26</v>
      </c>
      <c r="I388" s="11" t="s">
        <v>27</v>
      </c>
      <c r="J388" s="11" t="s">
        <v>28</v>
      </c>
      <c r="K388" s="11" t="s">
        <v>54</v>
      </c>
      <c r="L388" s="15">
        <v>2</v>
      </c>
      <c r="M388" s="16">
        <v>103.42</v>
      </c>
      <c r="N388" s="17">
        <v>0</v>
      </c>
      <c r="O388" s="16">
        <v>49.51</v>
      </c>
      <c r="P388" s="16">
        <f t="shared" si="45"/>
        <v>206.84</v>
      </c>
      <c r="Q388" s="16">
        <f t="shared" si="46"/>
        <v>99.02</v>
      </c>
      <c r="R388" s="16">
        <f t="shared" si="47"/>
        <v>107.82</v>
      </c>
      <c r="S388" s="18">
        <f t="shared" si="48"/>
        <v>0.52127248114484603</v>
      </c>
      <c r="T388" s="19">
        <f>YEAR(SalesDataTable[[#This Row],[Order Date]])</f>
        <v>2026</v>
      </c>
      <c r="U388" s="18" t="str">
        <f>"Q"&amp;ROUNDUP(MONTH(SalesDataTable[[#This Row],[Order Date]])/3,0)</f>
        <v>Q1</v>
      </c>
      <c r="V388" s="15">
        <f>MONTH(SalesDataTable[[#This Row],[Order Date]])</f>
        <v>3</v>
      </c>
      <c r="W388" s="18" t="str">
        <f>TEXT(SalesDataTable[[#This Row],[Order Date]],"mmm")</f>
        <v>Mar</v>
      </c>
    </row>
    <row r="389" spans="1:23" ht="15.6">
      <c r="A389" s="11">
        <v>4121</v>
      </c>
      <c r="B389" s="12">
        <v>46100</v>
      </c>
      <c r="C389" s="11">
        <f t="shared" si="42"/>
        <v>2026</v>
      </c>
      <c r="D389" s="13" t="str">
        <f t="shared" si="43"/>
        <v>Mar</v>
      </c>
      <c r="E389" s="14" t="str">
        <f t="shared" si="44"/>
        <v>Q1</v>
      </c>
      <c r="F389" s="11" t="s">
        <v>24</v>
      </c>
      <c r="G389" s="11" t="s">
        <v>25</v>
      </c>
      <c r="H389" s="11" t="s">
        <v>26</v>
      </c>
      <c r="I389" s="11" t="s">
        <v>27</v>
      </c>
      <c r="J389" s="11" t="s">
        <v>38</v>
      </c>
      <c r="K389" s="11" t="s">
        <v>72</v>
      </c>
      <c r="L389" s="15">
        <v>4</v>
      </c>
      <c r="M389" s="16">
        <v>161.93</v>
      </c>
      <c r="N389" s="17">
        <v>0.15</v>
      </c>
      <c r="O389" s="16">
        <v>88</v>
      </c>
      <c r="P389" s="16">
        <f t="shared" si="45"/>
        <v>550.56200000000001</v>
      </c>
      <c r="Q389" s="16">
        <f t="shared" si="46"/>
        <v>352</v>
      </c>
      <c r="R389" s="16">
        <f t="shared" si="47"/>
        <v>198.56200000000001</v>
      </c>
      <c r="S389" s="18">
        <f t="shared" si="48"/>
        <v>0.36065329608654401</v>
      </c>
      <c r="T389" s="19">
        <f>YEAR(SalesDataTable[[#This Row],[Order Date]])</f>
        <v>2026</v>
      </c>
      <c r="U389" s="18" t="str">
        <f>"Q"&amp;ROUNDUP(MONTH(SalesDataTable[[#This Row],[Order Date]])/3,0)</f>
        <v>Q1</v>
      </c>
      <c r="V389" s="15">
        <f>MONTH(SalesDataTable[[#This Row],[Order Date]])</f>
        <v>3</v>
      </c>
      <c r="W389" s="18" t="str">
        <f>TEXT(SalesDataTable[[#This Row],[Order Date]],"mmm")</f>
        <v>Mar</v>
      </c>
    </row>
    <row r="390" spans="1:23" ht="15.6">
      <c r="A390" s="11">
        <v>1047</v>
      </c>
      <c r="B390" s="12">
        <v>46101</v>
      </c>
      <c r="C390" s="11">
        <f t="shared" si="42"/>
        <v>2026</v>
      </c>
      <c r="D390" s="13" t="str">
        <f t="shared" si="43"/>
        <v>Mar</v>
      </c>
      <c r="E390" s="14" t="str">
        <f t="shared" si="44"/>
        <v>Q1</v>
      </c>
      <c r="F390" s="11" t="s">
        <v>24</v>
      </c>
      <c r="G390" s="11" t="s">
        <v>25</v>
      </c>
      <c r="H390" s="11" t="s">
        <v>26</v>
      </c>
      <c r="I390" s="11" t="s">
        <v>27</v>
      </c>
      <c r="J390" s="11" t="s">
        <v>38</v>
      </c>
      <c r="K390" s="11" t="s">
        <v>56</v>
      </c>
      <c r="L390" s="15">
        <v>2</v>
      </c>
      <c r="M390" s="16">
        <v>46.21</v>
      </c>
      <c r="N390" s="17">
        <v>0.05</v>
      </c>
      <c r="O390" s="16">
        <v>18.37</v>
      </c>
      <c r="P390" s="16">
        <f t="shared" si="45"/>
        <v>87.799000000000007</v>
      </c>
      <c r="Q390" s="16">
        <f t="shared" si="46"/>
        <v>36.74</v>
      </c>
      <c r="R390" s="16">
        <f t="shared" si="47"/>
        <v>51.058999999999997</v>
      </c>
      <c r="S390" s="18">
        <f t="shared" si="48"/>
        <v>0.58154420893176495</v>
      </c>
      <c r="T390" s="19">
        <f>YEAR(SalesDataTable[[#This Row],[Order Date]])</f>
        <v>2026</v>
      </c>
      <c r="U390" s="18" t="str">
        <f>"Q"&amp;ROUNDUP(MONTH(SalesDataTable[[#This Row],[Order Date]])/3,0)</f>
        <v>Q1</v>
      </c>
      <c r="V390" s="15">
        <f>MONTH(SalesDataTable[[#This Row],[Order Date]])</f>
        <v>3</v>
      </c>
      <c r="W390" s="18" t="str">
        <f>TEXT(SalesDataTable[[#This Row],[Order Date]],"mmm")</f>
        <v>Mar</v>
      </c>
    </row>
    <row r="391" spans="1:23" ht="15.6">
      <c r="A391" s="11">
        <v>1142</v>
      </c>
      <c r="B391" s="12">
        <v>46101</v>
      </c>
      <c r="C391" s="11">
        <f t="shared" si="42"/>
        <v>2026</v>
      </c>
      <c r="D391" s="13" t="str">
        <f t="shared" si="43"/>
        <v>Mar</v>
      </c>
      <c r="E391" s="14" t="str">
        <f t="shared" si="44"/>
        <v>Q1</v>
      </c>
      <c r="F391" s="11" t="s">
        <v>30</v>
      </c>
      <c r="G391" s="11" t="s">
        <v>65</v>
      </c>
      <c r="H391" s="11" t="s">
        <v>26</v>
      </c>
      <c r="I391" s="11" t="s">
        <v>37</v>
      </c>
      <c r="J391" s="11" t="s">
        <v>47</v>
      </c>
      <c r="K391" s="11" t="s">
        <v>75</v>
      </c>
      <c r="L391" s="15">
        <v>3</v>
      </c>
      <c r="M391" s="16">
        <v>125.85</v>
      </c>
      <c r="N391" s="17">
        <v>0</v>
      </c>
      <c r="O391" s="16">
        <v>59.19</v>
      </c>
      <c r="P391" s="16">
        <f t="shared" si="45"/>
        <v>377.55</v>
      </c>
      <c r="Q391" s="16">
        <f t="shared" si="46"/>
        <v>177.57</v>
      </c>
      <c r="R391" s="16">
        <f t="shared" si="47"/>
        <v>199.98</v>
      </c>
      <c r="S391" s="18">
        <f t="shared" si="48"/>
        <v>0.52967818831942803</v>
      </c>
      <c r="T391" s="19">
        <f>YEAR(SalesDataTable[[#This Row],[Order Date]])</f>
        <v>2026</v>
      </c>
      <c r="U391" s="18" t="str">
        <f>"Q"&amp;ROUNDUP(MONTH(SalesDataTable[[#This Row],[Order Date]])/3,0)</f>
        <v>Q1</v>
      </c>
      <c r="V391" s="15">
        <f>MONTH(SalesDataTable[[#This Row],[Order Date]])</f>
        <v>3</v>
      </c>
      <c r="W391" s="18" t="str">
        <f>TEXT(SalesDataTable[[#This Row],[Order Date]],"mmm")</f>
        <v>Mar</v>
      </c>
    </row>
    <row r="392" spans="1:23" ht="15.6">
      <c r="A392" s="11">
        <v>2232</v>
      </c>
      <c r="B392" s="12">
        <v>46101</v>
      </c>
      <c r="C392" s="11">
        <f t="shared" si="42"/>
        <v>2026</v>
      </c>
      <c r="D392" s="13" t="str">
        <f t="shared" si="43"/>
        <v>Mar</v>
      </c>
      <c r="E392" s="14" t="str">
        <f t="shared" si="44"/>
        <v>Q1</v>
      </c>
      <c r="F392" s="11" t="s">
        <v>44</v>
      </c>
      <c r="G392" s="11" t="s">
        <v>71</v>
      </c>
      <c r="H392" s="11" t="s">
        <v>43</v>
      </c>
      <c r="I392" s="11" t="s">
        <v>37</v>
      </c>
      <c r="J392" s="11" t="s">
        <v>38</v>
      </c>
      <c r="K392" s="11" t="s">
        <v>39</v>
      </c>
      <c r="L392" s="15">
        <v>2</v>
      </c>
      <c r="M392" s="16">
        <v>36.340000000000003</v>
      </c>
      <c r="N392" s="17">
        <v>0</v>
      </c>
      <c r="O392" s="16">
        <v>13.8</v>
      </c>
      <c r="P392" s="16">
        <f t="shared" si="45"/>
        <v>72.680000000000007</v>
      </c>
      <c r="Q392" s="16">
        <f t="shared" si="46"/>
        <v>27.6</v>
      </c>
      <c r="R392" s="16">
        <f t="shared" si="47"/>
        <v>45.08</v>
      </c>
      <c r="S392" s="18">
        <f t="shared" si="48"/>
        <v>0.620253164556962</v>
      </c>
      <c r="T392" s="19">
        <f>YEAR(SalesDataTable[[#This Row],[Order Date]])</f>
        <v>2026</v>
      </c>
      <c r="U392" s="18" t="str">
        <f>"Q"&amp;ROUNDUP(MONTH(SalesDataTable[[#This Row],[Order Date]])/3,0)</f>
        <v>Q1</v>
      </c>
      <c r="V392" s="15">
        <f>MONTH(SalesDataTable[[#This Row],[Order Date]])</f>
        <v>3</v>
      </c>
      <c r="W392" s="18" t="str">
        <f>TEXT(SalesDataTable[[#This Row],[Order Date]],"mmm")</f>
        <v>Mar</v>
      </c>
    </row>
    <row r="393" spans="1:23" ht="15.6">
      <c r="A393" s="11">
        <v>2339</v>
      </c>
      <c r="B393" s="12">
        <v>46101</v>
      </c>
      <c r="C393" s="11">
        <f t="shared" si="42"/>
        <v>2026</v>
      </c>
      <c r="D393" s="13" t="str">
        <f t="shared" si="43"/>
        <v>Mar</v>
      </c>
      <c r="E393" s="14" t="str">
        <f t="shared" si="44"/>
        <v>Q1</v>
      </c>
      <c r="F393" s="11" t="s">
        <v>30</v>
      </c>
      <c r="G393" s="11" t="s">
        <v>67</v>
      </c>
      <c r="H393" s="11" t="s">
        <v>52</v>
      </c>
      <c r="I393" s="11" t="s">
        <v>37</v>
      </c>
      <c r="J393" s="11" t="s">
        <v>28</v>
      </c>
      <c r="K393" s="11" t="s">
        <v>46</v>
      </c>
      <c r="L393" s="15">
        <v>2</v>
      </c>
      <c r="M393" s="16">
        <v>51.29</v>
      </c>
      <c r="N393" s="17">
        <v>0</v>
      </c>
      <c r="O393" s="16">
        <v>23.15</v>
      </c>
      <c r="P393" s="16">
        <f t="shared" si="45"/>
        <v>102.58</v>
      </c>
      <c r="Q393" s="16">
        <f t="shared" si="46"/>
        <v>46.3</v>
      </c>
      <c r="R393" s="16">
        <f t="shared" si="47"/>
        <v>56.28</v>
      </c>
      <c r="S393" s="18">
        <f t="shared" si="48"/>
        <v>0.54864496003119501</v>
      </c>
      <c r="T393" s="19">
        <f>YEAR(SalesDataTable[[#This Row],[Order Date]])</f>
        <v>2026</v>
      </c>
      <c r="U393" s="18" t="str">
        <f>"Q"&amp;ROUNDUP(MONTH(SalesDataTable[[#This Row],[Order Date]])/3,0)</f>
        <v>Q1</v>
      </c>
      <c r="V393" s="15">
        <f>MONTH(SalesDataTable[[#This Row],[Order Date]])</f>
        <v>3</v>
      </c>
      <c r="W393" s="18" t="str">
        <f>TEXT(SalesDataTable[[#This Row],[Order Date]],"mmm")</f>
        <v>Mar</v>
      </c>
    </row>
    <row r="394" spans="1:23" ht="15.6">
      <c r="A394" s="11">
        <v>3611</v>
      </c>
      <c r="B394" s="12">
        <v>46101</v>
      </c>
      <c r="C394" s="11">
        <f t="shared" si="42"/>
        <v>2026</v>
      </c>
      <c r="D394" s="13" t="str">
        <f t="shared" si="43"/>
        <v>Mar</v>
      </c>
      <c r="E394" s="14" t="str">
        <f t="shared" si="44"/>
        <v>Q1</v>
      </c>
      <c r="F394" s="11" t="s">
        <v>30</v>
      </c>
      <c r="G394" s="11" t="s">
        <v>31</v>
      </c>
      <c r="H394" s="11" t="s">
        <v>32</v>
      </c>
      <c r="I394" s="11" t="s">
        <v>40</v>
      </c>
      <c r="J394" s="11" t="s">
        <v>28</v>
      </c>
      <c r="K394" s="11" t="s">
        <v>50</v>
      </c>
      <c r="L394" s="15">
        <v>6</v>
      </c>
      <c r="M394" s="16">
        <v>40.89</v>
      </c>
      <c r="N394" s="17">
        <v>0.1</v>
      </c>
      <c r="O394" s="16">
        <v>16.84</v>
      </c>
      <c r="P394" s="16">
        <f t="shared" si="45"/>
        <v>220.80600000000001</v>
      </c>
      <c r="Q394" s="16">
        <f t="shared" si="46"/>
        <v>101.04</v>
      </c>
      <c r="R394" s="16">
        <f t="shared" si="47"/>
        <v>119.76600000000001</v>
      </c>
      <c r="S394" s="18">
        <f t="shared" si="48"/>
        <v>0.54240373902883099</v>
      </c>
      <c r="T394" s="19">
        <f>YEAR(SalesDataTable[[#This Row],[Order Date]])</f>
        <v>2026</v>
      </c>
      <c r="U394" s="18" t="str">
        <f>"Q"&amp;ROUNDUP(MONTH(SalesDataTable[[#This Row],[Order Date]])/3,0)</f>
        <v>Q1</v>
      </c>
      <c r="V394" s="15">
        <f>MONTH(SalesDataTable[[#This Row],[Order Date]])</f>
        <v>3</v>
      </c>
      <c r="W394" s="18" t="str">
        <f>TEXT(SalesDataTable[[#This Row],[Order Date]],"mmm")</f>
        <v>Mar</v>
      </c>
    </row>
    <row r="395" spans="1:23" ht="15.6">
      <c r="A395" s="11">
        <v>3953</v>
      </c>
      <c r="B395" s="12">
        <v>46101</v>
      </c>
      <c r="C395" s="11">
        <f t="shared" si="42"/>
        <v>2026</v>
      </c>
      <c r="D395" s="13" t="str">
        <f t="shared" si="43"/>
        <v>Mar</v>
      </c>
      <c r="E395" s="14" t="str">
        <f t="shared" si="44"/>
        <v>Q1</v>
      </c>
      <c r="F395" s="11" t="s">
        <v>30</v>
      </c>
      <c r="G395" s="11" t="s">
        <v>73</v>
      </c>
      <c r="H395" s="11" t="s">
        <v>26</v>
      </c>
      <c r="I395" s="11" t="s">
        <v>37</v>
      </c>
      <c r="J395" s="11" t="s">
        <v>58</v>
      </c>
      <c r="K395" s="11" t="s">
        <v>62</v>
      </c>
      <c r="L395" s="15">
        <v>1</v>
      </c>
      <c r="M395" s="16">
        <v>120.63</v>
      </c>
      <c r="N395" s="17">
        <v>0</v>
      </c>
      <c r="O395" s="16">
        <v>70.28</v>
      </c>
      <c r="P395" s="16">
        <f t="shared" si="45"/>
        <v>120.63</v>
      </c>
      <c r="Q395" s="16">
        <f t="shared" si="46"/>
        <v>70.28</v>
      </c>
      <c r="R395" s="16">
        <f t="shared" si="47"/>
        <v>50.35</v>
      </c>
      <c r="S395" s="18">
        <f t="shared" si="48"/>
        <v>0.41739202520102803</v>
      </c>
      <c r="T395" s="19">
        <f>YEAR(SalesDataTable[[#This Row],[Order Date]])</f>
        <v>2026</v>
      </c>
      <c r="U395" s="18" t="str">
        <f>"Q"&amp;ROUNDUP(MONTH(SalesDataTable[[#This Row],[Order Date]])/3,0)</f>
        <v>Q1</v>
      </c>
      <c r="V395" s="15">
        <f>MONTH(SalesDataTable[[#This Row],[Order Date]])</f>
        <v>3</v>
      </c>
      <c r="W395" s="18" t="str">
        <f>TEXT(SalesDataTable[[#This Row],[Order Date]],"mmm")</f>
        <v>Mar</v>
      </c>
    </row>
    <row r="396" spans="1:23" ht="15.6">
      <c r="A396" s="11">
        <v>4253</v>
      </c>
      <c r="B396" s="12">
        <v>46101</v>
      </c>
      <c r="C396" s="11">
        <f t="shared" si="42"/>
        <v>2026</v>
      </c>
      <c r="D396" s="13" t="str">
        <f t="shared" si="43"/>
        <v>Mar</v>
      </c>
      <c r="E396" s="14" t="str">
        <f t="shared" si="44"/>
        <v>Q1</v>
      </c>
      <c r="F396" s="11" t="s">
        <v>44</v>
      </c>
      <c r="G396" s="11" t="s">
        <v>71</v>
      </c>
      <c r="H396" s="11" t="s">
        <v>32</v>
      </c>
      <c r="I396" s="11" t="s">
        <v>37</v>
      </c>
      <c r="J396" s="11" t="s">
        <v>28</v>
      </c>
      <c r="K396" s="11" t="s">
        <v>29</v>
      </c>
      <c r="L396" s="15">
        <v>5</v>
      </c>
      <c r="M396" s="16">
        <v>82.64</v>
      </c>
      <c r="N396" s="17">
        <v>0.1</v>
      </c>
      <c r="O396" s="16">
        <v>43.52</v>
      </c>
      <c r="P396" s="16">
        <f t="shared" si="45"/>
        <v>371.88</v>
      </c>
      <c r="Q396" s="16">
        <f t="shared" si="46"/>
        <v>217.6</v>
      </c>
      <c r="R396" s="16">
        <f t="shared" si="47"/>
        <v>154.28</v>
      </c>
      <c r="S396" s="18">
        <f t="shared" si="48"/>
        <v>0.41486501021834998</v>
      </c>
      <c r="T396" s="19">
        <f>YEAR(SalesDataTable[[#This Row],[Order Date]])</f>
        <v>2026</v>
      </c>
      <c r="U396" s="18" t="str">
        <f>"Q"&amp;ROUNDUP(MONTH(SalesDataTable[[#This Row],[Order Date]])/3,0)</f>
        <v>Q1</v>
      </c>
      <c r="V396" s="15">
        <f>MONTH(SalesDataTable[[#This Row],[Order Date]])</f>
        <v>3</v>
      </c>
      <c r="W396" s="18" t="str">
        <f>TEXT(SalesDataTable[[#This Row],[Order Date]],"mmm")</f>
        <v>Mar</v>
      </c>
    </row>
    <row r="397" spans="1:23" ht="15.6">
      <c r="A397" s="11">
        <v>4952</v>
      </c>
      <c r="B397" s="12">
        <v>46101</v>
      </c>
      <c r="C397" s="11">
        <f t="shared" si="42"/>
        <v>2026</v>
      </c>
      <c r="D397" s="13" t="str">
        <f t="shared" si="43"/>
        <v>Mar</v>
      </c>
      <c r="E397" s="14" t="str">
        <f t="shared" si="44"/>
        <v>Q1</v>
      </c>
      <c r="F397" s="11" t="s">
        <v>30</v>
      </c>
      <c r="G397" s="11" t="s">
        <v>51</v>
      </c>
      <c r="H397" s="11" t="s">
        <v>26</v>
      </c>
      <c r="I397" s="11" t="s">
        <v>40</v>
      </c>
      <c r="J397" s="11" t="s">
        <v>33</v>
      </c>
      <c r="K397" s="11" t="s">
        <v>70</v>
      </c>
      <c r="L397" s="15">
        <v>2</v>
      </c>
      <c r="M397" s="16">
        <v>72.459999999999994</v>
      </c>
      <c r="N397" s="17">
        <v>0</v>
      </c>
      <c r="O397" s="16">
        <v>33.31</v>
      </c>
      <c r="P397" s="16">
        <f t="shared" si="45"/>
        <v>144.91999999999999</v>
      </c>
      <c r="Q397" s="16">
        <f t="shared" si="46"/>
        <v>66.62</v>
      </c>
      <c r="R397" s="16">
        <f t="shared" si="47"/>
        <v>78.3</v>
      </c>
      <c r="S397" s="18">
        <f t="shared" si="48"/>
        <v>0.54029809550096597</v>
      </c>
      <c r="T397" s="19">
        <f>YEAR(SalesDataTable[[#This Row],[Order Date]])</f>
        <v>2026</v>
      </c>
      <c r="U397" s="18" t="str">
        <f>"Q"&amp;ROUNDUP(MONTH(SalesDataTable[[#This Row],[Order Date]])/3,0)</f>
        <v>Q1</v>
      </c>
      <c r="V397" s="15">
        <f>MONTH(SalesDataTable[[#This Row],[Order Date]])</f>
        <v>3</v>
      </c>
      <c r="W397" s="18" t="str">
        <f>TEXT(SalesDataTable[[#This Row],[Order Date]],"mmm")</f>
        <v>Mar</v>
      </c>
    </row>
    <row r="398" spans="1:23" ht="15.6">
      <c r="A398" s="11">
        <v>5016</v>
      </c>
      <c r="B398" s="12">
        <v>46101</v>
      </c>
      <c r="C398" s="11">
        <f t="shared" si="42"/>
        <v>2026</v>
      </c>
      <c r="D398" s="13" t="str">
        <f t="shared" si="43"/>
        <v>Mar</v>
      </c>
      <c r="E398" s="14" t="str">
        <f t="shared" si="44"/>
        <v>Q1</v>
      </c>
      <c r="F398" s="11" t="s">
        <v>30</v>
      </c>
      <c r="G398" s="11" t="s">
        <v>67</v>
      </c>
      <c r="H398" s="11" t="s">
        <v>52</v>
      </c>
      <c r="I398" s="11" t="s">
        <v>37</v>
      </c>
      <c r="J398" s="11" t="s">
        <v>58</v>
      </c>
      <c r="K398" s="11" t="s">
        <v>59</v>
      </c>
      <c r="L398" s="15">
        <v>2</v>
      </c>
      <c r="M398" s="16">
        <v>40.659999999999997</v>
      </c>
      <c r="N398" s="17">
        <v>0.1</v>
      </c>
      <c r="O398" s="16">
        <v>14.63</v>
      </c>
      <c r="P398" s="16">
        <f t="shared" si="45"/>
        <v>73.188000000000002</v>
      </c>
      <c r="Q398" s="16">
        <f t="shared" si="46"/>
        <v>29.26</v>
      </c>
      <c r="R398" s="16">
        <f t="shared" si="47"/>
        <v>43.927999999999997</v>
      </c>
      <c r="S398" s="18">
        <f t="shared" si="48"/>
        <v>0.60020768431983396</v>
      </c>
      <c r="T398" s="19">
        <f>YEAR(SalesDataTable[[#This Row],[Order Date]])</f>
        <v>2026</v>
      </c>
      <c r="U398" s="18" t="str">
        <f>"Q"&amp;ROUNDUP(MONTH(SalesDataTable[[#This Row],[Order Date]])/3,0)</f>
        <v>Q1</v>
      </c>
      <c r="V398" s="15">
        <f>MONTH(SalesDataTable[[#This Row],[Order Date]])</f>
        <v>3</v>
      </c>
      <c r="W398" s="18" t="str">
        <f>TEXT(SalesDataTable[[#This Row],[Order Date]],"mmm")</f>
        <v>Mar</v>
      </c>
    </row>
    <row r="399" spans="1:23" ht="15.6">
      <c r="A399" s="11">
        <v>839</v>
      </c>
      <c r="B399" s="12">
        <v>46102</v>
      </c>
      <c r="C399" s="11">
        <f t="shared" si="42"/>
        <v>2026</v>
      </c>
      <c r="D399" s="13" t="str">
        <f t="shared" si="43"/>
        <v>Mar</v>
      </c>
      <c r="E399" s="14" t="str">
        <f t="shared" si="44"/>
        <v>Q1</v>
      </c>
      <c r="F399" s="11" t="s">
        <v>30</v>
      </c>
      <c r="G399" s="11" t="s">
        <v>67</v>
      </c>
      <c r="H399" s="11" t="s">
        <v>52</v>
      </c>
      <c r="I399" s="11" t="s">
        <v>37</v>
      </c>
      <c r="J399" s="11" t="s">
        <v>28</v>
      </c>
      <c r="K399" s="11" t="s">
        <v>50</v>
      </c>
      <c r="L399" s="15">
        <v>1</v>
      </c>
      <c r="M399" s="16">
        <v>40.5</v>
      </c>
      <c r="N399" s="17">
        <v>0.05</v>
      </c>
      <c r="O399" s="16">
        <v>17.16</v>
      </c>
      <c r="P399" s="16">
        <f t="shared" si="45"/>
        <v>38.475000000000001</v>
      </c>
      <c r="Q399" s="16">
        <f t="shared" si="46"/>
        <v>17.16</v>
      </c>
      <c r="R399" s="16">
        <f t="shared" si="47"/>
        <v>21.315000000000001</v>
      </c>
      <c r="S399" s="18">
        <f t="shared" si="48"/>
        <v>0.55399610136452204</v>
      </c>
      <c r="T399" s="19">
        <f>YEAR(SalesDataTable[[#This Row],[Order Date]])</f>
        <v>2026</v>
      </c>
      <c r="U399" s="18" t="str">
        <f>"Q"&amp;ROUNDUP(MONTH(SalesDataTable[[#This Row],[Order Date]])/3,0)</f>
        <v>Q1</v>
      </c>
      <c r="V399" s="15">
        <f>MONTH(SalesDataTable[[#This Row],[Order Date]])</f>
        <v>3</v>
      </c>
      <c r="W399" s="18" t="str">
        <f>TEXT(SalesDataTable[[#This Row],[Order Date]],"mmm")</f>
        <v>Mar</v>
      </c>
    </row>
    <row r="400" spans="1:23" ht="15.6">
      <c r="A400" s="11">
        <v>1382</v>
      </c>
      <c r="B400" s="12">
        <v>46102</v>
      </c>
      <c r="C400" s="11">
        <f t="shared" si="42"/>
        <v>2026</v>
      </c>
      <c r="D400" s="13" t="str">
        <f t="shared" si="43"/>
        <v>Mar</v>
      </c>
      <c r="E400" s="14" t="str">
        <f t="shared" si="44"/>
        <v>Q1</v>
      </c>
      <c r="F400" s="11" t="s">
        <v>35</v>
      </c>
      <c r="G400" s="11" t="s">
        <v>36</v>
      </c>
      <c r="H400" s="11" t="s">
        <v>26</v>
      </c>
      <c r="I400" s="11" t="s">
        <v>40</v>
      </c>
      <c r="J400" s="11" t="s">
        <v>33</v>
      </c>
      <c r="K400" s="11" t="s">
        <v>70</v>
      </c>
      <c r="L400" s="15">
        <v>1</v>
      </c>
      <c r="M400" s="16">
        <v>72.16</v>
      </c>
      <c r="N400" s="17">
        <v>0</v>
      </c>
      <c r="O400" s="16">
        <v>33.11</v>
      </c>
      <c r="P400" s="16">
        <f t="shared" si="45"/>
        <v>72.16</v>
      </c>
      <c r="Q400" s="16">
        <f t="shared" si="46"/>
        <v>33.11</v>
      </c>
      <c r="R400" s="16">
        <f t="shared" si="47"/>
        <v>39.049999999999997</v>
      </c>
      <c r="S400" s="18">
        <f t="shared" si="48"/>
        <v>0.54115853658536595</v>
      </c>
      <c r="T400" s="19">
        <f>YEAR(SalesDataTable[[#This Row],[Order Date]])</f>
        <v>2026</v>
      </c>
      <c r="U400" s="18" t="str">
        <f>"Q"&amp;ROUNDUP(MONTH(SalesDataTable[[#This Row],[Order Date]])/3,0)</f>
        <v>Q1</v>
      </c>
      <c r="V400" s="15">
        <f>MONTH(SalesDataTable[[#This Row],[Order Date]])</f>
        <v>3</v>
      </c>
      <c r="W400" s="18" t="str">
        <f>TEXT(SalesDataTable[[#This Row],[Order Date]],"mmm")</f>
        <v>Mar</v>
      </c>
    </row>
    <row r="401" spans="1:23" ht="15.6">
      <c r="A401" s="11">
        <v>1452</v>
      </c>
      <c r="B401" s="12">
        <v>46102</v>
      </c>
      <c r="C401" s="11">
        <f t="shared" si="42"/>
        <v>2026</v>
      </c>
      <c r="D401" s="13" t="str">
        <f t="shared" si="43"/>
        <v>Mar</v>
      </c>
      <c r="E401" s="14" t="str">
        <f t="shared" si="44"/>
        <v>Q1</v>
      </c>
      <c r="F401" s="11" t="s">
        <v>35</v>
      </c>
      <c r="G401" s="11" t="s">
        <v>49</v>
      </c>
      <c r="H401" s="11" t="s">
        <v>52</v>
      </c>
      <c r="I401" s="11" t="s">
        <v>40</v>
      </c>
      <c r="J401" s="11" t="s">
        <v>38</v>
      </c>
      <c r="K401" s="11" t="s">
        <v>72</v>
      </c>
      <c r="L401" s="15">
        <v>1</v>
      </c>
      <c r="M401" s="16">
        <v>161.93</v>
      </c>
      <c r="N401" s="17">
        <v>0.15</v>
      </c>
      <c r="O401" s="16">
        <v>87.5</v>
      </c>
      <c r="P401" s="16">
        <f t="shared" si="45"/>
        <v>137.6405</v>
      </c>
      <c r="Q401" s="16">
        <f t="shared" si="46"/>
        <v>87.5</v>
      </c>
      <c r="R401" s="16">
        <f t="shared" si="47"/>
        <v>50.140500000000003</v>
      </c>
      <c r="S401" s="18">
        <f t="shared" si="48"/>
        <v>0.36428594781332502</v>
      </c>
      <c r="T401" s="19">
        <f>YEAR(SalesDataTable[[#This Row],[Order Date]])</f>
        <v>2026</v>
      </c>
      <c r="U401" s="18" t="str">
        <f>"Q"&amp;ROUNDUP(MONTH(SalesDataTable[[#This Row],[Order Date]])/3,0)</f>
        <v>Q1</v>
      </c>
      <c r="V401" s="15">
        <f>MONTH(SalesDataTable[[#This Row],[Order Date]])</f>
        <v>3</v>
      </c>
      <c r="W401" s="18" t="str">
        <f>TEXT(SalesDataTable[[#This Row],[Order Date]],"mmm")</f>
        <v>Mar</v>
      </c>
    </row>
    <row r="402" spans="1:23" ht="15.6">
      <c r="A402" s="11">
        <v>1845</v>
      </c>
      <c r="B402" s="12">
        <v>46102</v>
      </c>
      <c r="C402" s="11">
        <f t="shared" si="42"/>
        <v>2026</v>
      </c>
      <c r="D402" s="13" t="str">
        <f t="shared" si="43"/>
        <v>Mar</v>
      </c>
      <c r="E402" s="14" t="str">
        <f t="shared" si="44"/>
        <v>Q1</v>
      </c>
      <c r="F402" s="11" t="s">
        <v>24</v>
      </c>
      <c r="G402" s="11" t="s">
        <v>60</v>
      </c>
      <c r="H402" s="11" t="s">
        <v>26</v>
      </c>
      <c r="I402" s="11" t="s">
        <v>27</v>
      </c>
      <c r="J402" s="11" t="s">
        <v>47</v>
      </c>
      <c r="K402" s="11" t="s">
        <v>48</v>
      </c>
      <c r="L402" s="15">
        <v>3</v>
      </c>
      <c r="M402" s="16">
        <v>348.54</v>
      </c>
      <c r="N402" s="17">
        <v>0.1</v>
      </c>
      <c r="O402" s="16">
        <v>200.3</v>
      </c>
      <c r="P402" s="16">
        <f t="shared" si="45"/>
        <v>941.05799999999999</v>
      </c>
      <c r="Q402" s="16">
        <f t="shared" si="46"/>
        <v>600.9</v>
      </c>
      <c r="R402" s="16">
        <f t="shared" si="47"/>
        <v>340.15800000000002</v>
      </c>
      <c r="S402" s="18">
        <f t="shared" si="48"/>
        <v>0.36146337420222802</v>
      </c>
      <c r="T402" s="19">
        <f>YEAR(SalesDataTable[[#This Row],[Order Date]])</f>
        <v>2026</v>
      </c>
      <c r="U402" s="18" t="str">
        <f>"Q"&amp;ROUNDUP(MONTH(SalesDataTable[[#This Row],[Order Date]])/3,0)</f>
        <v>Q1</v>
      </c>
      <c r="V402" s="15">
        <f>MONTH(SalesDataTable[[#This Row],[Order Date]])</f>
        <v>3</v>
      </c>
      <c r="W402" s="18" t="str">
        <f>TEXT(SalesDataTable[[#This Row],[Order Date]],"mmm")</f>
        <v>Mar</v>
      </c>
    </row>
    <row r="403" spans="1:23" ht="15.6">
      <c r="A403" s="11">
        <v>3560</v>
      </c>
      <c r="B403" s="12">
        <v>46102</v>
      </c>
      <c r="C403" s="11">
        <f t="shared" si="42"/>
        <v>2026</v>
      </c>
      <c r="D403" s="13" t="str">
        <f t="shared" si="43"/>
        <v>Mar</v>
      </c>
      <c r="E403" s="14" t="str">
        <f t="shared" si="44"/>
        <v>Q1</v>
      </c>
      <c r="F403" s="11" t="s">
        <v>35</v>
      </c>
      <c r="G403" s="11" t="s">
        <v>76</v>
      </c>
      <c r="H403" s="11" t="s">
        <v>26</v>
      </c>
      <c r="I403" s="11" t="s">
        <v>27</v>
      </c>
      <c r="J403" s="11" t="s">
        <v>58</v>
      </c>
      <c r="K403" s="11" t="s">
        <v>69</v>
      </c>
      <c r="L403" s="15">
        <v>3</v>
      </c>
      <c r="M403" s="16">
        <v>50.46</v>
      </c>
      <c r="N403" s="17">
        <v>0.1</v>
      </c>
      <c r="O403" s="16">
        <v>21.9</v>
      </c>
      <c r="P403" s="16">
        <f t="shared" si="45"/>
        <v>136.24199999999999</v>
      </c>
      <c r="Q403" s="16">
        <f t="shared" si="46"/>
        <v>65.7</v>
      </c>
      <c r="R403" s="16">
        <f t="shared" si="47"/>
        <v>70.542000000000002</v>
      </c>
      <c r="S403" s="18">
        <f t="shared" si="48"/>
        <v>0.51776985070683101</v>
      </c>
      <c r="T403" s="19">
        <f>YEAR(SalesDataTable[[#This Row],[Order Date]])</f>
        <v>2026</v>
      </c>
      <c r="U403" s="18" t="str">
        <f>"Q"&amp;ROUNDUP(MONTH(SalesDataTable[[#This Row],[Order Date]])/3,0)</f>
        <v>Q1</v>
      </c>
      <c r="V403" s="15">
        <f>MONTH(SalesDataTable[[#This Row],[Order Date]])</f>
        <v>3</v>
      </c>
      <c r="W403" s="18" t="str">
        <f>TEXT(SalesDataTable[[#This Row],[Order Date]],"mmm")</f>
        <v>Mar</v>
      </c>
    </row>
    <row r="404" spans="1:23" ht="15.6">
      <c r="A404" s="11">
        <v>4059</v>
      </c>
      <c r="B404" s="12">
        <v>46102</v>
      </c>
      <c r="C404" s="11">
        <f t="shared" si="42"/>
        <v>2026</v>
      </c>
      <c r="D404" s="13" t="str">
        <f t="shared" si="43"/>
        <v>Mar</v>
      </c>
      <c r="E404" s="14" t="str">
        <f t="shared" si="44"/>
        <v>Q1</v>
      </c>
      <c r="F404" s="11" t="s">
        <v>44</v>
      </c>
      <c r="G404" s="11" t="s">
        <v>71</v>
      </c>
      <c r="H404" s="11" t="s">
        <v>52</v>
      </c>
      <c r="I404" s="11" t="s">
        <v>37</v>
      </c>
      <c r="J404" s="11" t="s">
        <v>47</v>
      </c>
      <c r="K404" s="11" t="s">
        <v>64</v>
      </c>
      <c r="L404" s="15">
        <v>1</v>
      </c>
      <c r="M404" s="16">
        <v>83.62</v>
      </c>
      <c r="N404" s="17">
        <v>0</v>
      </c>
      <c r="O404" s="16">
        <v>39.15</v>
      </c>
      <c r="P404" s="16">
        <f t="shared" si="45"/>
        <v>83.62</v>
      </c>
      <c r="Q404" s="16">
        <f t="shared" si="46"/>
        <v>39.15</v>
      </c>
      <c r="R404" s="16">
        <f t="shared" si="47"/>
        <v>44.47</v>
      </c>
      <c r="S404" s="18">
        <f t="shared" si="48"/>
        <v>0.53181057163358003</v>
      </c>
      <c r="T404" s="19">
        <f>YEAR(SalesDataTable[[#This Row],[Order Date]])</f>
        <v>2026</v>
      </c>
      <c r="U404" s="18" t="str">
        <f>"Q"&amp;ROUNDUP(MONTH(SalesDataTable[[#This Row],[Order Date]])/3,0)</f>
        <v>Q1</v>
      </c>
      <c r="V404" s="15">
        <f>MONTH(SalesDataTable[[#This Row],[Order Date]])</f>
        <v>3</v>
      </c>
      <c r="W404" s="18" t="str">
        <f>TEXT(SalesDataTable[[#This Row],[Order Date]],"mmm")</f>
        <v>Mar</v>
      </c>
    </row>
    <row r="405" spans="1:23" ht="15.6">
      <c r="A405" s="11">
        <v>4731</v>
      </c>
      <c r="B405" s="12">
        <v>46102</v>
      </c>
      <c r="C405" s="11">
        <f t="shared" si="42"/>
        <v>2026</v>
      </c>
      <c r="D405" s="13" t="str">
        <f t="shared" si="43"/>
        <v>Mar</v>
      </c>
      <c r="E405" s="14" t="str">
        <f t="shared" si="44"/>
        <v>Q1</v>
      </c>
      <c r="F405" s="11" t="s">
        <v>30</v>
      </c>
      <c r="G405" s="11" t="s">
        <v>67</v>
      </c>
      <c r="H405" s="11" t="s">
        <v>32</v>
      </c>
      <c r="I405" s="11" t="s">
        <v>40</v>
      </c>
      <c r="J405" s="11" t="s">
        <v>28</v>
      </c>
      <c r="K405" s="11" t="s">
        <v>46</v>
      </c>
      <c r="L405" s="15">
        <v>6</v>
      </c>
      <c r="M405" s="16">
        <v>51.07</v>
      </c>
      <c r="N405" s="17">
        <v>0.1</v>
      </c>
      <c r="O405" s="16">
        <v>22.68</v>
      </c>
      <c r="P405" s="16">
        <f t="shared" si="45"/>
        <v>275.77800000000002</v>
      </c>
      <c r="Q405" s="16">
        <f t="shared" si="46"/>
        <v>136.08000000000001</v>
      </c>
      <c r="R405" s="16">
        <f t="shared" si="47"/>
        <v>139.69800000000001</v>
      </c>
      <c r="S405" s="18">
        <f t="shared" si="48"/>
        <v>0.50655962404542798</v>
      </c>
      <c r="T405" s="19">
        <f>YEAR(SalesDataTable[[#This Row],[Order Date]])</f>
        <v>2026</v>
      </c>
      <c r="U405" s="18" t="str">
        <f>"Q"&amp;ROUNDUP(MONTH(SalesDataTable[[#This Row],[Order Date]])/3,0)</f>
        <v>Q1</v>
      </c>
      <c r="V405" s="15">
        <f>MONTH(SalesDataTable[[#This Row],[Order Date]])</f>
        <v>3</v>
      </c>
      <c r="W405" s="18" t="str">
        <f>TEXT(SalesDataTable[[#This Row],[Order Date]],"mmm")</f>
        <v>Mar</v>
      </c>
    </row>
    <row r="406" spans="1:23" ht="15.6">
      <c r="A406" s="11">
        <v>693</v>
      </c>
      <c r="B406" s="12">
        <v>46103</v>
      </c>
      <c r="C406" s="11">
        <f t="shared" si="42"/>
        <v>2026</v>
      </c>
      <c r="D406" s="13" t="str">
        <f t="shared" si="43"/>
        <v>Mar</v>
      </c>
      <c r="E406" s="14" t="str">
        <f t="shared" si="44"/>
        <v>Q1</v>
      </c>
      <c r="F406" s="11" t="s">
        <v>30</v>
      </c>
      <c r="G406" s="11" t="s">
        <v>65</v>
      </c>
      <c r="H406" s="11" t="s">
        <v>26</v>
      </c>
      <c r="I406" s="11" t="s">
        <v>37</v>
      </c>
      <c r="J406" s="11" t="s">
        <v>38</v>
      </c>
      <c r="K406" s="11" t="s">
        <v>56</v>
      </c>
      <c r="L406" s="15">
        <v>3</v>
      </c>
      <c r="M406" s="16">
        <v>47.02</v>
      </c>
      <c r="N406" s="17">
        <v>0.1</v>
      </c>
      <c r="O406" s="16">
        <v>17.989999999999998</v>
      </c>
      <c r="P406" s="16">
        <f t="shared" si="45"/>
        <v>126.95399999999999</v>
      </c>
      <c r="Q406" s="16">
        <f t="shared" si="46"/>
        <v>53.97</v>
      </c>
      <c r="R406" s="16">
        <f t="shared" si="47"/>
        <v>72.983999999999995</v>
      </c>
      <c r="S406" s="18">
        <f t="shared" si="48"/>
        <v>0.57488539155914697</v>
      </c>
      <c r="T406" s="19">
        <f>YEAR(SalesDataTable[[#This Row],[Order Date]])</f>
        <v>2026</v>
      </c>
      <c r="U406" s="18" t="str">
        <f>"Q"&amp;ROUNDUP(MONTH(SalesDataTable[[#This Row],[Order Date]])/3,0)</f>
        <v>Q1</v>
      </c>
      <c r="V406" s="15">
        <f>MONTH(SalesDataTable[[#This Row],[Order Date]])</f>
        <v>3</v>
      </c>
      <c r="W406" s="18" t="str">
        <f>TEXT(SalesDataTable[[#This Row],[Order Date]],"mmm")</f>
        <v>Mar</v>
      </c>
    </row>
    <row r="407" spans="1:23" ht="15.6">
      <c r="A407" s="11">
        <v>1672</v>
      </c>
      <c r="B407" s="12">
        <v>46103</v>
      </c>
      <c r="C407" s="11">
        <f t="shared" si="42"/>
        <v>2026</v>
      </c>
      <c r="D407" s="13" t="str">
        <f t="shared" si="43"/>
        <v>Mar</v>
      </c>
      <c r="E407" s="14" t="str">
        <f t="shared" si="44"/>
        <v>Q1</v>
      </c>
      <c r="F407" s="11" t="s">
        <v>35</v>
      </c>
      <c r="G407" s="11" t="s">
        <v>49</v>
      </c>
      <c r="H407" s="11" t="s">
        <v>52</v>
      </c>
      <c r="I407" s="11" t="s">
        <v>27</v>
      </c>
      <c r="J407" s="11" t="s">
        <v>38</v>
      </c>
      <c r="K407" s="11" t="s">
        <v>56</v>
      </c>
      <c r="L407" s="15">
        <v>1</v>
      </c>
      <c r="M407" s="16">
        <v>47.1</v>
      </c>
      <c r="N407" s="17">
        <v>0.05</v>
      </c>
      <c r="O407" s="16">
        <v>18.48</v>
      </c>
      <c r="P407" s="16">
        <f t="shared" si="45"/>
        <v>44.744999999999997</v>
      </c>
      <c r="Q407" s="16">
        <f t="shared" si="46"/>
        <v>18.48</v>
      </c>
      <c r="R407" s="16">
        <f t="shared" si="47"/>
        <v>26.265000000000001</v>
      </c>
      <c r="S407" s="18">
        <f t="shared" si="48"/>
        <v>0.58699296010727497</v>
      </c>
      <c r="T407" s="19">
        <f>YEAR(SalesDataTable[[#This Row],[Order Date]])</f>
        <v>2026</v>
      </c>
      <c r="U407" s="18" t="str">
        <f>"Q"&amp;ROUNDUP(MONTH(SalesDataTable[[#This Row],[Order Date]])/3,0)</f>
        <v>Q1</v>
      </c>
      <c r="V407" s="15">
        <f>MONTH(SalesDataTable[[#This Row],[Order Date]])</f>
        <v>3</v>
      </c>
      <c r="W407" s="18" t="str">
        <f>TEXT(SalesDataTable[[#This Row],[Order Date]],"mmm")</f>
        <v>Mar</v>
      </c>
    </row>
    <row r="408" spans="1:23" ht="15.6">
      <c r="A408" s="11">
        <v>2347</v>
      </c>
      <c r="B408" s="12">
        <v>46103</v>
      </c>
      <c r="C408" s="11">
        <f t="shared" si="42"/>
        <v>2026</v>
      </c>
      <c r="D408" s="13" t="str">
        <f t="shared" si="43"/>
        <v>Mar</v>
      </c>
      <c r="E408" s="14" t="str">
        <f t="shared" si="44"/>
        <v>Q1</v>
      </c>
      <c r="F408" s="11" t="s">
        <v>44</v>
      </c>
      <c r="G408" s="11" t="s">
        <v>71</v>
      </c>
      <c r="H408" s="11" t="s">
        <v>26</v>
      </c>
      <c r="I408" s="11" t="s">
        <v>27</v>
      </c>
      <c r="J408" s="11" t="s">
        <v>38</v>
      </c>
      <c r="K408" s="11" t="s">
        <v>68</v>
      </c>
      <c r="L408" s="15">
        <v>2</v>
      </c>
      <c r="M408" s="16">
        <v>131.38999999999999</v>
      </c>
      <c r="N408" s="17">
        <v>0</v>
      </c>
      <c r="O408" s="16">
        <v>66.91</v>
      </c>
      <c r="P408" s="16">
        <f t="shared" si="45"/>
        <v>262.77999999999997</v>
      </c>
      <c r="Q408" s="16">
        <f t="shared" si="46"/>
        <v>133.82</v>
      </c>
      <c r="R408" s="16">
        <f t="shared" si="47"/>
        <v>128.96</v>
      </c>
      <c r="S408" s="18">
        <f t="shared" si="48"/>
        <v>0.49075272090722299</v>
      </c>
      <c r="T408" s="19">
        <f>YEAR(SalesDataTable[[#This Row],[Order Date]])</f>
        <v>2026</v>
      </c>
      <c r="U408" s="18" t="str">
        <f>"Q"&amp;ROUNDUP(MONTH(SalesDataTable[[#This Row],[Order Date]])/3,0)</f>
        <v>Q1</v>
      </c>
      <c r="V408" s="15">
        <f>MONTH(SalesDataTable[[#This Row],[Order Date]])</f>
        <v>3</v>
      </c>
      <c r="W408" s="18" t="str">
        <f>TEXT(SalesDataTable[[#This Row],[Order Date]],"mmm")</f>
        <v>Mar</v>
      </c>
    </row>
    <row r="409" spans="1:23" ht="15.6">
      <c r="A409" s="11">
        <v>2582</v>
      </c>
      <c r="B409" s="12">
        <v>46103</v>
      </c>
      <c r="C409" s="11">
        <f t="shared" si="42"/>
        <v>2026</v>
      </c>
      <c r="D409" s="13" t="str">
        <f t="shared" si="43"/>
        <v>Mar</v>
      </c>
      <c r="E409" s="14" t="str">
        <f t="shared" si="44"/>
        <v>Q1</v>
      </c>
      <c r="F409" s="11" t="s">
        <v>30</v>
      </c>
      <c r="G409" s="11" t="s">
        <v>31</v>
      </c>
      <c r="H409" s="11" t="s">
        <v>52</v>
      </c>
      <c r="I409" s="11" t="s">
        <v>37</v>
      </c>
      <c r="J409" s="11" t="s">
        <v>58</v>
      </c>
      <c r="K409" s="11" t="s">
        <v>62</v>
      </c>
      <c r="L409" s="15">
        <v>1</v>
      </c>
      <c r="M409" s="16">
        <v>120.16</v>
      </c>
      <c r="N409" s="17">
        <v>0.15</v>
      </c>
      <c r="O409" s="16">
        <v>68.33</v>
      </c>
      <c r="P409" s="16">
        <f t="shared" si="45"/>
        <v>102.136</v>
      </c>
      <c r="Q409" s="16">
        <f t="shared" si="46"/>
        <v>68.33</v>
      </c>
      <c r="R409" s="16">
        <f t="shared" si="47"/>
        <v>33.805999999999997</v>
      </c>
      <c r="S409" s="18">
        <f t="shared" si="48"/>
        <v>0.330990052479048</v>
      </c>
      <c r="T409" s="19">
        <f>YEAR(SalesDataTable[[#This Row],[Order Date]])</f>
        <v>2026</v>
      </c>
      <c r="U409" s="18" t="str">
        <f>"Q"&amp;ROUNDUP(MONTH(SalesDataTable[[#This Row],[Order Date]])/3,0)</f>
        <v>Q1</v>
      </c>
      <c r="V409" s="15">
        <f>MONTH(SalesDataTable[[#This Row],[Order Date]])</f>
        <v>3</v>
      </c>
      <c r="W409" s="18" t="str">
        <f>TEXT(SalesDataTable[[#This Row],[Order Date]],"mmm")</f>
        <v>Mar</v>
      </c>
    </row>
    <row r="410" spans="1:23" ht="15.6">
      <c r="A410" s="11">
        <v>2762</v>
      </c>
      <c r="B410" s="12">
        <v>46103</v>
      </c>
      <c r="C410" s="11">
        <f t="shared" si="42"/>
        <v>2026</v>
      </c>
      <c r="D410" s="13" t="str">
        <f t="shared" si="43"/>
        <v>Mar</v>
      </c>
      <c r="E410" s="14" t="str">
        <f t="shared" si="44"/>
        <v>Q1</v>
      </c>
      <c r="F410" s="11" t="s">
        <v>44</v>
      </c>
      <c r="G410" s="11" t="s">
        <v>57</v>
      </c>
      <c r="H410" s="11" t="s">
        <v>43</v>
      </c>
      <c r="I410" s="11" t="s">
        <v>27</v>
      </c>
      <c r="J410" s="11" t="s">
        <v>47</v>
      </c>
      <c r="K410" s="11" t="s">
        <v>53</v>
      </c>
      <c r="L410" s="15">
        <v>1</v>
      </c>
      <c r="M410" s="16">
        <v>196.48</v>
      </c>
      <c r="N410" s="17">
        <v>0</v>
      </c>
      <c r="O410" s="16">
        <v>101.29</v>
      </c>
      <c r="P410" s="16">
        <f t="shared" si="45"/>
        <v>196.48</v>
      </c>
      <c r="Q410" s="16">
        <f t="shared" si="46"/>
        <v>101.29</v>
      </c>
      <c r="R410" s="16">
        <f t="shared" si="47"/>
        <v>95.19</v>
      </c>
      <c r="S410" s="18">
        <f t="shared" si="48"/>
        <v>0.48447679153094497</v>
      </c>
      <c r="T410" s="19">
        <f>YEAR(SalesDataTable[[#This Row],[Order Date]])</f>
        <v>2026</v>
      </c>
      <c r="U410" s="18" t="str">
        <f>"Q"&amp;ROUNDUP(MONTH(SalesDataTable[[#This Row],[Order Date]])/3,0)</f>
        <v>Q1</v>
      </c>
      <c r="V410" s="15">
        <f>MONTH(SalesDataTable[[#This Row],[Order Date]])</f>
        <v>3</v>
      </c>
      <c r="W410" s="18" t="str">
        <f>TEXT(SalesDataTable[[#This Row],[Order Date]],"mmm")</f>
        <v>Mar</v>
      </c>
    </row>
    <row r="411" spans="1:23" ht="15.6">
      <c r="A411" s="11">
        <v>4090</v>
      </c>
      <c r="B411" s="12">
        <v>46103</v>
      </c>
      <c r="C411" s="11">
        <f t="shared" si="42"/>
        <v>2026</v>
      </c>
      <c r="D411" s="13" t="str">
        <f t="shared" si="43"/>
        <v>Mar</v>
      </c>
      <c r="E411" s="14" t="str">
        <f t="shared" si="44"/>
        <v>Q1</v>
      </c>
      <c r="F411" s="11" t="s">
        <v>30</v>
      </c>
      <c r="G411" s="11" t="s">
        <v>65</v>
      </c>
      <c r="H411" s="11" t="s">
        <v>52</v>
      </c>
      <c r="I411" s="11" t="s">
        <v>40</v>
      </c>
      <c r="J411" s="11" t="s">
        <v>38</v>
      </c>
      <c r="K411" s="11" t="s">
        <v>39</v>
      </c>
      <c r="L411" s="15">
        <v>1</v>
      </c>
      <c r="M411" s="16">
        <v>36.520000000000003</v>
      </c>
      <c r="N411" s="17">
        <v>0</v>
      </c>
      <c r="O411" s="16">
        <v>13.96</v>
      </c>
      <c r="P411" s="16">
        <f t="shared" si="45"/>
        <v>36.520000000000003</v>
      </c>
      <c r="Q411" s="16">
        <f t="shared" si="46"/>
        <v>13.96</v>
      </c>
      <c r="R411" s="16">
        <f t="shared" si="47"/>
        <v>22.56</v>
      </c>
      <c r="S411" s="18">
        <f t="shared" si="48"/>
        <v>0.617743702081051</v>
      </c>
      <c r="T411" s="19">
        <f>YEAR(SalesDataTable[[#This Row],[Order Date]])</f>
        <v>2026</v>
      </c>
      <c r="U411" s="18" t="str">
        <f>"Q"&amp;ROUNDUP(MONTH(SalesDataTable[[#This Row],[Order Date]])/3,0)</f>
        <v>Q1</v>
      </c>
      <c r="V411" s="15">
        <f>MONTH(SalesDataTable[[#This Row],[Order Date]])</f>
        <v>3</v>
      </c>
      <c r="W411" s="18" t="str">
        <f>TEXT(SalesDataTable[[#This Row],[Order Date]],"mmm")</f>
        <v>Mar</v>
      </c>
    </row>
    <row r="412" spans="1:23" ht="15.6">
      <c r="A412" s="11">
        <v>4491</v>
      </c>
      <c r="B412" s="12">
        <v>46103</v>
      </c>
      <c r="C412" s="11">
        <f t="shared" si="42"/>
        <v>2026</v>
      </c>
      <c r="D412" s="13" t="str">
        <f t="shared" si="43"/>
        <v>Mar</v>
      </c>
      <c r="E412" s="14" t="str">
        <f t="shared" si="44"/>
        <v>Q1</v>
      </c>
      <c r="F412" s="11" t="s">
        <v>30</v>
      </c>
      <c r="G412" s="11" t="s">
        <v>67</v>
      </c>
      <c r="H412" s="11" t="s">
        <v>43</v>
      </c>
      <c r="I412" s="11" t="s">
        <v>40</v>
      </c>
      <c r="J412" s="11" t="s">
        <v>58</v>
      </c>
      <c r="K412" s="11" t="s">
        <v>69</v>
      </c>
      <c r="L412" s="15">
        <v>4</v>
      </c>
      <c r="M412" s="16">
        <v>49.71</v>
      </c>
      <c r="N412" s="17">
        <v>0.1</v>
      </c>
      <c r="O412" s="16">
        <v>22.46</v>
      </c>
      <c r="P412" s="16">
        <f t="shared" si="45"/>
        <v>178.95599999999999</v>
      </c>
      <c r="Q412" s="16">
        <f t="shared" si="46"/>
        <v>89.84</v>
      </c>
      <c r="R412" s="16">
        <f t="shared" si="47"/>
        <v>89.116</v>
      </c>
      <c r="S412" s="18">
        <f t="shared" si="48"/>
        <v>0.497977156395986</v>
      </c>
      <c r="T412" s="19">
        <f>YEAR(SalesDataTable[[#This Row],[Order Date]])</f>
        <v>2026</v>
      </c>
      <c r="U412" s="18" t="str">
        <f>"Q"&amp;ROUNDUP(MONTH(SalesDataTable[[#This Row],[Order Date]])/3,0)</f>
        <v>Q1</v>
      </c>
      <c r="V412" s="15">
        <f>MONTH(SalesDataTable[[#This Row],[Order Date]])</f>
        <v>3</v>
      </c>
      <c r="W412" s="18" t="str">
        <f>TEXT(SalesDataTable[[#This Row],[Order Date]],"mmm")</f>
        <v>Mar</v>
      </c>
    </row>
    <row r="413" spans="1:23" ht="15.6">
      <c r="A413" s="11">
        <v>4678</v>
      </c>
      <c r="B413" s="12">
        <v>46103</v>
      </c>
      <c r="C413" s="11">
        <f t="shared" si="42"/>
        <v>2026</v>
      </c>
      <c r="D413" s="13" t="str">
        <f t="shared" si="43"/>
        <v>Mar</v>
      </c>
      <c r="E413" s="14" t="str">
        <f t="shared" si="44"/>
        <v>Q1</v>
      </c>
      <c r="F413" s="11" t="s">
        <v>24</v>
      </c>
      <c r="G413" s="11" t="s">
        <v>25</v>
      </c>
      <c r="H413" s="11" t="s">
        <v>26</v>
      </c>
      <c r="I413" s="11" t="s">
        <v>27</v>
      </c>
      <c r="J413" s="11" t="s">
        <v>47</v>
      </c>
      <c r="K413" s="11" t="s">
        <v>64</v>
      </c>
      <c r="L413" s="15">
        <v>1</v>
      </c>
      <c r="M413" s="16">
        <v>81.209999999999994</v>
      </c>
      <c r="N413" s="17">
        <v>0.05</v>
      </c>
      <c r="O413" s="16">
        <v>40.44</v>
      </c>
      <c r="P413" s="16">
        <f t="shared" si="45"/>
        <v>77.149500000000003</v>
      </c>
      <c r="Q413" s="16">
        <f t="shared" si="46"/>
        <v>40.44</v>
      </c>
      <c r="R413" s="16">
        <f t="shared" si="47"/>
        <v>36.709499999999998</v>
      </c>
      <c r="S413" s="18">
        <f t="shared" si="48"/>
        <v>0.47582291524896497</v>
      </c>
      <c r="T413" s="19">
        <f>YEAR(SalesDataTable[[#This Row],[Order Date]])</f>
        <v>2026</v>
      </c>
      <c r="U413" s="18" t="str">
        <f>"Q"&amp;ROUNDUP(MONTH(SalesDataTable[[#This Row],[Order Date]])/3,0)</f>
        <v>Q1</v>
      </c>
      <c r="V413" s="15">
        <f>MONTH(SalesDataTable[[#This Row],[Order Date]])</f>
        <v>3</v>
      </c>
      <c r="W413" s="18" t="str">
        <f>TEXT(SalesDataTable[[#This Row],[Order Date]],"mmm")</f>
        <v>Mar</v>
      </c>
    </row>
    <row r="414" spans="1:23" ht="15.6">
      <c r="A414" s="11">
        <v>1189</v>
      </c>
      <c r="B414" s="12">
        <v>46104</v>
      </c>
      <c r="C414" s="11">
        <f t="shared" si="42"/>
        <v>2026</v>
      </c>
      <c r="D414" s="13" t="str">
        <f t="shared" si="43"/>
        <v>Mar</v>
      </c>
      <c r="E414" s="14" t="str">
        <f t="shared" si="44"/>
        <v>Q1</v>
      </c>
      <c r="F414" s="11" t="s">
        <v>44</v>
      </c>
      <c r="G414" s="11" t="s">
        <v>71</v>
      </c>
      <c r="H414" s="11" t="s">
        <v>26</v>
      </c>
      <c r="I414" s="11" t="s">
        <v>37</v>
      </c>
      <c r="J414" s="11" t="s">
        <v>28</v>
      </c>
      <c r="K414" s="11" t="s">
        <v>54</v>
      </c>
      <c r="L414" s="15">
        <v>2</v>
      </c>
      <c r="M414" s="16">
        <v>103.22</v>
      </c>
      <c r="N414" s="17">
        <v>0</v>
      </c>
      <c r="O414" s="16">
        <v>51.33</v>
      </c>
      <c r="P414" s="16">
        <f t="shared" si="45"/>
        <v>206.44</v>
      </c>
      <c r="Q414" s="16">
        <f t="shared" si="46"/>
        <v>102.66</v>
      </c>
      <c r="R414" s="16">
        <f t="shared" si="47"/>
        <v>103.78</v>
      </c>
      <c r="S414" s="18">
        <f t="shared" si="48"/>
        <v>0.50271265258670805</v>
      </c>
      <c r="T414" s="19">
        <f>YEAR(SalesDataTable[[#This Row],[Order Date]])</f>
        <v>2026</v>
      </c>
      <c r="U414" s="18" t="str">
        <f>"Q"&amp;ROUNDUP(MONTH(SalesDataTable[[#This Row],[Order Date]])/3,0)</f>
        <v>Q1</v>
      </c>
      <c r="V414" s="15">
        <f>MONTH(SalesDataTable[[#This Row],[Order Date]])</f>
        <v>3</v>
      </c>
      <c r="W414" s="18" t="str">
        <f>TEXT(SalesDataTable[[#This Row],[Order Date]],"mmm")</f>
        <v>Mar</v>
      </c>
    </row>
    <row r="415" spans="1:23" ht="15.6">
      <c r="A415" s="11">
        <v>1590</v>
      </c>
      <c r="B415" s="12">
        <v>46104</v>
      </c>
      <c r="C415" s="11">
        <f t="shared" si="42"/>
        <v>2026</v>
      </c>
      <c r="D415" s="13" t="str">
        <f t="shared" si="43"/>
        <v>Mar</v>
      </c>
      <c r="E415" s="14" t="str">
        <f t="shared" si="44"/>
        <v>Q1</v>
      </c>
      <c r="F415" s="11" t="s">
        <v>24</v>
      </c>
      <c r="G415" s="11" t="s">
        <v>74</v>
      </c>
      <c r="H415" s="11" t="s">
        <v>52</v>
      </c>
      <c r="I415" s="11" t="s">
        <v>37</v>
      </c>
      <c r="J415" s="11" t="s">
        <v>33</v>
      </c>
      <c r="K415" s="11" t="s">
        <v>61</v>
      </c>
      <c r="L415" s="15">
        <v>1</v>
      </c>
      <c r="M415" s="16">
        <v>153.47</v>
      </c>
      <c r="N415" s="17">
        <v>0</v>
      </c>
      <c r="O415" s="16">
        <v>78.19</v>
      </c>
      <c r="P415" s="16">
        <f t="shared" si="45"/>
        <v>153.47</v>
      </c>
      <c r="Q415" s="16">
        <f t="shared" si="46"/>
        <v>78.19</v>
      </c>
      <c r="R415" s="16">
        <f t="shared" si="47"/>
        <v>75.28</v>
      </c>
      <c r="S415" s="18">
        <f t="shared" si="48"/>
        <v>0.490519319736756</v>
      </c>
      <c r="T415" s="19">
        <f>YEAR(SalesDataTable[[#This Row],[Order Date]])</f>
        <v>2026</v>
      </c>
      <c r="U415" s="18" t="str">
        <f>"Q"&amp;ROUNDUP(MONTH(SalesDataTable[[#This Row],[Order Date]])/3,0)</f>
        <v>Q1</v>
      </c>
      <c r="V415" s="15">
        <f>MONTH(SalesDataTable[[#This Row],[Order Date]])</f>
        <v>3</v>
      </c>
      <c r="W415" s="18" t="str">
        <f>TEXT(SalesDataTable[[#This Row],[Order Date]],"mmm")</f>
        <v>Mar</v>
      </c>
    </row>
    <row r="416" spans="1:23" ht="15.6">
      <c r="A416" s="11">
        <v>2309</v>
      </c>
      <c r="B416" s="12">
        <v>46104</v>
      </c>
      <c r="C416" s="11">
        <f t="shared" si="42"/>
        <v>2026</v>
      </c>
      <c r="D416" s="13" t="str">
        <f t="shared" si="43"/>
        <v>Mar</v>
      </c>
      <c r="E416" s="14" t="str">
        <f t="shared" si="44"/>
        <v>Q1</v>
      </c>
      <c r="F416" s="11" t="s">
        <v>44</v>
      </c>
      <c r="G416" s="11" t="s">
        <v>55</v>
      </c>
      <c r="H416" s="11" t="s">
        <v>26</v>
      </c>
      <c r="I416" s="11" t="s">
        <v>27</v>
      </c>
      <c r="J416" s="11" t="s">
        <v>47</v>
      </c>
      <c r="K416" s="11" t="s">
        <v>53</v>
      </c>
      <c r="L416" s="15">
        <v>6</v>
      </c>
      <c r="M416" s="16">
        <v>199.75</v>
      </c>
      <c r="N416" s="17">
        <v>0</v>
      </c>
      <c r="O416" s="16">
        <v>105.84</v>
      </c>
      <c r="P416" s="16">
        <f t="shared" si="45"/>
        <v>1198.5</v>
      </c>
      <c r="Q416" s="16">
        <f t="shared" si="46"/>
        <v>635.04</v>
      </c>
      <c r="R416" s="16">
        <f t="shared" si="47"/>
        <v>563.46</v>
      </c>
      <c r="S416" s="18">
        <f t="shared" si="48"/>
        <v>0.47013767209011298</v>
      </c>
      <c r="T416" s="19">
        <f>YEAR(SalesDataTable[[#This Row],[Order Date]])</f>
        <v>2026</v>
      </c>
      <c r="U416" s="18" t="str">
        <f>"Q"&amp;ROUNDUP(MONTH(SalesDataTable[[#This Row],[Order Date]])/3,0)</f>
        <v>Q1</v>
      </c>
      <c r="V416" s="15">
        <f>MONTH(SalesDataTable[[#This Row],[Order Date]])</f>
        <v>3</v>
      </c>
      <c r="W416" s="18" t="str">
        <f>TEXT(SalesDataTable[[#This Row],[Order Date]],"mmm")</f>
        <v>Mar</v>
      </c>
    </row>
    <row r="417" spans="1:23" ht="15.6">
      <c r="A417" s="11">
        <v>3628</v>
      </c>
      <c r="B417" s="12">
        <v>46104</v>
      </c>
      <c r="C417" s="11">
        <f t="shared" si="42"/>
        <v>2026</v>
      </c>
      <c r="D417" s="13" t="str">
        <f t="shared" si="43"/>
        <v>Mar</v>
      </c>
      <c r="E417" s="14" t="str">
        <f t="shared" si="44"/>
        <v>Q1</v>
      </c>
      <c r="F417" s="11" t="s">
        <v>30</v>
      </c>
      <c r="G417" s="11" t="s">
        <v>67</v>
      </c>
      <c r="H417" s="11" t="s">
        <v>52</v>
      </c>
      <c r="I417" s="11" t="s">
        <v>37</v>
      </c>
      <c r="J417" s="11" t="s">
        <v>38</v>
      </c>
      <c r="K417" s="11" t="s">
        <v>56</v>
      </c>
      <c r="L417" s="15">
        <v>1</v>
      </c>
      <c r="M417" s="16">
        <v>45.84</v>
      </c>
      <c r="N417" s="17">
        <v>0</v>
      </c>
      <c r="O417" s="16">
        <v>18.079999999999998</v>
      </c>
      <c r="P417" s="16">
        <f t="shared" si="45"/>
        <v>45.84</v>
      </c>
      <c r="Q417" s="16">
        <f t="shared" si="46"/>
        <v>18.079999999999998</v>
      </c>
      <c r="R417" s="16">
        <f t="shared" si="47"/>
        <v>27.76</v>
      </c>
      <c r="S417" s="18">
        <f t="shared" si="48"/>
        <v>0.605584642233857</v>
      </c>
      <c r="T417" s="19">
        <f>YEAR(SalesDataTable[[#This Row],[Order Date]])</f>
        <v>2026</v>
      </c>
      <c r="U417" s="18" t="str">
        <f>"Q"&amp;ROUNDUP(MONTH(SalesDataTable[[#This Row],[Order Date]])/3,0)</f>
        <v>Q1</v>
      </c>
      <c r="V417" s="15">
        <f>MONTH(SalesDataTable[[#This Row],[Order Date]])</f>
        <v>3</v>
      </c>
      <c r="W417" s="18" t="str">
        <f>TEXT(SalesDataTable[[#This Row],[Order Date]],"mmm")</f>
        <v>Mar</v>
      </c>
    </row>
    <row r="418" spans="1:23" ht="15.6">
      <c r="A418" s="11">
        <v>3718</v>
      </c>
      <c r="B418" s="12">
        <v>46104</v>
      </c>
      <c r="C418" s="11">
        <f t="shared" si="42"/>
        <v>2026</v>
      </c>
      <c r="D418" s="13" t="str">
        <f t="shared" si="43"/>
        <v>Mar</v>
      </c>
      <c r="E418" s="14" t="str">
        <f t="shared" si="44"/>
        <v>Q1</v>
      </c>
      <c r="F418" s="11" t="s">
        <v>30</v>
      </c>
      <c r="G418" s="11" t="s">
        <v>67</v>
      </c>
      <c r="H418" s="11" t="s">
        <v>52</v>
      </c>
      <c r="I418" s="11" t="s">
        <v>37</v>
      </c>
      <c r="J418" s="11" t="s">
        <v>47</v>
      </c>
      <c r="K418" s="11" t="s">
        <v>75</v>
      </c>
      <c r="L418" s="15">
        <v>2</v>
      </c>
      <c r="M418" s="16">
        <v>122.07</v>
      </c>
      <c r="N418" s="17">
        <v>0.05</v>
      </c>
      <c r="O418" s="16">
        <v>59.16</v>
      </c>
      <c r="P418" s="16">
        <f t="shared" si="45"/>
        <v>231.93299999999999</v>
      </c>
      <c r="Q418" s="16">
        <f t="shared" si="46"/>
        <v>118.32</v>
      </c>
      <c r="R418" s="16">
        <f t="shared" si="47"/>
        <v>113.613</v>
      </c>
      <c r="S418" s="18">
        <f t="shared" si="48"/>
        <v>0.48985267297021101</v>
      </c>
      <c r="T418" s="19">
        <f>YEAR(SalesDataTable[[#This Row],[Order Date]])</f>
        <v>2026</v>
      </c>
      <c r="U418" s="18" t="str">
        <f>"Q"&amp;ROUNDUP(MONTH(SalesDataTable[[#This Row],[Order Date]])/3,0)</f>
        <v>Q1</v>
      </c>
      <c r="V418" s="15">
        <f>MONTH(SalesDataTable[[#This Row],[Order Date]])</f>
        <v>3</v>
      </c>
      <c r="W418" s="18" t="str">
        <f>TEXT(SalesDataTable[[#This Row],[Order Date]],"mmm")</f>
        <v>Mar</v>
      </c>
    </row>
    <row r="419" spans="1:23" ht="15.6">
      <c r="A419" s="11">
        <v>4198</v>
      </c>
      <c r="B419" s="12">
        <v>46104</v>
      </c>
      <c r="C419" s="11">
        <f t="shared" si="42"/>
        <v>2026</v>
      </c>
      <c r="D419" s="13" t="str">
        <f t="shared" si="43"/>
        <v>Mar</v>
      </c>
      <c r="E419" s="14" t="str">
        <f t="shared" si="44"/>
        <v>Q1</v>
      </c>
      <c r="F419" s="11" t="s">
        <v>30</v>
      </c>
      <c r="G419" s="11" t="s">
        <v>73</v>
      </c>
      <c r="H419" s="11" t="s">
        <v>52</v>
      </c>
      <c r="I419" s="11" t="s">
        <v>37</v>
      </c>
      <c r="J419" s="11" t="s">
        <v>58</v>
      </c>
      <c r="K419" s="11" t="s">
        <v>62</v>
      </c>
      <c r="L419" s="15">
        <v>3</v>
      </c>
      <c r="M419" s="16">
        <v>122.4</v>
      </c>
      <c r="N419" s="17">
        <v>0.15</v>
      </c>
      <c r="O419" s="16">
        <v>71.150000000000006</v>
      </c>
      <c r="P419" s="16">
        <f t="shared" si="45"/>
        <v>312.12</v>
      </c>
      <c r="Q419" s="16">
        <f t="shared" si="46"/>
        <v>213.45</v>
      </c>
      <c r="R419" s="16">
        <f t="shared" si="47"/>
        <v>98.67</v>
      </c>
      <c r="S419" s="18">
        <f t="shared" si="48"/>
        <v>0.31612841214917298</v>
      </c>
      <c r="T419" s="19">
        <f>YEAR(SalesDataTable[[#This Row],[Order Date]])</f>
        <v>2026</v>
      </c>
      <c r="U419" s="18" t="str">
        <f>"Q"&amp;ROUNDUP(MONTH(SalesDataTable[[#This Row],[Order Date]])/3,0)</f>
        <v>Q1</v>
      </c>
      <c r="V419" s="15">
        <f>MONTH(SalesDataTable[[#This Row],[Order Date]])</f>
        <v>3</v>
      </c>
      <c r="W419" s="18" t="str">
        <f>TEXT(SalesDataTable[[#This Row],[Order Date]],"mmm")</f>
        <v>Mar</v>
      </c>
    </row>
    <row r="420" spans="1:23" ht="15.6">
      <c r="A420" s="11">
        <v>4784</v>
      </c>
      <c r="B420" s="12">
        <v>46104</v>
      </c>
      <c r="C420" s="11">
        <f t="shared" si="42"/>
        <v>2026</v>
      </c>
      <c r="D420" s="13" t="str">
        <f t="shared" si="43"/>
        <v>Mar</v>
      </c>
      <c r="E420" s="14" t="str">
        <f t="shared" si="44"/>
        <v>Q1</v>
      </c>
      <c r="F420" s="11" t="s">
        <v>24</v>
      </c>
      <c r="G420" s="11" t="s">
        <v>74</v>
      </c>
      <c r="H420" s="11" t="s">
        <v>26</v>
      </c>
      <c r="I420" s="11" t="s">
        <v>37</v>
      </c>
      <c r="J420" s="11" t="s">
        <v>28</v>
      </c>
      <c r="K420" s="11" t="s">
        <v>54</v>
      </c>
      <c r="L420" s="15">
        <v>1</v>
      </c>
      <c r="M420" s="16">
        <v>101.43</v>
      </c>
      <c r="N420" s="17">
        <v>0</v>
      </c>
      <c r="O420" s="16">
        <v>51.78</v>
      </c>
      <c r="P420" s="16">
        <f t="shared" si="45"/>
        <v>101.43</v>
      </c>
      <c r="Q420" s="16">
        <f t="shared" si="46"/>
        <v>51.78</v>
      </c>
      <c r="R420" s="16">
        <f t="shared" si="47"/>
        <v>49.65</v>
      </c>
      <c r="S420" s="18">
        <f t="shared" si="48"/>
        <v>0.48950014788524099</v>
      </c>
      <c r="T420" s="19">
        <f>YEAR(SalesDataTable[[#This Row],[Order Date]])</f>
        <v>2026</v>
      </c>
      <c r="U420" s="18" t="str">
        <f>"Q"&amp;ROUNDUP(MONTH(SalesDataTable[[#This Row],[Order Date]])/3,0)</f>
        <v>Q1</v>
      </c>
      <c r="V420" s="15">
        <f>MONTH(SalesDataTable[[#This Row],[Order Date]])</f>
        <v>3</v>
      </c>
      <c r="W420" s="18" t="str">
        <f>TEXT(SalesDataTable[[#This Row],[Order Date]],"mmm")</f>
        <v>Mar</v>
      </c>
    </row>
    <row r="421" spans="1:23" ht="15.6">
      <c r="A421" s="11">
        <v>86</v>
      </c>
      <c r="B421" s="12">
        <v>46105</v>
      </c>
      <c r="C421" s="11">
        <f t="shared" si="42"/>
        <v>2026</v>
      </c>
      <c r="D421" s="13" t="str">
        <f t="shared" si="43"/>
        <v>Mar</v>
      </c>
      <c r="E421" s="14" t="str">
        <f t="shared" si="44"/>
        <v>Q1</v>
      </c>
      <c r="F421" s="11" t="s">
        <v>30</v>
      </c>
      <c r="G421" s="11" t="s">
        <v>67</v>
      </c>
      <c r="H421" s="11" t="s">
        <v>32</v>
      </c>
      <c r="I421" s="11" t="s">
        <v>40</v>
      </c>
      <c r="J421" s="11" t="s">
        <v>28</v>
      </c>
      <c r="K421" s="11" t="s">
        <v>54</v>
      </c>
      <c r="L421" s="15">
        <v>8</v>
      </c>
      <c r="M421" s="16">
        <v>104.7</v>
      </c>
      <c r="N421" s="17">
        <v>0.05</v>
      </c>
      <c r="O421" s="16">
        <v>49.91</v>
      </c>
      <c r="P421" s="16">
        <f t="shared" si="45"/>
        <v>795.72</v>
      </c>
      <c r="Q421" s="16">
        <f t="shared" si="46"/>
        <v>399.28</v>
      </c>
      <c r="R421" s="16">
        <f t="shared" si="47"/>
        <v>396.44</v>
      </c>
      <c r="S421" s="18">
        <f t="shared" si="48"/>
        <v>0.49821545267179401</v>
      </c>
      <c r="T421" s="19">
        <f>YEAR(SalesDataTable[[#This Row],[Order Date]])</f>
        <v>2026</v>
      </c>
      <c r="U421" s="18" t="str">
        <f>"Q"&amp;ROUNDUP(MONTH(SalesDataTable[[#This Row],[Order Date]])/3,0)</f>
        <v>Q1</v>
      </c>
      <c r="V421" s="15">
        <f>MONTH(SalesDataTable[[#This Row],[Order Date]])</f>
        <v>3</v>
      </c>
      <c r="W421" s="18" t="str">
        <f>TEXT(SalesDataTable[[#This Row],[Order Date]],"mmm")</f>
        <v>Mar</v>
      </c>
    </row>
    <row r="422" spans="1:23" ht="15.6">
      <c r="A422" s="11">
        <v>1813</v>
      </c>
      <c r="B422" s="12">
        <v>46105</v>
      </c>
      <c r="C422" s="11">
        <f t="shared" si="42"/>
        <v>2026</v>
      </c>
      <c r="D422" s="13" t="str">
        <f t="shared" si="43"/>
        <v>Mar</v>
      </c>
      <c r="E422" s="14" t="str">
        <f t="shared" si="44"/>
        <v>Q1</v>
      </c>
      <c r="F422" s="11" t="s">
        <v>24</v>
      </c>
      <c r="G422" s="11" t="s">
        <v>25</v>
      </c>
      <c r="H422" s="11" t="s">
        <v>43</v>
      </c>
      <c r="I422" s="11" t="s">
        <v>27</v>
      </c>
      <c r="J422" s="11" t="s">
        <v>33</v>
      </c>
      <c r="K422" s="11" t="s">
        <v>41</v>
      </c>
      <c r="L422" s="15">
        <v>4</v>
      </c>
      <c r="M422" s="16">
        <v>146.34</v>
      </c>
      <c r="N422" s="17">
        <v>0</v>
      </c>
      <c r="O422" s="16">
        <v>79.37</v>
      </c>
      <c r="P422" s="16">
        <f t="shared" si="45"/>
        <v>585.36</v>
      </c>
      <c r="Q422" s="16">
        <f t="shared" si="46"/>
        <v>317.48</v>
      </c>
      <c r="R422" s="16">
        <f t="shared" si="47"/>
        <v>267.88</v>
      </c>
      <c r="S422" s="18">
        <f t="shared" si="48"/>
        <v>0.45763290966242998</v>
      </c>
      <c r="T422" s="19">
        <f>YEAR(SalesDataTable[[#This Row],[Order Date]])</f>
        <v>2026</v>
      </c>
      <c r="U422" s="18" t="str">
        <f>"Q"&amp;ROUNDUP(MONTH(SalesDataTable[[#This Row],[Order Date]])/3,0)</f>
        <v>Q1</v>
      </c>
      <c r="V422" s="15">
        <f>MONTH(SalesDataTable[[#This Row],[Order Date]])</f>
        <v>3</v>
      </c>
      <c r="W422" s="18" t="str">
        <f>TEXT(SalesDataTable[[#This Row],[Order Date]],"mmm")</f>
        <v>Mar</v>
      </c>
    </row>
    <row r="423" spans="1:23" ht="15.6">
      <c r="A423" s="11">
        <v>2212</v>
      </c>
      <c r="B423" s="12">
        <v>46105</v>
      </c>
      <c r="C423" s="11">
        <f t="shared" si="42"/>
        <v>2026</v>
      </c>
      <c r="D423" s="13" t="str">
        <f t="shared" si="43"/>
        <v>Mar</v>
      </c>
      <c r="E423" s="14" t="str">
        <f t="shared" si="44"/>
        <v>Q1</v>
      </c>
      <c r="F423" s="11" t="s">
        <v>30</v>
      </c>
      <c r="G423" s="11" t="s">
        <v>51</v>
      </c>
      <c r="H423" s="11" t="s">
        <v>26</v>
      </c>
      <c r="I423" s="11" t="s">
        <v>27</v>
      </c>
      <c r="J423" s="11" t="s">
        <v>58</v>
      </c>
      <c r="K423" s="11" t="s">
        <v>62</v>
      </c>
      <c r="L423" s="15">
        <v>2</v>
      </c>
      <c r="M423" s="16">
        <v>122.92</v>
      </c>
      <c r="N423" s="17">
        <v>0.05</v>
      </c>
      <c r="O423" s="16">
        <v>70.31</v>
      </c>
      <c r="P423" s="16">
        <f t="shared" si="45"/>
        <v>233.548</v>
      </c>
      <c r="Q423" s="16">
        <f t="shared" si="46"/>
        <v>140.62</v>
      </c>
      <c r="R423" s="16">
        <f t="shared" si="47"/>
        <v>92.927999999999997</v>
      </c>
      <c r="S423" s="18">
        <f t="shared" si="48"/>
        <v>0.39789679209413098</v>
      </c>
      <c r="T423" s="19">
        <f>YEAR(SalesDataTable[[#This Row],[Order Date]])</f>
        <v>2026</v>
      </c>
      <c r="U423" s="18" t="str">
        <f>"Q"&amp;ROUNDUP(MONTH(SalesDataTable[[#This Row],[Order Date]])/3,0)</f>
        <v>Q1</v>
      </c>
      <c r="V423" s="15">
        <f>MONTH(SalesDataTable[[#This Row],[Order Date]])</f>
        <v>3</v>
      </c>
      <c r="W423" s="18" t="str">
        <f>TEXT(SalesDataTable[[#This Row],[Order Date]],"mmm")</f>
        <v>Mar</v>
      </c>
    </row>
    <row r="424" spans="1:23" ht="15.6">
      <c r="A424" s="11">
        <v>4466</v>
      </c>
      <c r="B424" s="12">
        <v>46105</v>
      </c>
      <c r="C424" s="11">
        <f t="shared" si="42"/>
        <v>2026</v>
      </c>
      <c r="D424" s="13" t="str">
        <f t="shared" si="43"/>
        <v>Mar</v>
      </c>
      <c r="E424" s="14" t="str">
        <f t="shared" si="44"/>
        <v>Q1</v>
      </c>
      <c r="F424" s="11" t="s">
        <v>35</v>
      </c>
      <c r="G424" s="11" t="s">
        <v>36</v>
      </c>
      <c r="H424" s="11" t="s">
        <v>26</v>
      </c>
      <c r="I424" s="11" t="s">
        <v>37</v>
      </c>
      <c r="J424" s="11" t="s">
        <v>33</v>
      </c>
      <c r="K424" s="11" t="s">
        <v>34</v>
      </c>
      <c r="L424" s="15">
        <v>1</v>
      </c>
      <c r="M424" s="16">
        <v>91.35</v>
      </c>
      <c r="N424" s="17">
        <v>0.05</v>
      </c>
      <c r="O424" s="16">
        <v>45.24</v>
      </c>
      <c r="P424" s="16">
        <f t="shared" si="45"/>
        <v>86.782499999999999</v>
      </c>
      <c r="Q424" s="16">
        <f t="shared" si="46"/>
        <v>45.24</v>
      </c>
      <c r="R424" s="16">
        <f t="shared" si="47"/>
        <v>41.542499999999997</v>
      </c>
      <c r="S424" s="18">
        <f t="shared" si="48"/>
        <v>0.47869674185463601</v>
      </c>
      <c r="T424" s="19">
        <f>YEAR(SalesDataTable[[#This Row],[Order Date]])</f>
        <v>2026</v>
      </c>
      <c r="U424" s="18" t="str">
        <f>"Q"&amp;ROUNDUP(MONTH(SalesDataTable[[#This Row],[Order Date]])/3,0)</f>
        <v>Q1</v>
      </c>
      <c r="V424" s="15">
        <f>MONTH(SalesDataTable[[#This Row],[Order Date]])</f>
        <v>3</v>
      </c>
      <c r="W424" s="18" t="str">
        <f>TEXT(SalesDataTable[[#This Row],[Order Date]],"mmm")</f>
        <v>Mar</v>
      </c>
    </row>
    <row r="425" spans="1:23" ht="15.6">
      <c r="A425" s="11">
        <v>4483</v>
      </c>
      <c r="B425" s="12">
        <v>46105</v>
      </c>
      <c r="C425" s="11">
        <f t="shared" si="42"/>
        <v>2026</v>
      </c>
      <c r="D425" s="13" t="str">
        <f t="shared" si="43"/>
        <v>Mar</v>
      </c>
      <c r="E425" s="14" t="str">
        <f t="shared" si="44"/>
        <v>Q1</v>
      </c>
      <c r="F425" s="11" t="s">
        <v>30</v>
      </c>
      <c r="G425" s="11" t="s">
        <v>67</v>
      </c>
      <c r="H425" s="11" t="s">
        <v>26</v>
      </c>
      <c r="I425" s="11" t="s">
        <v>37</v>
      </c>
      <c r="J425" s="11" t="s">
        <v>28</v>
      </c>
      <c r="K425" s="11" t="s">
        <v>46</v>
      </c>
      <c r="L425" s="15">
        <v>3</v>
      </c>
      <c r="M425" s="16">
        <v>51.01</v>
      </c>
      <c r="N425" s="17">
        <v>0.15</v>
      </c>
      <c r="O425" s="16">
        <v>22.84</v>
      </c>
      <c r="P425" s="16">
        <f t="shared" si="45"/>
        <v>130.07550000000001</v>
      </c>
      <c r="Q425" s="16">
        <f t="shared" si="46"/>
        <v>68.52</v>
      </c>
      <c r="R425" s="16">
        <f t="shared" si="47"/>
        <v>61.555500000000002</v>
      </c>
      <c r="S425" s="18">
        <f t="shared" si="48"/>
        <v>0.47322900930613399</v>
      </c>
      <c r="T425" s="19">
        <f>YEAR(SalesDataTable[[#This Row],[Order Date]])</f>
        <v>2026</v>
      </c>
      <c r="U425" s="18" t="str">
        <f>"Q"&amp;ROUNDUP(MONTH(SalesDataTable[[#This Row],[Order Date]])/3,0)</f>
        <v>Q1</v>
      </c>
      <c r="V425" s="15">
        <f>MONTH(SalesDataTable[[#This Row],[Order Date]])</f>
        <v>3</v>
      </c>
      <c r="W425" s="18" t="str">
        <f>TEXT(SalesDataTable[[#This Row],[Order Date]],"mmm")</f>
        <v>Mar</v>
      </c>
    </row>
    <row r="426" spans="1:23" ht="15.6">
      <c r="A426" s="11">
        <v>273</v>
      </c>
      <c r="B426" s="12">
        <v>46106</v>
      </c>
      <c r="C426" s="11">
        <f t="shared" si="42"/>
        <v>2026</v>
      </c>
      <c r="D426" s="13" t="str">
        <f t="shared" si="43"/>
        <v>Mar</v>
      </c>
      <c r="E426" s="14" t="str">
        <f t="shared" si="44"/>
        <v>Q1</v>
      </c>
      <c r="F426" s="11" t="s">
        <v>44</v>
      </c>
      <c r="G426" s="11" t="s">
        <v>57</v>
      </c>
      <c r="H426" s="11" t="s">
        <v>26</v>
      </c>
      <c r="I426" s="11" t="s">
        <v>37</v>
      </c>
      <c r="J426" s="11" t="s">
        <v>58</v>
      </c>
      <c r="K426" s="11" t="s">
        <v>62</v>
      </c>
      <c r="L426" s="15">
        <v>2</v>
      </c>
      <c r="M426" s="16">
        <v>125.04</v>
      </c>
      <c r="N426" s="17">
        <v>0.05</v>
      </c>
      <c r="O426" s="16">
        <v>67.680000000000007</v>
      </c>
      <c r="P426" s="16">
        <f t="shared" si="45"/>
        <v>237.57599999999999</v>
      </c>
      <c r="Q426" s="16">
        <f t="shared" si="46"/>
        <v>135.36000000000001</v>
      </c>
      <c r="R426" s="16">
        <f t="shared" si="47"/>
        <v>102.21599999999999</v>
      </c>
      <c r="S426" s="18">
        <f t="shared" si="48"/>
        <v>0.43024547934134799</v>
      </c>
      <c r="T426" s="19">
        <f>YEAR(SalesDataTable[[#This Row],[Order Date]])</f>
        <v>2026</v>
      </c>
      <c r="U426" s="18" t="str">
        <f>"Q"&amp;ROUNDUP(MONTH(SalesDataTable[[#This Row],[Order Date]])/3,0)</f>
        <v>Q1</v>
      </c>
      <c r="V426" s="15">
        <f>MONTH(SalesDataTable[[#This Row],[Order Date]])</f>
        <v>3</v>
      </c>
      <c r="W426" s="18" t="str">
        <f>TEXT(SalesDataTable[[#This Row],[Order Date]],"mmm")</f>
        <v>Mar</v>
      </c>
    </row>
    <row r="427" spans="1:23" ht="15.6">
      <c r="A427" s="11">
        <v>578</v>
      </c>
      <c r="B427" s="12">
        <v>46106</v>
      </c>
      <c r="C427" s="11">
        <f t="shared" si="42"/>
        <v>2026</v>
      </c>
      <c r="D427" s="13" t="str">
        <f t="shared" si="43"/>
        <v>Mar</v>
      </c>
      <c r="E427" s="14" t="str">
        <f t="shared" si="44"/>
        <v>Q1</v>
      </c>
      <c r="F427" s="11" t="s">
        <v>35</v>
      </c>
      <c r="G427" s="11" t="s">
        <v>49</v>
      </c>
      <c r="H427" s="11" t="s">
        <v>52</v>
      </c>
      <c r="I427" s="11" t="s">
        <v>27</v>
      </c>
      <c r="J427" s="11" t="s">
        <v>28</v>
      </c>
      <c r="K427" s="11" t="s">
        <v>46</v>
      </c>
      <c r="L427" s="15">
        <v>2</v>
      </c>
      <c r="M427" s="16">
        <v>50.22</v>
      </c>
      <c r="N427" s="17">
        <v>0.05</v>
      </c>
      <c r="O427" s="16">
        <v>23.16</v>
      </c>
      <c r="P427" s="16">
        <f t="shared" si="45"/>
        <v>95.418000000000006</v>
      </c>
      <c r="Q427" s="16">
        <f t="shared" si="46"/>
        <v>46.32</v>
      </c>
      <c r="R427" s="16">
        <f t="shared" si="47"/>
        <v>49.097999999999999</v>
      </c>
      <c r="S427" s="18">
        <f t="shared" si="48"/>
        <v>0.51455700182355502</v>
      </c>
      <c r="T427" s="19">
        <f>YEAR(SalesDataTable[[#This Row],[Order Date]])</f>
        <v>2026</v>
      </c>
      <c r="U427" s="18" t="str">
        <f>"Q"&amp;ROUNDUP(MONTH(SalesDataTable[[#This Row],[Order Date]])/3,0)</f>
        <v>Q1</v>
      </c>
      <c r="V427" s="15">
        <f>MONTH(SalesDataTable[[#This Row],[Order Date]])</f>
        <v>3</v>
      </c>
      <c r="W427" s="18" t="str">
        <f>TEXT(SalesDataTable[[#This Row],[Order Date]],"mmm")</f>
        <v>Mar</v>
      </c>
    </row>
    <row r="428" spans="1:23" ht="15.6">
      <c r="A428" s="11">
        <v>1290</v>
      </c>
      <c r="B428" s="12">
        <v>46106</v>
      </c>
      <c r="C428" s="11">
        <f t="shared" si="42"/>
        <v>2026</v>
      </c>
      <c r="D428" s="13" t="str">
        <f t="shared" si="43"/>
        <v>Mar</v>
      </c>
      <c r="E428" s="14" t="str">
        <f t="shared" si="44"/>
        <v>Q1</v>
      </c>
      <c r="F428" s="11" t="s">
        <v>30</v>
      </c>
      <c r="G428" s="11" t="s">
        <v>31</v>
      </c>
      <c r="H428" s="11" t="s">
        <v>26</v>
      </c>
      <c r="I428" s="11" t="s">
        <v>40</v>
      </c>
      <c r="J428" s="11" t="s">
        <v>58</v>
      </c>
      <c r="K428" s="11" t="s">
        <v>66</v>
      </c>
      <c r="L428" s="15">
        <v>5</v>
      </c>
      <c r="M428" s="16">
        <v>36.369999999999997</v>
      </c>
      <c r="N428" s="17">
        <v>0.05</v>
      </c>
      <c r="O428" s="16">
        <v>13.81</v>
      </c>
      <c r="P428" s="16">
        <f t="shared" si="45"/>
        <v>172.75749999999999</v>
      </c>
      <c r="Q428" s="16">
        <f t="shared" si="46"/>
        <v>69.05</v>
      </c>
      <c r="R428" s="16">
        <f t="shared" si="47"/>
        <v>103.7075</v>
      </c>
      <c r="S428" s="18">
        <f t="shared" si="48"/>
        <v>0.60030678841729002</v>
      </c>
      <c r="T428" s="19">
        <f>YEAR(SalesDataTable[[#This Row],[Order Date]])</f>
        <v>2026</v>
      </c>
      <c r="U428" s="18" t="str">
        <f>"Q"&amp;ROUNDUP(MONTH(SalesDataTable[[#This Row],[Order Date]])/3,0)</f>
        <v>Q1</v>
      </c>
      <c r="V428" s="15">
        <f>MONTH(SalesDataTable[[#This Row],[Order Date]])</f>
        <v>3</v>
      </c>
      <c r="W428" s="18" t="str">
        <f>TEXT(SalesDataTable[[#This Row],[Order Date]],"mmm")</f>
        <v>Mar</v>
      </c>
    </row>
    <row r="429" spans="1:23" ht="15.6">
      <c r="A429" s="11">
        <v>1501</v>
      </c>
      <c r="B429" s="12">
        <v>46106</v>
      </c>
      <c r="C429" s="11">
        <f t="shared" si="42"/>
        <v>2026</v>
      </c>
      <c r="D429" s="13" t="str">
        <f t="shared" si="43"/>
        <v>Mar</v>
      </c>
      <c r="E429" s="14" t="str">
        <f t="shared" si="44"/>
        <v>Q1</v>
      </c>
      <c r="F429" s="11" t="s">
        <v>44</v>
      </c>
      <c r="G429" s="11" t="s">
        <v>55</v>
      </c>
      <c r="H429" s="11" t="s">
        <v>32</v>
      </c>
      <c r="I429" s="11" t="s">
        <v>37</v>
      </c>
      <c r="J429" s="11" t="s">
        <v>38</v>
      </c>
      <c r="K429" s="11" t="s">
        <v>39</v>
      </c>
      <c r="L429" s="15">
        <v>3</v>
      </c>
      <c r="M429" s="16">
        <v>36.43</v>
      </c>
      <c r="N429" s="17">
        <v>0.1</v>
      </c>
      <c r="O429" s="16">
        <v>13.23</v>
      </c>
      <c r="P429" s="16">
        <f t="shared" si="45"/>
        <v>98.361000000000004</v>
      </c>
      <c r="Q429" s="16">
        <f t="shared" si="46"/>
        <v>39.69</v>
      </c>
      <c r="R429" s="16">
        <f t="shared" si="47"/>
        <v>58.670999999999999</v>
      </c>
      <c r="S429" s="18">
        <f t="shared" si="48"/>
        <v>0.59648641229755694</v>
      </c>
      <c r="T429" s="19">
        <f>YEAR(SalesDataTable[[#This Row],[Order Date]])</f>
        <v>2026</v>
      </c>
      <c r="U429" s="18" t="str">
        <f>"Q"&amp;ROUNDUP(MONTH(SalesDataTable[[#This Row],[Order Date]])/3,0)</f>
        <v>Q1</v>
      </c>
      <c r="V429" s="15">
        <f>MONTH(SalesDataTable[[#This Row],[Order Date]])</f>
        <v>3</v>
      </c>
      <c r="W429" s="18" t="str">
        <f>TEXT(SalesDataTable[[#This Row],[Order Date]],"mmm")</f>
        <v>Mar</v>
      </c>
    </row>
    <row r="430" spans="1:23" ht="15.6">
      <c r="A430" s="11">
        <v>1540</v>
      </c>
      <c r="B430" s="12">
        <v>46106</v>
      </c>
      <c r="C430" s="11">
        <f t="shared" si="42"/>
        <v>2026</v>
      </c>
      <c r="D430" s="13" t="str">
        <f t="shared" si="43"/>
        <v>Mar</v>
      </c>
      <c r="E430" s="14" t="str">
        <f t="shared" si="44"/>
        <v>Q1</v>
      </c>
      <c r="F430" s="11" t="s">
        <v>30</v>
      </c>
      <c r="G430" s="11" t="s">
        <v>67</v>
      </c>
      <c r="H430" s="11" t="s">
        <v>32</v>
      </c>
      <c r="I430" s="11" t="s">
        <v>40</v>
      </c>
      <c r="J430" s="11" t="s">
        <v>28</v>
      </c>
      <c r="K430" s="11" t="s">
        <v>46</v>
      </c>
      <c r="L430" s="15">
        <v>10</v>
      </c>
      <c r="M430" s="16">
        <v>49.7</v>
      </c>
      <c r="N430" s="17">
        <v>0.1</v>
      </c>
      <c r="O430" s="16">
        <v>21.96</v>
      </c>
      <c r="P430" s="16">
        <f t="shared" si="45"/>
        <v>447.3</v>
      </c>
      <c r="Q430" s="16">
        <f t="shared" si="46"/>
        <v>219.6</v>
      </c>
      <c r="R430" s="16">
        <f t="shared" si="47"/>
        <v>227.7</v>
      </c>
      <c r="S430" s="18">
        <f t="shared" si="48"/>
        <v>0.50905432595573397</v>
      </c>
      <c r="T430" s="19">
        <f>YEAR(SalesDataTable[[#This Row],[Order Date]])</f>
        <v>2026</v>
      </c>
      <c r="U430" s="18" t="str">
        <f>"Q"&amp;ROUNDUP(MONTH(SalesDataTable[[#This Row],[Order Date]])/3,0)</f>
        <v>Q1</v>
      </c>
      <c r="V430" s="15">
        <f>MONTH(SalesDataTable[[#This Row],[Order Date]])</f>
        <v>3</v>
      </c>
      <c r="W430" s="18" t="str">
        <f>TEXT(SalesDataTable[[#This Row],[Order Date]],"mmm")</f>
        <v>Mar</v>
      </c>
    </row>
    <row r="431" spans="1:23" ht="15.6">
      <c r="A431" s="11">
        <v>2541</v>
      </c>
      <c r="B431" s="12">
        <v>46106</v>
      </c>
      <c r="C431" s="11">
        <f t="shared" si="42"/>
        <v>2026</v>
      </c>
      <c r="D431" s="13" t="str">
        <f t="shared" si="43"/>
        <v>Mar</v>
      </c>
      <c r="E431" s="14" t="str">
        <f t="shared" si="44"/>
        <v>Q1</v>
      </c>
      <c r="F431" s="11" t="s">
        <v>30</v>
      </c>
      <c r="G431" s="11" t="s">
        <v>67</v>
      </c>
      <c r="H431" s="11" t="s">
        <v>26</v>
      </c>
      <c r="I431" s="11" t="s">
        <v>27</v>
      </c>
      <c r="J431" s="11" t="s">
        <v>38</v>
      </c>
      <c r="K431" s="11" t="s">
        <v>56</v>
      </c>
      <c r="L431" s="15">
        <v>2</v>
      </c>
      <c r="M431" s="16">
        <v>46.61</v>
      </c>
      <c r="N431" s="17">
        <v>0</v>
      </c>
      <c r="O431" s="16">
        <v>17.97</v>
      </c>
      <c r="P431" s="16">
        <f t="shared" si="45"/>
        <v>93.22</v>
      </c>
      <c r="Q431" s="16">
        <f t="shared" si="46"/>
        <v>35.94</v>
      </c>
      <c r="R431" s="16">
        <f t="shared" si="47"/>
        <v>57.28</v>
      </c>
      <c r="S431" s="18">
        <f t="shared" si="48"/>
        <v>0.61446041621969505</v>
      </c>
      <c r="T431" s="19">
        <f>YEAR(SalesDataTable[[#This Row],[Order Date]])</f>
        <v>2026</v>
      </c>
      <c r="U431" s="18" t="str">
        <f>"Q"&amp;ROUNDUP(MONTH(SalesDataTable[[#This Row],[Order Date]])/3,0)</f>
        <v>Q1</v>
      </c>
      <c r="V431" s="15">
        <f>MONTH(SalesDataTable[[#This Row],[Order Date]])</f>
        <v>3</v>
      </c>
      <c r="W431" s="18" t="str">
        <f>TEXT(SalesDataTable[[#This Row],[Order Date]],"mmm")</f>
        <v>Mar</v>
      </c>
    </row>
    <row r="432" spans="1:23" ht="15.6">
      <c r="A432" s="11">
        <v>4264</v>
      </c>
      <c r="B432" s="12">
        <v>46106</v>
      </c>
      <c r="C432" s="11">
        <f t="shared" si="42"/>
        <v>2026</v>
      </c>
      <c r="D432" s="13" t="str">
        <f t="shared" si="43"/>
        <v>Mar</v>
      </c>
      <c r="E432" s="14" t="str">
        <f t="shared" si="44"/>
        <v>Q1</v>
      </c>
      <c r="F432" s="11" t="s">
        <v>35</v>
      </c>
      <c r="G432" s="11" t="s">
        <v>49</v>
      </c>
      <c r="H432" s="11" t="s">
        <v>26</v>
      </c>
      <c r="I432" s="11" t="s">
        <v>37</v>
      </c>
      <c r="J432" s="11" t="s">
        <v>38</v>
      </c>
      <c r="K432" s="11" t="s">
        <v>56</v>
      </c>
      <c r="L432" s="15">
        <v>1</v>
      </c>
      <c r="M432" s="16">
        <v>47.61</v>
      </c>
      <c r="N432" s="17">
        <v>0</v>
      </c>
      <c r="O432" s="16">
        <v>18.89</v>
      </c>
      <c r="P432" s="16">
        <f t="shared" si="45"/>
        <v>47.61</v>
      </c>
      <c r="Q432" s="16">
        <f t="shared" si="46"/>
        <v>18.89</v>
      </c>
      <c r="R432" s="16">
        <f t="shared" si="47"/>
        <v>28.72</v>
      </c>
      <c r="S432" s="18">
        <f t="shared" si="48"/>
        <v>0.60323461457676997</v>
      </c>
      <c r="T432" s="19">
        <f>YEAR(SalesDataTable[[#This Row],[Order Date]])</f>
        <v>2026</v>
      </c>
      <c r="U432" s="18" t="str">
        <f>"Q"&amp;ROUNDUP(MONTH(SalesDataTable[[#This Row],[Order Date]])/3,0)</f>
        <v>Q1</v>
      </c>
      <c r="V432" s="15">
        <f>MONTH(SalesDataTable[[#This Row],[Order Date]])</f>
        <v>3</v>
      </c>
      <c r="W432" s="18" t="str">
        <f>TEXT(SalesDataTable[[#This Row],[Order Date]],"mmm")</f>
        <v>Mar</v>
      </c>
    </row>
    <row r="433" spans="1:23" ht="15.6">
      <c r="A433" s="11">
        <v>4311</v>
      </c>
      <c r="B433" s="12">
        <v>46106</v>
      </c>
      <c r="C433" s="11">
        <f t="shared" si="42"/>
        <v>2026</v>
      </c>
      <c r="D433" s="13" t="str">
        <f t="shared" si="43"/>
        <v>Mar</v>
      </c>
      <c r="E433" s="14" t="str">
        <f t="shared" si="44"/>
        <v>Q1</v>
      </c>
      <c r="F433" s="11" t="s">
        <v>35</v>
      </c>
      <c r="G433" s="11" t="s">
        <v>36</v>
      </c>
      <c r="H433" s="11" t="s">
        <v>26</v>
      </c>
      <c r="I433" s="11" t="s">
        <v>37</v>
      </c>
      <c r="J433" s="11" t="s">
        <v>28</v>
      </c>
      <c r="K433" s="11" t="s">
        <v>50</v>
      </c>
      <c r="L433" s="15">
        <v>2</v>
      </c>
      <c r="M433" s="16">
        <v>40.880000000000003</v>
      </c>
      <c r="N433" s="17">
        <v>0.05</v>
      </c>
      <c r="O433" s="16">
        <v>16.39</v>
      </c>
      <c r="P433" s="16">
        <f t="shared" si="45"/>
        <v>77.671999999999997</v>
      </c>
      <c r="Q433" s="16">
        <f t="shared" si="46"/>
        <v>32.78</v>
      </c>
      <c r="R433" s="16">
        <f t="shared" si="47"/>
        <v>44.892000000000003</v>
      </c>
      <c r="S433" s="18">
        <f t="shared" si="48"/>
        <v>0.57796889483983904</v>
      </c>
      <c r="T433" s="19">
        <f>YEAR(SalesDataTable[[#This Row],[Order Date]])</f>
        <v>2026</v>
      </c>
      <c r="U433" s="18" t="str">
        <f>"Q"&amp;ROUNDUP(MONTH(SalesDataTable[[#This Row],[Order Date]])/3,0)</f>
        <v>Q1</v>
      </c>
      <c r="V433" s="15">
        <f>MONTH(SalesDataTable[[#This Row],[Order Date]])</f>
        <v>3</v>
      </c>
      <c r="W433" s="18" t="str">
        <f>TEXT(SalesDataTable[[#This Row],[Order Date]],"mmm")</f>
        <v>Mar</v>
      </c>
    </row>
    <row r="434" spans="1:23" ht="15.6">
      <c r="A434" s="11">
        <v>4796</v>
      </c>
      <c r="B434" s="12">
        <v>46106</v>
      </c>
      <c r="C434" s="11">
        <f t="shared" si="42"/>
        <v>2026</v>
      </c>
      <c r="D434" s="13" t="str">
        <f t="shared" si="43"/>
        <v>Mar</v>
      </c>
      <c r="E434" s="14" t="str">
        <f t="shared" si="44"/>
        <v>Q1</v>
      </c>
      <c r="F434" s="11" t="s">
        <v>30</v>
      </c>
      <c r="G434" s="11" t="s">
        <v>67</v>
      </c>
      <c r="H434" s="11" t="s">
        <v>26</v>
      </c>
      <c r="I434" s="11" t="s">
        <v>37</v>
      </c>
      <c r="J434" s="11" t="s">
        <v>58</v>
      </c>
      <c r="K434" s="11" t="s">
        <v>59</v>
      </c>
      <c r="L434" s="15">
        <v>2</v>
      </c>
      <c r="M434" s="16">
        <v>39.409999999999997</v>
      </c>
      <c r="N434" s="17">
        <v>0.15</v>
      </c>
      <c r="O434" s="16">
        <v>14.91</v>
      </c>
      <c r="P434" s="16">
        <f t="shared" si="45"/>
        <v>66.997</v>
      </c>
      <c r="Q434" s="16">
        <f t="shared" si="46"/>
        <v>29.82</v>
      </c>
      <c r="R434" s="16">
        <f t="shared" si="47"/>
        <v>37.177</v>
      </c>
      <c r="S434" s="18">
        <f t="shared" si="48"/>
        <v>0.55490544352732196</v>
      </c>
      <c r="T434" s="19">
        <f>YEAR(SalesDataTable[[#This Row],[Order Date]])</f>
        <v>2026</v>
      </c>
      <c r="U434" s="18" t="str">
        <f>"Q"&amp;ROUNDUP(MONTH(SalesDataTable[[#This Row],[Order Date]])/3,0)</f>
        <v>Q1</v>
      </c>
      <c r="V434" s="15">
        <f>MONTH(SalesDataTable[[#This Row],[Order Date]])</f>
        <v>3</v>
      </c>
      <c r="W434" s="18" t="str">
        <f>TEXT(SalesDataTable[[#This Row],[Order Date]],"mmm")</f>
        <v>Mar</v>
      </c>
    </row>
    <row r="435" spans="1:23" ht="15.6">
      <c r="A435" s="11">
        <v>89</v>
      </c>
      <c r="B435" s="12">
        <v>46107</v>
      </c>
      <c r="C435" s="11">
        <f t="shared" si="42"/>
        <v>2026</v>
      </c>
      <c r="D435" s="13" t="str">
        <f t="shared" si="43"/>
        <v>Mar</v>
      </c>
      <c r="E435" s="14" t="str">
        <f t="shared" si="44"/>
        <v>Q1</v>
      </c>
      <c r="F435" s="11" t="s">
        <v>35</v>
      </c>
      <c r="G435" s="11" t="s">
        <v>63</v>
      </c>
      <c r="H435" s="11" t="s">
        <v>26</v>
      </c>
      <c r="I435" s="11" t="s">
        <v>27</v>
      </c>
      <c r="J435" s="11" t="s">
        <v>28</v>
      </c>
      <c r="K435" s="11" t="s">
        <v>50</v>
      </c>
      <c r="L435" s="15">
        <v>1</v>
      </c>
      <c r="M435" s="16">
        <v>40.82</v>
      </c>
      <c r="N435" s="17">
        <v>0.05</v>
      </c>
      <c r="O435" s="16">
        <v>16.940000000000001</v>
      </c>
      <c r="P435" s="16">
        <f t="shared" si="45"/>
        <v>38.779000000000003</v>
      </c>
      <c r="Q435" s="16">
        <f t="shared" si="46"/>
        <v>16.940000000000001</v>
      </c>
      <c r="R435" s="16">
        <f t="shared" si="47"/>
        <v>21.838999999999999</v>
      </c>
      <c r="S435" s="18">
        <f t="shared" si="48"/>
        <v>0.563165630882694</v>
      </c>
      <c r="T435" s="19">
        <f>YEAR(SalesDataTable[[#This Row],[Order Date]])</f>
        <v>2026</v>
      </c>
      <c r="U435" s="18" t="str">
        <f>"Q"&amp;ROUNDUP(MONTH(SalesDataTable[[#This Row],[Order Date]])/3,0)</f>
        <v>Q1</v>
      </c>
      <c r="V435" s="15">
        <f>MONTH(SalesDataTable[[#This Row],[Order Date]])</f>
        <v>3</v>
      </c>
      <c r="W435" s="18" t="str">
        <f>TEXT(SalesDataTable[[#This Row],[Order Date]],"mmm")</f>
        <v>Mar</v>
      </c>
    </row>
    <row r="436" spans="1:23" ht="15.6">
      <c r="A436" s="11">
        <v>487</v>
      </c>
      <c r="B436" s="12">
        <v>46107</v>
      </c>
      <c r="C436" s="11">
        <f t="shared" si="42"/>
        <v>2026</v>
      </c>
      <c r="D436" s="13" t="str">
        <f t="shared" si="43"/>
        <v>Mar</v>
      </c>
      <c r="E436" s="14" t="str">
        <f t="shared" si="44"/>
        <v>Q1</v>
      </c>
      <c r="F436" s="11" t="s">
        <v>44</v>
      </c>
      <c r="G436" s="11" t="s">
        <v>57</v>
      </c>
      <c r="H436" s="11" t="s">
        <v>43</v>
      </c>
      <c r="I436" s="11" t="s">
        <v>40</v>
      </c>
      <c r="J436" s="11" t="s">
        <v>38</v>
      </c>
      <c r="K436" s="11" t="s">
        <v>39</v>
      </c>
      <c r="L436" s="15">
        <v>3</v>
      </c>
      <c r="M436" s="16">
        <v>36.979999999999997</v>
      </c>
      <c r="N436" s="17">
        <v>0.1</v>
      </c>
      <c r="O436" s="16">
        <v>13.65</v>
      </c>
      <c r="P436" s="16">
        <f t="shared" si="45"/>
        <v>99.846000000000004</v>
      </c>
      <c r="Q436" s="16">
        <f t="shared" si="46"/>
        <v>40.950000000000003</v>
      </c>
      <c r="R436" s="16">
        <f t="shared" si="47"/>
        <v>58.896000000000001</v>
      </c>
      <c r="S436" s="18">
        <f t="shared" si="48"/>
        <v>0.589868397331891</v>
      </c>
      <c r="T436" s="19">
        <f>YEAR(SalesDataTable[[#This Row],[Order Date]])</f>
        <v>2026</v>
      </c>
      <c r="U436" s="18" t="str">
        <f>"Q"&amp;ROUNDUP(MONTH(SalesDataTable[[#This Row],[Order Date]])/3,0)</f>
        <v>Q1</v>
      </c>
      <c r="V436" s="15">
        <f>MONTH(SalesDataTable[[#This Row],[Order Date]])</f>
        <v>3</v>
      </c>
      <c r="W436" s="18" t="str">
        <f>TEXT(SalesDataTable[[#This Row],[Order Date]],"mmm")</f>
        <v>Mar</v>
      </c>
    </row>
    <row r="437" spans="1:23" ht="15.6">
      <c r="A437" s="11">
        <v>1476</v>
      </c>
      <c r="B437" s="12">
        <v>46107</v>
      </c>
      <c r="C437" s="11">
        <f t="shared" si="42"/>
        <v>2026</v>
      </c>
      <c r="D437" s="13" t="str">
        <f t="shared" si="43"/>
        <v>Mar</v>
      </c>
      <c r="E437" s="14" t="str">
        <f t="shared" si="44"/>
        <v>Q1</v>
      </c>
      <c r="F437" s="11" t="s">
        <v>30</v>
      </c>
      <c r="G437" s="11" t="s">
        <v>67</v>
      </c>
      <c r="H437" s="11" t="s">
        <v>52</v>
      </c>
      <c r="I437" s="11" t="s">
        <v>37</v>
      </c>
      <c r="J437" s="11" t="s">
        <v>38</v>
      </c>
      <c r="K437" s="11" t="s">
        <v>39</v>
      </c>
      <c r="L437" s="15">
        <v>1</v>
      </c>
      <c r="M437" s="16">
        <v>35.700000000000003</v>
      </c>
      <c r="N437" s="17">
        <v>0.05</v>
      </c>
      <c r="O437" s="16">
        <v>13.91</v>
      </c>
      <c r="P437" s="16">
        <f t="shared" si="45"/>
        <v>33.914999999999999</v>
      </c>
      <c r="Q437" s="16">
        <f t="shared" si="46"/>
        <v>13.91</v>
      </c>
      <c r="R437" s="16">
        <f t="shared" si="47"/>
        <v>20.004999999999999</v>
      </c>
      <c r="S437" s="18">
        <f t="shared" si="48"/>
        <v>0.58985699542975101</v>
      </c>
      <c r="T437" s="19">
        <f>YEAR(SalesDataTable[[#This Row],[Order Date]])</f>
        <v>2026</v>
      </c>
      <c r="U437" s="18" t="str">
        <f>"Q"&amp;ROUNDUP(MONTH(SalesDataTable[[#This Row],[Order Date]])/3,0)</f>
        <v>Q1</v>
      </c>
      <c r="V437" s="15">
        <f>MONTH(SalesDataTable[[#This Row],[Order Date]])</f>
        <v>3</v>
      </c>
      <c r="W437" s="18" t="str">
        <f>TEXT(SalesDataTable[[#This Row],[Order Date]],"mmm")</f>
        <v>Mar</v>
      </c>
    </row>
    <row r="438" spans="1:23" ht="15.6">
      <c r="A438" s="11">
        <v>2145</v>
      </c>
      <c r="B438" s="12">
        <v>46107</v>
      </c>
      <c r="C438" s="11">
        <f t="shared" si="42"/>
        <v>2026</v>
      </c>
      <c r="D438" s="13" t="str">
        <f t="shared" si="43"/>
        <v>Mar</v>
      </c>
      <c r="E438" s="14" t="str">
        <f t="shared" si="44"/>
        <v>Q1</v>
      </c>
      <c r="F438" s="11" t="s">
        <v>44</v>
      </c>
      <c r="G438" s="11" t="s">
        <v>57</v>
      </c>
      <c r="H438" s="11" t="s">
        <v>43</v>
      </c>
      <c r="I438" s="11" t="s">
        <v>27</v>
      </c>
      <c r="J438" s="11" t="s">
        <v>28</v>
      </c>
      <c r="K438" s="11" t="s">
        <v>50</v>
      </c>
      <c r="L438" s="15">
        <v>1</v>
      </c>
      <c r="M438" s="16">
        <v>39.53</v>
      </c>
      <c r="N438" s="17">
        <v>0.05</v>
      </c>
      <c r="O438" s="16">
        <v>17.170000000000002</v>
      </c>
      <c r="P438" s="16">
        <f t="shared" si="45"/>
        <v>37.5535</v>
      </c>
      <c r="Q438" s="16">
        <f t="shared" si="46"/>
        <v>17.170000000000002</v>
      </c>
      <c r="R438" s="16">
        <f t="shared" si="47"/>
        <v>20.383500000000002</v>
      </c>
      <c r="S438" s="18">
        <f t="shared" si="48"/>
        <v>0.54278562584046797</v>
      </c>
      <c r="T438" s="19">
        <f>YEAR(SalesDataTable[[#This Row],[Order Date]])</f>
        <v>2026</v>
      </c>
      <c r="U438" s="18" t="str">
        <f>"Q"&amp;ROUNDUP(MONTH(SalesDataTable[[#This Row],[Order Date]])/3,0)</f>
        <v>Q1</v>
      </c>
      <c r="V438" s="15">
        <f>MONTH(SalesDataTable[[#This Row],[Order Date]])</f>
        <v>3</v>
      </c>
      <c r="W438" s="18" t="str">
        <f>TEXT(SalesDataTable[[#This Row],[Order Date]],"mmm")</f>
        <v>Mar</v>
      </c>
    </row>
    <row r="439" spans="1:23" ht="15.6">
      <c r="A439" s="11">
        <v>2999</v>
      </c>
      <c r="B439" s="12">
        <v>46107</v>
      </c>
      <c r="C439" s="11">
        <f t="shared" si="42"/>
        <v>2026</v>
      </c>
      <c r="D439" s="13" t="str">
        <f t="shared" si="43"/>
        <v>Mar</v>
      </c>
      <c r="E439" s="14" t="str">
        <f t="shared" si="44"/>
        <v>Q1</v>
      </c>
      <c r="F439" s="11" t="s">
        <v>35</v>
      </c>
      <c r="G439" s="11" t="s">
        <v>42</v>
      </c>
      <c r="H439" s="11" t="s">
        <v>43</v>
      </c>
      <c r="I439" s="11" t="s">
        <v>27</v>
      </c>
      <c r="J439" s="11" t="s">
        <v>38</v>
      </c>
      <c r="K439" s="11" t="s">
        <v>39</v>
      </c>
      <c r="L439" s="15">
        <v>2</v>
      </c>
      <c r="M439" s="16">
        <v>35.75</v>
      </c>
      <c r="N439" s="17">
        <v>0</v>
      </c>
      <c r="O439" s="16">
        <v>13.28</v>
      </c>
      <c r="P439" s="16">
        <f t="shared" si="45"/>
        <v>71.5</v>
      </c>
      <c r="Q439" s="16">
        <f t="shared" si="46"/>
        <v>26.56</v>
      </c>
      <c r="R439" s="16">
        <f t="shared" si="47"/>
        <v>44.94</v>
      </c>
      <c r="S439" s="18">
        <f t="shared" si="48"/>
        <v>0.62853146853146802</v>
      </c>
      <c r="T439" s="19">
        <f>YEAR(SalesDataTable[[#This Row],[Order Date]])</f>
        <v>2026</v>
      </c>
      <c r="U439" s="18" t="str">
        <f>"Q"&amp;ROUNDUP(MONTH(SalesDataTable[[#This Row],[Order Date]])/3,0)</f>
        <v>Q1</v>
      </c>
      <c r="V439" s="15">
        <f>MONTH(SalesDataTable[[#This Row],[Order Date]])</f>
        <v>3</v>
      </c>
      <c r="W439" s="18" t="str">
        <f>TEXT(SalesDataTable[[#This Row],[Order Date]],"mmm")</f>
        <v>Mar</v>
      </c>
    </row>
    <row r="440" spans="1:23" ht="15.6">
      <c r="A440" s="11">
        <v>4464</v>
      </c>
      <c r="B440" s="12">
        <v>46107</v>
      </c>
      <c r="C440" s="11">
        <f t="shared" si="42"/>
        <v>2026</v>
      </c>
      <c r="D440" s="13" t="str">
        <f t="shared" si="43"/>
        <v>Mar</v>
      </c>
      <c r="E440" s="14" t="str">
        <f t="shared" si="44"/>
        <v>Q1</v>
      </c>
      <c r="F440" s="11" t="s">
        <v>35</v>
      </c>
      <c r="G440" s="11" t="s">
        <v>36</v>
      </c>
      <c r="H440" s="11" t="s">
        <v>26</v>
      </c>
      <c r="I440" s="11" t="s">
        <v>40</v>
      </c>
      <c r="J440" s="11" t="s">
        <v>58</v>
      </c>
      <c r="K440" s="11" t="s">
        <v>69</v>
      </c>
      <c r="L440" s="15">
        <v>2</v>
      </c>
      <c r="M440" s="16">
        <v>50.17</v>
      </c>
      <c r="N440" s="17">
        <v>0</v>
      </c>
      <c r="O440" s="16">
        <v>22.37</v>
      </c>
      <c r="P440" s="16">
        <f t="shared" si="45"/>
        <v>100.34</v>
      </c>
      <c r="Q440" s="16">
        <f t="shared" si="46"/>
        <v>44.74</v>
      </c>
      <c r="R440" s="16">
        <f t="shared" si="47"/>
        <v>55.6</v>
      </c>
      <c r="S440" s="18">
        <f t="shared" si="48"/>
        <v>0.55411600558102403</v>
      </c>
      <c r="T440" s="19">
        <f>YEAR(SalesDataTable[[#This Row],[Order Date]])</f>
        <v>2026</v>
      </c>
      <c r="U440" s="18" t="str">
        <f>"Q"&amp;ROUNDUP(MONTH(SalesDataTable[[#This Row],[Order Date]])/3,0)</f>
        <v>Q1</v>
      </c>
      <c r="V440" s="15">
        <f>MONTH(SalesDataTable[[#This Row],[Order Date]])</f>
        <v>3</v>
      </c>
      <c r="W440" s="18" t="str">
        <f>TEXT(SalesDataTable[[#This Row],[Order Date]],"mmm")</f>
        <v>Mar</v>
      </c>
    </row>
    <row r="441" spans="1:23" ht="15.6">
      <c r="A441" s="11">
        <v>4978</v>
      </c>
      <c r="B441" s="12">
        <v>46107</v>
      </c>
      <c r="C441" s="11">
        <f t="shared" si="42"/>
        <v>2026</v>
      </c>
      <c r="D441" s="13" t="str">
        <f t="shared" si="43"/>
        <v>Mar</v>
      </c>
      <c r="E441" s="14" t="str">
        <f t="shared" si="44"/>
        <v>Q1</v>
      </c>
      <c r="F441" s="11" t="s">
        <v>24</v>
      </c>
      <c r="G441" s="11" t="s">
        <v>60</v>
      </c>
      <c r="H441" s="11" t="s">
        <v>26</v>
      </c>
      <c r="I441" s="11" t="s">
        <v>37</v>
      </c>
      <c r="J441" s="11" t="s">
        <v>58</v>
      </c>
      <c r="K441" s="11" t="s">
        <v>59</v>
      </c>
      <c r="L441" s="15">
        <v>5</v>
      </c>
      <c r="M441" s="16">
        <v>41.32</v>
      </c>
      <c r="N441" s="17">
        <v>0</v>
      </c>
      <c r="O441" s="16">
        <v>15.09</v>
      </c>
      <c r="P441" s="16">
        <f t="shared" si="45"/>
        <v>206.6</v>
      </c>
      <c r="Q441" s="16">
        <f t="shared" si="46"/>
        <v>75.45</v>
      </c>
      <c r="R441" s="16">
        <f t="shared" si="47"/>
        <v>131.15</v>
      </c>
      <c r="S441" s="18">
        <f t="shared" si="48"/>
        <v>0.63480154888673801</v>
      </c>
      <c r="T441" s="19">
        <f>YEAR(SalesDataTable[[#This Row],[Order Date]])</f>
        <v>2026</v>
      </c>
      <c r="U441" s="18" t="str">
        <f>"Q"&amp;ROUNDUP(MONTH(SalesDataTable[[#This Row],[Order Date]])/3,0)</f>
        <v>Q1</v>
      </c>
      <c r="V441" s="15">
        <f>MONTH(SalesDataTable[[#This Row],[Order Date]])</f>
        <v>3</v>
      </c>
      <c r="W441" s="18" t="str">
        <f>TEXT(SalesDataTable[[#This Row],[Order Date]],"mmm")</f>
        <v>Mar</v>
      </c>
    </row>
    <row r="442" spans="1:23" ht="15.6">
      <c r="A442" s="11">
        <v>130</v>
      </c>
      <c r="B442" s="12">
        <v>46108</v>
      </c>
      <c r="C442" s="11">
        <f t="shared" si="42"/>
        <v>2026</v>
      </c>
      <c r="D442" s="13" t="str">
        <f t="shared" si="43"/>
        <v>Mar</v>
      </c>
      <c r="E442" s="14" t="str">
        <f t="shared" si="44"/>
        <v>Q1</v>
      </c>
      <c r="F442" s="11" t="s">
        <v>44</v>
      </c>
      <c r="G442" s="11" t="s">
        <v>55</v>
      </c>
      <c r="H442" s="11" t="s">
        <v>52</v>
      </c>
      <c r="I442" s="11" t="s">
        <v>37</v>
      </c>
      <c r="J442" s="11" t="s">
        <v>33</v>
      </c>
      <c r="K442" s="11" t="s">
        <v>61</v>
      </c>
      <c r="L442" s="15">
        <v>3</v>
      </c>
      <c r="M442" s="16">
        <v>152.4</v>
      </c>
      <c r="N442" s="17">
        <v>0.05</v>
      </c>
      <c r="O442" s="16">
        <v>79.97</v>
      </c>
      <c r="P442" s="16">
        <f t="shared" si="45"/>
        <v>434.34</v>
      </c>
      <c r="Q442" s="16">
        <f t="shared" si="46"/>
        <v>239.91</v>
      </c>
      <c r="R442" s="16">
        <f t="shared" si="47"/>
        <v>194.43</v>
      </c>
      <c r="S442" s="18">
        <f t="shared" si="48"/>
        <v>0.44764470230694903</v>
      </c>
      <c r="T442" s="19">
        <f>YEAR(SalesDataTable[[#This Row],[Order Date]])</f>
        <v>2026</v>
      </c>
      <c r="U442" s="18" t="str">
        <f>"Q"&amp;ROUNDUP(MONTH(SalesDataTable[[#This Row],[Order Date]])/3,0)</f>
        <v>Q1</v>
      </c>
      <c r="V442" s="15">
        <f>MONTH(SalesDataTable[[#This Row],[Order Date]])</f>
        <v>3</v>
      </c>
      <c r="W442" s="18" t="str">
        <f>TEXT(SalesDataTable[[#This Row],[Order Date]],"mmm")</f>
        <v>Mar</v>
      </c>
    </row>
    <row r="443" spans="1:23" ht="15.6">
      <c r="A443" s="11">
        <v>848</v>
      </c>
      <c r="B443" s="12">
        <v>46108</v>
      </c>
      <c r="C443" s="11">
        <f t="shared" si="42"/>
        <v>2026</v>
      </c>
      <c r="D443" s="13" t="str">
        <f t="shared" si="43"/>
        <v>Mar</v>
      </c>
      <c r="E443" s="14" t="str">
        <f t="shared" si="44"/>
        <v>Q1</v>
      </c>
      <c r="F443" s="11" t="s">
        <v>24</v>
      </c>
      <c r="G443" s="11" t="s">
        <v>25</v>
      </c>
      <c r="H443" s="11" t="s">
        <v>26</v>
      </c>
      <c r="I443" s="11" t="s">
        <v>37</v>
      </c>
      <c r="J443" s="11" t="s">
        <v>58</v>
      </c>
      <c r="K443" s="11" t="s">
        <v>66</v>
      </c>
      <c r="L443" s="15">
        <v>1</v>
      </c>
      <c r="M443" s="16">
        <v>36.299999999999997</v>
      </c>
      <c r="N443" s="17">
        <v>0</v>
      </c>
      <c r="O443" s="16">
        <v>14.1</v>
      </c>
      <c r="P443" s="16">
        <f t="shared" si="45"/>
        <v>36.299999999999997</v>
      </c>
      <c r="Q443" s="16">
        <f t="shared" si="46"/>
        <v>14.1</v>
      </c>
      <c r="R443" s="16">
        <f t="shared" si="47"/>
        <v>22.2</v>
      </c>
      <c r="S443" s="18">
        <f t="shared" si="48"/>
        <v>0.61157024793388404</v>
      </c>
      <c r="T443" s="19">
        <f>YEAR(SalesDataTable[[#This Row],[Order Date]])</f>
        <v>2026</v>
      </c>
      <c r="U443" s="18" t="str">
        <f>"Q"&amp;ROUNDUP(MONTH(SalesDataTable[[#This Row],[Order Date]])/3,0)</f>
        <v>Q1</v>
      </c>
      <c r="V443" s="15">
        <f>MONTH(SalesDataTable[[#This Row],[Order Date]])</f>
        <v>3</v>
      </c>
      <c r="W443" s="18" t="str">
        <f>TEXT(SalesDataTable[[#This Row],[Order Date]],"mmm")</f>
        <v>Mar</v>
      </c>
    </row>
    <row r="444" spans="1:23" ht="15.6">
      <c r="A444" s="11">
        <v>1359</v>
      </c>
      <c r="B444" s="12">
        <v>46108</v>
      </c>
      <c r="C444" s="11">
        <f t="shared" si="42"/>
        <v>2026</v>
      </c>
      <c r="D444" s="13" t="str">
        <f t="shared" si="43"/>
        <v>Mar</v>
      </c>
      <c r="E444" s="14" t="str">
        <f t="shared" si="44"/>
        <v>Q1</v>
      </c>
      <c r="F444" s="11" t="s">
        <v>35</v>
      </c>
      <c r="G444" s="11" t="s">
        <v>49</v>
      </c>
      <c r="H444" s="11" t="s">
        <v>26</v>
      </c>
      <c r="I444" s="11" t="s">
        <v>27</v>
      </c>
      <c r="J444" s="11" t="s">
        <v>38</v>
      </c>
      <c r="K444" s="11" t="s">
        <v>56</v>
      </c>
      <c r="L444" s="15">
        <v>3</v>
      </c>
      <c r="M444" s="16">
        <v>46.24</v>
      </c>
      <c r="N444" s="17">
        <v>0.1</v>
      </c>
      <c r="O444" s="16">
        <v>18.2</v>
      </c>
      <c r="P444" s="16">
        <f t="shared" si="45"/>
        <v>124.848</v>
      </c>
      <c r="Q444" s="16">
        <f t="shared" si="46"/>
        <v>54.6</v>
      </c>
      <c r="R444" s="16">
        <f t="shared" si="47"/>
        <v>70.248000000000005</v>
      </c>
      <c r="S444" s="18">
        <f t="shared" si="48"/>
        <v>0.56266820453671695</v>
      </c>
      <c r="T444" s="19">
        <f>YEAR(SalesDataTable[[#This Row],[Order Date]])</f>
        <v>2026</v>
      </c>
      <c r="U444" s="18" t="str">
        <f>"Q"&amp;ROUNDUP(MONTH(SalesDataTable[[#This Row],[Order Date]])/3,0)</f>
        <v>Q1</v>
      </c>
      <c r="V444" s="15">
        <f>MONTH(SalesDataTable[[#This Row],[Order Date]])</f>
        <v>3</v>
      </c>
      <c r="W444" s="18" t="str">
        <f>TEXT(SalesDataTable[[#This Row],[Order Date]],"mmm")</f>
        <v>Mar</v>
      </c>
    </row>
    <row r="445" spans="1:23" ht="15.6">
      <c r="A445" s="11">
        <v>2379</v>
      </c>
      <c r="B445" s="12">
        <v>46108</v>
      </c>
      <c r="C445" s="11">
        <f t="shared" si="42"/>
        <v>2026</v>
      </c>
      <c r="D445" s="13" t="str">
        <f t="shared" si="43"/>
        <v>Mar</v>
      </c>
      <c r="E445" s="14" t="str">
        <f t="shared" si="44"/>
        <v>Q1</v>
      </c>
      <c r="F445" s="11" t="s">
        <v>24</v>
      </c>
      <c r="G445" s="11" t="s">
        <v>25</v>
      </c>
      <c r="H445" s="11" t="s">
        <v>43</v>
      </c>
      <c r="I445" s="11" t="s">
        <v>27</v>
      </c>
      <c r="J445" s="11" t="s">
        <v>38</v>
      </c>
      <c r="K445" s="11" t="s">
        <v>72</v>
      </c>
      <c r="L445" s="15">
        <v>2</v>
      </c>
      <c r="M445" s="16">
        <v>165.58</v>
      </c>
      <c r="N445" s="17">
        <v>0</v>
      </c>
      <c r="O445" s="16">
        <v>86.16</v>
      </c>
      <c r="P445" s="16">
        <f t="shared" si="45"/>
        <v>331.16</v>
      </c>
      <c r="Q445" s="16">
        <f t="shared" si="46"/>
        <v>172.32</v>
      </c>
      <c r="R445" s="16">
        <f t="shared" si="47"/>
        <v>158.84</v>
      </c>
      <c r="S445" s="18">
        <f t="shared" si="48"/>
        <v>0.47964730039859899</v>
      </c>
      <c r="T445" s="19">
        <f>YEAR(SalesDataTable[[#This Row],[Order Date]])</f>
        <v>2026</v>
      </c>
      <c r="U445" s="18" t="str">
        <f>"Q"&amp;ROUNDUP(MONTH(SalesDataTable[[#This Row],[Order Date]])/3,0)</f>
        <v>Q1</v>
      </c>
      <c r="V445" s="15">
        <f>MONTH(SalesDataTable[[#This Row],[Order Date]])</f>
        <v>3</v>
      </c>
      <c r="W445" s="18" t="str">
        <f>TEXT(SalesDataTable[[#This Row],[Order Date]],"mmm")</f>
        <v>Mar</v>
      </c>
    </row>
    <row r="446" spans="1:23" ht="15.6">
      <c r="A446" s="11">
        <v>2987</v>
      </c>
      <c r="B446" s="12">
        <v>46108</v>
      </c>
      <c r="C446" s="11">
        <f t="shared" si="42"/>
        <v>2026</v>
      </c>
      <c r="D446" s="13" t="str">
        <f t="shared" si="43"/>
        <v>Mar</v>
      </c>
      <c r="E446" s="14" t="str">
        <f t="shared" si="44"/>
        <v>Q1</v>
      </c>
      <c r="F446" s="11" t="s">
        <v>24</v>
      </c>
      <c r="G446" s="11" t="s">
        <v>60</v>
      </c>
      <c r="H446" s="11" t="s">
        <v>26</v>
      </c>
      <c r="I446" s="11" t="s">
        <v>27</v>
      </c>
      <c r="J446" s="11" t="s">
        <v>47</v>
      </c>
      <c r="K446" s="11" t="s">
        <v>75</v>
      </c>
      <c r="L446" s="15">
        <v>4</v>
      </c>
      <c r="M446" s="16">
        <v>121.49</v>
      </c>
      <c r="N446" s="17">
        <v>0</v>
      </c>
      <c r="O446" s="16">
        <v>62.01</v>
      </c>
      <c r="P446" s="16">
        <f t="shared" si="45"/>
        <v>485.96</v>
      </c>
      <c r="Q446" s="16">
        <f t="shared" si="46"/>
        <v>248.04</v>
      </c>
      <c r="R446" s="16">
        <f t="shared" si="47"/>
        <v>237.92</v>
      </c>
      <c r="S446" s="18">
        <f t="shared" si="48"/>
        <v>0.48958762038027798</v>
      </c>
      <c r="T446" s="19">
        <f>YEAR(SalesDataTable[[#This Row],[Order Date]])</f>
        <v>2026</v>
      </c>
      <c r="U446" s="18" t="str">
        <f>"Q"&amp;ROUNDUP(MONTH(SalesDataTable[[#This Row],[Order Date]])/3,0)</f>
        <v>Q1</v>
      </c>
      <c r="V446" s="15">
        <f>MONTH(SalesDataTable[[#This Row],[Order Date]])</f>
        <v>3</v>
      </c>
      <c r="W446" s="18" t="str">
        <f>TEXT(SalesDataTable[[#This Row],[Order Date]],"mmm")</f>
        <v>Mar</v>
      </c>
    </row>
    <row r="447" spans="1:23" ht="15.6">
      <c r="A447" s="11">
        <v>3121</v>
      </c>
      <c r="B447" s="12">
        <v>46108</v>
      </c>
      <c r="C447" s="11">
        <f t="shared" si="42"/>
        <v>2026</v>
      </c>
      <c r="D447" s="13" t="str">
        <f t="shared" si="43"/>
        <v>Mar</v>
      </c>
      <c r="E447" s="14" t="str">
        <f t="shared" si="44"/>
        <v>Q1</v>
      </c>
      <c r="F447" s="11" t="s">
        <v>30</v>
      </c>
      <c r="G447" s="11" t="s">
        <v>67</v>
      </c>
      <c r="H447" s="11" t="s">
        <v>43</v>
      </c>
      <c r="I447" s="11" t="s">
        <v>37</v>
      </c>
      <c r="J447" s="11" t="s">
        <v>28</v>
      </c>
      <c r="K447" s="11" t="s">
        <v>29</v>
      </c>
      <c r="L447" s="15">
        <v>5</v>
      </c>
      <c r="M447" s="16">
        <v>81.84</v>
      </c>
      <c r="N447" s="17">
        <v>0.1</v>
      </c>
      <c r="O447" s="16">
        <v>42.7</v>
      </c>
      <c r="P447" s="16">
        <f t="shared" si="45"/>
        <v>368.28</v>
      </c>
      <c r="Q447" s="16">
        <f t="shared" si="46"/>
        <v>213.5</v>
      </c>
      <c r="R447" s="16">
        <f t="shared" si="47"/>
        <v>154.78</v>
      </c>
      <c r="S447" s="18">
        <f t="shared" si="48"/>
        <v>0.42027804931030699</v>
      </c>
      <c r="T447" s="19">
        <f>YEAR(SalesDataTable[[#This Row],[Order Date]])</f>
        <v>2026</v>
      </c>
      <c r="U447" s="18" t="str">
        <f>"Q"&amp;ROUNDUP(MONTH(SalesDataTable[[#This Row],[Order Date]])/3,0)</f>
        <v>Q1</v>
      </c>
      <c r="V447" s="15">
        <f>MONTH(SalesDataTable[[#This Row],[Order Date]])</f>
        <v>3</v>
      </c>
      <c r="W447" s="18" t="str">
        <f>TEXT(SalesDataTable[[#This Row],[Order Date]],"mmm")</f>
        <v>Mar</v>
      </c>
    </row>
    <row r="448" spans="1:23" ht="15.6">
      <c r="A448" s="11">
        <v>4445</v>
      </c>
      <c r="B448" s="12">
        <v>46108</v>
      </c>
      <c r="C448" s="11">
        <f t="shared" si="42"/>
        <v>2026</v>
      </c>
      <c r="D448" s="13" t="str">
        <f t="shared" si="43"/>
        <v>Mar</v>
      </c>
      <c r="E448" s="14" t="str">
        <f t="shared" si="44"/>
        <v>Q1</v>
      </c>
      <c r="F448" s="11" t="s">
        <v>30</v>
      </c>
      <c r="G448" s="11" t="s">
        <v>65</v>
      </c>
      <c r="H448" s="11" t="s">
        <v>26</v>
      </c>
      <c r="I448" s="11" t="s">
        <v>37</v>
      </c>
      <c r="J448" s="11" t="s">
        <v>33</v>
      </c>
      <c r="K448" s="11" t="s">
        <v>61</v>
      </c>
      <c r="L448" s="15">
        <v>1</v>
      </c>
      <c r="M448" s="16">
        <v>151.47999999999999</v>
      </c>
      <c r="N448" s="17">
        <v>0</v>
      </c>
      <c r="O448" s="16">
        <v>79.41</v>
      </c>
      <c r="P448" s="16">
        <f t="shared" si="45"/>
        <v>151.47999999999999</v>
      </c>
      <c r="Q448" s="16">
        <f t="shared" si="46"/>
        <v>79.41</v>
      </c>
      <c r="R448" s="16">
        <f t="shared" si="47"/>
        <v>72.069999999999993</v>
      </c>
      <c r="S448" s="18">
        <f t="shared" si="48"/>
        <v>0.47577237919197302</v>
      </c>
      <c r="T448" s="19">
        <f>YEAR(SalesDataTable[[#This Row],[Order Date]])</f>
        <v>2026</v>
      </c>
      <c r="U448" s="18" t="str">
        <f>"Q"&amp;ROUNDUP(MONTH(SalesDataTable[[#This Row],[Order Date]])/3,0)</f>
        <v>Q1</v>
      </c>
      <c r="V448" s="15">
        <f>MONTH(SalesDataTable[[#This Row],[Order Date]])</f>
        <v>3</v>
      </c>
      <c r="W448" s="18" t="str">
        <f>TEXT(SalesDataTable[[#This Row],[Order Date]],"mmm")</f>
        <v>Mar</v>
      </c>
    </row>
    <row r="449" spans="1:23" ht="15.6">
      <c r="A449" s="11">
        <v>441</v>
      </c>
      <c r="B449" s="12">
        <v>46109</v>
      </c>
      <c r="C449" s="11">
        <f t="shared" si="42"/>
        <v>2026</v>
      </c>
      <c r="D449" s="13" t="str">
        <f t="shared" si="43"/>
        <v>Mar</v>
      </c>
      <c r="E449" s="14" t="str">
        <f t="shared" si="44"/>
        <v>Q1</v>
      </c>
      <c r="F449" s="11" t="s">
        <v>24</v>
      </c>
      <c r="G449" s="11" t="s">
        <v>74</v>
      </c>
      <c r="H449" s="11" t="s">
        <v>43</v>
      </c>
      <c r="I449" s="11" t="s">
        <v>37</v>
      </c>
      <c r="J449" s="11" t="s">
        <v>58</v>
      </c>
      <c r="K449" s="11" t="s">
        <v>69</v>
      </c>
      <c r="L449" s="15">
        <v>1</v>
      </c>
      <c r="M449" s="16">
        <v>51.02</v>
      </c>
      <c r="N449" s="17">
        <v>0.05</v>
      </c>
      <c r="O449" s="16">
        <v>21.94</v>
      </c>
      <c r="P449" s="16">
        <f t="shared" si="45"/>
        <v>48.469000000000001</v>
      </c>
      <c r="Q449" s="16">
        <f t="shared" si="46"/>
        <v>21.94</v>
      </c>
      <c r="R449" s="16">
        <f t="shared" si="47"/>
        <v>26.529</v>
      </c>
      <c r="S449" s="18">
        <f t="shared" si="48"/>
        <v>0.54733953661102996</v>
      </c>
      <c r="T449" s="19">
        <f>YEAR(SalesDataTable[[#This Row],[Order Date]])</f>
        <v>2026</v>
      </c>
      <c r="U449" s="18" t="str">
        <f>"Q"&amp;ROUNDUP(MONTH(SalesDataTable[[#This Row],[Order Date]])/3,0)</f>
        <v>Q1</v>
      </c>
      <c r="V449" s="15">
        <f>MONTH(SalesDataTable[[#This Row],[Order Date]])</f>
        <v>3</v>
      </c>
      <c r="W449" s="18" t="str">
        <f>TEXT(SalesDataTable[[#This Row],[Order Date]],"mmm")</f>
        <v>Mar</v>
      </c>
    </row>
    <row r="450" spans="1:23" ht="15.6">
      <c r="A450" s="11">
        <v>4608</v>
      </c>
      <c r="B450" s="12">
        <v>46109</v>
      </c>
      <c r="C450" s="11">
        <f t="shared" ref="C450:C513" si="49">YEAR(B450)</f>
        <v>2026</v>
      </c>
      <c r="D450" s="13" t="str">
        <f t="shared" ref="D450:D513" si="50">TEXT(B450,"MMM")</f>
        <v>Mar</v>
      </c>
      <c r="E450" s="14" t="str">
        <f t="shared" ref="E450:E513" si="51">"Q"&amp;ROUNDUP(MONTH(B450)/3,0)</f>
        <v>Q1</v>
      </c>
      <c r="F450" s="11" t="s">
        <v>35</v>
      </c>
      <c r="G450" s="11" t="s">
        <v>36</v>
      </c>
      <c r="H450" s="11" t="s">
        <v>32</v>
      </c>
      <c r="I450" s="11" t="s">
        <v>40</v>
      </c>
      <c r="J450" s="11" t="s">
        <v>28</v>
      </c>
      <c r="K450" s="11" t="s">
        <v>50</v>
      </c>
      <c r="L450" s="15">
        <v>8</v>
      </c>
      <c r="M450" s="16">
        <v>40.86</v>
      </c>
      <c r="N450" s="17">
        <v>0.1</v>
      </c>
      <c r="O450" s="16">
        <v>16.34</v>
      </c>
      <c r="P450" s="16">
        <f t="shared" ref="P450:P513" si="52">L450*M450*(1-N450)</f>
        <v>294.19200000000001</v>
      </c>
      <c r="Q450" s="16">
        <f t="shared" ref="Q450:Q513" si="53">L450*O450</f>
        <v>130.72</v>
      </c>
      <c r="R450" s="16">
        <f t="shared" ref="R450:R513" si="54">P450-Q450</f>
        <v>163.47200000000001</v>
      </c>
      <c r="S450" s="18">
        <f t="shared" ref="S450:S513" si="55">IFERROR(R450/P450,0)</f>
        <v>0.55566432805786703</v>
      </c>
      <c r="T450" s="19">
        <f>YEAR(SalesDataTable[[#This Row],[Order Date]])</f>
        <v>2026</v>
      </c>
      <c r="U450" s="18" t="str">
        <f>"Q"&amp;ROUNDUP(MONTH(SalesDataTable[[#This Row],[Order Date]])/3,0)</f>
        <v>Q1</v>
      </c>
      <c r="V450" s="15">
        <f>MONTH(SalesDataTable[[#This Row],[Order Date]])</f>
        <v>3</v>
      </c>
      <c r="W450" s="18" t="str">
        <f>TEXT(SalesDataTable[[#This Row],[Order Date]],"mmm")</f>
        <v>Mar</v>
      </c>
    </row>
    <row r="451" spans="1:23" ht="15.6">
      <c r="A451" s="11">
        <v>4914</v>
      </c>
      <c r="B451" s="12">
        <v>46109</v>
      </c>
      <c r="C451" s="11">
        <f t="shared" si="49"/>
        <v>2026</v>
      </c>
      <c r="D451" s="13" t="str">
        <f t="shared" si="50"/>
        <v>Mar</v>
      </c>
      <c r="E451" s="14" t="str">
        <f t="shared" si="51"/>
        <v>Q1</v>
      </c>
      <c r="F451" s="11" t="s">
        <v>24</v>
      </c>
      <c r="G451" s="11" t="s">
        <v>60</v>
      </c>
      <c r="H451" s="11" t="s">
        <v>26</v>
      </c>
      <c r="I451" s="11" t="s">
        <v>37</v>
      </c>
      <c r="J451" s="11" t="s">
        <v>38</v>
      </c>
      <c r="K451" s="11" t="s">
        <v>72</v>
      </c>
      <c r="L451" s="15">
        <v>5</v>
      </c>
      <c r="M451" s="16">
        <v>163.33000000000001</v>
      </c>
      <c r="N451" s="17">
        <v>0</v>
      </c>
      <c r="O451" s="16">
        <v>87.05</v>
      </c>
      <c r="P451" s="16">
        <f t="shared" si="52"/>
        <v>816.65</v>
      </c>
      <c r="Q451" s="16">
        <f t="shared" si="53"/>
        <v>435.25</v>
      </c>
      <c r="R451" s="16">
        <f t="shared" si="54"/>
        <v>381.4</v>
      </c>
      <c r="S451" s="18">
        <f t="shared" si="55"/>
        <v>0.46702993938651799</v>
      </c>
      <c r="T451" s="19">
        <f>YEAR(SalesDataTable[[#This Row],[Order Date]])</f>
        <v>2026</v>
      </c>
      <c r="U451" s="18" t="str">
        <f>"Q"&amp;ROUNDUP(MONTH(SalesDataTable[[#This Row],[Order Date]])/3,0)</f>
        <v>Q1</v>
      </c>
      <c r="V451" s="15">
        <f>MONTH(SalesDataTable[[#This Row],[Order Date]])</f>
        <v>3</v>
      </c>
      <c r="W451" s="18" t="str">
        <f>TEXT(SalesDataTable[[#This Row],[Order Date]],"mmm")</f>
        <v>Mar</v>
      </c>
    </row>
    <row r="452" spans="1:23" ht="15.6">
      <c r="A452" s="11">
        <v>860</v>
      </c>
      <c r="B452" s="12">
        <v>46110</v>
      </c>
      <c r="C452" s="11">
        <f t="shared" si="49"/>
        <v>2026</v>
      </c>
      <c r="D452" s="13" t="str">
        <f t="shared" si="50"/>
        <v>Mar</v>
      </c>
      <c r="E452" s="14" t="str">
        <f t="shared" si="51"/>
        <v>Q1</v>
      </c>
      <c r="F452" s="11" t="s">
        <v>30</v>
      </c>
      <c r="G452" s="11" t="s">
        <v>73</v>
      </c>
      <c r="H452" s="11" t="s">
        <v>52</v>
      </c>
      <c r="I452" s="11" t="s">
        <v>37</v>
      </c>
      <c r="J452" s="11" t="s">
        <v>33</v>
      </c>
      <c r="K452" s="11" t="s">
        <v>34</v>
      </c>
      <c r="L452" s="15">
        <v>1</v>
      </c>
      <c r="M452" s="16">
        <v>90.27</v>
      </c>
      <c r="N452" s="17">
        <v>0</v>
      </c>
      <c r="O452" s="16">
        <v>46.38</v>
      </c>
      <c r="P452" s="16">
        <f t="shared" si="52"/>
        <v>90.27</v>
      </c>
      <c r="Q452" s="16">
        <f t="shared" si="53"/>
        <v>46.38</v>
      </c>
      <c r="R452" s="16">
        <f t="shared" si="54"/>
        <v>43.89</v>
      </c>
      <c r="S452" s="18">
        <f t="shared" si="55"/>
        <v>0.48620804253904898</v>
      </c>
      <c r="T452" s="19">
        <f>YEAR(SalesDataTable[[#This Row],[Order Date]])</f>
        <v>2026</v>
      </c>
      <c r="U452" s="18" t="str">
        <f>"Q"&amp;ROUNDUP(MONTH(SalesDataTable[[#This Row],[Order Date]])/3,0)</f>
        <v>Q1</v>
      </c>
      <c r="V452" s="15">
        <f>MONTH(SalesDataTable[[#This Row],[Order Date]])</f>
        <v>3</v>
      </c>
      <c r="W452" s="18" t="str">
        <f>TEXT(SalesDataTable[[#This Row],[Order Date]],"mmm")</f>
        <v>Mar</v>
      </c>
    </row>
    <row r="453" spans="1:23" ht="15.6">
      <c r="A453" s="11">
        <v>920</v>
      </c>
      <c r="B453" s="12">
        <v>46110</v>
      </c>
      <c r="C453" s="11">
        <f t="shared" si="49"/>
        <v>2026</v>
      </c>
      <c r="D453" s="13" t="str">
        <f t="shared" si="50"/>
        <v>Mar</v>
      </c>
      <c r="E453" s="14" t="str">
        <f t="shared" si="51"/>
        <v>Q1</v>
      </c>
      <c r="F453" s="11" t="s">
        <v>24</v>
      </c>
      <c r="G453" s="11" t="s">
        <v>60</v>
      </c>
      <c r="H453" s="11" t="s">
        <v>32</v>
      </c>
      <c r="I453" s="11" t="s">
        <v>40</v>
      </c>
      <c r="J453" s="11" t="s">
        <v>38</v>
      </c>
      <c r="K453" s="11" t="s">
        <v>68</v>
      </c>
      <c r="L453" s="15">
        <v>12</v>
      </c>
      <c r="M453" s="16">
        <v>131.31</v>
      </c>
      <c r="N453" s="17">
        <v>0.05</v>
      </c>
      <c r="O453" s="16">
        <v>68.459999999999994</v>
      </c>
      <c r="P453" s="16">
        <f t="shared" si="52"/>
        <v>1496.934</v>
      </c>
      <c r="Q453" s="16">
        <f t="shared" si="53"/>
        <v>821.52</v>
      </c>
      <c r="R453" s="16">
        <f t="shared" si="54"/>
        <v>675.41399999999999</v>
      </c>
      <c r="S453" s="18">
        <f t="shared" si="55"/>
        <v>0.451198249221409</v>
      </c>
      <c r="T453" s="19">
        <f>YEAR(SalesDataTable[[#This Row],[Order Date]])</f>
        <v>2026</v>
      </c>
      <c r="U453" s="18" t="str">
        <f>"Q"&amp;ROUNDUP(MONTH(SalesDataTable[[#This Row],[Order Date]])/3,0)</f>
        <v>Q1</v>
      </c>
      <c r="V453" s="15">
        <f>MONTH(SalesDataTable[[#This Row],[Order Date]])</f>
        <v>3</v>
      </c>
      <c r="W453" s="18" t="str">
        <f>TEXT(SalesDataTable[[#This Row],[Order Date]],"mmm")</f>
        <v>Mar</v>
      </c>
    </row>
    <row r="454" spans="1:23" ht="15.6">
      <c r="A454" s="11">
        <v>1700</v>
      </c>
      <c r="B454" s="12">
        <v>46110</v>
      </c>
      <c r="C454" s="11">
        <f t="shared" si="49"/>
        <v>2026</v>
      </c>
      <c r="D454" s="13" t="str">
        <f t="shared" si="50"/>
        <v>Mar</v>
      </c>
      <c r="E454" s="14" t="str">
        <f t="shared" si="51"/>
        <v>Q1</v>
      </c>
      <c r="F454" s="11" t="s">
        <v>30</v>
      </c>
      <c r="G454" s="11" t="s">
        <v>67</v>
      </c>
      <c r="H454" s="11" t="s">
        <v>52</v>
      </c>
      <c r="I454" s="11" t="s">
        <v>37</v>
      </c>
      <c r="J454" s="11" t="s">
        <v>38</v>
      </c>
      <c r="K454" s="11" t="s">
        <v>72</v>
      </c>
      <c r="L454" s="15">
        <v>1</v>
      </c>
      <c r="M454" s="16">
        <v>167.27</v>
      </c>
      <c r="N454" s="17">
        <v>0.05</v>
      </c>
      <c r="O454" s="16">
        <v>88.19</v>
      </c>
      <c r="P454" s="16">
        <f t="shared" si="52"/>
        <v>158.90649999999999</v>
      </c>
      <c r="Q454" s="16">
        <f t="shared" si="53"/>
        <v>88.19</v>
      </c>
      <c r="R454" s="16">
        <f t="shared" si="54"/>
        <v>70.716499999999996</v>
      </c>
      <c r="S454" s="18">
        <f t="shared" si="55"/>
        <v>0.44501955552479</v>
      </c>
      <c r="T454" s="19">
        <f>YEAR(SalesDataTable[[#This Row],[Order Date]])</f>
        <v>2026</v>
      </c>
      <c r="U454" s="18" t="str">
        <f>"Q"&amp;ROUNDUP(MONTH(SalesDataTable[[#This Row],[Order Date]])/3,0)</f>
        <v>Q1</v>
      </c>
      <c r="V454" s="15">
        <f>MONTH(SalesDataTable[[#This Row],[Order Date]])</f>
        <v>3</v>
      </c>
      <c r="W454" s="18" t="str">
        <f>TEXT(SalesDataTable[[#This Row],[Order Date]],"mmm")</f>
        <v>Mar</v>
      </c>
    </row>
    <row r="455" spans="1:23" ht="15.6">
      <c r="A455" s="11">
        <v>1768</v>
      </c>
      <c r="B455" s="12">
        <v>46110</v>
      </c>
      <c r="C455" s="11">
        <f t="shared" si="49"/>
        <v>2026</v>
      </c>
      <c r="D455" s="13" t="str">
        <f t="shared" si="50"/>
        <v>Mar</v>
      </c>
      <c r="E455" s="14" t="str">
        <f t="shared" si="51"/>
        <v>Q1</v>
      </c>
      <c r="F455" s="11" t="s">
        <v>30</v>
      </c>
      <c r="G455" s="11" t="s">
        <v>67</v>
      </c>
      <c r="H455" s="11" t="s">
        <v>52</v>
      </c>
      <c r="I455" s="11" t="s">
        <v>27</v>
      </c>
      <c r="J455" s="11" t="s">
        <v>33</v>
      </c>
      <c r="K455" s="11" t="s">
        <v>70</v>
      </c>
      <c r="L455" s="15">
        <v>4</v>
      </c>
      <c r="M455" s="16">
        <v>70.510000000000005</v>
      </c>
      <c r="N455" s="17">
        <v>0</v>
      </c>
      <c r="O455" s="16">
        <v>31.93</v>
      </c>
      <c r="P455" s="16">
        <f t="shared" si="52"/>
        <v>282.04000000000002</v>
      </c>
      <c r="Q455" s="16">
        <f t="shared" si="53"/>
        <v>127.72</v>
      </c>
      <c r="R455" s="16">
        <f t="shared" si="54"/>
        <v>154.32</v>
      </c>
      <c r="S455" s="18">
        <f t="shared" si="55"/>
        <v>0.54715643171181405</v>
      </c>
      <c r="T455" s="19">
        <f>YEAR(SalesDataTable[[#This Row],[Order Date]])</f>
        <v>2026</v>
      </c>
      <c r="U455" s="18" t="str">
        <f>"Q"&amp;ROUNDUP(MONTH(SalesDataTable[[#This Row],[Order Date]])/3,0)</f>
        <v>Q1</v>
      </c>
      <c r="V455" s="15">
        <f>MONTH(SalesDataTable[[#This Row],[Order Date]])</f>
        <v>3</v>
      </c>
      <c r="W455" s="18" t="str">
        <f>TEXT(SalesDataTable[[#This Row],[Order Date]],"mmm")</f>
        <v>Mar</v>
      </c>
    </row>
    <row r="456" spans="1:23" ht="15.6">
      <c r="A456" s="11">
        <v>1876</v>
      </c>
      <c r="B456" s="12">
        <v>46110</v>
      </c>
      <c r="C456" s="11">
        <f t="shared" si="49"/>
        <v>2026</v>
      </c>
      <c r="D456" s="13" t="str">
        <f t="shared" si="50"/>
        <v>Mar</v>
      </c>
      <c r="E456" s="14" t="str">
        <f t="shared" si="51"/>
        <v>Q1</v>
      </c>
      <c r="F456" s="11" t="s">
        <v>30</v>
      </c>
      <c r="G456" s="11" t="s">
        <v>51</v>
      </c>
      <c r="H456" s="11" t="s">
        <v>32</v>
      </c>
      <c r="I456" s="11" t="s">
        <v>37</v>
      </c>
      <c r="J456" s="11" t="s">
        <v>28</v>
      </c>
      <c r="K456" s="11" t="s">
        <v>54</v>
      </c>
      <c r="L456" s="15">
        <v>12</v>
      </c>
      <c r="M456" s="16">
        <v>101.06</v>
      </c>
      <c r="N456" s="17">
        <v>0.1</v>
      </c>
      <c r="O456" s="16">
        <v>50.59</v>
      </c>
      <c r="P456" s="16">
        <f t="shared" si="52"/>
        <v>1091.4480000000001</v>
      </c>
      <c r="Q456" s="16">
        <f t="shared" si="53"/>
        <v>607.08000000000004</v>
      </c>
      <c r="R456" s="16">
        <f t="shared" si="54"/>
        <v>484.36799999999999</v>
      </c>
      <c r="S456" s="18">
        <f t="shared" si="55"/>
        <v>0.44378477032345998</v>
      </c>
      <c r="T456" s="19">
        <f>YEAR(SalesDataTable[[#This Row],[Order Date]])</f>
        <v>2026</v>
      </c>
      <c r="U456" s="18" t="str">
        <f>"Q"&amp;ROUNDUP(MONTH(SalesDataTable[[#This Row],[Order Date]])/3,0)</f>
        <v>Q1</v>
      </c>
      <c r="V456" s="15">
        <f>MONTH(SalesDataTable[[#This Row],[Order Date]])</f>
        <v>3</v>
      </c>
      <c r="W456" s="18" t="str">
        <f>TEXT(SalesDataTable[[#This Row],[Order Date]],"mmm")</f>
        <v>Mar</v>
      </c>
    </row>
    <row r="457" spans="1:23" ht="15.6">
      <c r="A457" s="11">
        <v>2453</v>
      </c>
      <c r="B457" s="12">
        <v>46110</v>
      </c>
      <c r="C457" s="11">
        <f t="shared" si="49"/>
        <v>2026</v>
      </c>
      <c r="D457" s="13" t="str">
        <f t="shared" si="50"/>
        <v>Mar</v>
      </c>
      <c r="E457" s="14" t="str">
        <f t="shared" si="51"/>
        <v>Q1</v>
      </c>
      <c r="F457" s="11" t="s">
        <v>44</v>
      </c>
      <c r="G457" s="11" t="s">
        <v>57</v>
      </c>
      <c r="H457" s="11" t="s">
        <v>26</v>
      </c>
      <c r="I457" s="11" t="s">
        <v>40</v>
      </c>
      <c r="J457" s="11" t="s">
        <v>28</v>
      </c>
      <c r="K457" s="11" t="s">
        <v>29</v>
      </c>
      <c r="L457" s="15">
        <v>2</v>
      </c>
      <c r="M457" s="16">
        <v>79.849999999999994</v>
      </c>
      <c r="N457" s="17">
        <v>0.05</v>
      </c>
      <c r="O457" s="16">
        <v>43.78</v>
      </c>
      <c r="P457" s="16">
        <f t="shared" si="52"/>
        <v>151.715</v>
      </c>
      <c r="Q457" s="16">
        <f t="shared" si="53"/>
        <v>87.56</v>
      </c>
      <c r="R457" s="16">
        <f t="shared" si="54"/>
        <v>64.155000000000001</v>
      </c>
      <c r="S457" s="18">
        <f t="shared" si="55"/>
        <v>0.42286524074745402</v>
      </c>
      <c r="T457" s="19">
        <f>YEAR(SalesDataTable[[#This Row],[Order Date]])</f>
        <v>2026</v>
      </c>
      <c r="U457" s="18" t="str">
        <f>"Q"&amp;ROUNDUP(MONTH(SalesDataTable[[#This Row],[Order Date]])/3,0)</f>
        <v>Q1</v>
      </c>
      <c r="V457" s="15">
        <f>MONTH(SalesDataTable[[#This Row],[Order Date]])</f>
        <v>3</v>
      </c>
      <c r="W457" s="18" t="str">
        <f>TEXT(SalesDataTable[[#This Row],[Order Date]],"mmm")</f>
        <v>Mar</v>
      </c>
    </row>
    <row r="458" spans="1:23" ht="15.6">
      <c r="A458" s="11">
        <v>2676</v>
      </c>
      <c r="B458" s="12">
        <v>46110</v>
      </c>
      <c r="C458" s="11">
        <f t="shared" si="49"/>
        <v>2026</v>
      </c>
      <c r="D458" s="13" t="str">
        <f t="shared" si="50"/>
        <v>Mar</v>
      </c>
      <c r="E458" s="14" t="str">
        <f t="shared" si="51"/>
        <v>Q1</v>
      </c>
      <c r="F458" s="11" t="s">
        <v>35</v>
      </c>
      <c r="G458" s="11" t="s">
        <v>49</v>
      </c>
      <c r="H458" s="11" t="s">
        <v>43</v>
      </c>
      <c r="I458" s="11" t="s">
        <v>37</v>
      </c>
      <c r="J458" s="11" t="s">
        <v>47</v>
      </c>
      <c r="K458" s="11" t="s">
        <v>53</v>
      </c>
      <c r="L458" s="15">
        <v>4</v>
      </c>
      <c r="M458" s="16">
        <v>191.99</v>
      </c>
      <c r="N458" s="17">
        <v>0</v>
      </c>
      <c r="O458" s="16">
        <v>104.44</v>
      </c>
      <c r="P458" s="16">
        <f t="shared" si="52"/>
        <v>767.96</v>
      </c>
      <c r="Q458" s="16">
        <f t="shared" si="53"/>
        <v>417.76</v>
      </c>
      <c r="R458" s="16">
        <f t="shared" si="54"/>
        <v>350.2</v>
      </c>
      <c r="S458" s="18">
        <f t="shared" si="55"/>
        <v>0.45601333402781402</v>
      </c>
      <c r="T458" s="19">
        <f>YEAR(SalesDataTable[[#This Row],[Order Date]])</f>
        <v>2026</v>
      </c>
      <c r="U458" s="18" t="str">
        <f>"Q"&amp;ROUNDUP(MONTH(SalesDataTable[[#This Row],[Order Date]])/3,0)</f>
        <v>Q1</v>
      </c>
      <c r="V458" s="15">
        <f>MONTH(SalesDataTable[[#This Row],[Order Date]])</f>
        <v>3</v>
      </c>
      <c r="W458" s="18" t="str">
        <f>TEXT(SalesDataTable[[#This Row],[Order Date]],"mmm")</f>
        <v>Mar</v>
      </c>
    </row>
    <row r="459" spans="1:23" ht="15.6">
      <c r="A459" s="11">
        <v>2800</v>
      </c>
      <c r="B459" s="12">
        <v>46110</v>
      </c>
      <c r="C459" s="11">
        <f t="shared" si="49"/>
        <v>2026</v>
      </c>
      <c r="D459" s="13" t="str">
        <f t="shared" si="50"/>
        <v>Mar</v>
      </c>
      <c r="E459" s="14" t="str">
        <f t="shared" si="51"/>
        <v>Q1</v>
      </c>
      <c r="F459" s="11" t="s">
        <v>30</v>
      </c>
      <c r="G459" s="11" t="s">
        <v>65</v>
      </c>
      <c r="H459" s="11" t="s">
        <v>26</v>
      </c>
      <c r="I459" s="11" t="s">
        <v>37</v>
      </c>
      <c r="J459" s="11" t="s">
        <v>28</v>
      </c>
      <c r="K459" s="11" t="s">
        <v>46</v>
      </c>
      <c r="L459" s="15">
        <v>1</v>
      </c>
      <c r="M459" s="16">
        <v>49.81</v>
      </c>
      <c r="N459" s="17">
        <v>0.05</v>
      </c>
      <c r="O459" s="16">
        <v>23.12</v>
      </c>
      <c r="P459" s="16">
        <f t="shared" si="52"/>
        <v>47.319499999999998</v>
      </c>
      <c r="Q459" s="16">
        <f t="shared" si="53"/>
        <v>23.12</v>
      </c>
      <c r="R459" s="16">
        <f t="shared" si="54"/>
        <v>24.1995</v>
      </c>
      <c r="S459" s="18">
        <f t="shared" si="55"/>
        <v>0.51140650260463405</v>
      </c>
      <c r="T459" s="19">
        <f>YEAR(SalesDataTable[[#This Row],[Order Date]])</f>
        <v>2026</v>
      </c>
      <c r="U459" s="18" t="str">
        <f>"Q"&amp;ROUNDUP(MONTH(SalesDataTable[[#This Row],[Order Date]])/3,0)</f>
        <v>Q1</v>
      </c>
      <c r="V459" s="15">
        <f>MONTH(SalesDataTable[[#This Row],[Order Date]])</f>
        <v>3</v>
      </c>
      <c r="W459" s="18" t="str">
        <f>TEXT(SalesDataTable[[#This Row],[Order Date]],"mmm")</f>
        <v>Mar</v>
      </c>
    </row>
    <row r="460" spans="1:23" ht="15.6">
      <c r="A460" s="11">
        <v>2857</v>
      </c>
      <c r="B460" s="12">
        <v>46110</v>
      </c>
      <c r="C460" s="11">
        <f t="shared" si="49"/>
        <v>2026</v>
      </c>
      <c r="D460" s="13" t="str">
        <f t="shared" si="50"/>
        <v>Mar</v>
      </c>
      <c r="E460" s="14" t="str">
        <f t="shared" si="51"/>
        <v>Q1</v>
      </c>
      <c r="F460" s="11" t="s">
        <v>24</v>
      </c>
      <c r="G460" s="11" t="s">
        <v>74</v>
      </c>
      <c r="H460" s="11" t="s">
        <v>43</v>
      </c>
      <c r="I460" s="11" t="s">
        <v>37</v>
      </c>
      <c r="J460" s="11" t="s">
        <v>58</v>
      </c>
      <c r="K460" s="11" t="s">
        <v>59</v>
      </c>
      <c r="L460" s="15">
        <v>1</v>
      </c>
      <c r="M460" s="16">
        <v>40.39</v>
      </c>
      <c r="N460" s="17">
        <v>0.1</v>
      </c>
      <c r="O460" s="16">
        <v>14.97</v>
      </c>
      <c r="P460" s="16">
        <f t="shared" si="52"/>
        <v>36.350999999999999</v>
      </c>
      <c r="Q460" s="16">
        <f t="shared" si="53"/>
        <v>14.97</v>
      </c>
      <c r="R460" s="16">
        <f t="shared" si="54"/>
        <v>21.381</v>
      </c>
      <c r="S460" s="18">
        <f t="shared" si="55"/>
        <v>0.58818189320789005</v>
      </c>
      <c r="T460" s="19">
        <f>YEAR(SalesDataTable[[#This Row],[Order Date]])</f>
        <v>2026</v>
      </c>
      <c r="U460" s="18" t="str">
        <f>"Q"&amp;ROUNDUP(MONTH(SalesDataTable[[#This Row],[Order Date]])/3,0)</f>
        <v>Q1</v>
      </c>
      <c r="V460" s="15">
        <f>MONTH(SalesDataTable[[#This Row],[Order Date]])</f>
        <v>3</v>
      </c>
      <c r="W460" s="18" t="str">
        <f>TEXT(SalesDataTable[[#This Row],[Order Date]],"mmm")</f>
        <v>Mar</v>
      </c>
    </row>
    <row r="461" spans="1:23" ht="15.6">
      <c r="A461" s="11">
        <v>3584</v>
      </c>
      <c r="B461" s="12">
        <v>46110</v>
      </c>
      <c r="C461" s="11">
        <f t="shared" si="49"/>
        <v>2026</v>
      </c>
      <c r="D461" s="13" t="str">
        <f t="shared" si="50"/>
        <v>Mar</v>
      </c>
      <c r="E461" s="14" t="str">
        <f t="shared" si="51"/>
        <v>Q1</v>
      </c>
      <c r="F461" s="11" t="s">
        <v>24</v>
      </c>
      <c r="G461" s="11" t="s">
        <v>25</v>
      </c>
      <c r="H461" s="11" t="s">
        <v>26</v>
      </c>
      <c r="I461" s="11" t="s">
        <v>27</v>
      </c>
      <c r="J461" s="11" t="s">
        <v>38</v>
      </c>
      <c r="K461" s="11" t="s">
        <v>39</v>
      </c>
      <c r="L461" s="15">
        <v>1</v>
      </c>
      <c r="M461" s="16">
        <v>35.700000000000003</v>
      </c>
      <c r="N461" s="17">
        <v>0.05</v>
      </c>
      <c r="O461" s="16">
        <v>13.85</v>
      </c>
      <c r="P461" s="16">
        <f t="shared" si="52"/>
        <v>33.914999999999999</v>
      </c>
      <c r="Q461" s="16">
        <f t="shared" si="53"/>
        <v>13.85</v>
      </c>
      <c r="R461" s="16">
        <f t="shared" si="54"/>
        <v>20.065000000000001</v>
      </c>
      <c r="S461" s="18">
        <f t="shared" si="55"/>
        <v>0.59162612413386395</v>
      </c>
      <c r="T461" s="19">
        <f>YEAR(SalesDataTable[[#This Row],[Order Date]])</f>
        <v>2026</v>
      </c>
      <c r="U461" s="18" t="str">
        <f>"Q"&amp;ROUNDUP(MONTH(SalesDataTable[[#This Row],[Order Date]])/3,0)</f>
        <v>Q1</v>
      </c>
      <c r="V461" s="15">
        <f>MONTH(SalesDataTable[[#This Row],[Order Date]])</f>
        <v>3</v>
      </c>
      <c r="W461" s="18" t="str">
        <f>TEXT(SalesDataTable[[#This Row],[Order Date]],"mmm")</f>
        <v>Mar</v>
      </c>
    </row>
    <row r="462" spans="1:23" ht="15.6">
      <c r="A462" s="11">
        <v>3669</v>
      </c>
      <c r="B462" s="12">
        <v>46110</v>
      </c>
      <c r="C462" s="11">
        <f t="shared" si="49"/>
        <v>2026</v>
      </c>
      <c r="D462" s="13" t="str">
        <f t="shared" si="50"/>
        <v>Mar</v>
      </c>
      <c r="E462" s="14" t="str">
        <f t="shared" si="51"/>
        <v>Q1</v>
      </c>
      <c r="F462" s="11" t="s">
        <v>35</v>
      </c>
      <c r="G462" s="11" t="s">
        <v>63</v>
      </c>
      <c r="H462" s="11" t="s">
        <v>52</v>
      </c>
      <c r="I462" s="11" t="s">
        <v>27</v>
      </c>
      <c r="J462" s="11" t="s">
        <v>47</v>
      </c>
      <c r="K462" s="11" t="s">
        <v>64</v>
      </c>
      <c r="L462" s="15">
        <v>1</v>
      </c>
      <c r="M462" s="16">
        <v>80.09</v>
      </c>
      <c r="N462" s="17">
        <v>0</v>
      </c>
      <c r="O462" s="16">
        <v>40.61</v>
      </c>
      <c r="P462" s="16">
        <f t="shared" si="52"/>
        <v>80.09</v>
      </c>
      <c r="Q462" s="16">
        <f t="shared" si="53"/>
        <v>40.61</v>
      </c>
      <c r="R462" s="16">
        <f t="shared" si="54"/>
        <v>39.479999999999997</v>
      </c>
      <c r="S462" s="18">
        <f t="shared" si="55"/>
        <v>0.49294543638406801</v>
      </c>
      <c r="T462" s="19">
        <f>YEAR(SalesDataTable[[#This Row],[Order Date]])</f>
        <v>2026</v>
      </c>
      <c r="U462" s="18" t="str">
        <f>"Q"&amp;ROUNDUP(MONTH(SalesDataTable[[#This Row],[Order Date]])/3,0)</f>
        <v>Q1</v>
      </c>
      <c r="V462" s="15">
        <f>MONTH(SalesDataTable[[#This Row],[Order Date]])</f>
        <v>3</v>
      </c>
      <c r="W462" s="18" t="str">
        <f>TEXT(SalesDataTable[[#This Row],[Order Date]],"mmm")</f>
        <v>Mar</v>
      </c>
    </row>
    <row r="463" spans="1:23" ht="15.6">
      <c r="A463" s="11">
        <v>4787</v>
      </c>
      <c r="B463" s="12">
        <v>46110</v>
      </c>
      <c r="C463" s="11">
        <f t="shared" si="49"/>
        <v>2026</v>
      </c>
      <c r="D463" s="13" t="str">
        <f t="shared" si="50"/>
        <v>Mar</v>
      </c>
      <c r="E463" s="14" t="str">
        <f t="shared" si="51"/>
        <v>Q1</v>
      </c>
      <c r="F463" s="11" t="s">
        <v>44</v>
      </c>
      <c r="G463" s="11" t="s">
        <v>71</v>
      </c>
      <c r="H463" s="11" t="s">
        <v>52</v>
      </c>
      <c r="I463" s="11" t="s">
        <v>37</v>
      </c>
      <c r="J463" s="11" t="s">
        <v>33</v>
      </c>
      <c r="K463" s="11" t="s">
        <v>41</v>
      </c>
      <c r="L463" s="15">
        <v>1</v>
      </c>
      <c r="M463" s="16">
        <v>142.87</v>
      </c>
      <c r="N463" s="17">
        <v>0.1</v>
      </c>
      <c r="O463" s="16">
        <v>77.33</v>
      </c>
      <c r="P463" s="16">
        <f t="shared" si="52"/>
        <v>128.583</v>
      </c>
      <c r="Q463" s="16">
        <f t="shared" si="53"/>
        <v>77.33</v>
      </c>
      <c r="R463" s="16">
        <f t="shared" si="54"/>
        <v>51.253</v>
      </c>
      <c r="S463" s="18">
        <f t="shared" si="55"/>
        <v>0.398598570573093</v>
      </c>
      <c r="T463" s="19">
        <f>YEAR(SalesDataTable[[#This Row],[Order Date]])</f>
        <v>2026</v>
      </c>
      <c r="U463" s="18" t="str">
        <f>"Q"&amp;ROUNDUP(MONTH(SalesDataTable[[#This Row],[Order Date]])/3,0)</f>
        <v>Q1</v>
      </c>
      <c r="V463" s="15">
        <f>MONTH(SalesDataTable[[#This Row],[Order Date]])</f>
        <v>3</v>
      </c>
      <c r="W463" s="18" t="str">
        <f>TEXT(SalesDataTable[[#This Row],[Order Date]],"mmm")</f>
        <v>Mar</v>
      </c>
    </row>
    <row r="464" spans="1:23" ht="15.6">
      <c r="A464" s="11">
        <v>769</v>
      </c>
      <c r="B464" s="12">
        <v>46111</v>
      </c>
      <c r="C464" s="11">
        <f t="shared" si="49"/>
        <v>2026</v>
      </c>
      <c r="D464" s="13" t="str">
        <f t="shared" si="50"/>
        <v>Mar</v>
      </c>
      <c r="E464" s="14" t="str">
        <f t="shared" si="51"/>
        <v>Q1</v>
      </c>
      <c r="F464" s="11" t="s">
        <v>44</v>
      </c>
      <c r="G464" s="11" t="s">
        <v>57</v>
      </c>
      <c r="H464" s="11" t="s">
        <v>26</v>
      </c>
      <c r="I464" s="11" t="s">
        <v>27</v>
      </c>
      <c r="J464" s="11" t="s">
        <v>58</v>
      </c>
      <c r="K464" s="11" t="s">
        <v>59</v>
      </c>
      <c r="L464" s="15">
        <v>1</v>
      </c>
      <c r="M464" s="16">
        <v>40.53</v>
      </c>
      <c r="N464" s="17">
        <v>0</v>
      </c>
      <c r="O464" s="16">
        <v>14.32</v>
      </c>
      <c r="P464" s="16">
        <f t="shared" si="52"/>
        <v>40.53</v>
      </c>
      <c r="Q464" s="16">
        <f t="shared" si="53"/>
        <v>14.32</v>
      </c>
      <c r="R464" s="16">
        <f t="shared" si="54"/>
        <v>26.21</v>
      </c>
      <c r="S464" s="18">
        <f t="shared" si="55"/>
        <v>0.64668147051566705</v>
      </c>
      <c r="T464" s="19">
        <f>YEAR(SalesDataTable[[#This Row],[Order Date]])</f>
        <v>2026</v>
      </c>
      <c r="U464" s="18" t="str">
        <f>"Q"&amp;ROUNDUP(MONTH(SalesDataTable[[#This Row],[Order Date]])/3,0)</f>
        <v>Q1</v>
      </c>
      <c r="V464" s="15">
        <f>MONTH(SalesDataTable[[#This Row],[Order Date]])</f>
        <v>3</v>
      </c>
      <c r="W464" s="18" t="str">
        <f>TEXT(SalesDataTable[[#This Row],[Order Date]],"mmm")</f>
        <v>Mar</v>
      </c>
    </row>
    <row r="465" spans="1:23" ht="15.6">
      <c r="A465" s="11">
        <v>1184</v>
      </c>
      <c r="B465" s="12">
        <v>46111</v>
      </c>
      <c r="C465" s="11">
        <f t="shared" si="49"/>
        <v>2026</v>
      </c>
      <c r="D465" s="13" t="str">
        <f t="shared" si="50"/>
        <v>Mar</v>
      </c>
      <c r="E465" s="14" t="str">
        <f t="shared" si="51"/>
        <v>Q1</v>
      </c>
      <c r="F465" s="11" t="s">
        <v>44</v>
      </c>
      <c r="G465" s="11" t="s">
        <v>57</v>
      </c>
      <c r="H465" s="11" t="s">
        <v>26</v>
      </c>
      <c r="I465" s="11" t="s">
        <v>27</v>
      </c>
      <c r="J465" s="11" t="s">
        <v>28</v>
      </c>
      <c r="K465" s="11" t="s">
        <v>46</v>
      </c>
      <c r="L465" s="15">
        <v>1</v>
      </c>
      <c r="M465" s="16">
        <v>49.46</v>
      </c>
      <c r="N465" s="17">
        <v>0</v>
      </c>
      <c r="O465" s="16">
        <v>23.04</v>
      </c>
      <c r="P465" s="16">
        <f t="shared" si="52"/>
        <v>49.46</v>
      </c>
      <c r="Q465" s="16">
        <f t="shared" si="53"/>
        <v>23.04</v>
      </c>
      <c r="R465" s="16">
        <f t="shared" si="54"/>
        <v>26.42</v>
      </c>
      <c r="S465" s="18">
        <f t="shared" si="55"/>
        <v>0.53416902547513101</v>
      </c>
      <c r="T465" s="19">
        <f>YEAR(SalesDataTable[[#This Row],[Order Date]])</f>
        <v>2026</v>
      </c>
      <c r="U465" s="18" t="str">
        <f>"Q"&amp;ROUNDUP(MONTH(SalesDataTable[[#This Row],[Order Date]])/3,0)</f>
        <v>Q1</v>
      </c>
      <c r="V465" s="15">
        <f>MONTH(SalesDataTable[[#This Row],[Order Date]])</f>
        <v>3</v>
      </c>
      <c r="W465" s="18" t="str">
        <f>TEXT(SalesDataTable[[#This Row],[Order Date]],"mmm")</f>
        <v>Mar</v>
      </c>
    </row>
    <row r="466" spans="1:23" ht="15.6">
      <c r="A466" s="11">
        <v>1498</v>
      </c>
      <c r="B466" s="12">
        <v>46111</v>
      </c>
      <c r="C466" s="11">
        <f t="shared" si="49"/>
        <v>2026</v>
      </c>
      <c r="D466" s="13" t="str">
        <f t="shared" si="50"/>
        <v>Mar</v>
      </c>
      <c r="E466" s="14" t="str">
        <f t="shared" si="51"/>
        <v>Q1</v>
      </c>
      <c r="F466" s="11" t="s">
        <v>30</v>
      </c>
      <c r="G466" s="11" t="s">
        <v>73</v>
      </c>
      <c r="H466" s="11" t="s">
        <v>52</v>
      </c>
      <c r="I466" s="11" t="s">
        <v>40</v>
      </c>
      <c r="J466" s="11" t="s">
        <v>33</v>
      </c>
      <c r="K466" s="11" t="s">
        <v>41</v>
      </c>
      <c r="L466" s="15">
        <v>3</v>
      </c>
      <c r="M466" s="16">
        <v>142.46</v>
      </c>
      <c r="N466" s="17">
        <v>0</v>
      </c>
      <c r="O466" s="16">
        <v>79.650000000000006</v>
      </c>
      <c r="P466" s="16">
        <f t="shared" si="52"/>
        <v>427.38</v>
      </c>
      <c r="Q466" s="16">
        <f t="shared" si="53"/>
        <v>238.95</v>
      </c>
      <c r="R466" s="16">
        <f t="shared" si="54"/>
        <v>188.43</v>
      </c>
      <c r="S466" s="18">
        <f t="shared" si="55"/>
        <v>0.44089569001825102</v>
      </c>
      <c r="T466" s="19">
        <f>YEAR(SalesDataTable[[#This Row],[Order Date]])</f>
        <v>2026</v>
      </c>
      <c r="U466" s="18" t="str">
        <f>"Q"&amp;ROUNDUP(MONTH(SalesDataTable[[#This Row],[Order Date]])/3,0)</f>
        <v>Q1</v>
      </c>
      <c r="V466" s="15">
        <f>MONTH(SalesDataTable[[#This Row],[Order Date]])</f>
        <v>3</v>
      </c>
      <c r="W466" s="18" t="str">
        <f>TEXT(SalesDataTable[[#This Row],[Order Date]],"mmm")</f>
        <v>Mar</v>
      </c>
    </row>
    <row r="467" spans="1:23" ht="15.6">
      <c r="A467" s="11">
        <v>2054</v>
      </c>
      <c r="B467" s="12">
        <v>46111</v>
      </c>
      <c r="C467" s="11">
        <f t="shared" si="49"/>
        <v>2026</v>
      </c>
      <c r="D467" s="13" t="str">
        <f t="shared" si="50"/>
        <v>Mar</v>
      </c>
      <c r="E467" s="14" t="str">
        <f t="shared" si="51"/>
        <v>Q1</v>
      </c>
      <c r="F467" s="11" t="s">
        <v>44</v>
      </c>
      <c r="G467" s="11" t="s">
        <v>71</v>
      </c>
      <c r="H467" s="11" t="s">
        <v>32</v>
      </c>
      <c r="I467" s="11" t="s">
        <v>40</v>
      </c>
      <c r="J467" s="11" t="s">
        <v>33</v>
      </c>
      <c r="K467" s="11" t="s">
        <v>41</v>
      </c>
      <c r="L467" s="15">
        <v>6</v>
      </c>
      <c r="M467" s="16">
        <v>142.18</v>
      </c>
      <c r="N467" s="17">
        <v>0.05</v>
      </c>
      <c r="O467" s="16">
        <v>80.94</v>
      </c>
      <c r="P467" s="16">
        <f t="shared" si="52"/>
        <v>810.42600000000004</v>
      </c>
      <c r="Q467" s="16">
        <f t="shared" si="53"/>
        <v>485.64</v>
      </c>
      <c r="R467" s="16">
        <f t="shared" si="54"/>
        <v>324.786</v>
      </c>
      <c r="S467" s="18">
        <f t="shared" si="55"/>
        <v>0.40075960050640003</v>
      </c>
      <c r="T467" s="19">
        <f>YEAR(SalesDataTable[[#This Row],[Order Date]])</f>
        <v>2026</v>
      </c>
      <c r="U467" s="18" t="str">
        <f>"Q"&amp;ROUNDUP(MONTH(SalesDataTable[[#This Row],[Order Date]])/3,0)</f>
        <v>Q1</v>
      </c>
      <c r="V467" s="15">
        <f>MONTH(SalesDataTable[[#This Row],[Order Date]])</f>
        <v>3</v>
      </c>
      <c r="W467" s="18" t="str">
        <f>TEXT(SalesDataTable[[#This Row],[Order Date]],"mmm")</f>
        <v>Mar</v>
      </c>
    </row>
    <row r="468" spans="1:23" ht="15.6">
      <c r="A468" s="11">
        <v>2294</v>
      </c>
      <c r="B468" s="12">
        <v>46111</v>
      </c>
      <c r="C468" s="11">
        <f t="shared" si="49"/>
        <v>2026</v>
      </c>
      <c r="D468" s="13" t="str">
        <f t="shared" si="50"/>
        <v>Mar</v>
      </c>
      <c r="E468" s="14" t="str">
        <f t="shared" si="51"/>
        <v>Q1</v>
      </c>
      <c r="F468" s="11" t="s">
        <v>30</v>
      </c>
      <c r="G468" s="11" t="s">
        <v>73</v>
      </c>
      <c r="H468" s="11" t="s">
        <v>26</v>
      </c>
      <c r="I468" s="11" t="s">
        <v>37</v>
      </c>
      <c r="J468" s="11" t="s">
        <v>58</v>
      </c>
      <c r="K468" s="11" t="s">
        <v>59</v>
      </c>
      <c r="L468" s="15">
        <v>2</v>
      </c>
      <c r="M468" s="16">
        <v>41.04</v>
      </c>
      <c r="N468" s="17">
        <v>0</v>
      </c>
      <c r="O468" s="16">
        <v>15.03</v>
      </c>
      <c r="P468" s="16">
        <f t="shared" si="52"/>
        <v>82.08</v>
      </c>
      <c r="Q468" s="16">
        <f t="shared" si="53"/>
        <v>30.06</v>
      </c>
      <c r="R468" s="16">
        <f t="shared" si="54"/>
        <v>52.02</v>
      </c>
      <c r="S468" s="18">
        <f t="shared" si="55"/>
        <v>0.63377192982456099</v>
      </c>
      <c r="T468" s="19">
        <f>YEAR(SalesDataTable[[#This Row],[Order Date]])</f>
        <v>2026</v>
      </c>
      <c r="U468" s="18" t="str">
        <f>"Q"&amp;ROUNDUP(MONTH(SalesDataTable[[#This Row],[Order Date]])/3,0)</f>
        <v>Q1</v>
      </c>
      <c r="V468" s="15">
        <f>MONTH(SalesDataTable[[#This Row],[Order Date]])</f>
        <v>3</v>
      </c>
      <c r="W468" s="18" t="str">
        <f>TEXT(SalesDataTable[[#This Row],[Order Date]],"mmm")</f>
        <v>Mar</v>
      </c>
    </row>
    <row r="469" spans="1:23" ht="15.6">
      <c r="A469" s="11">
        <v>2892</v>
      </c>
      <c r="B469" s="12">
        <v>46111</v>
      </c>
      <c r="C469" s="11">
        <f t="shared" si="49"/>
        <v>2026</v>
      </c>
      <c r="D469" s="13" t="str">
        <f t="shared" si="50"/>
        <v>Mar</v>
      </c>
      <c r="E469" s="14" t="str">
        <f t="shared" si="51"/>
        <v>Q1</v>
      </c>
      <c r="F469" s="11" t="s">
        <v>30</v>
      </c>
      <c r="G469" s="11" t="s">
        <v>67</v>
      </c>
      <c r="H469" s="11" t="s">
        <v>26</v>
      </c>
      <c r="I469" s="11" t="s">
        <v>27</v>
      </c>
      <c r="J469" s="11" t="s">
        <v>33</v>
      </c>
      <c r="K469" s="11" t="s">
        <v>41</v>
      </c>
      <c r="L469" s="15">
        <v>2</v>
      </c>
      <c r="M469" s="16">
        <v>145.06</v>
      </c>
      <c r="N469" s="17">
        <v>0.15</v>
      </c>
      <c r="O469" s="16">
        <v>77.08</v>
      </c>
      <c r="P469" s="16">
        <f t="shared" si="52"/>
        <v>246.602</v>
      </c>
      <c r="Q469" s="16">
        <f t="shared" si="53"/>
        <v>154.16</v>
      </c>
      <c r="R469" s="16">
        <f t="shared" si="54"/>
        <v>92.441999999999993</v>
      </c>
      <c r="S469" s="18">
        <f t="shared" si="55"/>
        <v>0.37486313979610902</v>
      </c>
      <c r="T469" s="19">
        <f>YEAR(SalesDataTable[[#This Row],[Order Date]])</f>
        <v>2026</v>
      </c>
      <c r="U469" s="18" t="str">
        <f>"Q"&amp;ROUNDUP(MONTH(SalesDataTable[[#This Row],[Order Date]])/3,0)</f>
        <v>Q1</v>
      </c>
      <c r="V469" s="15">
        <f>MONTH(SalesDataTable[[#This Row],[Order Date]])</f>
        <v>3</v>
      </c>
      <c r="W469" s="18" t="str">
        <f>TEXT(SalesDataTable[[#This Row],[Order Date]],"mmm")</f>
        <v>Mar</v>
      </c>
    </row>
    <row r="470" spans="1:23" ht="15.6">
      <c r="A470" s="11">
        <v>3145</v>
      </c>
      <c r="B470" s="12">
        <v>46111</v>
      </c>
      <c r="C470" s="11">
        <f t="shared" si="49"/>
        <v>2026</v>
      </c>
      <c r="D470" s="13" t="str">
        <f t="shared" si="50"/>
        <v>Mar</v>
      </c>
      <c r="E470" s="14" t="str">
        <f t="shared" si="51"/>
        <v>Q1</v>
      </c>
      <c r="F470" s="11" t="s">
        <v>30</v>
      </c>
      <c r="G470" s="11" t="s">
        <v>65</v>
      </c>
      <c r="H470" s="11" t="s">
        <v>26</v>
      </c>
      <c r="I470" s="11" t="s">
        <v>27</v>
      </c>
      <c r="J470" s="11" t="s">
        <v>38</v>
      </c>
      <c r="K470" s="11" t="s">
        <v>68</v>
      </c>
      <c r="L470" s="15">
        <v>1</v>
      </c>
      <c r="M470" s="16">
        <v>130.72999999999999</v>
      </c>
      <c r="N470" s="17">
        <v>0</v>
      </c>
      <c r="O470" s="16">
        <v>66.17</v>
      </c>
      <c r="P470" s="16">
        <f t="shared" si="52"/>
        <v>130.72999999999999</v>
      </c>
      <c r="Q470" s="16">
        <f t="shared" si="53"/>
        <v>66.17</v>
      </c>
      <c r="R470" s="16">
        <f t="shared" si="54"/>
        <v>64.56</v>
      </c>
      <c r="S470" s="18">
        <f t="shared" si="55"/>
        <v>0.49384227032815697</v>
      </c>
      <c r="T470" s="19">
        <f>YEAR(SalesDataTable[[#This Row],[Order Date]])</f>
        <v>2026</v>
      </c>
      <c r="U470" s="18" t="str">
        <f>"Q"&amp;ROUNDUP(MONTH(SalesDataTable[[#This Row],[Order Date]])/3,0)</f>
        <v>Q1</v>
      </c>
      <c r="V470" s="15">
        <f>MONTH(SalesDataTable[[#This Row],[Order Date]])</f>
        <v>3</v>
      </c>
      <c r="W470" s="18" t="str">
        <f>TEXT(SalesDataTable[[#This Row],[Order Date]],"mmm")</f>
        <v>Mar</v>
      </c>
    </row>
    <row r="471" spans="1:23" ht="15.6">
      <c r="A471" s="11">
        <v>3925</v>
      </c>
      <c r="B471" s="12">
        <v>46111</v>
      </c>
      <c r="C471" s="11">
        <f t="shared" si="49"/>
        <v>2026</v>
      </c>
      <c r="D471" s="13" t="str">
        <f t="shared" si="50"/>
        <v>Mar</v>
      </c>
      <c r="E471" s="14" t="str">
        <f t="shared" si="51"/>
        <v>Q1</v>
      </c>
      <c r="F471" s="11" t="s">
        <v>44</v>
      </c>
      <c r="G471" s="11" t="s">
        <v>71</v>
      </c>
      <c r="H471" s="11" t="s">
        <v>26</v>
      </c>
      <c r="I471" s="11" t="s">
        <v>40</v>
      </c>
      <c r="J471" s="11" t="s">
        <v>58</v>
      </c>
      <c r="K471" s="11" t="s">
        <v>66</v>
      </c>
      <c r="L471" s="15">
        <v>2</v>
      </c>
      <c r="M471" s="16">
        <v>36.630000000000003</v>
      </c>
      <c r="N471" s="17">
        <v>0</v>
      </c>
      <c r="O471" s="16">
        <v>14.31</v>
      </c>
      <c r="P471" s="16">
        <f t="shared" si="52"/>
        <v>73.260000000000005</v>
      </c>
      <c r="Q471" s="16">
        <f t="shared" si="53"/>
        <v>28.62</v>
      </c>
      <c r="R471" s="16">
        <f t="shared" si="54"/>
        <v>44.64</v>
      </c>
      <c r="S471" s="18">
        <f t="shared" si="55"/>
        <v>0.60933660933660905</v>
      </c>
      <c r="T471" s="19">
        <f>YEAR(SalesDataTable[[#This Row],[Order Date]])</f>
        <v>2026</v>
      </c>
      <c r="U471" s="18" t="str">
        <f>"Q"&amp;ROUNDUP(MONTH(SalesDataTable[[#This Row],[Order Date]])/3,0)</f>
        <v>Q1</v>
      </c>
      <c r="V471" s="15">
        <f>MONTH(SalesDataTable[[#This Row],[Order Date]])</f>
        <v>3</v>
      </c>
      <c r="W471" s="18" t="str">
        <f>TEXT(SalesDataTable[[#This Row],[Order Date]],"mmm")</f>
        <v>Mar</v>
      </c>
    </row>
    <row r="472" spans="1:23" ht="15.6">
      <c r="A472" s="11">
        <v>2722</v>
      </c>
      <c r="B472" s="12">
        <v>46112</v>
      </c>
      <c r="C472" s="11">
        <f t="shared" si="49"/>
        <v>2026</v>
      </c>
      <c r="D472" s="13" t="str">
        <f t="shared" si="50"/>
        <v>Mar</v>
      </c>
      <c r="E472" s="14" t="str">
        <f t="shared" si="51"/>
        <v>Q1</v>
      </c>
      <c r="F472" s="11" t="s">
        <v>44</v>
      </c>
      <c r="G472" s="11" t="s">
        <v>71</v>
      </c>
      <c r="H472" s="11" t="s">
        <v>52</v>
      </c>
      <c r="I472" s="11" t="s">
        <v>37</v>
      </c>
      <c r="J472" s="11" t="s">
        <v>28</v>
      </c>
      <c r="K472" s="11" t="s">
        <v>46</v>
      </c>
      <c r="L472" s="15">
        <v>1</v>
      </c>
      <c r="M472" s="16">
        <v>50.99</v>
      </c>
      <c r="N472" s="17">
        <v>0.1</v>
      </c>
      <c r="O472" s="16">
        <v>21.86</v>
      </c>
      <c r="P472" s="16">
        <f t="shared" si="52"/>
        <v>45.890999999999998</v>
      </c>
      <c r="Q472" s="16">
        <f t="shared" si="53"/>
        <v>21.86</v>
      </c>
      <c r="R472" s="16">
        <f t="shared" si="54"/>
        <v>24.030999999999999</v>
      </c>
      <c r="S472" s="18">
        <f t="shared" si="55"/>
        <v>0.52365387548756803</v>
      </c>
      <c r="T472" s="19">
        <f>YEAR(SalesDataTable[[#This Row],[Order Date]])</f>
        <v>2026</v>
      </c>
      <c r="U472" s="18" t="str">
        <f>"Q"&amp;ROUNDUP(MONTH(SalesDataTable[[#This Row],[Order Date]])/3,0)</f>
        <v>Q1</v>
      </c>
      <c r="V472" s="15">
        <f>MONTH(SalesDataTable[[#This Row],[Order Date]])</f>
        <v>3</v>
      </c>
      <c r="W472" s="18" t="str">
        <f>TEXT(SalesDataTable[[#This Row],[Order Date]],"mmm")</f>
        <v>Mar</v>
      </c>
    </row>
    <row r="473" spans="1:23" ht="15.6">
      <c r="A473" s="11">
        <v>2767</v>
      </c>
      <c r="B473" s="12">
        <v>46112</v>
      </c>
      <c r="C473" s="11">
        <f t="shared" si="49"/>
        <v>2026</v>
      </c>
      <c r="D473" s="13" t="str">
        <f t="shared" si="50"/>
        <v>Mar</v>
      </c>
      <c r="E473" s="14" t="str">
        <f t="shared" si="51"/>
        <v>Q1</v>
      </c>
      <c r="F473" s="11" t="s">
        <v>30</v>
      </c>
      <c r="G473" s="11" t="s">
        <v>51</v>
      </c>
      <c r="H473" s="11" t="s">
        <v>26</v>
      </c>
      <c r="I473" s="11" t="s">
        <v>27</v>
      </c>
      <c r="J473" s="11" t="s">
        <v>38</v>
      </c>
      <c r="K473" s="11" t="s">
        <v>68</v>
      </c>
      <c r="L473" s="15">
        <v>4</v>
      </c>
      <c r="M473" s="16">
        <v>134.18</v>
      </c>
      <c r="N473" s="17">
        <v>0</v>
      </c>
      <c r="O473" s="16">
        <v>66.430000000000007</v>
      </c>
      <c r="P473" s="16">
        <f t="shared" si="52"/>
        <v>536.72</v>
      </c>
      <c r="Q473" s="16">
        <f t="shared" si="53"/>
        <v>265.72000000000003</v>
      </c>
      <c r="R473" s="16">
        <f t="shared" si="54"/>
        <v>271</v>
      </c>
      <c r="S473" s="18">
        <f t="shared" si="55"/>
        <v>0.50491876583693496</v>
      </c>
      <c r="T473" s="19">
        <f>YEAR(SalesDataTable[[#This Row],[Order Date]])</f>
        <v>2026</v>
      </c>
      <c r="U473" s="18" t="str">
        <f>"Q"&amp;ROUNDUP(MONTH(SalesDataTable[[#This Row],[Order Date]])/3,0)</f>
        <v>Q1</v>
      </c>
      <c r="V473" s="15">
        <f>MONTH(SalesDataTable[[#This Row],[Order Date]])</f>
        <v>3</v>
      </c>
      <c r="W473" s="18" t="str">
        <f>TEXT(SalesDataTable[[#This Row],[Order Date]],"mmm")</f>
        <v>Mar</v>
      </c>
    </row>
    <row r="474" spans="1:23" ht="15.6">
      <c r="A474" s="11">
        <v>3794</v>
      </c>
      <c r="B474" s="12">
        <v>46112</v>
      </c>
      <c r="C474" s="11">
        <f t="shared" si="49"/>
        <v>2026</v>
      </c>
      <c r="D474" s="13" t="str">
        <f t="shared" si="50"/>
        <v>Mar</v>
      </c>
      <c r="E474" s="14" t="str">
        <f t="shared" si="51"/>
        <v>Q1</v>
      </c>
      <c r="F474" s="11" t="s">
        <v>30</v>
      </c>
      <c r="G474" s="11" t="s">
        <v>67</v>
      </c>
      <c r="H474" s="11" t="s">
        <v>43</v>
      </c>
      <c r="I474" s="11" t="s">
        <v>40</v>
      </c>
      <c r="J474" s="11" t="s">
        <v>58</v>
      </c>
      <c r="K474" s="11" t="s">
        <v>69</v>
      </c>
      <c r="L474" s="15">
        <v>2</v>
      </c>
      <c r="M474" s="16">
        <v>50.86</v>
      </c>
      <c r="N474" s="17">
        <v>0.1</v>
      </c>
      <c r="O474" s="16">
        <v>21.76</v>
      </c>
      <c r="P474" s="16">
        <f t="shared" si="52"/>
        <v>91.548000000000002</v>
      </c>
      <c r="Q474" s="16">
        <f t="shared" si="53"/>
        <v>43.52</v>
      </c>
      <c r="R474" s="16">
        <f t="shared" si="54"/>
        <v>48.027999999999999</v>
      </c>
      <c r="S474" s="18">
        <f t="shared" si="55"/>
        <v>0.52462096386595003</v>
      </c>
      <c r="T474" s="19">
        <f>YEAR(SalesDataTable[[#This Row],[Order Date]])</f>
        <v>2026</v>
      </c>
      <c r="U474" s="18" t="str">
        <f>"Q"&amp;ROUNDUP(MONTH(SalesDataTable[[#This Row],[Order Date]])/3,0)</f>
        <v>Q1</v>
      </c>
      <c r="V474" s="15">
        <f>MONTH(SalesDataTable[[#This Row],[Order Date]])</f>
        <v>3</v>
      </c>
      <c r="W474" s="18" t="str">
        <f>TEXT(SalesDataTable[[#This Row],[Order Date]],"mmm")</f>
        <v>Mar</v>
      </c>
    </row>
    <row r="475" spans="1:23" ht="15.6">
      <c r="A475" s="11">
        <v>3880</v>
      </c>
      <c r="B475" s="12">
        <v>46112</v>
      </c>
      <c r="C475" s="11">
        <f t="shared" si="49"/>
        <v>2026</v>
      </c>
      <c r="D475" s="13" t="str">
        <f t="shared" si="50"/>
        <v>Mar</v>
      </c>
      <c r="E475" s="14" t="str">
        <f t="shared" si="51"/>
        <v>Q1</v>
      </c>
      <c r="F475" s="11" t="s">
        <v>30</v>
      </c>
      <c r="G475" s="11" t="s">
        <v>67</v>
      </c>
      <c r="H475" s="11" t="s">
        <v>32</v>
      </c>
      <c r="I475" s="11" t="s">
        <v>40</v>
      </c>
      <c r="J475" s="11" t="s">
        <v>47</v>
      </c>
      <c r="K475" s="11" t="s">
        <v>75</v>
      </c>
      <c r="L475" s="15">
        <v>12</v>
      </c>
      <c r="M475" s="16">
        <v>124.86</v>
      </c>
      <c r="N475" s="17">
        <v>0.1</v>
      </c>
      <c r="O475" s="16">
        <v>60.82</v>
      </c>
      <c r="P475" s="16">
        <f t="shared" si="52"/>
        <v>1348.4880000000001</v>
      </c>
      <c r="Q475" s="16">
        <f t="shared" si="53"/>
        <v>729.84</v>
      </c>
      <c r="R475" s="16">
        <f t="shared" si="54"/>
        <v>618.64800000000002</v>
      </c>
      <c r="S475" s="18">
        <f t="shared" si="55"/>
        <v>0.45877160197198602</v>
      </c>
      <c r="T475" s="19">
        <f>YEAR(SalesDataTable[[#This Row],[Order Date]])</f>
        <v>2026</v>
      </c>
      <c r="U475" s="18" t="str">
        <f>"Q"&amp;ROUNDUP(MONTH(SalesDataTable[[#This Row],[Order Date]])/3,0)</f>
        <v>Q1</v>
      </c>
      <c r="V475" s="15">
        <f>MONTH(SalesDataTable[[#This Row],[Order Date]])</f>
        <v>3</v>
      </c>
      <c r="W475" s="18" t="str">
        <f>TEXT(SalesDataTable[[#This Row],[Order Date]],"mmm")</f>
        <v>Mar</v>
      </c>
    </row>
    <row r="476" spans="1:23" ht="15.6">
      <c r="A476" s="11">
        <v>422</v>
      </c>
      <c r="B476" s="12">
        <v>46113</v>
      </c>
      <c r="C476" s="11">
        <f t="shared" si="49"/>
        <v>2026</v>
      </c>
      <c r="D476" s="13" t="str">
        <f t="shared" si="50"/>
        <v>Apr</v>
      </c>
      <c r="E476" s="14" t="str">
        <f t="shared" si="51"/>
        <v>Q2</v>
      </c>
      <c r="F476" s="11" t="s">
        <v>44</v>
      </c>
      <c r="G476" s="11" t="s">
        <v>45</v>
      </c>
      <c r="H476" s="11" t="s">
        <v>26</v>
      </c>
      <c r="I476" s="11" t="s">
        <v>40</v>
      </c>
      <c r="J476" s="11" t="s">
        <v>28</v>
      </c>
      <c r="K476" s="11" t="s">
        <v>29</v>
      </c>
      <c r="L476" s="15">
        <v>1</v>
      </c>
      <c r="M476" s="16">
        <v>81.760000000000005</v>
      </c>
      <c r="N476" s="17">
        <v>0.1</v>
      </c>
      <c r="O476" s="16">
        <v>42.78</v>
      </c>
      <c r="P476" s="16">
        <f t="shared" si="52"/>
        <v>73.584000000000003</v>
      </c>
      <c r="Q476" s="16">
        <f t="shared" si="53"/>
        <v>42.78</v>
      </c>
      <c r="R476" s="16">
        <f t="shared" si="54"/>
        <v>30.803999999999998</v>
      </c>
      <c r="S476" s="18">
        <f t="shared" si="55"/>
        <v>0.41862361382909302</v>
      </c>
      <c r="T476" s="19">
        <f>YEAR(SalesDataTable[[#This Row],[Order Date]])</f>
        <v>2026</v>
      </c>
      <c r="U476" s="18" t="str">
        <f>"Q"&amp;ROUNDUP(MONTH(SalesDataTable[[#This Row],[Order Date]])/3,0)</f>
        <v>Q2</v>
      </c>
      <c r="V476" s="15">
        <f>MONTH(SalesDataTable[[#This Row],[Order Date]])</f>
        <v>4</v>
      </c>
      <c r="W476" s="18" t="str">
        <f>TEXT(SalesDataTable[[#This Row],[Order Date]],"mmm")</f>
        <v>Apr</v>
      </c>
    </row>
    <row r="477" spans="1:23" ht="15.6">
      <c r="A477" s="11">
        <v>495</v>
      </c>
      <c r="B477" s="12">
        <v>46113</v>
      </c>
      <c r="C477" s="11">
        <f t="shared" si="49"/>
        <v>2026</v>
      </c>
      <c r="D477" s="13" t="str">
        <f t="shared" si="50"/>
        <v>Apr</v>
      </c>
      <c r="E477" s="14" t="str">
        <f t="shared" si="51"/>
        <v>Q2</v>
      </c>
      <c r="F477" s="11" t="s">
        <v>30</v>
      </c>
      <c r="G477" s="11" t="s">
        <v>73</v>
      </c>
      <c r="H477" s="11" t="s">
        <v>43</v>
      </c>
      <c r="I477" s="11" t="s">
        <v>40</v>
      </c>
      <c r="J477" s="11" t="s">
        <v>38</v>
      </c>
      <c r="K477" s="11" t="s">
        <v>68</v>
      </c>
      <c r="L477" s="15">
        <v>1</v>
      </c>
      <c r="M477" s="16">
        <v>134.65</v>
      </c>
      <c r="N477" s="17">
        <v>0</v>
      </c>
      <c r="O477" s="16">
        <v>68.19</v>
      </c>
      <c r="P477" s="16">
        <f t="shared" si="52"/>
        <v>134.65</v>
      </c>
      <c r="Q477" s="16">
        <f t="shared" si="53"/>
        <v>68.19</v>
      </c>
      <c r="R477" s="16">
        <f t="shared" si="54"/>
        <v>66.459999999999994</v>
      </c>
      <c r="S477" s="18">
        <f t="shared" si="55"/>
        <v>0.49357593761604202</v>
      </c>
      <c r="T477" s="19">
        <f>YEAR(SalesDataTable[[#This Row],[Order Date]])</f>
        <v>2026</v>
      </c>
      <c r="U477" s="18" t="str">
        <f>"Q"&amp;ROUNDUP(MONTH(SalesDataTable[[#This Row],[Order Date]])/3,0)</f>
        <v>Q2</v>
      </c>
      <c r="V477" s="15">
        <f>MONTH(SalesDataTable[[#This Row],[Order Date]])</f>
        <v>4</v>
      </c>
      <c r="W477" s="18" t="str">
        <f>TEXT(SalesDataTable[[#This Row],[Order Date]],"mmm")</f>
        <v>Apr</v>
      </c>
    </row>
    <row r="478" spans="1:23" ht="15.6">
      <c r="A478" s="11">
        <v>1517</v>
      </c>
      <c r="B478" s="12">
        <v>46113</v>
      </c>
      <c r="C478" s="11">
        <f t="shared" si="49"/>
        <v>2026</v>
      </c>
      <c r="D478" s="13" t="str">
        <f t="shared" si="50"/>
        <v>Apr</v>
      </c>
      <c r="E478" s="14" t="str">
        <f t="shared" si="51"/>
        <v>Q2</v>
      </c>
      <c r="F478" s="11" t="s">
        <v>35</v>
      </c>
      <c r="G478" s="11" t="s">
        <v>76</v>
      </c>
      <c r="H478" s="11" t="s">
        <v>26</v>
      </c>
      <c r="I478" s="11" t="s">
        <v>40</v>
      </c>
      <c r="J478" s="11" t="s">
        <v>28</v>
      </c>
      <c r="K478" s="11" t="s">
        <v>50</v>
      </c>
      <c r="L478" s="15">
        <v>1</v>
      </c>
      <c r="M478" s="16">
        <v>41.21</v>
      </c>
      <c r="N478" s="17">
        <v>0</v>
      </c>
      <c r="O478" s="16">
        <v>16.34</v>
      </c>
      <c r="P478" s="16">
        <f t="shared" si="52"/>
        <v>41.21</v>
      </c>
      <c r="Q478" s="16">
        <f t="shared" si="53"/>
        <v>16.34</v>
      </c>
      <c r="R478" s="16">
        <f t="shared" si="54"/>
        <v>24.87</v>
      </c>
      <c r="S478" s="18">
        <f t="shared" si="55"/>
        <v>0.60349429750060701</v>
      </c>
      <c r="T478" s="19">
        <f>YEAR(SalesDataTable[[#This Row],[Order Date]])</f>
        <v>2026</v>
      </c>
      <c r="U478" s="18" t="str">
        <f>"Q"&amp;ROUNDUP(MONTH(SalesDataTable[[#This Row],[Order Date]])/3,0)</f>
        <v>Q2</v>
      </c>
      <c r="V478" s="15">
        <f>MONTH(SalesDataTable[[#This Row],[Order Date]])</f>
        <v>4</v>
      </c>
      <c r="W478" s="18" t="str">
        <f>TEXT(SalesDataTable[[#This Row],[Order Date]],"mmm")</f>
        <v>Apr</v>
      </c>
    </row>
    <row r="479" spans="1:23" ht="15.6">
      <c r="A479" s="11">
        <v>2391</v>
      </c>
      <c r="B479" s="12">
        <v>46113</v>
      </c>
      <c r="C479" s="11">
        <f t="shared" si="49"/>
        <v>2026</v>
      </c>
      <c r="D479" s="13" t="str">
        <f t="shared" si="50"/>
        <v>Apr</v>
      </c>
      <c r="E479" s="14" t="str">
        <f t="shared" si="51"/>
        <v>Q2</v>
      </c>
      <c r="F479" s="11" t="s">
        <v>30</v>
      </c>
      <c r="G479" s="11" t="s">
        <v>67</v>
      </c>
      <c r="H479" s="11" t="s">
        <v>26</v>
      </c>
      <c r="I479" s="11" t="s">
        <v>27</v>
      </c>
      <c r="J479" s="11" t="s">
        <v>58</v>
      </c>
      <c r="K479" s="11" t="s">
        <v>59</v>
      </c>
      <c r="L479" s="15">
        <v>2</v>
      </c>
      <c r="M479" s="16">
        <v>40.590000000000003</v>
      </c>
      <c r="N479" s="17">
        <v>0</v>
      </c>
      <c r="O479" s="16">
        <v>15.01</v>
      </c>
      <c r="P479" s="16">
        <f t="shared" si="52"/>
        <v>81.180000000000007</v>
      </c>
      <c r="Q479" s="16">
        <f t="shared" si="53"/>
        <v>30.02</v>
      </c>
      <c r="R479" s="16">
        <f t="shared" si="54"/>
        <v>51.16</v>
      </c>
      <c r="S479" s="18">
        <f t="shared" si="55"/>
        <v>0.63020448386302097</v>
      </c>
      <c r="T479" s="19">
        <f>YEAR(SalesDataTable[[#This Row],[Order Date]])</f>
        <v>2026</v>
      </c>
      <c r="U479" s="18" t="str">
        <f>"Q"&amp;ROUNDUP(MONTH(SalesDataTable[[#This Row],[Order Date]])/3,0)</f>
        <v>Q2</v>
      </c>
      <c r="V479" s="15">
        <f>MONTH(SalesDataTable[[#This Row],[Order Date]])</f>
        <v>4</v>
      </c>
      <c r="W479" s="18" t="str">
        <f>TEXT(SalesDataTable[[#This Row],[Order Date]],"mmm")</f>
        <v>Apr</v>
      </c>
    </row>
    <row r="480" spans="1:23" ht="15.6">
      <c r="A480" s="11">
        <v>3809</v>
      </c>
      <c r="B480" s="12">
        <v>46113</v>
      </c>
      <c r="C480" s="11">
        <f t="shared" si="49"/>
        <v>2026</v>
      </c>
      <c r="D480" s="13" t="str">
        <f t="shared" si="50"/>
        <v>Apr</v>
      </c>
      <c r="E480" s="14" t="str">
        <f t="shared" si="51"/>
        <v>Q2</v>
      </c>
      <c r="F480" s="11" t="s">
        <v>24</v>
      </c>
      <c r="G480" s="11" t="s">
        <v>74</v>
      </c>
      <c r="H480" s="11" t="s">
        <v>26</v>
      </c>
      <c r="I480" s="11" t="s">
        <v>37</v>
      </c>
      <c r="J480" s="11" t="s">
        <v>47</v>
      </c>
      <c r="K480" s="11" t="s">
        <v>75</v>
      </c>
      <c r="L480" s="15">
        <v>3</v>
      </c>
      <c r="M480" s="16">
        <v>124.08</v>
      </c>
      <c r="N480" s="17">
        <v>0.05</v>
      </c>
      <c r="O480" s="16">
        <v>62.41</v>
      </c>
      <c r="P480" s="16">
        <f t="shared" si="52"/>
        <v>353.62799999999999</v>
      </c>
      <c r="Q480" s="16">
        <f t="shared" si="53"/>
        <v>187.23</v>
      </c>
      <c r="R480" s="16">
        <f t="shared" si="54"/>
        <v>166.398</v>
      </c>
      <c r="S480" s="18">
        <f t="shared" si="55"/>
        <v>0.47054531880959699</v>
      </c>
      <c r="T480" s="19">
        <f>YEAR(SalesDataTable[[#This Row],[Order Date]])</f>
        <v>2026</v>
      </c>
      <c r="U480" s="18" t="str">
        <f>"Q"&amp;ROUNDUP(MONTH(SalesDataTable[[#This Row],[Order Date]])/3,0)</f>
        <v>Q2</v>
      </c>
      <c r="V480" s="15">
        <f>MONTH(SalesDataTable[[#This Row],[Order Date]])</f>
        <v>4</v>
      </c>
      <c r="W480" s="18" t="str">
        <f>TEXT(SalesDataTable[[#This Row],[Order Date]],"mmm")</f>
        <v>Apr</v>
      </c>
    </row>
    <row r="481" spans="1:23" ht="15.6">
      <c r="A481" s="11">
        <v>3958</v>
      </c>
      <c r="B481" s="12">
        <v>46113</v>
      </c>
      <c r="C481" s="11">
        <f t="shared" si="49"/>
        <v>2026</v>
      </c>
      <c r="D481" s="13" t="str">
        <f t="shared" si="50"/>
        <v>Apr</v>
      </c>
      <c r="E481" s="14" t="str">
        <f t="shared" si="51"/>
        <v>Q2</v>
      </c>
      <c r="F481" s="11" t="s">
        <v>30</v>
      </c>
      <c r="G481" s="11" t="s">
        <v>31</v>
      </c>
      <c r="H481" s="11" t="s">
        <v>26</v>
      </c>
      <c r="I481" s="11" t="s">
        <v>27</v>
      </c>
      <c r="J481" s="11" t="s">
        <v>47</v>
      </c>
      <c r="K481" s="11" t="s">
        <v>75</v>
      </c>
      <c r="L481" s="15">
        <v>2</v>
      </c>
      <c r="M481" s="16">
        <v>125.35</v>
      </c>
      <c r="N481" s="17">
        <v>0.15</v>
      </c>
      <c r="O481" s="16">
        <v>60.73</v>
      </c>
      <c r="P481" s="16">
        <f t="shared" si="52"/>
        <v>213.095</v>
      </c>
      <c r="Q481" s="16">
        <f t="shared" si="53"/>
        <v>121.46</v>
      </c>
      <c r="R481" s="16">
        <f t="shared" si="54"/>
        <v>91.635000000000005</v>
      </c>
      <c r="S481" s="18">
        <f t="shared" si="55"/>
        <v>0.43001947488209502</v>
      </c>
      <c r="T481" s="19">
        <f>YEAR(SalesDataTable[[#This Row],[Order Date]])</f>
        <v>2026</v>
      </c>
      <c r="U481" s="18" t="str">
        <f>"Q"&amp;ROUNDUP(MONTH(SalesDataTable[[#This Row],[Order Date]])/3,0)</f>
        <v>Q2</v>
      </c>
      <c r="V481" s="15">
        <f>MONTH(SalesDataTable[[#This Row],[Order Date]])</f>
        <v>4</v>
      </c>
      <c r="W481" s="18" t="str">
        <f>TEXT(SalesDataTable[[#This Row],[Order Date]],"mmm")</f>
        <v>Apr</v>
      </c>
    </row>
    <row r="482" spans="1:23" ht="15.6">
      <c r="A482" s="11">
        <v>4418</v>
      </c>
      <c r="B482" s="12">
        <v>46113</v>
      </c>
      <c r="C482" s="11">
        <f t="shared" si="49"/>
        <v>2026</v>
      </c>
      <c r="D482" s="13" t="str">
        <f t="shared" si="50"/>
        <v>Apr</v>
      </c>
      <c r="E482" s="14" t="str">
        <f t="shared" si="51"/>
        <v>Q2</v>
      </c>
      <c r="F482" s="11" t="s">
        <v>30</v>
      </c>
      <c r="G482" s="11" t="s">
        <v>73</v>
      </c>
      <c r="H482" s="11" t="s">
        <v>52</v>
      </c>
      <c r="I482" s="11" t="s">
        <v>37</v>
      </c>
      <c r="J482" s="11" t="s">
        <v>58</v>
      </c>
      <c r="K482" s="11" t="s">
        <v>66</v>
      </c>
      <c r="L482" s="15">
        <v>3</v>
      </c>
      <c r="M482" s="16">
        <v>36.090000000000003</v>
      </c>
      <c r="N482" s="17">
        <v>0</v>
      </c>
      <c r="O482" s="16">
        <v>14.03</v>
      </c>
      <c r="P482" s="16">
        <f t="shared" si="52"/>
        <v>108.27</v>
      </c>
      <c r="Q482" s="16">
        <f t="shared" si="53"/>
        <v>42.09</v>
      </c>
      <c r="R482" s="16">
        <f t="shared" si="54"/>
        <v>66.180000000000007</v>
      </c>
      <c r="S482" s="18">
        <f t="shared" si="55"/>
        <v>0.61124965364366901</v>
      </c>
      <c r="T482" s="19">
        <f>YEAR(SalesDataTable[[#This Row],[Order Date]])</f>
        <v>2026</v>
      </c>
      <c r="U482" s="18" t="str">
        <f>"Q"&amp;ROUNDUP(MONTH(SalesDataTable[[#This Row],[Order Date]])/3,0)</f>
        <v>Q2</v>
      </c>
      <c r="V482" s="15">
        <f>MONTH(SalesDataTable[[#This Row],[Order Date]])</f>
        <v>4</v>
      </c>
      <c r="W482" s="18" t="str">
        <f>TEXT(SalesDataTable[[#This Row],[Order Date]],"mmm")</f>
        <v>Apr</v>
      </c>
    </row>
    <row r="483" spans="1:23" ht="15.6">
      <c r="A483" s="11">
        <v>4693</v>
      </c>
      <c r="B483" s="12">
        <v>46113</v>
      </c>
      <c r="C483" s="11">
        <f t="shared" si="49"/>
        <v>2026</v>
      </c>
      <c r="D483" s="13" t="str">
        <f t="shared" si="50"/>
        <v>Apr</v>
      </c>
      <c r="E483" s="14" t="str">
        <f t="shared" si="51"/>
        <v>Q2</v>
      </c>
      <c r="F483" s="11" t="s">
        <v>30</v>
      </c>
      <c r="G483" s="11" t="s">
        <v>67</v>
      </c>
      <c r="H483" s="11" t="s">
        <v>32</v>
      </c>
      <c r="I483" s="11" t="s">
        <v>40</v>
      </c>
      <c r="J483" s="11" t="s">
        <v>33</v>
      </c>
      <c r="K483" s="11" t="s">
        <v>34</v>
      </c>
      <c r="L483" s="15">
        <v>15</v>
      </c>
      <c r="M483" s="16">
        <v>94.33</v>
      </c>
      <c r="N483" s="17">
        <v>0.1</v>
      </c>
      <c r="O483" s="16">
        <v>44.38</v>
      </c>
      <c r="P483" s="16">
        <f t="shared" si="52"/>
        <v>1273.4549999999999</v>
      </c>
      <c r="Q483" s="16">
        <f t="shared" si="53"/>
        <v>665.7</v>
      </c>
      <c r="R483" s="16">
        <f t="shared" si="54"/>
        <v>607.755</v>
      </c>
      <c r="S483" s="18">
        <f t="shared" si="55"/>
        <v>0.47724890161018702</v>
      </c>
      <c r="T483" s="19">
        <f>YEAR(SalesDataTable[[#This Row],[Order Date]])</f>
        <v>2026</v>
      </c>
      <c r="U483" s="18" t="str">
        <f>"Q"&amp;ROUNDUP(MONTH(SalesDataTable[[#This Row],[Order Date]])/3,0)</f>
        <v>Q2</v>
      </c>
      <c r="V483" s="15">
        <f>MONTH(SalesDataTable[[#This Row],[Order Date]])</f>
        <v>4</v>
      </c>
      <c r="W483" s="18" t="str">
        <f>TEXT(SalesDataTable[[#This Row],[Order Date]],"mmm")</f>
        <v>Apr</v>
      </c>
    </row>
    <row r="484" spans="1:23" ht="15.6">
      <c r="A484" s="11">
        <v>193</v>
      </c>
      <c r="B484" s="12">
        <v>46114</v>
      </c>
      <c r="C484" s="11">
        <f t="shared" si="49"/>
        <v>2026</v>
      </c>
      <c r="D484" s="13" t="str">
        <f t="shared" si="50"/>
        <v>Apr</v>
      </c>
      <c r="E484" s="14" t="str">
        <f t="shared" si="51"/>
        <v>Q2</v>
      </c>
      <c r="F484" s="11" t="s">
        <v>44</v>
      </c>
      <c r="G484" s="11" t="s">
        <v>45</v>
      </c>
      <c r="H484" s="11" t="s">
        <v>43</v>
      </c>
      <c r="I484" s="11" t="s">
        <v>27</v>
      </c>
      <c r="J484" s="11" t="s">
        <v>38</v>
      </c>
      <c r="K484" s="11" t="s">
        <v>39</v>
      </c>
      <c r="L484" s="15">
        <v>1</v>
      </c>
      <c r="M484" s="16">
        <v>35.6</v>
      </c>
      <c r="N484" s="17">
        <v>0.1</v>
      </c>
      <c r="O484" s="16">
        <v>13.39</v>
      </c>
      <c r="P484" s="16">
        <f t="shared" si="52"/>
        <v>32.04</v>
      </c>
      <c r="Q484" s="16">
        <f t="shared" si="53"/>
        <v>13.39</v>
      </c>
      <c r="R484" s="16">
        <f t="shared" si="54"/>
        <v>18.649999999999999</v>
      </c>
      <c r="S484" s="18">
        <f t="shared" si="55"/>
        <v>0.58208489388264695</v>
      </c>
      <c r="T484" s="19">
        <f>YEAR(SalesDataTable[[#This Row],[Order Date]])</f>
        <v>2026</v>
      </c>
      <c r="U484" s="18" t="str">
        <f>"Q"&amp;ROUNDUP(MONTH(SalesDataTable[[#This Row],[Order Date]])/3,0)</f>
        <v>Q2</v>
      </c>
      <c r="V484" s="15">
        <f>MONTH(SalesDataTable[[#This Row],[Order Date]])</f>
        <v>4</v>
      </c>
      <c r="W484" s="18" t="str">
        <f>TEXT(SalesDataTable[[#This Row],[Order Date]],"mmm")</f>
        <v>Apr</v>
      </c>
    </row>
    <row r="485" spans="1:23" ht="15.6">
      <c r="A485" s="11">
        <v>2246</v>
      </c>
      <c r="B485" s="12">
        <v>46114</v>
      </c>
      <c r="C485" s="11">
        <f t="shared" si="49"/>
        <v>2026</v>
      </c>
      <c r="D485" s="13" t="str">
        <f t="shared" si="50"/>
        <v>Apr</v>
      </c>
      <c r="E485" s="14" t="str">
        <f t="shared" si="51"/>
        <v>Q2</v>
      </c>
      <c r="F485" s="11" t="s">
        <v>30</v>
      </c>
      <c r="G485" s="11" t="s">
        <v>67</v>
      </c>
      <c r="H485" s="11" t="s">
        <v>52</v>
      </c>
      <c r="I485" s="11" t="s">
        <v>27</v>
      </c>
      <c r="J485" s="11" t="s">
        <v>28</v>
      </c>
      <c r="K485" s="11" t="s">
        <v>46</v>
      </c>
      <c r="L485" s="15">
        <v>1</v>
      </c>
      <c r="M485" s="16">
        <v>50.17</v>
      </c>
      <c r="N485" s="17">
        <v>0</v>
      </c>
      <c r="O485" s="16">
        <v>21.95</v>
      </c>
      <c r="P485" s="16">
        <f t="shared" si="52"/>
        <v>50.17</v>
      </c>
      <c r="Q485" s="16">
        <f t="shared" si="53"/>
        <v>21.95</v>
      </c>
      <c r="R485" s="16">
        <f t="shared" si="54"/>
        <v>28.22</v>
      </c>
      <c r="S485" s="18">
        <f t="shared" si="55"/>
        <v>0.56248754235598997</v>
      </c>
      <c r="T485" s="19">
        <f>YEAR(SalesDataTable[[#This Row],[Order Date]])</f>
        <v>2026</v>
      </c>
      <c r="U485" s="18" t="str">
        <f>"Q"&amp;ROUNDUP(MONTH(SalesDataTable[[#This Row],[Order Date]])/3,0)</f>
        <v>Q2</v>
      </c>
      <c r="V485" s="15">
        <f>MONTH(SalesDataTable[[#This Row],[Order Date]])</f>
        <v>4</v>
      </c>
      <c r="W485" s="18" t="str">
        <f>TEXT(SalesDataTable[[#This Row],[Order Date]],"mmm")</f>
        <v>Apr</v>
      </c>
    </row>
    <row r="486" spans="1:23" ht="15.6">
      <c r="A486" s="11">
        <v>2556</v>
      </c>
      <c r="B486" s="12">
        <v>46114</v>
      </c>
      <c r="C486" s="11">
        <f t="shared" si="49"/>
        <v>2026</v>
      </c>
      <c r="D486" s="13" t="str">
        <f t="shared" si="50"/>
        <v>Apr</v>
      </c>
      <c r="E486" s="14" t="str">
        <f t="shared" si="51"/>
        <v>Q2</v>
      </c>
      <c r="F486" s="11" t="s">
        <v>44</v>
      </c>
      <c r="G486" s="11" t="s">
        <v>57</v>
      </c>
      <c r="H486" s="11" t="s">
        <v>26</v>
      </c>
      <c r="I486" s="11" t="s">
        <v>27</v>
      </c>
      <c r="J486" s="11" t="s">
        <v>33</v>
      </c>
      <c r="K486" s="11" t="s">
        <v>70</v>
      </c>
      <c r="L486" s="15">
        <v>2</v>
      </c>
      <c r="M486" s="16">
        <v>72.900000000000006</v>
      </c>
      <c r="N486" s="17">
        <v>0</v>
      </c>
      <c r="O486" s="16">
        <v>31.52</v>
      </c>
      <c r="P486" s="16">
        <f t="shared" si="52"/>
        <v>145.80000000000001</v>
      </c>
      <c r="Q486" s="16">
        <f t="shared" si="53"/>
        <v>63.04</v>
      </c>
      <c r="R486" s="16">
        <f t="shared" si="54"/>
        <v>82.76</v>
      </c>
      <c r="S486" s="18">
        <f t="shared" si="55"/>
        <v>0.56762688614540502</v>
      </c>
      <c r="T486" s="19">
        <f>YEAR(SalesDataTable[[#This Row],[Order Date]])</f>
        <v>2026</v>
      </c>
      <c r="U486" s="18" t="str">
        <f>"Q"&amp;ROUNDUP(MONTH(SalesDataTable[[#This Row],[Order Date]])/3,0)</f>
        <v>Q2</v>
      </c>
      <c r="V486" s="15">
        <f>MONTH(SalesDataTable[[#This Row],[Order Date]])</f>
        <v>4</v>
      </c>
      <c r="W486" s="18" t="str">
        <f>TEXT(SalesDataTable[[#This Row],[Order Date]],"mmm")</f>
        <v>Apr</v>
      </c>
    </row>
    <row r="487" spans="1:23" ht="15.6">
      <c r="A487" s="11">
        <v>169</v>
      </c>
      <c r="B487" s="12">
        <v>46115</v>
      </c>
      <c r="C487" s="11">
        <f t="shared" si="49"/>
        <v>2026</v>
      </c>
      <c r="D487" s="13" t="str">
        <f t="shared" si="50"/>
        <v>Apr</v>
      </c>
      <c r="E487" s="14" t="str">
        <f t="shared" si="51"/>
        <v>Q2</v>
      </c>
      <c r="F487" s="11" t="s">
        <v>35</v>
      </c>
      <c r="G487" s="11" t="s">
        <v>76</v>
      </c>
      <c r="H487" s="11" t="s">
        <v>26</v>
      </c>
      <c r="I487" s="11" t="s">
        <v>37</v>
      </c>
      <c r="J487" s="11" t="s">
        <v>33</v>
      </c>
      <c r="K487" s="11" t="s">
        <v>34</v>
      </c>
      <c r="L487" s="15">
        <v>2</v>
      </c>
      <c r="M487" s="16">
        <v>93.48</v>
      </c>
      <c r="N487" s="17">
        <v>0</v>
      </c>
      <c r="O487" s="16">
        <v>45.15</v>
      </c>
      <c r="P487" s="16">
        <f t="shared" si="52"/>
        <v>186.96</v>
      </c>
      <c r="Q487" s="16">
        <f t="shared" si="53"/>
        <v>90.3</v>
      </c>
      <c r="R487" s="16">
        <f t="shared" si="54"/>
        <v>96.66</v>
      </c>
      <c r="S487" s="18">
        <f t="shared" si="55"/>
        <v>0.51700898587933297</v>
      </c>
      <c r="T487" s="19">
        <f>YEAR(SalesDataTable[[#This Row],[Order Date]])</f>
        <v>2026</v>
      </c>
      <c r="U487" s="18" t="str">
        <f>"Q"&amp;ROUNDUP(MONTH(SalesDataTable[[#This Row],[Order Date]])/3,0)</f>
        <v>Q2</v>
      </c>
      <c r="V487" s="15">
        <f>MONTH(SalesDataTable[[#This Row],[Order Date]])</f>
        <v>4</v>
      </c>
      <c r="W487" s="18" t="str">
        <f>TEXT(SalesDataTable[[#This Row],[Order Date]],"mmm")</f>
        <v>Apr</v>
      </c>
    </row>
    <row r="488" spans="1:23" ht="15.6">
      <c r="A488" s="11">
        <v>877</v>
      </c>
      <c r="B488" s="12">
        <v>46115</v>
      </c>
      <c r="C488" s="11">
        <f t="shared" si="49"/>
        <v>2026</v>
      </c>
      <c r="D488" s="13" t="str">
        <f t="shared" si="50"/>
        <v>Apr</v>
      </c>
      <c r="E488" s="14" t="str">
        <f t="shared" si="51"/>
        <v>Q2</v>
      </c>
      <c r="F488" s="11" t="s">
        <v>30</v>
      </c>
      <c r="G488" s="11" t="s">
        <v>67</v>
      </c>
      <c r="H488" s="11" t="s">
        <v>26</v>
      </c>
      <c r="I488" s="11" t="s">
        <v>37</v>
      </c>
      <c r="J488" s="11" t="s">
        <v>47</v>
      </c>
      <c r="K488" s="11" t="s">
        <v>75</v>
      </c>
      <c r="L488" s="15">
        <v>1</v>
      </c>
      <c r="M488" s="16">
        <v>123.63</v>
      </c>
      <c r="N488" s="17">
        <v>0</v>
      </c>
      <c r="O488" s="16">
        <v>58.88</v>
      </c>
      <c r="P488" s="16">
        <f t="shared" si="52"/>
        <v>123.63</v>
      </c>
      <c r="Q488" s="16">
        <f t="shared" si="53"/>
        <v>58.88</v>
      </c>
      <c r="R488" s="16">
        <f t="shared" si="54"/>
        <v>64.75</v>
      </c>
      <c r="S488" s="18">
        <f t="shared" si="55"/>
        <v>0.523740192509909</v>
      </c>
      <c r="T488" s="19">
        <f>YEAR(SalesDataTable[[#This Row],[Order Date]])</f>
        <v>2026</v>
      </c>
      <c r="U488" s="18" t="str">
        <f>"Q"&amp;ROUNDUP(MONTH(SalesDataTable[[#This Row],[Order Date]])/3,0)</f>
        <v>Q2</v>
      </c>
      <c r="V488" s="15">
        <f>MONTH(SalesDataTable[[#This Row],[Order Date]])</f>
        <v>4</v>
      </c>
      <c r="W488" s="18" t="str">
        <f>TEXT(SalesDataTable[[#This Row],[Order Date]],"mmm")</f>
        <v>Apr</v>
      </c>
    </row>
    <row r="489" spans="1:23" ht="15.6">
      <c r="A489" s="11">
        <v>2023</v>
      </c>
      <c r="B489" s="12">
        <v>46115</v>
      </c>
      <c r="C489" s="11">
        <f t="shared" si="49"/>
        <v>2026</v>
      </c>
      <c r="D489" s="13" t="str">
        <f t="shared" si="50"/>
        <v>Apr</v>
      </c>
      <c r="E489" s="14" t="str">
        <f t="shared" si="51"/>
        <v>Q2</v>
      </c>
      <c r="F489" s="11" t="s">
        <v>30</v>
      </c>
      <c r="G489" s="11" t="s">
        <v>67</v>
      </c>
      <c r="H489" s="11" t="s">
        <v>26</v>
      </c>
      <c r="I489" s="11" t="s">
        <v>37</v>
      </c>
      <c r="J489" s="11" t="s">
        <v>38</v>
      </c>
      <c r="K489" s="11" t="s">
        <v>72</v>
      </c>
      <c r="L489" s="15">
        <v>3</v>
      </c>
      <c r="M489" s="16">
        <v>168.37</v>
      </c>
      <c r="N489" s="17">
        <v>0</v>
      </c>
      <c r="O489" s="16">
        <v>87.15</v>
      </c>
      <c r="P489" s="16">
        <f t="shared" si="52"/>
        <v>505.11</v>
      </c>
      <c r="Q489" s="16">
        <f t="shared" si="53"/>
        <v>261.45</v>
      </c>
      <c r="R489" s="16">
        <f t="shared" si="54"/>
        <v>243.66</v>
      </c>
      <c r="S489" s="18">
        <f t="shared" si="55"/>
        <v>0.48238997446100801</v>
      </c>
      <c r="T489" s="19">
        <f>YEAR(SalesDataTable[[#This Row],[Order Date]])</f>
        <v>2026</v>
      </c>
      <c r="U489" s="18" t="str">
        <f>"Q"&amp;ROUNDUP(MONTH(SalesDataTable[[#This Row],[Order Date]])/3,0)</f>
        <v>Q2</v>
      </c>
      <c r="V489" s="15">
        <f>MONTH(SalesDataTable[[#This Row],[Order Date]])</f>
        <v>4</v>
      </c>
      <c r="W489" s="18" t="str">
        <f>TEXT(SalesDataTable[[#This Row],[Order Date]],"mmm")</f>
        <v>Apr</v>
      </c>
    </row>
    <row r="490" spans="1:23" ht="15.6">
      <c r="A490" s="11">
        <v>2548</v>
      </c>
      <c r="B490" s="12">
        <v>46115</v>
      </c>
      <c r="C490" s="11">
        <f t="shared" si="49"/>
        <v>2026</v>
      </c>
      <c r="D490" s="13" t="str">
        <f t="shared" si="50"/>
        <v>Apr</v>
      </c>
      <c r="E490" s="14" t="str">
        <f t="shared" si="51"/>
        <v>Q2</v>
      </c>
      <c r="F490" s="11" t="s">
        <v>24</v>
      </c>
      <c r="G490" s="11" t="s">
        <v>60</v>
      </c>
      <c r="H490" s="11" t="s">
        <v>52</v>
      </c>
      <c r="I490" s="11" t="s">
        <v>37</v>
      </c>
      <c r="J490" s="11" t="s">
        <v>28</v>
      </c>
      <c r="K490" s="11" t="s">
        <v>46</v>
      </c>
      <c r="L490" s="15">
        <v>4</v>
      </c>
      <c r="M490" s="16">
        <v>51.68</v>
      </c>
      <c r="N490" s="17">
        <v>0.05</v>
      </c>
      <c r="O490" s="16">
        <v>23.09</v>
      </c>
      <c r="P490" s="16">
        <f t="shared" si="52"/>
        <v>196.38399999999999</v>
      </c>
      <c r="Q490" s="16">
        <f t="shared" si="53"/>
        <v>92.36</v>
      </c>
      <c r="R490" s="16">
        <f t="shared" si="54"/>
        <v>104.024</v>
      </c>
      <c r="S490" s="18">
        <f t="shared" si="55"/>
        <v>0.52969692031937399</v>
      </c>
      <c r="T490" s="19">
        <f>YEAR(SalesDataTable[[#This Row],[Order Date]])</f>
        <v>2026</v>
      </c>
      <c r="U490" s="18" t="str">
        <f>"Q"&amp;ROUNDUP(MONTH(SalesDataTable[[#This Row],[Order Date]])/3,0)</f>
        <v>Q2</v>
      </c>
      <c r="V490" s="15">
        <f>MONTH(SalesDataTable[[#This Row],[Order Date]])</f>
        <v>4</v>
      </c>
      <c r="W490" s="18" t="str">
        <f>TEXT(SalesDataTable[[#This Row],[Order Date]],"mmm")</f>
        <v>Apr</v>
      </c>
    </row>
    <row r="491" spans="1:23" ht="15.6">
      <c r="A491" s="11">
        <v>2602</v>
      </c>
      <c r="B491" s="12">
        <v>46115</v>
      </c>
      <c r="C491" s="11">
        <f t="shared" si="49"/>
        <v>2026</v>
      </c>
      <c r="D491" s="13" t="str">
        <f t="shared" si="50"/>
        <v>Apr</v>
      </c>
      <c r="E491" s="14" t="str">
        <f t="shared" si="51"/>
        <v>Q2</v>
      </c>
      <c r="F491" s="11" t="s">
        <v>30</v>
      </c>
      <c r="G491" s="11" t="s">
        <v>67</v>
      </c>
      <c r="H491" s="11" t="s">
        <v>52</v>
      </c>
      <c r="I491" s="11" t="s">
        <v>37</v>
      </c>
      <c r="J491" s="11" t="s">
        <v>28</v>
      </c>
      <c r="K491" s="11" t="s">
        <v>50</v>
      </c>
      <c r="L491" s="15">
        <v>1</v>
      </c>
      <c r="M491" s="16">
        <v>40.159999999999997</v>
      </c>
      <c r="N491" s="17">
        <v>0</v>
      </c>
      <c r="O491" s="16">
        <v>16.77</v>
      </c>
      <c r="P491" s="16">
        <f t="shared" si="52"/>
        <v>40.159999999999997</v>
      </c>
      <c r="Q491" s="16">
        <f t="shared" si="53"/>
        <v>16.77</v>
      </c>
      <c r="R491" s="16">
        <f t="shared" si="54"/>
        <v>23.39</v>
      </c>
      <c r="S491" s="18">
        <f t="shared" si="55"/>
        <v>0.58242031872510003</v>
      </c>
      <c r="T491" s="19">
        <f>YEAR(SalesDataTable[[#This Row],[Order Date]])</f>
        <v>2026</v>
      </c>
      <c r="U491" s="18" t="str">
        <f>"Q"&amp;ROUNDUP(MONTH(SalesDataTable[[#This Row],[Order Date]])/3,0)</f>
        <v>Q2</v>
      </c>
      <c r="V491" s="15">
        <f>MONTH(SalesDataTable[[#This Row],[Order Date]])</f>
        <v>4</v>
      </c>
      <c r="W491" s="18" t="str">
        <f>TEXT(SalesDataTable[[#This Row],[Order Date]],"mmm")</f>
        <v>Apr</v>
      </c>
    </row>
    <row r="492" spans="1:23" ht="15.6">
      <c r="A492" s="11">
        <v>3229</v>
      </c>
      <c r="B492" s="12">
        <v>46115</v>
      </c>
      <c r="C492" s="11">
        <f t="shared" si="49"/>
        <v>2026</v>
      </c>
      <c r="D492" s="13" t="str">
        <f t="shared" si="50"/>
        <v>Apr</v>
      </c>
      <c r="E492" s="14" t="str">
        <f t="shared" si="51"/>
        <v>Q2</v>
      </c>
      <c r="F492" s="11" t="s">
        <v>44</v>
      </c>
      <c r="G492" s="11" t="s">
        <v>71</v>
      </c>
      <c r="H492" s="11" t="s">
        <v>43</v>
      </c>
      <c r="I492" s="11" t="s">
        <v>27</v>
      </c>
      <c r="J492" s="11" t="s">
        <v>38</v>
      </c>
      <c r="K492" s="11" t="s">
        <v>39</v>
      </c>
      <c r="L492" s="15">
        <v>3</v>
      </c>
      <c r="M492" s="16">
        <v>36.17</v>
      </c>
      <c r="N492" s="17">
        <v>0.1</v>
      </c>
      <c r="O492" s="16">
        <v>13.65</v>
      </c>
      <c r="P492" s="16">
        <f t="shared" si="52"/>
        <v>97.659000000000006</v>
      </c>
      <c r="Q492" s="16">
        <f t="shared" si="53"/>
        <v>40.950000000000003</v>
      </c>
      <c r="R492" s="16">
        <f t="shared" si="54"/>
        <v>56.709000000000003</v>
      </c>
      <c r="S492" s="18">
        <f t="shared" si="55"/>
        <v>0.58068380794396801</v>
      </c>
      <c r="T492" s="19">
        <f>YEAR(SalesDataTable[[#This Row],[Order Date]])</f>
        <v>2026</v>
      </c>
      <c r="U492" s="18" t="str">
        <f>"Q"&amp;ROUNDUP(MONTH(SalesDataTable[[#This Row],[Order Date]])/3,0)</f>
        <v>Q2</v>
      </c>
      <c r="V492" s="15">
        <f>MONTH(SalesDataTable[[#This Row],[Order Date]])</f>
        <v>4</v>
      </c>
      <c r="W492" s="18" t="str">
        <f>TEXT(SalesDataTable[[#This Row],[Order Date]],"mmm")</f>
        <v>Apr</v>
      </c>
    </row>
    <row r="493" spans="1:23" ht="15.6">
      <c r="A493" s="11">
        <v>3261</v>
      </c>
      <c r="B493" s="12">
        <v>46115</v>
      </c>
      <c r="C493" s="11">
        <f t="shared" si="49"/>
        <v>2026</v>
      </c>
      <c r="D493" s="13" t="str">
        <f t="shared" si="50"/>
        <v>Apr</v>
      </c>
      <c r="E493" s="14" t="str">
        <f t="shared" si="51"/>
        <v>Q2</v>
      </c>
      <c r="F493" s="11" t="s">
        <v>35</v>
      </c>
      <c r="G493" s="11" t="s">
        <v>63</v>
      </c>
      <c r="H493" s="11" t="s">
        <v>26</v>
      </c>
      <c r="I493" s="11" t="s">
        <v>37</v>
      </c>
      <c r="J493" s="11" t="s">
        <v>38</v>
      </c>
      <c r="K493" s="11" t="s">
        <v>68</v>
      </c>
      <c r="L493" s="15">
        <v>4</v>
      </c>
      <c r="M493" s="16">
        <v>130.55000000000001</v>
      </c>
      <c r="N493" s="17">
        <v>0</v>
      </c>
      <c r="O493" s="16">
        <v>67.66</v>
      </c>
      <c r="P493" s="16">
        <f t="shared" si="52"/>
        <v>522.20000000000005</v>
      </c>
      <c r="Q493" s="16">
        <f t="shared" si="53"/>
        <v>270.64</v>
      </c>
      <c r="R493" s="16">
        <f t="shared" si="54"/>
        <v>251.56</v>
      </c>
      <c r="S493" s="18">
        <f t="shared" si="55"/>
        <v>0.48173113749521301</v>
      </c>
      <c r="T493" s="19">
        <f>YEAR(SalesDataTable[[#This Row],[Order Date]])</f>
        <v>2026</v>
      </c>
      <c r="U493" s="18" t="str">
        <f>"Q"&amp;ROUNDUP(MONTH(SalesDataTable[[#This Row],[Order Date]])/3,0)</f>
        <v>Q2</v>
      </c>
      <c r="V493" s="15">
        <f>MONTH(SalesDataTable[[#This Row],[Order Date]])</f>
        <v>4</v>
      </c>
      <c r="W493" s="18" t="str">
        <f>TEXT(SalesDataTable[[#This Row],[Order Date]],"mmm")</f>
        <v>Apr</v>
      </c>
    </row>
    <row r="494" spans="1:23" ht="15.6">
      <c r="A494" s="11">
        <v>3621</v>
      </c>
      <c r="B494" s="12">
        <v>46115</v>
      </c>
      <c r="C494" s="11">
        <f t="shared" si="49"/>
        <v>2026</v>
      </c>
      <c r="D494" s="13" t="str">
        <f t="shared" si="50"/>
        <v>Apr</v>
      </c>
      <c r="E494" s="14" t="str">
        <f t="shared" si="51"/>
        <v>Q2</v>
      </c>
      <c r="F494" s="11" t="s">
        <v>44</v>
      </c>
      <c r="G494" s="11" t="s">
        <v>57</v>
      </c>
      <c r="H494" s="11" t="s">
        <v>26</v>
      </c>
      <c r="I494" s="11" t="s">
        <v>37</v>
      </c>
      <c r="J494" s="11" t="s">
        <v>28</v>
      </c>
      <c r="K494" s="11" t="s">
        <v>54</v>
      </c>
      <c r="L494" s="15">
        <v>2</v>
      </c>
      <c r="M494" s="16">
        <v>102.63</v>
      </c>
      <c r="N494" s="17">
        <v>0</v>
      </c>
      <c r="O494" s="16">
        <v>50.19</v>
      </c>
      <c r="P494" s="16">
        <f t="shared" si="52"/>
        <v>205.26</v>
      </c>
      <c r="Q494" s="16">
        <f t="shared" si="53"/>
        <v>100.38</v>
      </c>
      <c r="R494" s="16">
        <f t="shared" si="54"/>
        <v>104.88</v>
      </c>
      <c r="S494" s="18">
        <f t="shared" si="55"/>
        <v>0.510961707103186</v>
      </c>
      <c r="T494" s="19">
        <f>YEAR(SalesDataTable[[#This Row],[Order Date]])</f>
        <v>2026</v>
      </c>
      <c r="U494" s="18" t="str">
        <f>"Q"&amp;ROUNDUP(MONTH(SalesDataTable[[#This Row],[Order Date]])/3,0)</f>
        <v>Q2</v>
      </c>
      <c r="V494" s="15">
        <f>MONTH(SalesDataTable[[#This Row],[Order Date]])</f>
        <v>4</v>
      </c>
      <c r="W494" s="18" t="str">
        <f>TEXT(SalesDataTable[[#This Row],[Order Date]],"mmm")</f>
        <v>Apr</v>
      </c>
    </row>
    <row r="495" spans="1:23" ht="15.6">
      <c r="A495" s="11">
        <v>4681</v>
      </c>
      <c r="B495" s="12">
        <v>46115</v>
      </c>
      <c r="C495" s="11">
        <f t="shared" si="49"/>
        <v>2026</v>
      </c>
      <c r="D495" s="13" t="str">
        <f t="shared" si="50"/>
        <v>Apr</v>
      </c>
      <c r="E495" s="14" t="str">
        <f t="shared" si="51"/>
        <v>Q2</v>
      </c>
      <c r="F495" s="11" t="s">
        <v>44</v>
      </c>
      <c r="G495" s="11" t="s">
        <v>71</v>
      </c>
      <c r="H495" s="11" t="s">
        <v>52</v>
      </c>
      <c r="I495" s="11" t="s">
        <v>27</v>
      </c>
      <c r="J495" s="11" t="s">
        <v>28</v>
      </c>
      <c r="K495" s="11" t="s">
        <v>29</v>
      </c>
      <c r="L495" s="15">
        <v>6</v>
      </c>
      <c r="M495" s="16">
        <v>81.239999999999995</v>
      </c>
      <c r="N495" s="17">
        <v>0</v>
      </c>
      <c r="O495" s="16">
        <v>43.28</v>
      </c>
      <c r="P495" s="16">
        <f t="shared" si="52"/>
        <v>487.44</v>
      </c>
      <c r="Q495" s="16">
        <f t="shared" si="53"/>
        <v>259.68</v>
      </c>
      <c r="R495" s="16">
        <f t="shared" si="54"/>
        <v>227.76</v>
      </c>
      <c r="S495" s="18">
        <f t="shared" si="55"/>
        <v>0.46725750861644499</v>
      </c>
      <c r="T495" s="19">
        <f>YEAR(SalesDataTable[[#This Row],[Order Date]])</f>
        <v>2026</v>
      </c>
      <c r="U495" s="18" t="str">
        <f>"Q"&amp;ROUNDUP(MONTH(SalesDataTable[[#This Row],[Order Date]])/3,0)</f>
        <v>Q2</v>
      </c>
      <c r="V495" s="15">
        <f>MONTH(SalesDataTable[[#This Row],[Order Date]])</f>
        <v>4</v>
      </c>
      <c r="W495" s="18" t="str">
        <f>TEXT(SalesDataTable[[#This Row],[Order Date]],"mmm")</f>
        <v>Apr</v>
      </c>
    </row>
    <row r="496" spans="1:23" ht="15.6">
      <c r="A496" s="11">
        <v>4954</v>
      </c>
      <c r="B496" s="12">
        <v>46115</v>
      </c>
      <c r="C496" s="11">
        <f t="shared" si="49"/>
        <v>2026</v>
      </c>
      <c r="D496" s="13" t="str">
        <f t="shared" si="50"/>
        <v>Apr</v>
      </c>
      <c r="E496" s="14" t="str">
        <f t="shared" si="51"/>
        <v>Q2</v>
      </c>
      <c r="F496" s="11" t="s">
        <v>44</v>
      </c>
      <c r="G496" s="11" t="s">
        <v>57</v>
      </c>
      <c r="H496" s="11" t="s">
        <v>26</v>
      </c>
      <c r="I496" s="11" t="s">
        <v>37</v>
      </c>
      <c r="J496" s="11" t="s">
        <v>33</v>
      </c>
      <c r="K496" s="11" t="s">
        <v>70</v>
      </c>
      <c r="L496" s="15">
        <v>3</v>
      </c>
      <c r="M496" s="16">
        <v>72.11</v>
      </c>
      <c r="N496" s="17">
        <v>0.05</v>
      </c>
      <c r="O496" s="16">
        <v>31.63</v>
      </c>
      <c r="P496" s="16">
        <f t="shared" si="52"/>
        <v>205.51349999999999</v>
      </c>
      <c r="Q496" s="16">
        <f t="shared" si="53"/>
        <v>94.89</v>
      </c>
      <c r="R496" s="16">
        <f t="shared" si="54"/>
        <v>110.62350000000001</v>
      </c>
      <c r="S496" s="18">
        <f t="shared" si="55"/>
        <v>0.53827850725134796</v>
      </c>
      <c r="T496" s="19">
        <f>YEAR(SalesDataTable[[#This Row],[Order Date]])</f>
        <v>2026</v>
      </c>
      <c r="U496" s="18" t="str">
        <f>"Q"&amp;ROUNDUP(MONTH(SalesDataTable[[#This Row],[Order Date]])/3,0)</f>
        <v>Q2</v>
      </c>
      <c r="V496" s="15">
        <f>MONTH(SalesDataTable[[#This Row],[Order Date]])</f>
        <v>4</v>
      </c>
      <c r="W496" s="18" t="str">
        <f>TEXT(SalesDataTable[[#This Row],[Order Date]],"mmm")</f>
        <v>Apr</v>
      </c>
    </row>
    <row r="497" spans="1:23" ht="15.6">
      <c r="A497" s="11">
        <v>1153</v>
      </c>
      <c r="B497" s="12">
        <v>46116</v>
      </c>
      <c r="C497" s="11">
        <f t="shared" si="49"/>
        <v>2026</v>
      </c>
      <c r="D497" s="13" t="str">
        <f t="shared" si="50"/>
        <v>Apr</v>
      </c>
      <c r="E497" s="14" t="str">
        <f t="shared" si="51"/>
        <v>Q2</v>
      </c>
      <c r="F497" s="11" t="s">
        <v>35</v>
      </c>
      <c r="G497" s="11" t="s">
        <v>76</v>
      </c>
      <c r="H497" s="11" t="s">
        <v>43</v>
      </c>
      <c r="I497" s="11" t="s">
        <v>37</v>
      </c>
      <c r="J497" s="11" t="s">
        <v>33</v>
      </c>
      <c r="K497" s="11" t="s">
        <v>34</v>
      </c>
      <c r="L497" s="15">
        <v>4</v>
      </c>
      <c r="M497" s="16">
        <v>90.15</v>
      </c>
      <c r="N497" s="17">
        <v>0</v>
      </c>
      <c r="O497" s="16">
        <v>44.9</v>
      </c>
      <c r="P497" s="16">
        <f t="shared" si="52"/>
        <v>360.6</v>
      </c>
      <c r="Q497" s="16">
        <f t="shared" si="53"/>
        <v>179.6</v>
      </c>
      <c r="R497" s="16">
        <f t="shared" si="54"/>
        <v>181</v>
      </c>
      <c r="S497" s="18">
        <f t="shared" si="55"/>
        <v>0.50194120909595097</v>
      </c>
      <c r="T497" s="19">
        <f>YEAR(SalesDataTable[[#This Row],[Order Date]])</f>
        <v>2026</v>
      </c>
      <c r="U497" s="18" t="str">
        <f>"Q"&amp;ROUNDUP(MONTH(SalesDataTable[[#This Row],[Order Date]])/3,0)</f>
        <v>Q2</v>
      </c>
      <c r="V497" s="15">
        <f>MONTH(SalesDataTable[[#This Row],[Order Date]])</f>
        <v>4</v>
      </c>
      <c r="W497" s="18" t="str">
        <f>TEXT(SalesDataTable[[#This Row],[Order Date]],"mmm")</f>
        <v>Apr</v>
      </c>
    </row>
    <row r="498" spans="1:23" ht="15.6">
      <c r="A498" s="11">
        <v>1383</v>
      </c>
      <c r="B498" s="12">
        <v>46116</v>
      </c>
      <c r="C498" s="11">
        <f t="shared" si="49"/>
        <v>2026</v>
      </c>
      <c r="D498" s="13" t="str">
        <f t="shared" si="50"/>
        <v>Apr</v>
      </c>
      <c r="E498" s="14" t="str">
        <f t="shared" si="51"/>
        <v>Q2</v>
      </c>
      <c r="F498" s="11" t="s">
        <v>44</v>
      </c>
      <c r="G498" s="11" t="s">
        <v>45</v>
      </c>
      <c r="H498" s="11" t="s">
        <v>43</v>
      </c>
      <c r="I498" s="11" t="s">
        <v>27</v>
      </c>
      <c r="J498" s="11" t="s">
        <v>28</v>
      </c>
      <c r="K498" s="11" t="s">
        <v>46</v>
      </c>
      <c r="L498" s="15">
        <v>1</v>
      </c>
      <c r="M498" s="16">
        <v>50.7</v>
      </c>
      <c r="N498" s="17">
        <v>0.05</v>
      </c>
      <c r="O498" s="16">
        <v>21.85</v>
      </c>
      <c r="P498" s="16">
        <f t="shared" si="52"/>
        <v>48.164999999999999</v>
      </c>
      <c r="Q498" s="16">
        <f t="shared" si="53"/>
        <v>21.85</v>
      </c>
      <c r="R498" s="16">
        <f t="shared" si="54"/>
        <v>26.315000000000001</v>
      </c>
      <c r="S498" s="18">
        <f t="shared" si="55"/>
        <v>0.54635108481262296</v>
      </c>
      <c r="T498" s="19">
        <f>YEAR(SalesDataTable[[#This Row],[Order Date]])</f>
        <v>2026</v>
      </c>
      <c r="U498" s="18" t="str">
        <f>"Q"&amp;ROUNDUP(MONTH(SalesDataTable[[#This Row],[Order Date]])/3,0)</f>
        <v>Q2</v>
      </c>
      <c r="V498" s="15">
        <f>MONTH(SalesDataTable[[#This Row],[Order Date]])</f>
        <v>4</v>
      </c>
      <c r="W498" s="18" t="str">
        <f>TEXT(SalesDataTable[[#This Row],[Order Date]],"mmm")</f>
        <v>Apr</v>
      </c>
    </row>
    <row r="499" spans="1:23" ht="15.6">
      <c r="A499" s="11">
        <v>2583</v>
      </c>
      <c r="B499" s="12">
        <v>46116</v>
      </c>
      <c r="C499" s="11">
        <f t="shared" si="49"/>
        <v>2026</v>
      </c>
      <c r="D499" s="13" t="str">
        <f t="shared" si="50"/>
        <v>Apr</v>
      </c>
      <c r="E499" s="14" t="str">
        <f t="shared" si="51"/>
        <v>Q2</v>
      </c>
      <c r="F499" s="11" t="s">
        <v>24</v>
      </c>
      <c r="G499" s="11" t="s">
        <v>25</v>
      </c>
      <c r="H499" s="11" t="s">
        <v>26</v>
      </c>
      <c r="I499" s="11" t="s">
        <v>27</v>
      </c>
      <c r="J499" s="11" t="s">
        <v>58</v>
      </c>
      <c r="K499" s="11" t="s">
        <v>59</v>
      </c>
      <c r="L499" s="15">
        <v>1</v>
      </c>
      <c r="M499" s="16">
        <v>41.13</v>
      </c>
      <c r="N499" s="17">
        <v>0</v>
      </c>
      <c r="O499" s="16">
        <v>15.04</v>
      </c>
      <c r="P499" s="16">
        <f t="shared" si="52"/>
        <v>41.13</v>
      </c>
      <c r="Q499" s="16">
        <f t="shared" si="53"/>
        <v>15.04</v>
      </c>
      <c r="R499" s="16">
        <f t="shared" si="54"/>
        <v>26.09</v>
      </c>
      <c r="S499" s="18">
        <f t="shared" si="55"/>
        <v>0.63433017262338898</v>
      </c>
      <c r="T499" s="19">
        <f>YEAR(SalesDataTable[[#This Row],[Order Date]])</f>
        <v>2026</v>
      </c>
      <c r="U499" s="18" t="str">
        <f>"Q"&amp;ROUNDUP(MONTH(SalesDataTable[[#This Row],[Order Date]])/3,0)</f>
        <v>Q2</v>
      </c>
      <c r="V499" s="15">
        <f>MONTH(SalesDataTable[[#This Row],[Order Date]])</f>
        <v>4</v>
      </c>
      <c r="W499" s="18" t="str">
        <f>TEXT(SalesDataTable[[#This Row],[Order Date]],"mmm")</f>
        <v>Apr</v>
      </c>
    </row>
    <row r="500" spans="1:23" ht="15.6">
      <c r="A500" s="11">
        <v>4074</v>
      </c>
      <c r="B500" s="12">
        <v>46116</v>
      </c>
      <c r="C500" s="11">
        <f t="shared" si="49"/>
        <v>2026</v>
      </c>
      <c r="D500" s="13" t="str">
        <f t="shared" si="50"/>
        <v>Apr</v>
      </c>
      <c r="E500" s="14" t="str">
        <f t="shared" si="51"/>
        <v>Q2</v>
      </c>
      <c r="F500" s="11" t="s">
        <v>30</v>
      </c>
      <c r="G500" s="11" t="s">
        <v>31</v>
      </c>
      <c r="H500" s="11" t="s">
        <v>43</v>
      </c>
      <c r="I500" s="11" t="s">
        <v>27</v>
      </c>
      <c r="J500" s="11" t="s">
        <v>47</v>
      </c>
      <c r="K500" s="11" t="s">
        <v>75</v>
      </c>
      <c r="L500" s="15">
        <v>1</v>
      </c>
      <c r="M500" s="16">
        <v>121.66</v>
      </c>
      <c r="N500" s="17">
        <v>0</v>
      </c>
      <c r="O500" s="16">
        <v>61.37</v>
      </c>
      <c r="P500" s="16">
        <f t="shared" si="52"/>
        <v>121.66</v>
      </c>
      <c r="Q500" s="16">
        <f t="shared" si="53"/>
        <v>61.37</v>
      </c>
      <c r="R500" s="16">
        <f t="shared" si="54"/>
        <v>60.29</v>
      </c>
      <c r="S500" s="18">
        <f t="shared" si="55"/>
        <v>0.49556140062469201</v>
      </c>
      <c r="T500" s="19">
        <f>YEAR(SalesDataTable[[#This Row],[Order Date]])</f>
        <v>2026</v>
      </c>
      <c r="U500" s="18" t="str">
        <f>"Q"&amp;ROUNDUP(MONTH(SalesDataTable[[#This Row],[Order Date]])/3,0)</f>
        <v>Q2</v>
      </c>
      <c r="V500" s="15">
        <f>MONTH(SalesDataTable[[#This Row],[Order Date]])</f>
        <v>4</v>
      </c>
      <c r="W500" s="18" t="str">
        <f>TEXT(SalesDataTable[[#This Row],[Order Date]],"mmm")</f>
        <v>Apr</v>
      </c>
    </row>
    <row r="501" spans="1:23" ht="15.6">
      <c r="A501" s="11">
        <v>4301</v>
      </c>
      <c r="B501" s="12">
        <v>46116</v>
      </c>
      <c r="C501" s="11">
        <f t="shared" si="49"/>
        <v>2026</v>
      </c>
      <c r="D501" s="13" t="str">
        <f t="shared" si="50"/>
        <v>Apr</v>
      </c>
      <c r="E501" s="14" t="str">
        <f t="shared" si="51"/>
        <v>Q2</v>
      </c>
      <c r="F501" s="11" t="s">
        <v>35</v>
      </c>
      <c r="G501" s="11" t="s">
        <v>76</v>
      </c>
      <c r="H501" s="11" t="s">
        <v>43</v>
      </c>
      <c r="I501" s="11" t="s">
        <v>37</v>
      </c>
      <c r="J501" s="11" t="s">
        <v>58</v>
      </c>
      <c r="K501" s="11" t="s">
        <v>62</v>
      </c>
      <c r="L501" s="15">
        <v>1</v>
      </c>
      <c r="M501" s="16">
        <v>122.77</v>
      </c>
      <c r="N501" s="17">
        <v>0.1</v>
      </c>
      <c r="O501" s="16">
        <v>70.59</v>
      </c>
      <c r="P501" s="16">
        <f t="shared" si="52"/>
        <v>110.49299999999999</v>
      </c>
      <c r="Q501" s="16">
        <f t="shared" si="53"/>
        <v>70.59</v>
      </c>
      <c r="R501" s="16">
        <f t="shared" si="54"/>
        <v>39.902999999999999</v>
      </c>
      <c r="S501" s="18">
        <f t="shared" si="55"/>
        <v>0.36113599956558301</v>
      </c>
      <c r="T501" s="19">
        <f>YEAR(SalesDataTable[[#This Row],[Order Date]])</f>
        <v>2026</v>
      </c>
      <c r="U501" s="18" t="str">
        <f>"Q"&amp;ROUNDUP(MONTH(SalesDataTable[[#This Row],[Order Date]])/3,0)</f>
        <v>Q2</v>
      </c>
      <c r="V501" s="15">
        <f>MONTH(SalesDataTable[[#This Row],[Order Date]])</f>
        <v>4</v>
      </c>
      <c r="W501" s="18" t="str">
        <f>TEXT(SalesDataTable[[#This Row],[Order Date]],"mmm")</f>
        <v>Apr</v>
      </c>
    </row>
    <row r="502" spans="1:23" ht="15.6">
      <c r="A502" s="11">
        <v>4692</v>
      </c>
      <c r="B502" s="12">
        <v>46116</v>
      </c>
      <c r="C502" s="11">
        <f t="shared" si="49"/>
        <v>2026</v>
      </c>
      <c r="D502" s="13" t="str">
        <f t="shared" si="50"/>
        <v>Apr</v>
      </c>
      <c r="E502" s="14" t="str">
        <f t="shared" si="51"/>
        <v>Q2</v>
      </c>
      <c r="F502" s="11" t="s">
        <v>44</v>
      </c>
      <c r="G502" s="11" t="s">
        <v>71</v>
      </c>
      <c r="H502" s="11" t="s">
        <v>26</v>
      </c>
      <c r="I502" s="11" t="s">
        <v>27</v>
      </c>
      <c r="J502" s="11" t="s">
        <v>28</v>
      </c>
      <c r="K502" s="11" t="s">
        <v>46</v>
      </c>
      <c r="L502" s="15">
        <v>1</v>
      </c>
      <c r="M502" s="16">
        <v>49.96</v>
      </c>
      <c r="N502" s="17">
        <v>0</v>
      </c>
      <c r="O502" s="16">
        <v>22.13</v>
      </c>
      <c r="P502" s="16">
        <f t="shared" si="52"/>
        <v>49.96</v>
      </c>
      <c r="Q502" s="16">
        <f t="shared" si="53"/>
        <v>22.13</v>
      </c>
      <c r="R502" s="16">
        <f t="shared" si="54"/>
        <v>27.83</v>
      </c>
      <c r="S502" s="18">
        <f t="shared" si="55"/>
        <v>0.55704563650920702</v>
      </c>
      <c r="T502" s="19">
        <f>YEAR(SalesDataTable[[#This Row],[Order Date]])</f>
        <v>2026</v>
      </c>
      <c r="U502" s="18" t="str">
        <f>"Q"&amp;ROUNDUP(MONTH(SalesDataTable[[#This Row],[Order Date]])/3,0)</f>
        <v>Q2</v>
      </c>
      <c r="V502" s="15">
        <f>MONTH(SalesDataTable[[#This Row],[Order Date]])</f>
        <v>4</v>
      </c>
      <c r="W502" s="18" t="str">
        <f>TEXT(SalesDataTable[[#This Row],[Order Date]],"mmm")</f>
        <v>Apr</v>
      </c>
    </row>
    <row r="503" spans="1:23" ht="15.6">
      <c r="A503" s="11">
        <v>1951</v>
      </c>
      <c r="B503" s="12">
        <v>46117</v>
      </c>
      <c r="C503" s="11">
        <f t="shared" si="49"/>
        <v>2026</v>
      </c>
      <c r="D503" s="13" t="str">
        <f t="shared" si="50"/>
        <v>Apr</v>
      </c>
      <c r="E503" s="14" t="str">
        <f t="shared" si="51"/>
        <v>Q2</v>
      </c>
      <c r="F503" s="11" t="s">
        <v>44</v>
      </c>
      <c r="G503" s="11" t="s">
        <v>57</v>
      </c>
      <c r="H503" s="11" t="s">
        <v>52</v>
      </c>
      <c r="I503" s="11" t="s">
        <v>27</v>
      </c>
      <c r="J503" s="11" t="s">
        <v>33</v>
      </c>
      <c r="K503" s="11" t="s">
        <v>61</v>
      </c>
      <c r="L503" s="15">
        <v>2</v>
      </c>
      <c r="M503" s="16">
        <v>155.13</v>
      </c>
      <c r="N503" s="17">
        <v>0.15</v>
      </c>
      <c r="O503" s="16">
        <v>80.959999999999994</v>
      </c>
      <c r="P503" s="16">
        <f t="shared" si="52"/>
        <v>263.721</v>
      </c>
      <c r="Q503" s="16">
        <f t="shared" si="53"/>
        <v>161.91999999999999</v>
      </c>
      <c r="R503" s="16">
        <f t="shared" si="54"/>
        <v>101.801</v>
      </c>
      <c r="S503" s="18">
        <f t="shared" si="55"/>
        <v>0.38601779911345702</v>
      </c>
      <c r="T503" s="19">
        <f>YEAR(SalesDataTable[[#This Row],[Order Date]])</f>
        <v>2026</v>
      </c>
      <c r="U503" s="18" t="str">
        <f>"Q"&amp;ROUNDUP(MONTH(SalesDataTable[[#This Row],[Order Date]])/3,0)</f>
        <v>Q2</v>
      </c>
      <c r="V503" s="15">
        <f>MONTH(SalesDataTable[[#This Row],[Order Date]])</f>
        <v>4</v>
      </c>
      <c r="W503" s="18" t="str">
        <f>TEXT(SalesDataTable[[#This Row],[Order Date]],"mmm")</f>
        <v>Apr</v>
      </c>
    </row>
    <row r="504" spans="1:23" ht="15.6">
      <c r="A504" s="11">
        <v>2111</v>
      </c>
      <c r="B504" s="12">
        <v>46117</v>
      </c>
      <c r="C504" s="11">
        <f t="shared" si="49"/>
        <v>2026</v>
      </c>
      <c r="D504" s="13" t="str">
        <f t="shared" si="50"/>
        <v>Apr</v>
      </c>
      <c r="E504" s="14" t="str">
        <f t="shared" si="51"/>
        <v>Q2</v>
      </c>
      <c r="F504" s="11" t="s">
        <v>44</v>
      </c>
      <c r="G504" s="11" t="s">
        <v>71</v>
      </c>
      <c r="H504" s="11" t="s">
        <v>26</v>
      </c>
      <c r="I504" s="11" t="s">
        <v>37</v>
      </c>
      <c r="J504" s="11" t="s">
        <v>33</v>
      </c>
      <c r="K504" s="11" t="s">
        <v>70</v>
      </c>
      <c r="L504" s="15">
        <v>3</v>
      </c>
      <c r="M504" s="16">
        <v>69.83</v>
      </c>
      <c r="N504" s="17">
        <v>0.05</v>
      </c>
      <c r="O504" s="16">
        <v>31.53</v>
      </c>
      <c r="P504" s="16">
        <f t="shared" si="52"/>
        <v>199.0155</v>
      </c>
      <c r="Q504" s="16">
        <f t="shared" si="53"/>
        <v>94.59</v>
      </c>
      <c r="R504" s="16">
        <f t="shared" si="54"/>
        <v>104.4255</v>
      </c>
      <c r="S504" s="18">
        <f t="shared" si="55"/>
        <v>0.52471038687941396</v>
      </c>
      <c r="T504" s="19">
        <f>YEAR(SalesDataTable[[#This Row],[Order Date]])</f>
        <v>2026</v>
      </c>
      <c r="U504" s="18" t="str">
        <f>"Q"&amp;ROUNDUP(MONTH(SalesDataTable[[#This Row],[Order Date]])/3,0)</f>
        <v>Q2</v>
      </c>
      <c r="V504" s="15">
        <f>MONTH(SalesDataTable[[#This Row],[Order Date]])</f>
        <v>4</v>
      </c>
      <c r="W504" s="18" t="str">
        <f>TEXT(SalesDataTable[[#This Row],[Order Date]],"mmm")</f>
        <v>Apr</v>
      </c>
    </row>
    <row r="505" spans="1:23" ht="15.6">
      <c r="A505" s="11">
        <v>2933</v>
      </c>
      <c r="B505" s="12">
        <v>46117</v>
      </c>
      <c r="C505" s="11">
        <f t="shared" si="49"/>
        <v>2026</v>
      </c>
      <c r="D505" s="13" t="str">
        <f t="shared" si="50"/>
        <v>Apr</v>
      </c>
      <c r="E505" s="14" t="str">
        <f t="shared" si="51"/>
        <v>Q2</v>
      </c>
      <c r="F505" s="11" t="s">
        <v>30</v>
      </c>
      <c r="G505" s="11" t="s">
        <v>51</v>
      </c>
      <c r="H505" s="11" t="s">
        <v>43</v>
      </c>
      <c r="I505" s="11" t="s">
        <v>27</v>
      </c>
      <c r="J505" s="11" t="s">
        <v>38</v>
      </c>
      <c r="K505" s="11" t="s">
        <v>39</v>
      </c>
      <c r="L505" s="15">
        <v>1</v>
      </c>
      <c r="M505" s="16">
        <v>35.4</v>
      </c>
      <c r="N505" s="17">
        <v>0</v>
      </c>
      <c r="O505" s="16">
        <v>13.37</v>
      </c>
      <c r="P505" s="16">
        <f t="shared" si="52"/>
        <v>35.4</v>
      </c>
      <c r="Q505" s="16">
        <f t="shared" si="53"/>
        <v>13.37</v>
      </c>
      <c r="R505" s="16">
        <f t="shared" si="54"/>
        <v>22.03</v>
      </c>
      <c r="S505" s="18">
        <f t="shared" si="55"/>
        <v>0.62231638418079105</v>
      </c>
      <c r="T505" s="19">
        <f>YEAR(SalesDataTable[[#This Row],[Order Date]])</f>
        <v>2026</v>
      </c>
      <c r="U505" s="18" t="str">
        <f>"Q"&amp;ROUNDUP(MONTH(SalesDataTable[[#This Row],[Order Date]])/3,0)</f>
        <v>Q2</v>
      </c>
      <c r="V505" s="15">
        <f>MONTH(SalesDataTable[[#This Row],[Order Date]])</f>
        <v>4</v>
      </c>
      <c r="W505" s="18" t="str">
        <f>TEXT(SalesDataTable[[#This Row],[Order Date]],"mmm")</f>
        <v>Apr</v>
      </c>
    </row>
    <row r="506" spans="1:23" ht="15.6">
      <c r="A506" s="11">
        <v>3263</v>
      </c>
      <c r="B506" s="12">
        <v>46117</v>
      </c>
      <c r="C506" s="11">
        <f t="shared" si="49"/>
        <v>2026</v>
      </c>
      <c r="D506" s="13" t="str">
        <f t="shared" si="50"/>
        <v>Apr</v>
      </c>
      <c r="E506" s="14" t="str">
        <f t="shared" si="51"/>
        <v>Q2</v>
      </c>
      <c r="F506" s="11" t="s">
        <v>44</v>
      </c>
      <c r="G506" s="11" t="s">
        <v>55</v>
      </c>
      <c r="H506" s="11" t="s">
        <v>26</v>
      </c>
      <c r="I506" s="11" t="s">
        <v>37</v>
      </c>
      <c r="J506" s="11" t="s">
        <v>58</v>
      </c>
      <c r="K506" s="11" t="s">
        <v>69</v>
      </c>
      <c r="L506" s="15">
        <v>1</v>
      </c>
      <c r="M506" s="16">
        <v>51.75</v>
      </c>
      <c r="N506" s="17">
        <v>0.1</v>
      </c>
      <c r="O506" s="16">
        <v>22.1</v>
      </c>
      <c r="P506" s="16">
        <f t="shared" si="52"/>
        <v>46.575000000000003</v>
      </c>
      <c r="Q506" s="16">
        <f t="shared" si="53"/>
        <v>22.1</v>
      </c>
      <c r="R506" s="16">
        <f t="shared" si="54"/>
        <v>24.475000000000001</v>
      </c>
      <c r="S506" s="18">
        <f t="shared" si="55"/>
        <v>0.52549651100375705</v>
      </c>
      <c r="T506" s="19">
        <f>YEAR(SalesDataTable[[#This Row],[Order Date]])</f>
        <v>2026</v>
      </c>
      <c r="U506" s="18" t="str">
        <f>"Q"&amp;ROUNDUP(MONTH(SalesDataTable[[#This Row],[Order Date]])/3,0)</f>
        <v>Q2</v>
      </c>
      <c r="V506" s="15">
        <f>MONTH(SalesDataTable[[#This Row],[Order Date]])</f>
        <v>4</v>
      </c>
      <c r="W506" s="18" t="str">
        <f>TEXT(SalesDataTable[[#This Row],[Order Date]],"mmm")</f>
        <v>Apr</v>
      </c>
    </row>
    <row r="507" spans="1:23" ht="15.6">
      <c r="A507" s="11">
        <v>4764</v>
      </c>
      <c r="B507" s="12">
        <v>46117</v>
      </c>
      <c r="C507" s="11">
        <f t="shared" si="49"/>
        <v>2026</v>
      </c>
      <c r="D507" s="13" t="str">
        <f t="shared" si="50"/>
        <v>Apr</v>
      </c>
      <c r="E507" s="14" t="str">
        <f t="shared" si="51"/>
        <v>Q2</v>
      </c>
      <c r="F507" s="11" t="s">
        <v>44</v>
      </c>
      <c r="G507" s="11" t="s">
        <v>71</v>
      </c>
      <c r="H507" s="11" t="s">
        <v>52</v>
      </c>
      <c r="I507" s="11" t="s">
        <v>37</v>
      </c>
      <c r="J507" s="11" t="s">
        <v>28</v>
      </c>
      <c r="K507" s="11" t="s">
        <v>50</v>
      </c>
      <c r="L507" s="15">
        <v>6</v>
      </c>
      <c r="M507" s="16">
        <v>39.6</v>
      </c>
      <c r="N507" s="17">
        <v>0.15</v>
      </c>
      <c r="O507" s="16">
        <v>17.010000000000002</v>
      </c>
      <c r="P507" s="16">
        <f t="shared" si="52"/>
        <v>201.96</v>
      </c>
      <c r="Q507" s="16">
        <f t="shared" si="53"/>
        <v>102.06</v>
      </c>
      <c r="R507" s="16">
        <f t="shared" si="54"/>
        <v>99.9</v>
      </c>
      <c r="S507" s="18">
        <f t="shared" si="55"/>
        <v>0.494652406417112</v>
      </c>
      <c r="T507" s="19">
        <f>YEAR(SalesDataTable[[#This Row],[Order Date]])</f>
        <v>2026</v>
      </c>
      <c r="U507" s="18" t="str">
        <f>"Q"&amp;ROUNDUP(MONTH(SalesDataTable[[#This Row],[Order Date]])/3,0)</f>
        <v>Q2</v>
      </c>
      <c r="V507" s="15">
        <f>MONTH(SalesDataTable[[#This Row],[Order Date]])</f>
        <v>4</v>
      </c>
      <c r="W507" s="18" t="str">
        <f>TEXT(SalesDataTable[[#This Row],[Order Date]],"mmm")</f>
        <v>Apr</v>
      </c>
    </row>
    <row r="508" spans="1:23" ht="15.6">
      <c r="A508" s="11">
        <v>28</v>
      </c>
      <c r="B508" s="12">
        <v>46118</v>
      </c>
      <c r="C508" s="11">
        <f t="shared" si="49"/>
        <v>2026</v>
      </c>
      <c r="D508" s="13" t="str">
        <f t="shared" si="50"/>
        <v>Apr</v>
      </c>
      <c r="E508" s="14" t="str">
        <f t="shared" si="51"/>
        <v>Q2</v>
      </c>
      <c r="F508" s="11" t="s">
        <v>30</v>
      </c>
      <c r="G508" s="11" t="s">
        <v>51</v>
      </c>
      <c r="H508" s="11" t="s">
        <v>43</v>
      </c>
      <c r="I508" s="11" t="s">
        <v>37</v>
      </c>
      <c r="J508" s="11" t="s">
        <v>58</v>
      </c>
      <c r="K508" s="11" t="s">
        <v>62</v>
      </c>
      <c r="L508" s="15">
        <v>2</v>
      </c>
      <c r="M508" s="16">
        <v>125.94</v>
      </c>
      <c r="N508" s="17">
        <v>0.05</v>
      </c>
      <c r="O508" s="16">
        <v>70.94</v>
      </c>
      <c r="P508" s="16">
        <f t="shared" si="52"/>
        <v>239.286</v>
      </c>
      <c r="Q508" s="16">
        <f t="shared" si="53"/>
        <v>141.88</v>
      </c>
      <c r="R508" s="16">
        <f t="shared" si="54"/>
        <v>97.406000000000006</v>
      </c>
      <c r="S508" s="18">
        <f t="shared" si="55"/>
        <v>0.40706936469329602</v>
      </c>
      <c r="T508" s="19">
        <f>YEAR(SalesDataTable[[#This Row],[Order Date]])</f>
        <v>2026</v>
      </c>
      <c r="U508" s="18" t="str">
        <f>"Q"&amp;ROUNDUP(MONTH(SalesDataTable[[#This Row],[Order Date]])/3,0)</f>
        <v>Q2</v>
      </c>
      <c r="V508" s="15">
        <f>MONTH(SalesDataTable[[#This Row],[Order Date]])</f>
        <v>4</v>
      </c>
      <c r="W508" s="18" t="str">
        <f>TEXT(SalesDataTable[[#This Row],[Order Date]],"mmm")</f>
        <v>Apr</v>
      </c>
    </row>
    <row r="509" spans="1:23" ht="15.6">
      <c r="A509" s="11">
        <v>581</v>
      </c>
      <c r="B509" s="12">
        <v>46118</v>
      </c>
      <c r="C509" s="11">
        <f t="shared" si="49"/>
        <v>2026</v>
      </c>
      <c r="D509" s="13" t="str">
        <f t="shared" si="50"/>
        <v>Apr</v>
      </c>
      <c r="E509" s="14" t="str">
        <f t="shared" si="51"/>
        <v>Q2</v>
      </c>
      <c r="F509" s="11" t="s">
        <v>30</v>
      </c>
      <c r="G509" s="11" t="s">
        <v>31</v>
      </c>
      <c r="H509" s="11" t="s">
        <v>26</v>
      </c>
      <c r="I509" s="11" t="s">
        <v>27</v>
      </c>
      <c r="J509" s="11" t="s">
        <v>47</v>
      </c>
      <c r="K509" s="11" t="s">
        <v>75</v>
      </c>
      <c r="L509" s="15">
        <v>3</v>
      </c>
      <c r="M509" s="16">
        <v>124.67</v>
      </c>
      <c r="N509" s="17">
        <v>0</v>
      </c>
      <c r="O509" s="16">
        <v>61.46</v>
      </c>
      <c r="P509" s="16">
        <f t="shared" si="52"/>
        <v>374.01</v>
      </c>
      <c r="Q509" s="16">
        <f t="shared" si="53"/>
        <v>184.38</v>
      </c>
      <c r="R509" s="16">
        <f t="shared" si="54"/>
        <v>189.63</v>
      </c>
      <c r="S509" s="18">
        <f t="shared" si="55"/>
        <v>0.50701852891633903</v>
      </c>
      <c r="T509" s="19">
        <f>YEAR(SalesDataTable[[#This Row],[Order Date]])</f>
        <v>2026</v>
      </c>
      <c r="U509" s="18" t="str">
        <f>"Q"&amp;ROUNDUP(MONTH(SalesDataTable[[#This Row],[Order Date]])/3,0)</f>
        <v>Q2</v>
      </c>
      <c r="V509" s="15">
        <f>MONTH(SalesDataTable[[#This Row],[Order Date]])</f>
        <v>4</v>
      </c>
      <c r="W509" s="18" t="str">
        <f>TEXT(SalesDataTable[[#This Row],[Order Date]],"mmm")</f>
        <v>Apr</v>
      </c>
    </row>
    <row r="510" spans="1:23" ht="15.6">
      <c r="A510" s="11">
        <v>643</v>
      </c>
      <c r="B510" s="12">
        <v>46118</v>
      </c>
      <c r="C510" s="11">
        <f t="shared" si="49"/>
        <v>2026</v>
      </c>
      <c r="D510" s="13" t="str">
        <f t="shared" si="50"/>
        <v>Apr</v>
      </c>
      <c r="E510" s="14" t="str">
        <f t="shared" si="51"/>
        <v>Q2</v>
      </c>
      <c r="F510" s="11" t="s">
        <v>44</v>
      </c>
      <c r="G510" s="11" t="s">
        <v>57</v>
      </c>
      <c r="H510" s="11" t="s">
        <v>26</v>
      </c>
      <c r="I510" s="11" t="s">
        <v>27</v>
      </c>
      <c r="J510" s="11" t="s">
        <v>33</v>
      </c>
      <c r="K510" s="11" t="s">
        <v>70</v>
      </c>
      <c r="L510" s="15">
        <v>2</v>
      </c>
      <c r="M510" s="16">
        <v>72.260000000000005</v>
      </c>
      <c r="N510" s="17">
        <v>0</v>
      </c>
      <c r="O510" s="16">
        <v>33.21</v>
      </c>
      <c r="P510" s="16">
        <f t="shared" si="52"/>
        <v>144.52000000000001</v>
      </c>
      <c r="Q510" s="16">
        <f t="shared" si="53"/>
        <v>66.42</v>
      </c>
      <c r="R510" s="16">
        <f t="shared" si="54"/>
        <v>78.099999999999994</v>
      </c>
      <c r="S510" s="18">
        <f t="shared" si="55"/>
        <v>0.54040963188486002</v>
      </c>
      <c r="T510" s="19">
        <f>YEAR(SalesDataTable[[#This Row],[Order Date]])</f>
        <v>2026</v>
      </c>
      <c r="U510" s="18" t="str">
        <f>"Q"&amp;ROUNDUP(MONTH(SalesDataTable[[#This Row],[Order Date]])/3,0)</f>
        <v>Q2</v>
      </c>
      <c r="V510" s="15">
        <f>MONTH(SalesDataTable[[#This Row],[Order Date]])</f>
        <v>4</v>
      </c>
      <c r="W510" s="18" t="str">
        <f>TEXT(SalesDataTable[[#This Row],[Order Date]],"mmm")</f>
        <v>Apr</v>
      </c>
    </row>
    <row r="511" spans="1:23" ht="15.6">
      <c r="A511" s="11">
        <v>1907</v>
      </c>
      <c r="B511" s="12">
        <v>46118</v>
      </c>
      <c r="C511" s="11">
        <f t="shared" si="49"/>
        <v>2026</v>
      </c>
      <c r="D511" s="13" t="str">
        <f t="shared" si="50"/>
        <v>Apr</v>
      </c>
      <c r="E511" s="14" t="str">
        <f t="shared" si="51"/>
        <v>Q2</v>
      </c>
      <c r="F511" s="11" t="s">
        <v>30</v>
      </c>
      <c r="G511" s="11" t="s">
        <v>67</v>
      </c>
      <c r="H511" s="11" t="s">
        <v>32</v>
      </c>
      <c r="I511" s="11" t="s">
        <v>40</v>
      </c>
      <c r="J511" s="11" t="s">
        <v>28</v>
      </c>
      <c r="K511" s="11" t="s">
        <v>46</v>
      </c>
      <c r="L511" s="15">
        <v>10</v>
      </c>
      <c r="M511" s="16">
        <v>50.64</v>
      </c>
      <c r="N511" s="17">
        <v>0.2</v>
      </c>
      <c r="O511" s="16">
        <v>22.99</v>
      </c>
      <c r="P511" s="16">
        <f t="shared" si="52"/>
        <v>405.12</v>
      </c>
      <c r="Q511" s="16">
        <f t="shared" si="53"/>
        <v>229.9</v>
      </c>
      <c r="R511" s="16">
        <f t="shared" si="54"/>
        <v>175.22</v>
      </c>
      <c r="S511" s="18">
        <f t="shared" si="55"/>
        <v>0.43251382306477099</v>
      </c>
      <c r="T511" s="19">
        <f>YEAR(SalesDataTable[[#This Row],[Order Date]])</f>
        <v>2026</v>
      </c>
      <c r="U511" s="18" t="str">
        <f>"Q"&amp;ROUNDUP(MONTH(SalesDataTable[[#This Row],[Order Date]])/3,0)</f>
        <v>Q2</v>
      </c>
      <c r="V511" s="15">
        <f>MONTH(SalesDataTable[[#This Row],[Order Date]])</f>
        <v>4</v>
      </c>
      <c r="W511" s="18" t="str">
        <f>TEXT(SalesDataTable[[#This Row],[Order Date]],"mmm")</f>
        <v>Apr</v>
      </c>
    </row>
    <row r="512" spans="1:23" ht="15.6">
      <c r="A512" s="11">
        <v>1950</v>
      </c>
      <c r="B512" s="12">
        <v>46118</v>
      </c>
      <c r="C512" s="11">
        <f t="shared" si="49"/>
        <v>2026</v>
      </c>
      <c r="D512" s="13" t="str">
        <f t="shared" si="50"/>
        <v>Apr</v>
      </c>
      <c r="E512" s="14" t="str">
        <f t="shared" si="51"/>
        <v>Q2</v>
      </c>
      <c r="F512" s="11" t="s">
        <v>24</v>
      </c>
      <c r="G512" s="11" t="s">
        <v>60</v>
      </c>
      <c r="H512" s="11" t="s">
        <v>26</v>
      </c>
      <c r="I512" s="11" t="s">
        <v>37</v>
      </c>
      <c r="J512" s="11" t="s">
        <v>33</v>
      </c>
      <c r="K512" s="11" t="s">
        <v>70</v>
      </c>
      <c r="L512" s="15">
        <v>1</v>
      </c>
      <c r="M512" s="16">
        <v>73</v>
      </c>
      <c r="N512" s="17">
        <v>0</v>
      </c>
      <c r="O512" s="16">
        <v>32.4</v>
      </c>
      <c r="P512" s="16">
        <f t="shared" si="52"/>
        <v>73</v>
      </c>
      <c r="Q512" s="16">
        <f t="shared" si="53"/>
        <v>32.4</v>
      </c>
      <c r="R512" s="16">
        <f t="shared" si="54"/>
        <v>40.6</v>
      </c>
      <c r="S512" s="18">
        <f t="shared" si="55"/>
        <v>0.55616438356164399</v>
      </c>
      <c r="T512" s="19">
        <f>YEAR(SalesDataTable[[#This Row],[Order Date]])</f>
        <v>2026</v>
      </c>
      <c r="U512" s="18" t="str">
        <f>"Q"&amp;ROUNDUP(MONTH(SalesDataTable[[#This Row],[Order Date]])/3,0)</f>
        <v>Q2</v>
      </c>
      <c r="V512" s="15">
        <f>MONTH(SalesDataTable[[#This Row],[Order Date]])</f>
        <v>4</v>
      </c>
      <c r="W512" s="18" t="str">
        <f>TEXT(SalesDataTable[[#This Row],[Order Date]],"mmm")</f>
        <v>Apr</v>
      </c>
    </row>
    <row r="513" spans="1:23" ht="15.6">
      <c r="A513" s="11">
        <v>2443</v>
      </c>
      <c r="B513" s="12">
        <v>46118</v>
      </c>
      <c r="C513" s="11">
        <f t="shared" si="49"/>
        <v>2026</v>
      </c>
      <c r="D513" s="13" t="str">
        <f t="shared" si="50"/>
        <v>Apr</v>
      </c>
      <c r="E513" s="14" t="str">
        <f t="shared" si="51"/>
        <v>Q2</v>
      </c>
      <c r="F513" s="11" t="s">
        <v>24</v>
      </c>
      <c r="G513" s="11" t="s">
        <v>74</v>
      </c>
      <c r="H513" s="11" t="s">
        <v>26</v>
      </c>
      <c r="I513" s="11" t="s">
        <v>27</v>
      </c>
      <c r="J513" s="11" t="s">
        <v>38</v>
      </c>
      <c r="K513" s="11" t="s">
        <v>39</v>
      </c>
      <c r="L513" s="15">
        <v>1</v>
      </c>
      <c r="M513" s="16">
        <v>35.700000000000003</v>
      </c>
      <c r="N513" s="17">
        <v>0</v>
      </c>
      <c r="O513" s="16">
        <v>13.8</v>
      </c>
      <c r="P513" s="16">
        <f t="shared" si="52"/>
        <v>35.700000000000003</v>
      </c>
      <c r="Q513" s="16">
        <f t="shared" si="53"/>
        <v>13.8</v>
      </c>
      <c r="R513" s="16">
        <f t="shared" si="54"/>
        <v>21.9</v>
      </c>
      <c r="S513" s="18">
        <f t="shared" si="55"/>
        <v>0.61344537815126099</v>
      </c>
      <c r="T513" s="19">
        <f>YEAR(SalesDataTable[[#This Row],[Order Date]])</f>
        <v>2026</v>
      </c>
      <c r="U513" s="18" t="str">
        <f>"Q"&amp;ROUNDUP(MONTH(SalesDataTable[[#This Row],[Order Date]])/3,0)</f>
        <v>Q2</v>
      </c>
      <c r="V513" s="15">
        <f>MONTH(SalesDataTable[[#This Row],[Order Date]])</f>
        <v>4</v>
      </c>
      <c r="W513" s="18" t="str">
        <f>TEXT(SalesDataTable[[#This Row],[Order Date]],"mmm")</f>
        <v>Apr</v>
      </c>
    </row>
    <row r="514" spans="1:23" ht="15.6">
      <c r="A514" s="11">
        <v>2480</v>
      </c>
      <c r="B514" s="12">
        <v>46118</v>
      </c>
      <c r="C514" s="11">
        <f t="shared" ref="C514:C577" si="56">YEAR(B514)</f>
        <v>2026</v>
      </c>
      <c r="D514" s="13" t="str">
        <f t="shared" ref="D514:D577" si="57">TEXT(B514,"MMM")</f>
        <v>Apr</v>
      </c>
      <c r="E514" s="14" t="str">
        <f t="shared" ref="E514:E577" si="58">"Q"&amp;ROUNDUP(MONTH(B514)/3,0)</f>
        <v>Q2</v>
      </c>
      <c r="F514" s="11" t="s">
        <v>35</v>
      </c>
      <c r="G514" s="11" t="s">
        <v>76</v>
      </c>
      <c r="H514" s="11" t="s">
        <v>32</v>
      </c>
      <c r="I514" s="11" t="s">
        <v>37</v>
      </c>
      <c r="J514" s="11" t="s">
        <v>33</v>
      </c>
      <c r="K514" s="11" t="s">
        <v>61</v>
      </c>
      <c r="L514" s="15">
        <v>8</v>
      </c>
      <c r="M514" s="16">
        <v>152.41999999999999</v>
      </c>
      <c r="N514" s="17">
        <v>0.05</v>
      </c>
      <c r="O514" s="16">
        <v>80.11</v>
      </c>
      <c r="P514" s="16">
        <f t="shared" ref="P514:P577" si="59">L514*M514*(1-N514)</f>
        <v>1158.3920000000001</v>
      </c>
      <c r="Q514" s="16">
        <f t="shared" ref="Q514:Q577" si="60">L514*O514</f>
        <v>640.88</v>
      </c>
      <c r="R514" s="16">
        <f t="shared" ref="R514:R577" si="61">P514-Q514</f>
        <v>517.51199999999994</v>
      </c>
      <c r="S514" s="18">
        <f t="shared" ref="S514:S577" si="62">IFERROR(R514/P514,0)</f>
        <v>0.44675032286134603</v>
      </c>
      <c r="T514" s="19">
        <f>YEAR(SalesDataTable[[#This Row],[Order Date]])</f>
        <v>2026</v>
      </c>
      <c r="U514" s="18" t="str">
        <f>"Q"&amp;ROUNDUP(MONTH(SalesDataTable[[#This Row],[Order Date]])/3,0)</f>
        <v>Q2</v>
      </c>
      <c r="V514" s="15">
        <f>MONTH(SalesDataTable[[#This Row],[Order Date]])</f>
        <v>4</v>
      </c>
      <c r="W514" s="18" t="str">
        <f>TEXT(SalesDataTable[[#This Row],[Order Date]],"mmm")</f>
        <v>Apr</v>
      </c>
    </row>
    <row r="515" spans="1:23" ht="15.6">
      <c r="A515" s="11">
        <v>2515</v>
      </c>
      <c r="B515" s="12">
        <v>46118</v>
      </c>
      <c r="C515" s="11">
        <f t="shared" si="56"/>
        <v>2026</v>
      </c>
      <c r="D515" s="13" t="str">
        <f t="shared" si="57"/>
        <v>Apr</v>
      </c>
      <c r="E515" s="14" t="str">
        <f t="shared" si="58"/>
        <v>Q2</v>
      </c>
      <c r="F515" s="11" t="s">
        <v>44</v>
      </c>
      <c r="G515" s="11" t="s">
        <v>57</v>
      </c>
      <c r="H515" s="11" t="s">
        <v>26</v>
      </c>
      <c r="I515" s="11" t="s">
        <v>27</v>
      </c>
      <c r="J515" s="11" t="s">
        <v>28</v>
      </c>
      <c r="K515" s="11" t="s">
        <v>29</v>
      </c>
      <c r="L515" s="15">
        <v>1</v>
      </c>
      <c r="M515" s="16">
        <v>81.78</v>
      </c>
      <c r="N515" s="17">
        <v>0</v>
      </c>
      <c r="O515" s="16">
        <v>42.82</v>
      </c>
      <c r="P515" s="16">
        <f t="shared" si="59"/>
        <v>81.78</v>
      </c>
      <c r="Q515" s="16">
        <f t="shared" si="60"/>
        <v>42.82</v>
      </c>
      <c r="R515" s="16">
        <f t="shared" si="61"/>
        <v>38.96</v>
      </c>
      <c r="S515" s="18">
        <f t="shared" si="62"/>
        <v>0.47640009782342901</v>
      </c>
      <c r="T515" s="19">
        <f>YEAR(SalesDataTable[[#This Row],[Order Date]])</f>
        <v>2026</v>
      </c>
      <c r="U515" s="18" t="str">
        <f>"Q"&amp;ROUNDUP(MONTH(SalesDataTable[[#This Row],[Order Date]])/3,0)</f>
        <v>Q2</v>
      </c>
      <c r="V515" s="15">
        <f>MONTH(SalesDataTable[[#This Row],[Order Date]])</f>
        <v>4</v>
      </c>
      <c r="W515" s="18" t="str">
        <f>TEXT(SalesDataTable[[#This Row],[Order Date]],"mmm")</f>
        <v>Apr</v>
      </c>
    </row>
    <row r="516" spans="1:23" ht="15.6">
      <c r="A516" s="11">
        <v>2829</v>
      </c>
      <c r="B516" s="12">
        <v>46118</v>
      </c>
      <c r="C516" s="11">
        <f t="shared" si="56"/>
        <v>2026</v>
      </c>
      <c r="D516" s="13" t="str">
        <f t="shared" si="57"/>
        <v>Apr</v>
      </c>
      <c r="E516" s="14" t="str">
        <f t="shared" si="58"/>
        <v>Q2</v>
      </c>
      <c r="F516" s="11" t="s">
        <v>30</v>
      </c>
      <c r="G516" s="11" t="s">
        <v>51</v>
      </c>
      <c r="H516" s="11" t="s">
        <v>26</v>
      </c>
      <c r="I516" s="11" t="s">
        <v>40</v>
      </c>
      <c r="J516" s="11" t="s">
        <v>28</v>
      </c>
      <c r="K516" s="11" t="s">
        <v>54</v>
      </c>
      <c r="L516" s="15">
        <v>6</v>
      </c>
      <c r="M516" s="16">
        <v>102.59</v>
      </c>
      <c r="N516" s="17">
        <v>0.1</v>
      </c>
      <c r="O516" s="16">
        <v>49.6</v>
      </c>
      <c r="P516" s="16">
        <f t="shared" si="59"/>
        <v>553.98599999999999</v>
      </c>
      <c r="Q516" s="16">
        <f t="shared" si="60"/>
        <v>297.60000000000002</v>
      </c>
      <c r="R516" s="16">
        <f t="shared" si="61"/>
        <v>256.38600000000002</v>
      </c>
      <c r="S516" s="18">
        <f t="shared" si="62"/>
        <v>0.46280230908362302</v>
      </c>
      <c r="T516" s="19">
        <f>YEAR(SalesDataTable[[#This Row],[Order Date]])</f>
        <v>2026</v>
      </c>
      <c r="U516" s="18" t="str">
        <f>"Q"&amp;ROUNDUP(MONTH(SalesDataTable[[#This Row],[Order Date]])/3,0)</f>
        <v>Q2</v>
      </c>
      <c r="V516" s="15">
        <f>MONTH(SalesDataTable[[#This Row],[Order Date]])</f>
        <v>4</v>
      </c>
      <c r="W516" s="18" t="str">
        <f>TEXT(SalesDataTable[[#This Row],[Order Date]],"mmm")</f>
        <v>Apr</v>
      </c>
    </row>
    <row r="517" spans="1:23" ht="15.6">
      <c r="A517" s="11">
        <v>4086</v>
      </c>
      <c r="B517" s="12">
        <v>46118</v>
      </c>
      <c r="C517" s="11">
        <f t="shared" si="56"/>
        <v>2026</v>
      </c>
      <c r="D517" s="13" t="str">
        <f t="shared" si="57"/>
        <v>Apr</v>
      </c>
      <c r="E517" s="14" t="str">
        <f t="shared" si="58"/>
        <v>Q2</v>
      </c>
      <c r="F517" s="11" t="s">
        <v>44</v>
      </c>
      <c r="G517" s="11" t="s">
        <v>57</v>
      </c>
      <c r="H517" s="11" t="s">
        <v>43</v>
      </c>
      <c r="I517" s="11" t="s">
        <v>27</v>
      </c>
      <c r="J517" s="11" t="s">
        <v>33</v>
      </c>
      <c r="K517" s="11" t="s">
        <v>61</v>
      </c>
      <c r="L517" s="15">
        <v>2</v>
      </c>
      <c r="M517" s="16">
        <v>152.44</v>
      </c>
      <c r="N517" s="17">
        <v>0.15</v>
      </c>
      <c r="O517" s="16">
        <v>76.680000000000007</v>
      </c>
      <c r="P517" s="16">
        <f t="shared" si="59"/>
        <v>259.14800000000002</v>
      </c>
      <c r="Q517" s="16">
        <f t="shared" si="60"/>
        <v>153.36000000000001</v>
      </c>
      <c r="R517" s="16">
        <f t="shared" si="61"/>
        <v>105.788</v>
      </c>
      <c r="S517" s="18">
        <f t="shared" si="62"/>
        <v>0.408214610955902</v>
      </c>
      <c r="T517" s="19">
        <f>YEAR(SalesDataTable[[#This Row],[Order Date]])</f>
        <v>2026</v>
      </c>
      <c r="U517" s="18" t="str">
        <f>"Q"&amp;ROUNDUP(MONTH(SalesDataTable[[#This Row],[Order Date]])/3,0)</f>
        <v>Q2</v>
      </c>
      <c r="V517" s="15">
        <f>MONTH(SalesDataTable[[#This Row],[Order Date]])</f>
        <v>4</v>
      </c>
      <c r="W517" s="18" t="str">
        <f>TEXT(SalesDataTable[[#This Row],[Order Date]],"mmm")</f>
        <v>Apr</v>
      </c>
    </row>
    <row r="518" spans="1:23" ht="15.6">
      <c r="A518" s="11">
        <v>4512</v>
      </c>
      <c r="B518" s="12">
        <v>46118</v>
      </c>
      <c r="C518" s="11">
        <f t="shared" si="56"/>
        <v>2026</v>
      </c>
      <c r="D518" s="13" t="str">
        <f t="shared" si="57"/>
        <v>Apr</v>
      </c>
      <c r="E518" s="14" t="str">
        <f t="shared" si="58"/>
        <v>Q2</v>
      </c>
      <c r="F518" s="11" t="s">
        <v>30</v>
      </c>
      <c r="G518" s="11" t="s">
        <v>31</v>
      </c>
      <c r="H518" s="11" t="s">
        <v>26</v>
      </c>
      <c r="I518" s="11" t="s">
        <v>37</v>
      </c>
      <c r="J518" s="11" t="s">
        <v>38</v>
      </c>
      <c r="K518" s="11" t="s">
        <v>68</v>
      </c>
      <c r="L518" s="15">
        <v>6</v>
      </c>
      <c r="M518" s="16">
        <v>136.29</v>
      </c>
      <c r="N518" s="17">
        <v>0</v>
      </c>
      <c r="O518" s="16">
        <v>68.209999999999994</v>
      </c>
      <c r="P518" s="16">
        <f t="shared" si="59"/>
        <v>817.74</v>
      </c>
      <c r="Q518" s="16">
        <f t="shared" si="60"/>
        <v>409.26</v>
      </c>
      <c r="R518" s="16">
        <f t="shared" si="61"/>
        <v>408.48</v>
      </c>
      <c r="S518" s="18">
        <f t="shared" si="62"/>
        <v>0.49952307579426197</v>
      </c>
      <c r="T518" s="19">
        <f>YEAR(SalesDataTable[[#This Row],[Order Date]])</f>
        <v>2026</v>
      </c>
      <c r="U518" s="18" t="str">
        <f>"Q"&amp;ROUNDUP(MONTH(SalesDataTable[[#This Row],[Order Date]])/3,0)</f>
        <v>Q2</v>
      </c>
      <c r="V518" s="15">
        <f>MONTH(SalesDataTable[[#This Row],[Order Date]])</f>
        <v>4</v>
      </c>
      <c r="W518" s="18" t="str">
        <f>TEXT(SalesDataTable[[#This Row],[Order Date]],"mmm")</f>
        <v>Apr</v>
      </c>
    </row>
    <row r="519" spans="1:23" ht="15.6">
      <c r="A519" s="11">
        <v>4837</v>
      </c>
      <c r="B519" s="12">
        <v>46118</v>
      </c>
      <c r="C519" s="11">
        <f t="shared" si="56"/>
        <v>2026</v>
      </c>
      <c r="D519" s="13" t="str">
        <f t="shared" si="57"/>
        <v>Apr</v>
      </c>
      <c r="E519" s="14" t="str">
        <f t="shared" si="58"/>
        <v>Q2</v>
      </c>
      <c r="F519" s="11" t="s">
        <v>24</v>
      </c>
      <c r="G519" s="11" t="s">
        <v>60</v>
      </c>
      <c r="H519" s="11" t="s">
        <v>32</v>
      </c>
      <c r="I519" s="11" t="s">
        <v>40</v>
      </c>
      <c r="J519" s="11" t="s">
        <v>33</v>
      </c>
      <c r="K519" s="11" t="s">
        <v>61</v>
      </c>
      <c r="L519" s="15">
        <v>4</v>
      </c>
      <c r="M519" s="16">
        <v>157.51</v>
      </c>
      <c r="N519" s="17">
        <v>0.2</v>
      </c>
      <c r="O519" s="16">
        <v>79.209999999999994</v>
      </c>
      <c r="P519" s="16">
        <f t="shared" si="59"/>
        <v>504.03199999999998</v>
      </c>
      <c r="Q519" s="16">
        <f t="shared" si="60"/>
        <v>316.83999999999997</v>
      </c>
      <c r="R519" s="16">
        <f t="shared" si="61"/>
        <v>187.19200000000001</v>
      </c>
      <c r="S519" s="18">
        <f t="shared" si="62"/>
        <v>0.37138911815122899</v>
      </c>
      <c r="T519" s="19">
        <f>YEAR(SalesDataTable[[#This Row],[Order Date]])</f>
        <v>2026</v>
      </c>
      <c r="U519" s="18" t="str">
        <f>"Q"&amp;ROUNDUP(MONTH(SalesDataTable[[#This Row],[Order Date]])/3,0)</f>
        <v>Q2</v>
      </c>
      <c r="V519" s="15">
        <f>MONTH(SalesDataTable[[#This Row],[Order Date]])</f>
        <v>4</v>
      </c>
      <c r="W519" s="18" t="str">
        <f>TEXT(SalesDataTable[[#This Row],[Order Date]],"mmm")</f>
        <v>Apr</v>
      </c>
    </row>
    <row r="520" spans="1:23" ht="15.6">
      <c r="A520" s="11">
        <v>1580</v>
      </c>
      <c r="B520" s="12">
        <v>46119</v>
      </c>
      <c r="C520" s="11">
        <f t="shared" si="56"/>
        <v>2026</v>
      </c>
      <c r="D520" s="13" t="str">
        <f t="shared" si="57"/>
        <v>Apr</v>
      </c>
      <c r="E520" s="14" t="str">
        <f t="shared" si="58"/>
        <v>Q2</v>
      </c>
      <c r="F520" s="11" t="s">
        <v>35</v>
      </c>
      <c r="G520" s="11" t="s">
        <v>42</v>
      </c>
      <c r="H520" s="11" t="s">
        <v>26</v>
      </c>
      <c r="I520" s="11" t="s">
        <v>37</v>
      </c>
      <c r="J520" s="11" t="s">
        <v>47</v>
      </c>
      <c r="K520" s="11" t="s">
        <v>75</v>
      </c>
      <c r="L520" s="15">
        <v>2</v>
      </c>
      <c r="M520" s="16">
        <v>120.5</v>
      </c>
      <c r="N520" s="17">
        <v>0</v>
      </c>
      <c r="O520" s="16">
        <v>61.42</v>
      </c>
      <c r="P520" s="16">
        <f t="shared" si="59"/>
        <v>241</v>
      </c>
      <c r="Q520" s="16">
        <f t="shared" si="60"/>
        <v>122.84</v>
      </c>
      <c r="R520" s="16">
        <f t="shared" si="61"/>
        <v>118.16</v>
      </c>
      <c r="S520" s="18">
        <f t="shared" si="62"/>
        <v>0.49029045643153502</v>
      </c>
      <c r="T520" s="19">
        <f>YEAR(SalesDataTable[[#This Row],[Order Date]])</f>
        <v>2026</v>
      </c>
      <c r="U520" s="18" t="str">
        <f>"Q"&amp;ROUNDUP(MONTH(SalesDataTable[[#This Row],[Order Date]])/3,0)</f>
        <v>Q2</v>
      </c>
      <c r="V520" s="15">
        <f>MONTH(SalesDataTable[[#This Row],[Order Date]])</f>
        <v>4</v>
      </c>
      <c r="W520" s="18" t="str">
        <f>TEXT(SalesDataTable[[#This Row],[Order Date]],"mmm")</f>
        <v>Apr</v>
      </c>
    </row>
    <row r="521" spans="1:23" ht="15.6">
      <c r="A521" s="11">
        <v>1962</v>
      </c>
      <c r="B521" s="12">
        <v>46119</v>
      </c>
      <c r="C521" s="11">
        <f t="shared" si="56"/>
        <v>2026</v>
      </c>
      <c r="D521" s="13" t="str">
        <f t="shared" si="57"/>
        <v>Apr</v>
      </c>
      <c r="E521" s="14" t="str">
        <f t="shared" si="58"/>
        <v>Q2</v>
      </c>
      <c r="F521" s="11" t="s">
        <v>24</v>
      </c>
      <c r="G521" s="11" t="s">
        <v>25</v>
      </c>
      <c r="H521" s="11" t="s">
        <v>26</v>
      </c>
      <c r="I521" s="11" t="s">
        <v>27</v>
      </c>
      <c r="J521" s="11" t="s">
        <v>33</v>
      </c>
      <c r="K521" s="11" t="s">
        <v>61</v>
      </c>
      <c r="L521" s="15">
        <v>3</v>
      </c>
      <c r="M521" s="16">
        <v>152.62</v>
      </c>
      <c r="N521" s="17">
        <v>0.05</v>
      </c>
      <c r="O521" s="16">
        <v>77.75</v>
      </c>
      <c r="P521" s="16">
        <f t="shared" si="59"/>
        <v>434.96699999999998</v>
      </c>
      <c r="Q521" s="16">
        <f t="shared" si="60"/>
        <v>233.25</v>
      </c>
      <c r="R521" s="16">
        <f t="shared" si="61"/>
        <v>201.71700000000001</v>
      </c>
      <c r="S521" s="18">
        <f t="shared" si="62"/>
        <v>0.46375242259757599</v>
      </c>
      <c r="T521" s="19">
        <f>YEAR(SalesDataTable[[#This Row],[Order Date]])</f>
        <v>2026</v>
      </c>
      <c r="U521" s="18" t="str">
        <f>"Q"&amp;ROUNDUP(MONTH(SalesDataTable[[#This Row],[Order Date]])/3,0)</f>
        <v>Q2</v>
      </c>
      <c r="V521" s="15">
        <f>MONTH(SalesDataTable[[#This Row],[Order Date]])</f>
        <v>4</v>
      </c>
      <c r="W521" s="18" t="str">
        <f>TEXT(SalesDataTable[[#This Row],[Order Date]],"mmm")</f>
        <v>Apr</v>
      </c>
    </row>
    <row r="522" spans="1:23" ht="15.6">
      <c r="A522" s="11">
        <v>2381</v>
      </c>
      <c r="B522" s="12">
        <v>46119</v>
      </c>
      <c r="C522" s="11">
        <f t="shared" si="56"/>
        <v>2026</v>
      </c>
      <c r="D522" s="13" t="str">
        <f t="shared" si="57"/>
        <v>Apr</v>
      </c>
      <c r="E522" s="14" t="str">
        <f t="shared" si="58"/>
        <v>Q2</v>
      </c>
      <c r="F522" s="11" t="s">
        <v>30</v>
      </c>
      <c r="G522" s="11" t="s">
        <v>65</v>
      </c>
      <c r="H522" s="11" t="s">
        <v>26</v>
      </c>
      <c r="I522" s="11" t="s">
        <v>27</v>
      </c>
      <c r="J522" s="11" t="s">
        <v>38</v>
      </c>
      <c r="K522" s="11" t="s">
        <v>68</v>
      </c>
      <c r="L522" s="15">
        <v>2</v>
      </c>
      <c r="M522" s="16">
        <v>134.16</v>
      </c>
      <c r="N522" s="17">
        <v>0.05</v>
      </c>
      <c r="O522" s="16">
        <v>67.08</v>
      </c>
      <c r="P522" s="16">
        <f t="shared" si="59"/>
        <v>254.904</v>
      </c>
      <c r="Q522" s="16">
        <f t="shared" si="60"/>
        <v>134.16</v>
      </c>
      <c r="R522" s="16">
        <f t="shared" si="61"/>
        <v>120.744</v>
      </c>
      <c r="S522" s="18">
        <f t="shared" si="62"/>
        <v>0.47368421052631599</v>
      </c>
      <c r="T522" s="19">
        <f>YEAR(SalesDataTable[[#This Row],[Order Date]])</f>
        <v>2026</v>
      </c>
      <c r="U522" s="18" t="str">
        <f>"Q"&amp;ROUNDUP(MONTH(SalesDataTable[[#This Row],[Order Date]])/3,0)</f>
        <v>Q2</v>
      </c>
      <c r="V522" s="15">
        <f>MONTH(SalesDataTable[[#This Row],[Order Date]])</f>
        <v>4</v>
      </c>
      <c r="W522" s="18" t="str">
        <f>TEXT(SalesDataTable[[#This Row],[Order Date]],"mmm")</f>
        <v>Apr</v>
      </c>
    </row>
    <row r="523" spans="1:23" ht="15.6">
      <c r="A523" s="11">
        <v>2655</v>
      </c>
      <c r="B523" s="12">
        <v>46119</v>
      </c>
      <c r="C523" s="11">
        <f t="shared" si="56"/>
        <v>2026</v>
      </c>
      <c r="D523" s="13" t="str">
        <f t="shared" si="57"/>
        <v>Apr</v>
      </c>
      <c r="E523" s="14" t="str">
        <f t="shared" si="58"/>
        <v>Q2</v>
      </c>
      <c r="F523" s="11" t="s">
        <v>44</v>
      </c>
      <c r="G523" s="11" t="s">
        <v>71</v>
      </c>
      <c r="H523" s="11" t="s">
        <v>43</v>
      </c>
      <c r="I523" s="11" t="s">
        <v>40</v>
      </c>
      <c r="J523" s="11" t="s">
        <v>28</v>
      </c>
      <c r="K523" s="11" t="s">
        <v>54</v>
      </c>
      <c r="L523" s="15">
        <v>1</v>
      </c>
      <c r="M523" s="16">
        <v>101.13</v>
      </c>
      <c r="N523" s="17">
        <v>0</v>
      </c>
      <c r="O523" s="16">
        <v>50.8</v>
      </c>
      <c r="P523" s="16">
        <f t="shared" si="59"/>
        <v>101.13</v>
      </c>
      <c r="Q523" s="16">
        <f t="shared" si="60"/>
        <v>50.8</v>
      </c>
      <c r="R523" s="16">
        <f t="shared" si="61"/>
        <v>50.33</v>
      </c>
      <c r="S523" s="18">
        <f t="shared" si="62"/>
        <v>0.49767625828141998</v>
      </c>
      <c r="T523" s="19">
        <f>YEAR(SalesDataTable[[#This Row],[Order Date]])</f>
        <v>2026</v>
      </c>
      <c r="U523" s="18" t="str">
        <f>"Q"&amp;ROUNDUP(MONTH(SalesDataTable[[#This Row],[Order Date]])/3,0)</f>
        <v>Q2</v>
      </c>
      <c r="V523" s="15">
        <f>MONTH(SalesDataTable[[#This Row],[Order Date]])</f>
        <v>4</v>
      </c>
      <c r="W523" s="18" t="str">
        <f>TEXT(SalesDataTable[[#This Row],[Order Date]],"mmm")</f>
        <v>Apr</v>
      </c>
    </row>
    <row r="524" spans="1:23" ht="15.6">
      <c r="A524" s="11">
        <v>2944</v>
      </c>
      <c r="B524" s="12">
        <v>46119</v>
      </c>
      <c r="C524" s="11">
        <f t="shared" si="56"/>
        <v>2026</v>
      </c>
      <c r="D524" s="13" t="str">
        <f t="shared" si="57"/>
        <v>Apr</v>
      </c>
      <c r="E524" s="14" t="str">
        <f t="shared" si="58"/>
        <v>Q2</v>
      </c>
      <c r="F524" s="11" t="s">
        <v>30</v>
      </c>
      <c r="G524" s="11" t="s">
        <v>73</v>
      </c>
      <c r="H524" s="11" t="s">
        <v>43</v>
      </c>
      <c r="I524" s="11" t="s">
        <v>37</v>
      </c>
      <c r="J524" s="11" t="s">
        <v>58</v>
      </c>
      <c r="K524" s="11" t="s">
        <v>69</v>
      </c>
      <c r="L524" s="15">
        <v>1</v>
      </c>
      <c r="M524" s="16">
        <v>51.36</v>
      </c>
      <c r="N524" s="17">
        <v>0</v>
      </c>
      <c r="O524" s="16">
        <v>22.21</v>
      </c>
      <c r="P524" s="16">
        <f t="shared" si="59"/>
        <v>51.36</v>
      </c>
      <c r="Q524" s="16">
        <f t="shared" si="60"/>
        <v>22.21</v>
      </c>
      <c r="R524" s="16">
        <f t="shared" si="61"/>
        <v>29.15</v>
      </c>
      <c r="S524" s="18">
        <f t="shared" si="62"/>
        <v>0.56756230529594998</v>
      </c>
      <c r="T524" s="19">
        <f>YEAR(SalesDataTable[[#This Row],[Order Date]])</f>
        <v>2026</v>
      </c>
      <c r="U524" s="18" t="str">
        <f>"Q"&amp;ROUNDUP(MONTH(SalesDataTable[[#This Row],[Order Date]])/3,0)</f>
        <v>Q2</v>
      </c>
      <c r="V524" s="15">
        <f>MONTH(SalesDataTable[[#This Row],[Order Date]])</f>
        <v>4</v>
      </c>
      <c r="W524" s="18" t="str">
        <f>TEXT(SalesDataTable[[#This Row],[Order Date]],"mmm")</f>
        <v>Apr</v>
      </c>
    </row>
    <row r="525" spans="1:23" ht="15.6">
      <c r="A525" s="11">
        <v>4756</v>
      </c>
      <c r="B525" s="12">
        <v>46119</v>
      </c>
      <c r="C525" s="11">
        <f t="shared" si="56"/>
        <v>2026</v>
      </c>
      <c r="D525" s="13" t="str">
        <f t="shared" si="57"/>
        <v>Apr</v>
      </c>
      <c r="E525" s="14" t="str">
        <f t="shared" si="58"/>
        <v>Q2</v>
      </c>
      <c r="F525" s="11" t="s">
        <v>35</v>
      </c>
      <c r="G525" s="11" t="s">
        <v>76</v>
      </c>
      <c r="H525" s="11" t="s">
        <v>26</v>
      </c>
      <c r="I525" s="11" t="s">
        <v>40</v>
      </c>
      <c r="J525" s="11" t="s">
        <v>33</v>
      </c>
      <c r="K525" s="11" t="s">
        <v>61</v>
      </c>
      <c r="L525" s="15">
        <v>5</v>
      </c>
      <c r="M525" s="16">
        <v>151.88</v>
      </c>
      <c r="N525" s="17">
        <v>0</v>
      </c>
      <c r="O525" s="16">
        <v>80.56</v>
      </c>
      <c r="P525" s="16">
        <f t="shared" si="59"/>
        <v>759.4</v>
      </c>
      <c r="Q525" s="16">
        <f t="shared" si="60"/>
        <v>402.8</v>
      </c>
      <c r="R525" s="16">
        <f t="shared" si="61"/>
        <v>356.6</v>
      </c>
      <c r="S525" s="18">
        <f t="shared" si="62"/>
        <v>0.46958124835396398</v>
      </c>
      <c r="T525" s="19">
        <f>YEAR(SalesDataTable[[#This Row],[Order Date]])</f>
        <v>2026</v>
      </c>
      <c r="U525" s="18" t="str">
        <f>"Q"&amp;ROUNDUP(MONTH(SalesDataTable[[#This Row],[Order Date]])/3,0)</f>
        <v>Q2</v>
      </c>
      <c r="V525" s="15">
        <f>MONTH(SalesDataTable[[#This Row],[Order Date]])</f>
        <v>4</v>
      </c>
      <c r="W525" s="18" t="str">
        <f>TEXT(SalesDataTable[[#This Row],[Order Date]],"mmm")</f>
        <v>Apr</v>
      </c>
    </row>
    <row r="526" spans="1:23" ht="15.6">
      <c r="A526" s="11">
        <v>52</v>
      </c>
      <c r="B526" s="12">
        <v>46120</v>
      </c>
      <c r="C526" s="11">
        <f t="shared" si="56"/>
        <v>2026</v>
      </c>
      <c r="D526" s="13" t="str">
        <f t="shared" si="57"/>
        <v>Apr</v>
      </c>
      <c r="E526" s="14" t="str">
        <f t="shared" si="58"/>
        <v>Q2</v>
      </c>
      <c r="F526" s="11" t="s">
        <v>30</v>
      </c>
      <c r="G526" s="11" t="s">
        <v>67</v>
      </c>
      <c r="H526" s="11" t="s">
        <v>26</v>
      </c>
      <c r="I526" s="11" t="s">
        <v>37</v>
      </c>
      <c r="J526" s="11" t="s">
        <v>38</v>
      </c>
      <c r="K526" s="11" t="s">
        <v>68</v>
      </c>
      <c r="L526" s="15">
        <v>2</v>
      </c>
      <c r="M526" s="16">
        <v>133.59</v>
      </c>
      <c r="N526" s="17">
        <v>0</v>
      </c>
      <c r="O526" s="16">
        <v>66.83</v>
      </c>
      <c r="P526" s="16">
        <f t="shared" si="59"/>
        <v>267.18</v>
      </c>
      <c r="Q526" s="16">
        <f t="shared" si="60"/>
        <v>133.66</v>
      </c>
      <c r="R526" s="16">
        <f t="shared" si="61"/>
        <v>133.52000000000001</v>
      </c>
      <c r="S526" s="18">
        <f t="shared" si="62"/>
        <v>0.49973800434164201</v>
      </c>
      <c r="T526" s="19">
        <f>YEAR(SalesDataTable[[#This Row],[Order Date]])</f>
        <v>2026</v>
      </c>
      <c r="U526" s="18" t="str">
        <f>"Q"&amp;ROUNDUP(MONTH(SalesDataTable[[#This Row],[Order Date]])/3,0)</f>
        <v>Q2</v>
      </c>
      <c r="V526" s="15">
        <f>MONTH(SalesDataTable[[#This Row],[Order Date]])</f>
        <v>4</v>
      </c>
      <c r="W526" s="18" t="str">
        <f>TEXT(SalesDataTable[[#This Row],[Order Date]],"mmm")</f>
        <v>Apr</v>
      </c>
    </row>
    <row r="527" spans="1:23" ht="15.6">
      <c r="A527" s="11">
        <v>556</v>
      </c>
      <c r="B527" s="12">
        <v>46120</v>
      </c>
      <c r="C527" s="11">
        <f t="shared" si="56"/>
        <v>2026</v>
      </c>
      <c r="D527" s="13" t="str">
        <f t="shared" si="57"/>
        <v>Apr</v>
      </c>
      <c r="E527" s="14" t="str">
        <f t="shared" si="58"/>
        <v>Q2</v>
      </c>
      <c r="F527" s="11" t="s">
        <v>44</v>
      </c>
      <c r="G527" s="11" t="s">
        <v>57</v>
      </c>
      <c r="H527" s="11" t="s">
        <v>26</v>
      </c>
      <c r="I527" s="11" t="s">
        <v>37</v>
      </c>
      <c r="J527" s="11" t="s">
        <v>47</v>
      </c>
      <c r="K527" s="11" t="s">
        <v>75</v>
      </c>
      <c r="L527" s="15">
        <v>2</v>
      </c>
      <c r="M527" s="16">
        <v>124.39</v>
      </c>
      <c r="N527" s="17">
        <v>0</v>
      </c>
      <c r="O527" s="16">
        <v>61.27</v>
      </c>
      <c r="P527" s="16">
        <f t="shared" si="59"/>
        <v>248.78</v>
      </c>
      <c r="Q527" s="16">
        <f t="shared" si="60"/>
        <v>122.54</v>
      </c>
      <c r="R527" s="16">
        <f t="shared" si="61"/>
        <v>126.24</v>
      </c>
      <c r="S527" s="18">
        <f t="shared" si="62"/>
        <v>0.50743628909076299</v>
      </c>
      <c r="T527" s="19">
        <f>YEAR(SalesDataTable[[#This Row],[Order Date]])</f>
        <v>2026</v>
      </c>
      <c r="U527" s="18" t="str">
        <f>"Q"&amp;ROUNDUP(MONTH(SalesDataTable[[#This Row],[Order Date]])/3,0)</f>
        <v>Q2</v>
      </c>
      <c r="V527" s="15">
        <f>MONTH(SalesDataTable[[#This Row],[Order Date]])</f>
        <v>4</v>
      </c>
      <c r="W527" s="18" t="str">
        <f>TEXT(SalesDataTable[[#This Row],[Order Date]],"mmm")</f>
        <v>Apr</v>
      </c>
    </row>
    <row r="528" spans="1:23" ht="15.6">
      <c r="A528" s="11">
        <v>1233</v>
      </c>
      <c r="B528" s="12">
        <v>46120</v>
      </c>
      <c r="C528" s="11">
        <f t="shared" si="56"/>
        <v>2026</v>
      </c>
      <c r="D528" s="13" t="str">
        <f t="shared" si="57"/>
        <v>Apr</v>
      </c>
      <c r="E528" s="14" t="str">
        <f t="shared" si="58"/>
        <v>Q2</v>
      </c>
      <c r="F528" s="11" t="s">
        <v>24</v>
      </c>
      <c r="G528" s="11" t="s">
        <v>74</v>
      </c>
      <c r="H528" s="11" t="s">
        <v>26</v>
      </c>
      <c r="I528" s="11" t="s">
        <v>37</v>
      </c>
      <c r="J528" s="11" t="s">
        <v>28</v>
      </c>
      <c r="K528" s="11" t="s">
        <v>46</v>
      </c>
      <c r="L528" s="15">
        <v>5</v>
      </c>
      <c r="M528" s="16">
        <v>50.22</v>
      </c>
      <c r="N528" s="17">
        <v>0.1</v>
      </c>
      <c r="O528" s="16">
        <v>22.31</v>
      </c>
      <c r="P528" s="16">
        <f t="shared" si="59"/>
        <v>225.99</v>
      </c>
      <c r="Q528" s="16">
        <f t="shared" si="60"/>
        <v>111.55</v>
      </c>
      <c r="R528" s="16">
        <f t="shared" si="61"/>
        <v>114.44</v>
      </c>
      <c r="S528" s="18">
        <f t="shared" si="62"/>
        <v>0.50639408823399301</v>
      </c>
      <c r="T528" s="19">
        <f>YEAR(SalesDataTable[[#This Row],[Order Date]])</f>
        <v>2026</v>
      </c>
      <c r="U528" s="18" t="str">
        <f>"Q"&amp;ROUNDUP(MONTH(SalesDataTable[[#This Row],[Order Date]])/3,0)</f>
        <v>Q2</v>
      </c>
      <c r="V528" s="15">
        <f>MONTH(SalesDataTable[[#This Row],[Order Date]])</f>
        <v>4</v>
      </c>
      <c r="W528" s="18" t="str">
        <f>TEXT(SalesDataTable[[#This Row],[Order Date]],"mmm")</f>
        <v>Apr</v>
      </c>
    </row>
    <row r="529" spans="1:23" ht="15.6">
      <c r="A529" s="11">
        <v>1492</v>
      </c>
      <c r="B529" s="12">
        <v>46120</v>
      </c>
      <c r="C529" s="11">
        <f t="shared" si="56"/>
        <v>2026</v>
      </c>
      <c r="D529" s="13" t="str">
        <f t="shared" si="57"/>
        <v>Apr</v>
      </c>
      <c r="E529" s="14" t="str">
        <f t="shared" si="58"/>
        <v>Q2</v>
      </c>
      <c r="F529" s="11" t="s">
        <v>30</v>
      </c>
      <c r="G529" s="11" t="s">
        <v>73</v>
      </c>
      <c r="H529" s="11" t="s">
        <v>26</v>
      </c>
      <c r="I529" s="11" t="s">
        <v>27</v>
      </c>
      <c r="J529" s="11" t="s">
        <v>28</v>
      </c>
      <c r="K529" s="11" t="s">
        <v>50</v>
      </c>
      <c r="L529" s="15">
        <v>2</v>
      </c>
      <c r="M529" s="16">
        <v>41.08</v>
      </c>
      <c r="N529" s="17">
        <v>0</v>
      </c>
      <c r="O529" s="16">
        <v>16.79</v>
      </c>
      <c r="P529" s="16">
        <f t="shared" si="59"/>
        <v>82.16</v>
      </c>
      <c r="Q529" s="16">
        <f t="shared" si="60"/>
        <v>33.58</v>
      </c>
      <c r="R529" s="16">
        <f t="shared" si="61"/>
        <v>48.58</v>
      </c>
      <c r="S529" s="18">
        <f t="shared" si="62"/>
        <v>0.59128529698150001</v>
      </c>
      <c r="T529" s="19">
        <f>YEAR(SalesDataTable[[#This Row],[Order Date]])</f>
        <v>2026</v>
      </c>
      <c r="U529" s="18" t="str">
        <f>"Q"&amp;ROUNDUP(MONTH(SalesDataTable[[#This Row],[Order Date]])/3,0)</f>
        <v>Q2</v>
      </c>
      <c r="V529" s="15">
        <f>MONTH(SalesDataTable[[#This Row],[Order Date]])</f>
        <v>4</v>
      </c>
      <c r="W529" s="18" t="str">
        <f>TEXT(SalesDataTable[[#This Row],[Order Date]],"mmm")</f>
        <v>Apr</v>
      </c>
    </row>
    <row r="530" spans="1:23" ht="15.6">
      <c r="A530" s="11">
        <v>1619</v>
      </c>
      <c r="B530" s="12">
        <v>46120</v>
      </c>
      <c r="C530" s="11">
        <f t="shared" si="56"/>
        <v>2026</v>
      </c>
      <c r="D530" s="13" t="str">
        <f t="shared" si="57"/>
        <v>Apr</v>
      </c>
      <c r="E530" s="14" t="str">
        <f t="shared" si="58"/>
        <v>Q2</v>
      </c>
      <c r="F530" s="11" t="s">
        <v>44</v>
      </c>
      <c r="G530" s="11" t="s">
        <v>57</v>
      </c>
      <c r="H530" s="11" t="s">
        <v>43</v>
      </c>
      <c r="I530" s="11" t="s">
        <v>37</v>
      </c>
      <c r="J530" s="11" t="s">
        <v>38</v>
      </c>
      <c r="K530" s="11" t="s">
        <v>56</v>
      </c>
      <c r="L530" s="15">
        <v>5</v>
      </c>
      <c r="M530" s="16">
        <v>46.11</v>
      </c>
      <c r="N530" s="17">
        <v>0</v>
      </c>
      <c r="O530" s="16">
        <v>18.88</v>
      </c>
      <c r="P530" s="16">
        <f t="shared" si="59"/>
        <v>230.55</v>
      </c>
      <c r="Q530" s="16">
        <f t="shared" si="60"/>
        <v>94.4</v>
      </c>
      <c r="R530" s="16">
        <f t="shared" si="61"/>
        <v>136.15</v>
      </c>
      <c r="S530" s="18">
        <f t="shared" si="62"/>
        <v>0.59054435046627596</v>
      </c>
      <c r="T530" s="19">
        <f>YEAR(SalesDataTable[[#This Row],[Order Date]])</f>
        <v>2026</v>
      </c>
      <c r="U530" s="18" t="str">
        <f>"Q"&amp;ROUNDUP(MONTH(SalesDataTable[[#This Row],[Order Date]])/3,0)</f>
        <v>Q2</v>
      </c>
      <c r="V530" s="15">
        <f>MONTH(SalesDataTable[[#This Row],[Order Date]])</f>
        <v>4</v>
      </c>
      <c r="W530" s="18" t="str">
        <f>TEXT(SalesDataTable[[#This Row],[Order Date]],"mmm")</f>
        <v>Apr</v>
      </c>
    </row>
    <row r="531" spans="1:23" ht="15.6">
      <c r="A531" s="11">
        <v>1631</v>
      </c>
      <c r="B531" s="12">
        <v>46120</v>
      </c>
      <c r="C531" s="11">
        <f t="shared" si="56"/>
        <v>2026</v>
      </c>
      <c r="D531" s="13" t="str">
        <f t="shared" si="57"/>
        <v>Apr</v>
      </c>
      <c r="E531" s="14" t="str">
        <f t="shared" si="58"/>
        <v>Q2</v>
      </c>
      <c r="F531" s="11" t="s">
        <v>44</v>
      </c>
      <c r="G531" s="11" t="s">
        <v>57</v>
      </c>
      <c r="H531" s="11" t="s">
        <v>26</v>
      </c>
      <c r="I531" s="11" t="s">
        <v>27</v>
      </c>
      <c r="J531" s="11" t="s">
        <v>38</v>
      </c>
      <c r="K531" s="11" t="s">
        <v>56</v>
      </c>
      <c r="L531" s="15">
        <v>1</v>
      </c>
      <c r="M531" s="16">
        <v>45.54</v>
      </c>
      <c r="N531" s="17">
        <v>0</v>
      </c>
      <c r="O531" s="16">
        <v>18.36</v>
      </c>
      <c r="P531" s="16">
        <f t="shared" si="59"/>
        <v>45.54</v>
      </c>
      <c r="Q531" s="16">
        <f t="shared" si="60"/>
        <v>18.36</v>
      </c>
      <c r="R531" s="16">
        <f t="shared" si="61"/>
        <v>27.18</v>
      </c>
      <c r="S531" s="18">
        <f t="shared" si="62"/>
        <v>0.59683794466403195</v>
      </c>
      <c r="T531" s="19">
        <f>YEAR(SalesDataTable[[#This Row],[Order Date]])</f>
        <v>2026</v>
      </c>
      <c r="U531" s="18" t="str">
        <f>"Q"&amp;ROUNDUP(MONTH(SalesDataTable[[#This Row],[Order Date]])/3,0)</f>
        <v>Q2</v>
      </c>
      <c r="V531" s="15">
        <f>MONTH(SalesDataTable[[#This Row],[Order Date]])</f>
        <v>4</v>
      </c>
      <c r="W531" s="18" t="str">
        <f>TEXT(SalesDataTable[[#This Row],[Order Date]],"mmm")</f>
        <v>Apr</v>
      </c>
    </row>
    <row r="532" spans="1:23" ht="15.6">
      <c r="A532" s="11">
        <v>1844</v>
      </c>
      <c r="B532" s="12">
        <v>46120</v>
      </c>
      <c r="C532" s="11">
        <f t="shared" si="56"/>
        <v>2026</v>
      </c>
      <c r="D532" s="13" t="str">
        <f t="shared" si="57"/>
        <v>Apr</v>
      </c>
      <c r="E532" s="14" t="str">
        <f t="shared" si="58"/>
        <v>Q2</v>
      </c>
      <c r="F532" s="11" t="s">
        <v>30</v>
      </c>
      <c r="G532" s="11" t="s">
        <v>73</v>
      </c>
      <c r="H532" s="11" t="s">
        <v>43</v>
      </c>
      <c r="I532" s="11" t="s">
        <v>37</v>
      </c>
      <c r="J532" s="11" t="s">
        <v>58</v>
      </c>
      <c r="K532" s="11" t="s">
        <v>66</v>
      </c>
      <c r="L532" s="15">
        <v>2</v>
      </c>
      <c r="M532" s="16">
        <v>37.1</v>
      </c>
      <c r="N532" s="17">
        <v>0.1</v>
      </c>
      <c r="O532" s="16">
        <v>14.17</v>
      </c>
      <c r="P532" s="16">
        <f t="shared" si="59"/>
        <v>66.78</v>
      </c>
      <c r="Q532" s="16">
        <f t="shared" si="60"/>
        <v>28.34</v>
      </c>
      <c r="R532" s="16">
        <f t="shared" si="61"/>
        <v>38.44</v>
      </c>
      <c r="S532" s="18">
        <f t="shared" si="62"/>
        <v>0.575621443545972</v>
      </c>
      <c r="T532" s="19">
        <f>YEAR(SalesDataTable[[#This Row],[Order Date]])</f>
        <v>2026</v>
      </c>
      <c r="U532" s="18" t="str">
        <f>"Q"&amp;ROUNDUP(MONTH(SalesDataTable[[#This Row],[Order Date]])/3,0)</f>
        <v>Q2</v>
      </c>
      <c r="V532" s="15">
        <f>MONTH(SalesDataTable[[#This Row],[Order Date]])</f>
        <v>4</v>
      </c>
      <c r="W532" s="18" t="str">
        <f>TEXT(SalesDataTable[[#This Row],[Order Date]],"mmm")</f>
        <v>Apr</v>
      </c>
    </row>
    <row r="533" spans="1:23" ht="15.6">
      <c r="A533" s="11">
        <v>4246</v>
      </c>
      <c r="B533" s="12">
        <v>46120</v>
      </c>
      <c r="C533" s="11">
        <f t="shared" si="56"/>
        <v>2026</v>
      </c>
      <c r="D533" s="13" t="str">
        <f t="shared" si="57"/>
        <v>Apr</v>
      </c>
      <c r="E533" s="14" t="str">
        <f t="shared" si="58"/>
        <v>Q2</v>
      </c>
      <c r="F533" s="11" t="s">
        <v>44</v>
      </c>
      <c r="G533" s="11" t="s">
        <v>57</v>
      </c>
      <c r="H533" s="11" t="s">
        <v>32</v>
      </c>
      <c r="I533" s="11" t="s">
        <v>40</v>
      </c>
      <c r="J533" s="11" t="s">
        <v>33</v>
      </c>
      <c r="K533" s="11" t="s">
        <v>61</v>
      </c>
      <c r="L533" s="15">
        <v>5</v>
      </c>
      <c r="M533" s="16">
        <v>156.57</v>
      </c>
      <c r="N533" s="17">
        <v>0.15</v>
      </c>
      <c r="O533" s="16">
        <v>80.849999999999994</v>
      </c>
      <c r="P533" s="16">
        <f t="shared" si="59"/>
        <v>665.42250000000001</v>
      </c>
      <c r="Q533" s="16">
        <f t="shared" si="60"/>
        <v>404.25</v>
      </c>
      <c r="R533" s="16">
        <f t="shared" si="61"/>
        <v>261.17250000000001</v>
      </c>
      <c r="S533" s="18">
        <f t="shared" si="62"/>
        <v>0.39249123677062298</v>
      </c>
      <c r="T533" s="19">
        <f>YEAR(SalesDataTable[[#This Row],[Order Date]])</f>
        <v>2026</v>
      </c>
      <c r="U533" s="18" t="str">
        <f>"Q"&amp;ROUNDUP(MONTH(SalesDataTable[[#This Row],[Order Date]])/3,0)</f>
        <v>Q2</v>
      </c>
      <c r="V533" s="15">
        <f>MONTH(SalesDataTable[[#This Row],[Order Date]])</f>
        <v>4</v>
      </c>
      <c r="W533" s="18" t="str">
        <f>TEXT(SalesDataTable[[#This Row],[Order Date]],"mmm")</f>
        <v>Apr</v>
      </c>
    </row>
    <row r="534" spans="1:23" ht="15.6">
      <c r="A534" s="11">
        <v>5139</v>
      </c>
      <c r="B534" s="12">
        <v>46120</v>
      </c>
      <c r="C534" s="11">
        <f t="shared" si="56"/>
        <v>2026</v>
      </c>
      <c r="D534" s="13" t="str">
        <f t="shared" si="57"/>
        <v>Apr</v>
      </c>
      <c r="E534" s="14" t="str">
        <f t="shared" si="58"/>
        <v>Q2</v>
      </c>
      <c r="F534" s="11" t="s">
        <v>24</v>
      </c>
      <c r="G534" s="11" t="s">
        <v>74</v>
      </c>
      <c r="H534" s="11" t="s">
        <v>26</v>
      </c>
      <c r="I534" s="11" t="s">
        <v>27</v>
      </c>
      <c r="J534" s="11" t="s">
        <v>58</v>
      </c>
      <c r="K534" s="11" t="s">
        <v>69</v>
      </c>
      <c r="L534" s="15">
        <v>2</v>
      </c>
      <c r="M534" s="16">
        <v>51.4</v>
      </c>
      <c r="N534" s="17">
        <v>0</v>
      </c>
      <c r="O534" s="16">
        <v>21.99</v>
      </c>
      <c r="P534" s="16">
        <f t="shared" si="59"/>
        <v>102.8</v>
      </c>
      <c r="Q534" s="16">
        <f t="shared" si="60"/>
        <v>43.98</v>
      </c>
      <c r="R534" s="16">
        <f t="shared" si="61"/>
        <v>58.82</v>
      </c>
      <c r="S534" s="18">
        <f t="shared" si="62"/>
        <v>0.57217898832684799</v>
      </c>
      <c r="T534" s="19">
        <f>YEAR(SalesDataTable[[#This Row],[Order Date]])</f>
        <v>2026</v>
      </c>
      <c r="U534" s="18" t="str">
        <f>"Q"&amp;ROUNDUP(MONTH(SalesDataTable[[#This Row],[Order Date]])/3,0)</f>
        <v>Q2</v>
      </c>
      <c r="V534" s="15">
        <f>MONTH(SalesDataTable[[#This Row],[Order Date]])</f>
        <v>4</v>
      </c>
      <c r="W534" s="18" t="str">
        <f>TEXT(SalesDataTable[[#This Row],[Order Date]],"mmm")</f>
        <v>Apr</v>
      </c>
    </row>
    <row r="535" spans="1:23" ht="15.6">
      <c r="A535" s="11">
        <v>186</v>
      </c>
      <c r="B535" s="12">
        <v>46121</v>
      </c>
      <c r="C535" s="11">
        <f t="shared" si="56"/>
        <v>2026</v>
      </c>
      <c r="D535" s="13" t="str">
        <f t="shared" si="57"/>
        <v>Apr</v>
      </c>
      <c r="E535" s="14" t="str">
        <f t="shared" si="58"/>
        <v>Q2</v>
      </c>
      <c r="F535" s="11" t="s">
        <v>24</v>
      </c>
      <c r="G535" s="11" t="s">
        <v>25</v>
      </c>
      <c r="H535" s="11" t="s">
        <v>26</v>
      </c>
      <c r="I535" s="11" t="s">
        <v>37</v>
      </c>
      <c r="J535" s="11" t="s">
        <v>38</v>
      </c>
      <c r="K535" s="11" t="s">
        <v>56</v>
      </c>
      <c r="L535" s="15">
        <v>2</v>
      </c>
      <c r="M535" s="16">
        <v>46.42</v>
      </c>
      <c r="N535" s="17">
        <v>0.1</v>
      </c>
      <c r="O535" s="16">
        <v>18.73</v>
      </c>
      <c r="P535" s="16">
        <f t="shared" si="59"/>
        <v>83.555999999999997</v>
      </c>
      <c r="Q535" s="16">
        <f t="shared" si="60"/>
        <v>37.46</v>
      </c>
      <c r="R535" s="16">
        <f t="shared" si="61"/>
        <v>46.095999999999997</v>
      </c>
      <c r="S535" s="18">
        <f t="shared" si="62"/>
        <v>0.55167791660682697</v>
      </c>
      <c r="T535" s="19">
        <f>YEAR(SalesDataTable[[#This Row],[Order Date]])</f>
        <v>2026</v>
      </c>
      <c r="U535" s="18" t="str">
        <f>"Q"&amp;ROUNDUP(MONTH(SalesDataTable[[#This Row],[Order Date]])/3,0)</f>
        <v>Q2</v>
      </c>
      <c r="V535" s="15">
        <f>MONTH(SalesDataTable[[#This Row],[Order Date]])</f>
        <v>4</v>
      </c>
      <c r="W535" s="18" t="str">
        <f>TEXT(SalesDataTable[[#This Row],[Order Date]],"mmm")</f>
        <v>Apr</v>
      </c>
    </row>
    <row r="536" spans="1:23" ht="15.6">
      <c r="A536" s="11">
        <v>1742</v>
      </c>
      <c r="B536" s="12">
        <v>46121</v>
      </c>
      <c r="C536" s="11">
        <f t="shared" si="56"/>
        <v>2026</v>
      </c>
      <c r="D536" s="13" t="str">
        <f t="shared" si="57"/>
        <v>Apr</v>
      </c>
      <c r="E536" s="14" t="str">
        <f t="shared" si="58"/>
        <v>Q2</v>
      </c>
      <c r="F536" s="11" t="s">
        <v>44</v>
      </c>
      <c r="G536" s="11" t="s">
        <v>45</v>
      </c>
      <c r="H536" s="11" t="s">
        <v>52</v>
      </c>
      <c r="I536" s="11" t="s">
        <v>27</v>
      </c>
      <c r="J536" s="11" t="s">
        <v>47</v>
      </c>
      <c r="K536" s="11" t="s">
        <v>75</v>
      </c>
      <c r="L536" s="15">
        <v>2</v>
      </c>
      <c r="M536" s="16">
        <v>120.75</v>
      </c>
      <c r="N536" s="17">
        <v>0.05</v>
      </c>
      <c r="O536" s="16">
        <v>60.31</v>
      </c>
      <c r="P536" s="16">
        <f t="shared" si="59"/>
        <v>229.42500000000001</v>
      </c>
      <c r="Q536" s="16">
        <f t="shared" si="60"/>
        <v>120.62</v>
      </c>
      <c r="R536" s="16">
        <f t="shared" si="61"/>
        <v>108.80500000000001</v>
      </c>
      <c r="S536" s="18">
        <f t="shared" si="62"/>
        <v>0.474250844502561</v>
      </c>
      <c r="T536" s="19">
        <f>YEAR(SalesDataTable[[#This Row],[Order Date]])</f>
        <v>2026</v>
      </c>
      <c r="U536" s="18" t="str">
        <f>"Q"&amp;ROUNDUP(MONTH(SalesDataTable[[#This Row],[Order Date]])/3,0)</f>
        <v>Q2</v>
      </c>
      <c r="V536" s="15">
        <f>MONTH(SalesDataTable[[#This Row],[Order Date]])</f>
        <v>4</v>
      </c>
      <c r="W536" s="18" t="str">
        <f>TEXT(SalesDataTable[[#This Row],[Order Date]],"mmm")</f>
        <v>Apr</v>
      </c>
    </row>
    <row r="537" spans="1:23" ht="15.6">
      <c r="A537" s="11">
        <v>3189</v>
      </c>
      <c r="B537" s="12">
        <v>46121</v>
      </c>
      <c r="C537" s="11">
        <f t="shared" si="56"/>
        <v>2026</v>
      </c>
      <c r="D537" s="13" t="str">
        <f t="shared" si="57"/>
        <v>Apr</v>
      </c>
      <c r="E537" s="14" t="str">
        <f t="shared" si="58"/>
        <v>Q2</v>
      </c>
      <c r="F537" s="11" t="s">
        <v>30</v>
      </c>
      <c r="G537" s="11" t="s">
        <v>65</v>
      </c>
      <c r="H537" s="11" t="s">
        <v>32</v>
      </c>
      <c r="I537" s="11" t="s">
        <v>40</v>
      </c>
      <c r="J537" s="11" t="s">
        <v>33</v>
      </c>
      <c r="K537" s="11" t="s">
        <v>61</v>
      </c>
      <c r="L537" s="15">
        <v>6</v>
      </c>
      <c r="M537" s="16">
        <v>157.38999999999999</v>
      </c>
      <c r="N537" s="17">
        <v>0.05</v>
      </c>
      <c r="O537" s="16">
        <v>79.239999999999995</v>
      </c>
      <c r="P537" s="16">
        <f t="shared" si="59"/>
        <v>897.12300000000005</v>
      </c>
      <c r="Q537" s="16">
        <f t="shared" si="60"/>
        <v>475.44</v>
      </c>
      <c r="R537" s="16">
        <f t="shared" si="61"/>
        <v>421.68299999999999</v>
      </c>
      <c r="S537" s="18">
        <f t="shared" si="62"/>
        <v>0.47003922539049797</v>
      </c>
      <c r="T537" s="19">
        <f>YEAR(SalesDataTable[[#This Row],[Order Date]])</f>
        <v>2026</v>
      </c>
      <c r="U537" s="18" t="str">
        <f>"Q"&amp;ROUNDUP(MONTH(SalesDataTable[[#This Row],[Order Date]])/3,0)</f>
        <v>Q2</v>
      </c>
      <c r="V537" s="15">
        <f>MONTH(SalesDataTable[[#This Row],[Order Date]])</f>
        <v>4</v>
      </c>
      <c r="W537" s="18" t="str">
        <f>TEXT(SalesDataTable[[#This Row],[Order Date]],"mmm")</f>
        <v>Apr</v>
      </c>
    </row>
    <row r="538" spans="1:23" ht="15.6">
      <c r="A538" s="11">
        <v>3747</v>
      </c>
      <c r="B538" s="12">
        <v>46121</v>
      </c>
      <c r="C538" s="11">
        <f t="shared" si="56"/>
        <v>2026</v>
      </c>
      <c r="D538" s="13" t="str">
        <f t="shared" si="57"/>
        <v>Apr</v>
      </c>
      <c r="E538" s="14" t="str">
        <f t="shared" si="58"/>
        <v>Q2</v>
      </c>
      <c r="F538" s="11" t="s">
        <v>44</v>
      </c>
      <c r="G538" s="11" t="s">
        <v>55</v>
      </c>
      <c r="H538" s="11" t="s">
        <v>43</v>
      </c>
      <c r="I538" s="11" t="s">
        <v>27</v>
      </c>
      <c r="J538" s="11" t="s">
        <v>47</v>
      </c>
      <c r="K538" s="11" t="s">
        <v>75</v>
      </c>
      <c r="L538" s="15">
        <v>2</v>
      </c>
      <c r="M538" s="16">
        <v>122.36</v>
      </c>
      <c r="N538" s="17">
        <v>0.05</v>
      </c>
      <c r="O538" s="16">
        <v>59.06</v>
      </c>
      <c r="P538" s="16">
        <f t="shared" si="59"/>
        <v>232.48400000000001</v>
      </c>
      <c r="Q538" s="16">
        <f t="shared" si="60"/>
        <v>118.12</v>
      </c>
      <c r="R538" s="16">
        <f t="shared" si="61"/>
        <v>114.364</v>
      </c>
      <c r="S538" s="18">
        <f t="shared" si="62"/>
        <v>0.491922024741488</v>
      </c>
      <c r="T538" s="19">
        <f>YEAR(SalesDataTable[[#This Row],[Order Date]])</f>
        <v>2026</v>
      </c>
      <c r="U538" s="18" t="str">
        <f>"Q"&amp;ROUNDUP(MONTH(SalesDataTable[[#This Row],[Order Date]])/3,0)</f>
        <v>Q2</v>
      </c>
      <c r="V538" s="15">
        <f>MONTH(SalesDataTable[[#This Row],[Order Date]])</f>
        <v>4</v>
      </c>
      <c r="W538" s="18" t="str">
        <f>TEXT(SalesDataTable[[#This Row],[Order Date]],"mmm")</f>
        <v>Apr</v>
      </c>
    </row>
    <row r="539" spans="1:23" ht="15.6">
      <c r="A539" s="11">
        <v>3782</v>
      </c>
      <c r="B539" s="12">
        <v>46121</v>
      </c>
      <c r="C539" s="11">
        <f t="shared" si="56"/>
        <v>2026</v>
      </c>
      <c r="D539" s="13" t="str">
        <f t="shared" si="57"/>
        <v>Apr</v>
      </c>
      <c r="E539" s="14" t="str">
        <f t="shared" si="58"/>
        <v>Q2</v>
      </c>
      <c r="F539" s="11" t="s">
        <v>24</v>
      </c>
      <c r="G539" s="11" t="s">
        <v>25</v>
      </c>
      <c r="H539" s="11" t="s">
        <v>43</v>
      </c>
      <c r="I539" s="11" t="s">
        <v>27</v>
      </c>
      <c r="J539" s="11" t="s">
        <v>58</v>
      </c>
      <c r="K539" s="11" t="s">
        <v>59</v>
      </c>
      <c r="L539" s="15">
        <v>2</v>
      </c>
      <c r="M539" s="16">
        <v>39.68</v>
      </c>
      <c r="N539" s="17">
        <v>0.05</v>
      </c>
      <c r="O539" s="16">
        <v>14.98</v>
      </c>
      <c r="P539" s="16">
        <f t="shared" si="59"/>
        <v>75.391999999999996</v>
      </c>
      <c r="Q539" s="16">
        <f t="shared" si="60"/>
        <v>29.96</v>
      </c>
      <c r="R539" s="16">
        <f t="shared" si="61"/>
        <v>45.432000000000002</v>
      </c>
      <c r="S539" s="18">
        <f t="shared" si="62"/>
        <v>0.60261035653650297</v>
      </c>
      <c r="T539" s="19">
        <f>YEAR(SalesDataTable[[#This Row],[Order Date]])</f>
        <v>2026</v>
      </c>
      <c r="U539" s="18" t="str">
        <f>"Q"&amp;ROUNDUP(MONTH(SalesDataTable[[#This Row],[Order Date]])/3,0)</f>
        <v>Q2</v>
      </c>
      <c r="V539" s="15">
        <f>MONTH(SalesDataTable[[#This Row],[Order Date]])</f>
        <v>4</v>
      </c>
      <c r="W539" s="18" t="str">
        <f>TEXT(SalesDataTable[[#This Row],[Order Date]],"mmm")</f>
        <v>Apr</v>
      </c>
    </row>
    <row r="540" spans="1:23" ht="15.6">
      <c r="A540" s="11">
        <v>4344</v>
      </c>
      <c r="B540" s="12">
        <v>46121</v>
      </c>
      <c r="C540" s="11">
        <f t="shared" si="56"/>
        <v>2026</v>
      </c>
      <c r="D540" s="13" t="str">
        <f t="shared" si="57"/>
        <v>Apr</v>
      </c>
      <c r="E540" s="14" t="str">
        <f t="shared" si="58"/>
        <v>Q2</v>
      </c>
      <c r="F540" s="11" t="s">
        <v>35</v>
      </c>
      <c r="G540" s="11" t="s">
        <v>49</v>
      </c>
      <c r="H540" s="11" t="s">
        <v>43</v>
      </c>
      <c r="I540" s="11" t="s">
        <v>40</v>
      </c>
      <c r="J540" s="11" t="s">
        <v>47</v>
      </c>
      <c r="K540" s="11" t="s">
        <v>75</v>
      </c>
      <c r="L540" s="15">
        <v>3</v>
      </c>
      <c r="M540" s="16">
        <v>121.56</v>
      </c>
      <c r="N540" s="17">
        <v>0.15</v>
      </c>
      <c r="O540" s="16">
        <v>61.31</v>
      </c>
      <c r="P540" s="16">
        <f t="shared" si="59"/>
        <v>309.97800000000001</v>
      </c>
      <c r="Q540" s="16">
        <f t="shared" si="60"/>
        <v>183.93</v>
      </c>
      <c r="R540" s="16">
        <f t="shared" si="61"/>
        <v>126.048</v>
      </c>
      <c r="S540" s="18">
        <f t="shared" si="62"/>
        <v>0.40663530960261701</v>
      </c>
      <c r="T540" s="19">
        <f>YEAR(SalesDataTable[[#This Row],[Order Date]])</f>
        <v>2026</v>
      </c>
      <c r="U540" s="18" t="str">
        <f>"Q"&amp;ROUNDUP(MONTH(SalesDataTable[[#This Row],[Order Date]])/3,0)</f>
        <v>Q2</v>
      </c>
      <c r="V540" s="15">
        <f>MONTH(SalesDataTable[[#This Row],[Order Date]])</f>
        <v>4</v>
      </c>
      <c r="W540" s="18" t="str">
        <f>TEXT(SalesDataTable[[#This Row],[Order Date]],"mmm")</f>
        <v>Apr</v>
      </c>
    </row>
    <row r="541" spans="1:23" ht="15.6">
      <c r="A541" s="11">
        <v>4901</v>
      </c>
      <c r="B541" s="12">
        <v>46121</v>
      </c>
      <c r="C541" s="11">
        <f t="shared" si="56"/>
        <v>2026</v>
      </c>
      <c r="D541" s="13" t="str">
        <f t="shared" si="57"/>
        <v>Apr</v>
      </c>
      <c r="E541" s="14" t="str">
        <f t="shared" si="58"/>
        <v>Q2</v>
      </c>
      <c r="F541" s="11" t="s">
        <v>24</v>
      </c>
      <c r="G541" s="11" t="s">
        <v>25</v>
      </c>
      <c r="H541" s="11" t="s">
        <v>52</v>
      </c>
      <c r="I541" s="11" t="s">
        <v>37</v>
      </c>
      <c r="J541" s="11" t="s">
        <v>28</v>
      </c>
      <c r="K541" s="11" t="s">
        <v>29</v>
      </c>
      <c r="L541" s="15">
        <v>1</v>
      </c>
      <c r="M541" s="16">
        <v>80.19</v>
      </c>
      <c r="N541" s="17">
        <v>0.1</v>
      </c>
      <c r="O541" s="16">
        <v>42.15</v>
      </c>
      <c r="P541" s="16">
        <f t="shared" si="59"/>
        <v>72.171000000000006</v>
      </c>
      <c r="Q541" s="16">
        <f t="shared" si="60"/>
        <v>42.15</v>
      </c>
      <c r="R541" s="16">
        <f t="shared" si="61"/>
        <v>30.021000000000001</v>
      </c>
      <c r="S541" s="18">
        <f t="shared" si="62"/>
        <v>0.41597040362472498</v>
      </c>
      <c r="T541" s="19">
        <f>YEAR(SalesDataTable[[#This Row],[Order Date]])</f>
        <v>2026</v>
      </c>
      <c r="U541" s="18" t="str">
        <f>"Q"&amp;ROUNDUP(MONTH(SalesDataTable[[#This Row],[Order Date]])/3,0)</f>
        <v>Q2</v>
      </c>
      <c r="V541" s="15">
        <f>MONTH(SalesDataTable[[#This Row],[Order Date]])</f>
        <v>4</v>
      </c>
      <c r="W541" s="18" t="str">
        <f>TEXT(SalesDataTable[[#This Row],[Order Date]],"mmm")</f>
        <v>Apr</v>
      </c>
    </row>
    <row r="542" spans="1:23" ht="15.6">
      <c r="A542" s="11">
        <v>4969</v>
      </c>
      <c r="B542" s="12">
        <v>46121</v>
      </c>
      <c r="C542" s="11">
        <f t="shared" si="56"/>
        <v>2026</v>
      </c>
      <c r="D542" s="13" t="str">
        <f t="shared" si="57"/>
        <v>Apr</v>
      </c>
      <c r="E542" s="14" t="str">
        <f t="shared" si="58"/>
        <v>Q2</v>
      </c>
      <c r="F542" s="11" t="s">
        <v>44</v>
      </c>
      <c r="G542" s="11" t="s">
        <v>55</v>
      </c>
      <c r="H542" s="11" t="s">
        <v>52</v>
      </c>
      <c r="I542" s="11" t="s">
        <v>40</v>
      </c>
      <c r="J542" s="11" t="s">
        <v>28</v>
      </c>
      <c r="K542" s="11" t="s">
        <v>29</v>
      </c>
      <c r="L542" s="15">
        <v>2</v>
      </c>
      <c r="M542" s="16">
        <v>81.14</v>
      </c>
      <c r="N542" s="17">
        <v>0</v>
      </c>
      <c r="O542" s="16">
        <v>43.43</v>
      </c>
      <c r="P542" s="16">
        <f t="shared" si="59"/>
        <v>162.28</v>
      </c>
      <c r="Q542" s="16">
        <f t="shared" si="60"/>
        <v>86.86</v>
      </c>
      <c r="R542" s="16">
        <f t="shared" si="61"/>
        <v>75.42</v>
      </c>
      <c r="S542" s="18">
        <f t="shared" si="62"/>
        <v>0.46475228000986002</v>
      </c>
      <c r="T542" s="19">
        <f>YEAR(SalesDataTable[[#This Row],[Order Date]])</f>
        <v>2026</v>
      </c>
      <c r="U542" s="18" t="str">
        <f>"Q"&amp;ROUNDUP(MONTH(SalesDataTable[[#This Row],[Order Date]])/3,0)</f>
        <v>Q2</v>
      </c>
      <c r="V542" s="15">
        <f>MONTH(SalesDataTable[[#This Row],[Order Date]])</f>
        <v>4</v>
      </c>
      <c r="W542" s="18" t="str">
        <f>TEXT(SalesDataTable[[#This Row],[Order Date]],"mmm")</f>
        <v>Apr</v>
      </c>
    </row>
    <row r="543" spans="1:23" ht="15.6">
      <c r="A543" s="11">
        <v>673</v>
      </c>
      <c r="B543" s="12">
        <v>46122</v>
      </c>
      <c r="C543" s="11">
        <f t="shared" si="56"/>
        <v>2026</v>
      </c>
      <c r="D543" s="13" t="str">
        <f t="shared" si="57"/>
        <v>Apr</v>
      </c>
      <c r="E543" s="14" t="str">
        <f t="shared" si="58"/>
        <v>Q2</v>
      </c>
      <c r="F543" s="11" t="s">
        <v>44</v>
      </c>
      <c r="G543" s="11" t="s">
        <v>57</v>
      </c>
      <c r="H543" s="11" t="s">
        <v>43</v>
      </c>
      <c r="I543" s="11" t="s">
        <v>37</v>
      </c>
      <c r="J543" s="11" t="s">
        <v>47</v>
      </c>
      <c r="K543" s="11" t="s">
        <v>53</v>
      </c>
      <c r="L543" s="15">
        <v>2</v>
      </c>
      <c r="M543" s="16">
        <v>191.11</v>
      </c>
      <c r="N543" s="17">
        <v>0</v>
      </c>
      <c r="O543" s="16">
        <v>103.58</v>
      </c>
      <c r="P543" s="16">
        <f t="shared" si="59"/>
        <v>382.22</v>
      </c>
      <c r="Q543" s="16">
        <f t="shared" si="60"/>
        <v>207.16</v>
      </c>
      <c r="R543" s="16">
        <f t="shared" si="61"/>
        <v>175.06</v>
      </c>
      <c r="S543" s="18">
        <f t="shared" si="62"/>
        <v>0.45800847679347001</v>
      </c>
      <c r="T543" s="19">
        <f>YEAR(SalesDataTable[[#This Row],[Order Date]])</f>
        <v>2026</v>
      </c>
      <c r="U543" s="18" t="str">
        <f>"Q"&amp;ROUNDUP(MONTH(SalesDataTable[[#This Row],[Order Date]])/3,0)</f>
        <v>Q2</v>
      </c>
      <c r="V543" s="15">
        <f>MONTH(SalesDataTable[[#This Row],[Order Date]])</f>
        <v>4</v>
      </c>
      <c r="W543" s="18" t="str">
        <f>TEXT(SalesDataTable[[#This Row],[Order Date]],"mmm")</f>
        <v>Apr</v>
      </c>
    </row>
    <row r="544" spans="1:23" ht="15.6">
      <c r="A544" s="11">
        <v>888</v>
      </c>
      <c r="B544" s="12">
        <v>46122</v>
      </c>
      <c r="C544" s="11">
        <f t="shared" si="56"/>
        <v>2026</v>
      </c>
      <c r="D544" s="13" t="str">
        <f t="shared" si="57"/>
        <v>Apr</v>
      </c>
      <c r="E544" s="14" t="str">
        <f t="shared" si="58"/>
        <v>Q2</v>
      </c>
      <c r="F544" s="11" t="s">
        <v>44</v>
      </c>
      <c r="G544" s="11" t="s">
        <v>55</v>
      </c>
      <c r="H544" s="11" t="s">
        <v>43</v>
      </c>
      <c r="I544" s="11" t="s">
        <v>37</v>
      </c>
      <c r="J544" s="11" t="s">
        <v>28</v>
      </c>
      <c r="K544" s="11" t="s">
        <v>50</v>
      </c>
      <c r="L544" s="15">
        <v>2</v>
      </c>
      <c r="M544" s="16">
        <v>40.58</v>
      </c>
      <c r="N544" s="17">
        <v>0.05</v>
      </c>
      <c r="O544" s="16">
        <v>17.149999999999999</v>
      </c>
      <c r="P544" s="16">
        <f t="shared" si="59"/>
        <v>77.102000000000004</v>
      </c>
      <c r="Q544" s="16">
        <f t="shared" si="60"/>
        <v>34.299999999999997</v>
      </c>
      <c r="R544" s="16">
        <f t="shared" si="61"/>
        <v>42.802</v>
      </c>
      <c r="S544" s="18">
        <f t="shared" si="62"/>
        <v>0.55513475655625</v>
      </c>
      <c r="T544" s="19">
        <f>YEAR(SalesDataTable[[#This Row],[Order Date]])</f>
        <v>2026</v>
      </c>
      <c r="U544" s="18" t="str">
        <f>"Q"&amp;ROUNDUP(MONTH(SalesDataTable[[#This Row],[Order Date]])/3,0)</f>
        <v>Q2</v>
      </c>
      <c r="V544" s="15">
        <f>MONTH(SalesDataTable[[#This Row],[Order Date]])</f>
        <v>4</v>
      </c>
      <c r="W544" s="18" t="str">
        <f>TEXT(SalesDataTable[[#This Row],[Order Date]],"mmm")</f>
        <v>Apr</v>
      </c>
    </row>
    <row r="545" spans="1:23" ht="15.6">
      <c r="A545" s="11">
        <v>1541</v>
      </c>
      <c r="B545" s="12">
        <v>46122</v>
      </c>
      <c r="C545" s="11">
        <f t="shared" si="56"/>
        <v>2026</v>
      </c>
      <c r="D545" s="13" t="str">
        <f t="shared" si="57"/>
        <v>Apr</v>
      </c>
      <c r="E545" s="14" t="str">
        <f t="shared" si="58"/>
        <v>Q2</v>
      </c>
      <c r="F545" s="11" t="s">
        <v>24</v>
      </c>
      <c r="G545" s="11" t="s">
        <v>74</v>
      </c>
      <c r="H545" s="11" t="s">
        <v>52</v>
      </c>
      <c r="I545" s="11" t="s">
        <v>27</v>
      </c>
      <c r="J545" s="11" t="s">
        <v>47</v>
      </c>
      <c r="K545" s="11" t="s">
        <v>64</v>
      </c>
      <c r="L545" s="15">
        <v>1</v>
      </c>
      <c r="M545" s="16">
        <v>83.44</v>
      </c>
      <c r="N545" s="17">
        <v>0</v>
      </c>
      <c r="O545" s="16">
        <v>40.299999999999997</v>
      </c>
      <c r="P545" s="16">
        <f t="shared" si="59"/>
        <v>83.44</v>
      </c>
      <c r="Q545" s="16">
        <f t="shared" si="60"/>
        <v>40.299999999999997</v>
      </c>
      <c r="R545" s="16">
        <f t="shared" si="61"/>
        <v>43.14</v>
      </c>
      <c r="S545" s="18">
        <f t="shared" si="62"/>
        <v>0.51701821668264603</v>
      </c>
      <c r="T545" s="19">
        <f>YEAR(SalesDataTable[[#This Row],[Order Date]])</f>
        <v>2026</v>
      </c>
      <c r="U545" s="18" t="str">
        <f>"Q"&amp;ROUNDUP(MONTH(SalesDataTable[[#This Row],[Order Date]])/3,0)</f>
        <v>Q2</v>
      </c>
      <c r="V545" s="15">
        <f>MONTH(SalesDataTable[[#This Row],[Order Date]])</f>
        <v>4</v>
      </c>
      <c r="W545" s="18" t="str">
        <f>TEXT(SalesDataTable[[#This Row],[Order Date]],"mmm")</f>
        <v>Apr</v>
      </c>
    </row>
    <row r="546" spans="1:23" ht="15.6">
      <c r="A546" s="11">
        <v>1881</v>
      </c>
      <c r="B546" s="12">
        <v>46122</v>
      </c>
      <c r="C546" s="11">
        <f t="shared" si="56"/>
        <v>2026</v>
      </c>
      <c r="D546" s="13" t="str">
        <f t="shared" si="57"/>
        <v>Apr</v>
      </c>
      <c r="E546" s="14" t="str">
        <f t="shared" si="58"/>
        <v>Q2</v>
      </c>
      <c r="F546" s="11" t="s">
        <v>44</v>
      </c>
      <c r="G546" s="11" t="s">
        <v>55</v>
      </c>
      <c r="H546" s="11" t="s">
        <v>52</v>
      </c>
      <c r="I546" s="11" t="s">
        <v>37</v>
      </c>
      <c r="J546" s="11" t="s">
        <v>58</v>
      </c>
      <c r="K546" s="11" t="s">
        <v>69</v>
      </c>
      <c r="L546" s="15">
        <v>1</v>
      </c>
      <c r="M546" s="16">
        <v>49.61</v>
      </c>
      <c r="N546" s="17">
        <v>0</v>
      </c>
      <c r="O546" s="16">
        <v>21.92</v>
      </c>
      <c r="P546" s="16">
        <f t="shared" si="59"/>
        <v>49.61</v>
      </c>
      <c r="Q546" s="16">
        <f t="shared" si="60"/>
        <v>21.92</v>
      </c>
      <c r="R546" s="16">
        <f t="shared" si="61"/>
        <v>27.69</v>
      </c>
      <c r="S546" s="18">
        <f t="shared" si="62"/>
        <v>0.55815359806490605</v>
      </c>
      <c r="T546" s="19">
        <f>YEAR(SalesDataTable[[#This Row],[Order Date]])</f>
        <v>2026</v>
      </c>
      <c r="U546" s="18" t="str">
        <f>"Q"&amp;ROUNDUP(MONTH(SalesDataTable[[#This Row],[Order Date]])/3,0)</f>
        <v>Q2</v>
      </c>
      <c r="V546" s="15">
        <f>MONTH(SalesDataTable[[#This Row],[Order Date]])</f>
        <v>4</v>
      </c>
      <c r="W546" s="18" t="str">
        <f>TEXT(SalesDataTable[[#This Row],[Order Date]],"mmm")</f>
        <v>Apr</v>
      </c>
    </row>
    <row r="547" spans="1:23" ht="15.6">
      <c r="A547" s="11">
        <v>2007</v>
      </c>
      <c r="B547" s="12">
        <v>46122</v>
      </c>
      <c r="C547" s="11">
        <f t="shared" si="56"/>
        <v>2026</v>
      </c>
      <c r="D547" s="13" t="str">
        <f t="shared" si="57"/>
        <v>Apr</v>
      </c>
      <c r="E547" s="14" t="str">
        <f t="shared" si="58"/>
        <v>Q2</v>
      </c>
      <c r="F547" s="11" t="s">
        <v>44</v>
      </c>
      <c r="G547" s="11" t="s">
        <v>57</v>
      </c>
      <c r="H547" s="11" t="s">
        <v>26</v>
      </c>
      <c r="I547" s="11" t="s">
        <v>27</v>
      </c>
      <c r="J547" s="11" t="s">
        <v>58</v>
      </c>
      <c r="K547" s="11" t="s">
        <v>62</v>
      </c>
      <c r="L547" s="15">
        <v>2</v>
      </c>
      <c r="M547" s="16">
        <v>123.31</v>
      </c>
      <c r="N547" s="17">
        <v>0</v>
      </c>
      <c r="O547" s="16">
        <v>69.239999999999995</v>
      </c>
      <c r="P547" s="16">
        <f t="shared" si="59"/>
        <v>246.62</v>
      </c>
      <c r="Q547" s="16">
        <f t="shared" si="60"/>
        <v>138.47999999999999</v>
      </c>
      <c r="R547" s="16">
        <f t="shared" si="61"/>
        <v>108.14</v>
      </c>
      <c r="S547" s="18">
        <f t="shared" si="62"/>
        <v>0.43848836266320701</v>
      </c>
      <c r="T547" s="19">
        <f>YEAR(SalesDataTable[[#This Row],[Order Date]])</f>
        <v>2026</v>
      </c>
      <c r="U547" s="18" t="str">
        <f>"Q"&amp;ROUNDUP(MONTH(SalesDataTable[[#This Row],[Order Date]])/3,0)</f>
        <v>Q2</v>
      </c>
      <c r="V547" s="15">
        <f>MONTH(SalesDataTable[[#This Row],[Order Date]])</f>
        <v>4</v>
      </c>
      <c r="W547" s="18" t="str">
        <f>TEXT(SalesDataTable[[#This Row],[Order Date]],"mmm")</f>
        <v>Apr</v>
      </c>
    </row>
    <row r="548" spans="1:23" ht="15.6">
      <c r="A548" s="11">
        <v>2312</v>
      </c>
      <c r="B548" s="12">
        <v>46122</v>
      </c>
      <c r="C548" s="11">
        <f t="shared" si="56"/>
        <v>2026</v>
      </c>
      <c r="D548" s="13" t="str">
        <f t="shared" si="57"/>
        <v>Apr</v>
      </c>
      <c r="E548" s="14" t="str">
        <f t="shared" si="58"/>
        <v>Q2</v>
      </c>
      <c r="F548" s="11" t="s">
        <v>24</v>
      </c>
      <c r="G548" s="11" t="s">
        <v>74</v>
      </c>
      <c r="H548" s="11" t="s">
        <v>43</v>
      </c>
      <c r="I548" s="11" t="s">
        <v>37</v>
      </c>
      <c r="J548" s="11" t="s">
        <v>33</v>
      </c>
      <c r="K548" s="11" t="s">
        <v>34</v>
      </c>
      <c r="L548" s="15">
        <v>1</v>
      </c>
      <c r="M548" s="16">
        <v>93.35</v>
      </c>
      <c r="N548" s="17">
        <v>0.1</v>
      </c>
      <c r="O548" s="16">
        <v>45.54</v>
      </c>
      <c r="P548" s="16">
        <f t="shared" si="59"/>
        <v>84.015000000000001</v>
      </c>
      <c r="Q548" s="16">
        <f t="shared" si="60"/>
        <v>45.54</v>
      </c>
      <c r="R548" s="16">
        <f t="shared" si="61"/>
        <v>38.475000000000001</v>
      </c>
      <c r="S548" s="18">
        <f t="shared" si="62"/>
        <v>0.45795393679700103</v>
      </c>
      <c r="T548" s="19">
        <f>YEAR(SalesDataTable[[#This Row],[Order Date]])</f>
        <v>2026</v>
      </c>
      <c r="U548" s="18" t="str">
        <f>"Q"&amp;ROUNDUP(MONTH(SalesDataTable[[#This Row],[Order Date]])/3,0)</f>
        <v>Q2</v>
      </c>
      <c r="V548" s="15">
        <f>MONTH(SalesDataTable[[#This Row],[Order Date]])</f>
        <v>4</v>
      </c>
      <c r="W548" s="18" t="str">
        <f>TEXT(SalesDataTable[[#This Row],[Order Date]],"mmm")</f>
        <v>Apr</v>
      </c>
    </row>
    <row r="549" spans="1:23" ht="15.6">
      <c r="A549" s="11">
        <v>4493</v>
      </c>
      <c r="B549" s="12">
        <v>46122</v>
      </c>
      <c r="C549" s="11">
        <f t="shared" si="56"/>
        <v>2026</v>
      </c>
      <c r="D549" s="13" t="str">
        <f t="shared" si="57"/>
        <v>Apr</v>
      </c>
      <c r="E549" s="14" t="str">
        <f t="shared" si="58"/>
        <v>Q2</v>
      </c>
      <c r="F549" s="11" t="s">
        <v>24</v>
      </c>
      <c r="G549" s="11" t="s">
        <v>25</v>
      </c>
      <c r="H549" s="11" t="s">
        <v>32</v>
      </c>
      <c r="I549" s="11" t="s">
        <v>40</v>
      </c>
      <c r="J549" s="11" t="s">
        <v>33</v>
      </c>
      <c r="K549" s="11" t="s">
        <v>34</v>
      </c>
      <c r="L549" s="15">
        <v>5</v>
      </c>
      <c r="M549" s="16">
        <v>92.63</v>
      </c>
      <c r="N549" s="17">
        <v>0.15</v>
      </c>
      <c r="O549" s="16">
        <v>46.33</v>
      </c>
      <c r="P549" s="16">
        <f t="shared" si="59"/>
        <v>393.67750000000001</v>
      </c>
      <c r="Q549" s="16">
        <f t="shared" si="60"/>
        <v>231.65</v>
      </c>
      <c r="R549" s="16">
        <f t="shared" si="61"/>
        <v>162.0275</v>
      </c>
      <c r="S549" s="18">
        <f t="shared" si="62"/>
        <v>0.411574194613611</v>
      </c>
      <c r="T549" s="19">
        <f>YEAR(SalesDataTable[[#This Row],[Order Date]])</f>
        <v>2026</v>
      </c>
      <c r="U549" s="18" t="str">
        <f>"Q"&amp;ROUNDUP(MONTH(SalesDataTable[[#This Row],[Order Date]])/3,0)</f>
        <v>Q2</v>
      </c>
      <c r="V549" s="15">
        <f>MONTH(SalesDataTable[[#This Row],[Order Date]])</f>
        <v>4</v>
      </c>
      <c r="W549" s="18" t="str">
        <f>TEXT(SalesDataTable[[#This Row],[Order Date]],"mmm")</f>
        <v>Apr</v>
      </c>
    </row>
    <row r="550" spans="1:23" ht="15.6">
      <c r="A550" s="11">
        <v>2072</v>
      </c>
      <c r="B550" s="12">
        <v>46123</v>
      </c>
      <c r="C550" s="11">
        <f t="shared" si="56"/>
        <v>2026</v>
      </c>
      <c r="D550" s="13" t="str">
        <f t="shared" si="57"/>
        <v>Apr</v>
      </c>
      <c r="E550" s="14" t="str">
        <f t="shared" si="58"/>
        <v>Q2</v>
      </c>
      <c r="F550" s="11" t="s">
        <v>24</v>
      </c>
      <c r="G550" s="11" t="s">
        <v>60</v>
      </c>
      <c r="H550" s="11" t="s">
        <v>26</v>
      </c>
      <c r="I550" s="11" t="s">
        <v>37</v>
      </c>
      <c r="J550" s="11" t="s">
        <v>47</v>
      </c>
      <c r="K550" s="11" t="s">
        <v>75</v>
      </c>
      <c r="L550" s="15">
        <v>4</v>
      </c>
      <c r="M550" s="16">
        <v>124.87</v>
      </c>
      <c r="N550" s="17">
        <v>0.1</v>
      </c>
      <c r="O550" s="16">
        <v>62.03</v>
      </c>
      <c r="P550" s="16">
        <f t="shared" si="59"/>
        <v>449.53199999999998</v>
      </c>
      <c r="Q550" s="16">
        <f t="shared" si="60"/>
        <v>248.12</v>
      </c>
      <c r="R550" s="16">
        <f t="shared" si="61"/>
        <v>201.41200000000001</v>
      </c>
      <c r="S550" s="18">
        <f t="shared" si="62"/>
        <v>0.44804819234225801</v>
      </c>
      <c r="T550" s="19">
        <f>YEAR(SalesDataTable[[#This Row],[Order Date]])</f>
        <v>2026</v>
      </c>
      <c r="U550" s="18" t="str">
        <f>"Q"&amp;ROUNDUP(MONTH(SalesDataTable[[#This Row],[Order Date]])/3,0)</f>
        <v>Q2</v>
      </c>
      <c r="V550" s="15">
        <f>MONTH(SalesDataTable[[#This Row],[Order Date]])</f>
        <v>4</v>
      </c>
      <c r="W550" s="18" t="str">
        <f>TEXT(SalesDataTable[[#This Row],[Order Date]],"mmm")</f>
        <v>Apr</v>
      </c>
    </row>
    <row r="551" spans="1:23" ht="15.6">
      <c r="A551" s="11">
        <v>2142</v>
      </c>
      <c r="B551" s="12">
        <v>46123</v>
      </c>
      <c r="C551" s="11">
        <f t="shared" si="56"/>
        <v>2026</v>
      </c>
      <c r="D551" s="13" t="str">
        <f t="shared" si="57"/>
        <v>Apr</v>
      </c>
      <c r="E551" s="14" t="str">
        <f t="shared" si="58"/>
        <v>Q2</v>
      </c>
      <c r="F551" s="11" t="s">
        <v>44</v>
      </c>
      <c r="G551" s="11" t="s">
        <v>45</v>
      </c>
      <c r="H551" s="11" t="s">
        <v>52</v>
      </c>
      <c r="I551" s="11" t="s">
        <v>37</v>
      </c>
      <c r="J551" s="11" t="s">
        <v>47</v>
      </c>
      <c r="K551" s="11" t="s">
        <v>48</v>
      </c>
      <c r="L551" s="15">
        <v>1</v>
      </c>
      <c r="M551" s="16">
        <v>339.64</v>
      </c>
      <c r="N551" s="17">
        <v>0.1</v>
      </c>
      <c r="O551" s="16">
        <v>195.81</v>
      </c>
      <c r="P551" s="16">
        <f t="shared" si="59"/>
        <v>305.67599999999999</v>
      </c>
      <c r="Q551" s="16">
        <f t="shared" si="60"/>
        <v>195.81</v>
      </c>
      <c r="R551" s="16">
        <f t="shared" si="61"/>
        <v>109.866</v>
      </c>
      <c r="S551" s="18">
        <f t="shared" si="62"/>
        <v>0.35941977780394901</v>
      </c>
      <c r="T551" s="19">
        <f>YEAR(SalesDataTable[[#This Row],[Order Date]])</f>
        <v>2026</v>
      </c>
      <c r="U551" s="18" t="str">
        <f>"Q"&amp;ROUNDUP(MONTH(SalesDataTable[[#This Row],[Order Date]])/3,0)</f>
        <v>Q2</v>
      </c>
      <c r="V551" s="15">
        <f>MONTH(SalesDataTable[[#This Row],[Order Date]])</f>
        <v>4</v>
      </c>
      <c r="W551" s="18" t="str">
        <f>TEXT(SalesDataTable[[#This Row],[Order Date]],"mmm")</f>
        <v>Apr</v>
      </c>
    </row>
    <row r="552" spans="1:23" ht="15.6">
      <c r="A552" s="11">
        <v>2911</v>
      </c>
      <c r="B552" s="12">
        <v>46123</v>
      </c>
      <c r="C552" s="11">
        <f t="shared" si="56"/>
        <v>2026</v>
      </c>
      <c r="D552" s="13" t="str">
        <f t="shared" si="57"/>
        <v>Apr</v>
      </c>
      <c r="E552" s="14" t="str">
        <f t="shared" si="58"/>
        <v>Q2</v>
      </c>
      <c r="F552" s="11" t="s">
        <v>35</v>
      </c>
      <c r="G552" s="11" t="s">
        <v>36</v>
      </c>
      <c r="H552" s="11" t="s">
        <v>43</v>
      </c>
      <c r="I552" s="11" t="s">
        <v>37</v>
      </c>
      <c r="J552" s="11" t="s">
        <v>28</v>
      </c>
      <c r="K552" s="11" t="s">
        <v>46</v>
      </c>
      <c r="L552" s="15">
        <v>1</v>
      </c>
      <c r="M552" s="16">
        <v>50.86</v>
      </c>
      <c r="N552" s="17">
        <v>0.05</v>
      </c>
      <c r="O552" s="16">
        <v>22.1</v>
      </c>
      <c r="P552" s="16">
        <f t="shared" si="59"/>
        <v>48.317</v>
      </c>
      <c r="Q552" s="16">
        <f t="shared" si="60"/>
        <v>22.1</v>
      </c>
      <c r="R552" s="16">
        <f t="shared" si="61"/>
        <v>26.216999999999999</v>
      </c>
      <c r="S552" s="18">
        <f t="shared" si="62"/>
        <v>0.54260405240391596</v>
      </c>
      <c r="T552" s="19">
        <f>YEAR(SalesDataTable[[#This Row],[Order Date]])</f>
        <v>2026</v>
      </c>
      <c r="U552" s="18" t="str">
        <f>"Q"&amp;ROUNDUP(MONTH(SalesDataTable[[#This Row],[Order Date]])/3,0)</f>
        <v>Q2</v>
      </c>
      <c r="V552" s="15">
        <f>MONTH(SalesDataTable[[#This Row],[Order Date]])</f>
        <v>4</v>
      </c>
      <c r="W552" s="18" t="str">
        <f>TEXT(SalesDataTable[[#This Row],[Order Date]],"mmm")</f>
        <v>Apr</v>
      </c>
    </row>
    <row r="553" spans="1:23" ht="15.6">
      <c r="A553" s="11">
        <v>4276</v>
      </c>
      <c r="B553" s="12">
        <v>46123</v>
      </c>
      <c r="C553" s="11">
        <f t="shared" si="56"/>
        <v>2026</v>
      </c>
      <c r="D553" s="13" t="str">
        <f t="shared" si="57"/>
        <v>Apr</v>
      </c>
      <c r="E553" s="14" t="str">
        <f t="shared" si="58"/>
        <v>Q2</v>
      </c>
      <c r="F553" s="11" t="s">
        <v>44</v>
      </c>
      <c r="G553" s="11" t="s">
        <v>57</v>
      </c>
      <c r="H553" s="11" t="s">
        <v>26</v>
      </c>
      <c r="I553" s="11" t="s">
        <v>37</v>
      </c>
      <c r="J553" s="11" t="s">
        <v>38</v>
      </c>
      <c r="K553" s="11" t="s">
        <v>72</v>
      </c>
      <c r="L553" s="15">
        <v>2</v>
      </c>
      <c r="M553" s="16">
        <v>167.01</v>
      </c>
      <c r="N553" s="17">
        <v>0</v>
      </c>
      <c r="O553" s="16">
        <v>89.8</v>
      </c>
      <c r="P553" s="16">
        <f t="shared" si="59"/>
        <v>334.02</v>
      </c>
      <c r="Q553" s="16">
        <f t="shared" si="60"/>
        <v>179.6</v>
      </c>
      <c r="R553" s="16">
        <f t="shared" si="61"/>
        <v>154.41999999999999</v>
      </c>
      <c r="S553" s="18">
        <f t="shared" si="62"/>
        <v>0.462307646248728</v>
      </c>
      <c r="T553" s="19">
        <f>YEAR(SalesDataTable[[#This Row],[Order Date]])</f>
        <v>2026</v>
      </c>
      <c r="U553" s="18" t="str">
        <f>"Q"&amp;ROUNDUP(MONTH(SalesDataTable[[#This Row],[Order Date]])/3,0)</f>
        <v>Q2</v>
      </c>
      <c r="V553" s="15">
        <f>MONTH(SalesDataTable[[#This Row],[Order Date]])</f>
        <v>4</v>
      </c>
      <c r="W553" s="18" t="str">
        <f>TEXT(SalesDataTable[[#This Row],[Order Date]],"mmm")</f>
        <v>Apr</v>
      </c>
    </row>
    <row r="554" spans="1:23" ht="15.6">
      <c r="A554" s="11">
        <v>5077</v>
      </c>
      <c r="B554" s="12">
        <v>46123</v>
      </c>
      <c r="C554" s="11">
        <f t="shared" si="56"/>
        <v>2026</v>
      </c>
      <c r="D554" s="13" t="str">
        <f t="shared" si="57"/>
        <v>Apr</v>
      </c>
      <c r="E554" s="14" t="str">
        <f t="shared" si="58"/>
        <v>Q2</v>
      </c>
      <c r="F554" s="11" t="s">
        <v>44</v>
      </c>
      <c r="G554" s="11" t="s">
        <v>57</v>
      </c>
      <c r="H554" s="11" t="s">
        <v>52</v>
      </c>
      <c r="I554" s="11" t="s">
        <v>27</v>
      </c>
      <c r="J554" s="11" t="s">
        <v>33</v>
      </c>
      <c r="K554" s="11" t="s">
        <v>34</v>
      </c>
      <c r="L554" s="15">
        <v>2</v>
      </c>
      <c r="M554" s="16">
        <v>92.63</v>
      </c>
      <c r="N554" s="17">
        <v>0.15</v>
      </c>
      <c r="O554" s="16">
        <v>44.96</v>
      </c>
      <c r="P554" s="16">
        <f t="shared" si="59"/>
        <v>157.471</v>
      </c>
      <c r="Q554" s="16">
        <f t="shared" si="60"/>
        <v>89.92</v>
      </c>
      <c r="R554" s="16">
        <f t="shared" si="61"/>
        <v>67.551000000000002</v>
      </c>
      <c r="S554" s="18">
        <f t="shared" si="62"/>
        <v>0.42897422382533901</v>
      </c>
      <c r="T554" s="19">
        <f>YEAR(SalesDataTable[[#This Row],[Order Date]])</f>
        <v>2026</v>
      </c>
      <c r="U554" s="18" t="str">
        <f>"Q"&amp;ROUNDUP(MONTH(SalesDataTable[[#This Row],[Order Date]])/3,0)</f>
        <v>Q2</v>
      </c>
      <c r="V554" s="15">
        <f>MONTH(SalesDataTable[[#This Row],[Order Date]])</f>
        <v>4</v>
      </c>
      <c r="W554" s="18" t="str">
        <f>TEXT(SalesDataTable[[#This Row],[Order Date]],"mmm")</f>
        <v>Apr</v>
      </c>
    </row>
    <row r="555" spans="1:23" ht="15.6">
      <c r="A555" s="11">
        <v>1259</v>
      </c>
      <c r="B555" s="12">
        <v>46124</v>
      </c>
      <c r="C555" s="11">
        <f t="shared" si="56"/>
        <v>2026</v>
      </c>
      <c r="D555" s="13" t="str">
        <f t="shared" si="57"/>
        <v>Apr</v>
      </c>
      <c r="E555" s="14" t="str">
        <f t="shared" si="58"/>
        <v>Q2</v>
      </c>
      <c r="F555" s="11" t="s">
        <v>30</v>
      </c>
      <c r="G555" s="11" t="s">
        <v>67</v>
      </c>
      <c r="H555" s="11" t="s">
        <v>52</v>
      </c>
      <c r="I555" s="11" t="s">
        <v>37</v>
      </c>
      <c r="J555" s="11" t="s">
        <v>33</v>
      </c>
      <c r="K555" s="11" t="s">
        <v>61</v>
      </c>
      <c r="L555" s="15">
        <v>2</v>
      </c>
      <c r="M555" s="16">
        <v>151.01</v>
      </c>
      <c r="N555" s="17">
        <v>0</v>
      </c>
      <c r="O555" s="16">
        <v>80.209999999999994</v>
      </c>
      <c r="P555" s="16">
        <f t="shared" si="59"/>
        <v>302.02</v>
      </c>
      <c r="Q555" s="16">
        <f t="shared" si="60"/>
        <v>160.41999999999999</v>
      </c>
      <c r="R555" s="16">
        <f t="shared" si="61"/>
        <v>141.6</v>
      </c>
      <c r="S555" s="18">
        <f t="shared" si="62"/>
        <v>0.46884312297198899</v>
      </c>
      <c r="T555" s="19">
        <f>YEAR(SalesDataTable[[#This Row],[Order Date]])</f>
        <v>2026</v>
      </c>
      <c r="U555" s="18" t="str">
        <f>"Q"&amp;ROUNDUP(MONTH(SalesDataTable[[#This Row],[Order Date]])/3,0)</f>
        <v>Q2</v>
      </c>
      <c r="V555" s="15">
        <f>MONTH(SalesDataTable[[#This Row],[Order Date]])</f>
        <v>4</v>
      </c>
      <c r="W555" s="18" t="str">
        <f>TEXT(SalesDataTable[[#This Row],[Order Date]],"mmm")</f>
        <v>Apr</v>
      </c>
    </row>
    <row r="556" spans="1:23" ht="15.6">
      <c r="A556" s="11">
        <v>1720</v>
      </c>
      <c r="B556" s="12">
        <v>46124</v>
      </c>
      <c r="C556" s="11">
        <f t="shared" si="56"/>
        <v>2026</v>
      </c>
      <c r="D556" s="13" t="str">
        <f t="shared" si="57"/>
        <v>Apr</v>
      </c>
      <c r="E556" s="14" t="str">
        <f t="shared" si="58"/>
        <v>Q2</v>
      </c>
      <c r="F556" s="11" t="s">
        <v>24</v>
      </c>
      <c r="G556" s="11" t="s">
        <v>74</v>
      </c>
      <c r="H556" s="11" t="s">
        <v>26</v>
      </c>
      <c r="I556" s="11" t="s">
        <v>37</v>
      </c>
      <c r="J556" s="11" t="s">
        <v>33</v>
      </c>
      <c r="K556" s="11" t="s">
        <v>34</v>
      </c>
      <c r="L556" s="15">
        <v>2</v>
      </c>
      <c r="M556" s="16">
        <v>92.07</v>
      </c>
      <c r="N556" s="17">
        <v>0</v>
      </c>
      <c r="O556" s="16">
        <v>44.1</v>
      </c>
      <c r="P556" s="16">
        <f t="shared" si="59"/>
        <v>184.14</v>
      </c>
      <c r="Q556" s="16">
        <f t="shared" si="60"/>
        <v>88.2</v>
      </c>
      <c r="R556" s="16">
        <f t="shared" si="61"/>
        <v>95.94</v>
      </c>
      <c r="S556" s="18">
        <f t="shared" si="62"/>
        <v>0.52101661779081099</v>
      </c>
      <c r="T556" s="19">
        <f>YEAR(SalesDataTable[[#This Row],[Order Date]])</f>
        <v>2026</v>
      </c>
      <c r="U556" s="18" t="str">
        <f>"Q"&amp;ROUNDUP(MONTH(SalesDataTable[[#This Row],[Order Date]])/3,0)</f>
        <v>Q2</v>
      </c>
      <c r="V556" s="15">
        <f>MONTH(SalesDataTable[[#This Row],[Order Date]])</f>
        <v>4</v>
      </c>
      <c r="W556" s="18" t="str">
        <f>TEXT(SalesDataTable[[#This Row],[Order Date]],"mmm")</f>
        <v>Apr</v>
      </c>
    </row>
    <row r="557" spans="1:23" ht="15.6">
      <c r="A557" s="11">
        <v>1975</v>
      </c>
      <c r="B557" s="12">
        <v>46124</v>
      </c>
      <c r="C557" s="11">
        <f t="shared" si="56"/>
        <v>2026</v>
      </c>
      <c r="D557" s="13" t="str">
        <f t="shared" si="57"/>
        <v>Apr</v>
      </c>
      <c r="E557" s="14" t="str">
        <f t="shared" si="58"/>
        <v>Q2</v>
      </c>
      <c r="F557" s="11" t="s">
        <v>24</v>
      </c>
      <c r="G557" s="11" t="s">
        <v>74</v>
      </c>
      <c r="H557" s="11" t="s">
        <v>26</v>
      </c>
      <c r="I557" s="11" t="s">
        <v>27</v>
      </c>
      <c r="J557" s="11" t="s">
        <v>58</v>
      </c>
      <c r="K557" s="11" t="s">
        <v>66</v>
      </c>
      <c r="L557" s="15">
        <v>1</v>
      </c>
      <c r="M557" s="16">
        <v>36.840000000000003</v>
      </c>
      <c r="N557" s="17">
        <v>0.1</v>
      </c>
      <c r="O557" s="16">
        <v>13.86</v>
      </c>
      <c r="P557" s="16">
        <f t="shared" si="59"/>
        <v>33.155999999999999</v>
      </c>
      <c r="Q557" s="16">
        <f t="shared" si="60"/>
        <v>13.86</v>
      </c>
      <c r="R557" s="16">
        <f t="shared" si="61"/>
        <v>19.295999999999999</v>
      </c>
      <c r="S557" s="18">
        <f t="shared" si="62"/>
        <v>0.58197611292073803</v>
      </c>
      <c r="T557" s="19">
        <f>YEAR(SalesDataTable[[#This Row],[Order Date]])</f>
        <v>2026</v>
      </c>
      <c r="U557" s="18" t="str">
        <f>"Q"&amp;ROUNDUP(MONTH(SalesDataTable[[#This Row],[Order Date]])/3,0)</f>
        <v>Q2</v>
      </c>
      <c r="V557" s="15">
        <f>MONTH(SalesDataTable[[#This Row],[Order Date]])</f>
        <v>4</v>
      </c>
      <c r="W557" s="18" t="str">
        <f>TEXT(SalesDataTable[[#This Row],[Order Date]],"mmm")</f>
        <v>Apr</v>
      </c>
    </row>
    <row r="558" spans="1:23" ht="15.6">
      <c r="A558" s="11">
        <v>2848</v>
      </c>
      <c r="B558" s="12">
        <v>46124</v>
      </c>
      <c r="C558" s="11">
        <f t="shared" si="56"/>
        <v>2026</v>
      </c>
      <c r="D558" s="13" t="str">
        <f t="shared" si="57"/>
        <v>Apr</v>
      </c>
      <c r="E558" s="14" t="str">
        <f t="shared" si="58"/>
        <v>Q2</v>
      </c>
      <c r="F558" s="11" t="s">
        <v>30</v>
      </c>
      <c r="G558" s="11" t="s">
        <v>51</v>
      </c>
      <c r="H558" s="11" t="s">
        <v>26</v>
      </c>
      <c r="I558" s="11" t="s">
        <v>37</v>
      </c>
      <c r="J558" s="11" t="s">
        <v>33</v>
      </c>
      <c r="K558" s="11" t="s">
        <v>70</v>
      </c>
      <c r="L558" s="15">
        <v>1</v>
      </c>
      <c r="M558" s="16">
        <v>71.64</v>
      </c>
      <c r="N558" s="17">
        <v>0.05</v>
      </c>
      <c r="O558" s="16">
        <v>32.729999999999997</v>
      </c>
      <c r="P558" s="16">
        <f t="shared" si="59"/>
        <v>68.058000000000007</v>
      </c>
      <c r="Q558" s="16">
        <f t="shared" si="60"/>
        <v>32.729999999999997</v>
      </c>
      <c r="R558" s="16">
        <f t="shared" si="61"/>
        <v>35.328000000000003</v>
      </c>
      <c r="S558" s="18">
        <f t="shared" si="62"/>
        <v>0.51908666137706105</v>
      </c>
      <c r="T558" s="19">
        <f>YEAR(SalesDataTable[[#This Row],[Order Date]])</f>
        <v>2026</v>
      </c>
      <c r="U558" s="18" t="str">
        <f>"Q"&amp;ROUNDUP(MONTH(SalesDataTable[[#This Row],[Order Date]])/3,0)</f>
        <v>Q2</v>
      </c>
      <c r="V558" s="15">
        <f>MONTH(SalesDataTable[[#This Row],[Order Date]])</f>
        <v>4</v>
      </c>
      <c r="W558" s="18" t="str">
        <f>TEXT(SalesDataTable[[#This Row],[Order Date]],"mmm")</f>
        <v>Apr</v>
      </c>
    </row>
    <row r="559" spans="1:23" ht="15.6">
      <c r="A559" s="11">
        <v>2979</v>
      </c>
      <c r="B559" s="12">
        <v>46124</v>
      </c>
      <c r="C559" s="11">
        <f t="shared" si="56"/>
        <v>2026</v>
      </c>
      <c r="D559" s="13" t="str">
        <f t="shared" si="57"/>
        <v>Apr</v>
      </c>
      <c r="E559" s="14" t="str">
        <f t="shared" si="58"/>
        <v>Q2</v>
      </c>
      <c r="F559" s="11" t="s">
        <v>30</v>
      </c>
      <c r="G559" s="11" t="s">
        <v>73</v>
      </c>
      <c r="H559" s="11" t="s">
        <v>26</v>
      </c>
      <c r="I559" s="11" t="s">
        <v>37</v>
      </c>
      <c r="J559" s="11" t="s">
        <v>58</v>
      </c>
      <c r="K559" s="11" t="s">
        <v>62</v>
      </c>
      <c r="L559" s="15">
        <v>1</v>
      </c>
      <c r="M559" s="16">
        <v>124.18</v>
      </c>
      <c r="N559" s="17">
        <v>0</v>
      </c>
      <c r="O559" s="16">
        <v>67.42</v>
      </c>
      <c r="P559" s="16">
        <f t="shared" si="59"/>
        <v>124.18</v>
      </c>
      <c r="Q559" s="16">
        <f t="shared" si="60"/>
        <v>67.42</v>
      </c>
      <c r="R559" s="16">
        <f t="shared" si="61"/>
        <v>56.76</v>
      </c>
      <c r="S559" s="18">
        <f t="shared" si="62"/>
        <v>0.45707843453051999</v>
      </c>
      <c r="T559" s="19">
        <f>YEAR(SalesDataTable[[#This Row],[Order Date]])</f>
        <v>2026</v>
      </c>
      <c r="U559" s="18" t="str">
        <f>"Q"&amp;ROUNDUP(MONTH(SalesDataTable[[#This Row],[Order Date]])/3,0)</f>
        <v>Q2</v>
      </c>
      <c r="V559" s="15">
        <f>MONTH(SalesDataTable[[#This Row],[Order Date]])</f>
        <v>4</v>
      </c>
      <c r="W559" s="18" t="str">
        <f>TEXT(SalesDataTable[[#This Row],[Order Date]],"mmm")</f>
        <v>Apr</v>
      </c>
    </row>
    <row r="560" spans="1:23" ht="15.6">
      <c r="A560" s="11">
        <v>2996</v>
      </c>
      <c r="B560" s="12">
        <v>46124</v>
      </c>
      <c r="C560" s="11">
        <f t="shared" si="56"/>
        <v>2026</v>
      </c>
      <c r="D560" s="13" t="str">
        <f t="shared" si="57"/>
        <v>Apr</v>
      </c>
      <c r="E560" s="14" t="str">
        <f t="shared" si="58"/>
        <v>Q2</v>
      </c>
      <c r="F560" s="11" t="s">
        <v>30</v>
      </c>
      <c r="G560" s="11" t="s">
        <v>67</v>
      </c>
      <c r="H560" s="11" t="s">
        <v>43</v>
      </c>
      <c r="I560" s="11" t="s">
        <v>37</v>
      </c>
      <c r="J560" s="11" t="s">
        <v>38</v>
      </c>
      <c r="K560" s="11" t="s">
        <v>68</v>
      </c>
      <c r="L560" s="15">
        <v>1</v>
      </c>
      <c r="M560" s="16">
        <v>134.94999999999999</v>
      </c>
      <c r="N560" s="17">
        <v>0</v>
      </c>
      <c r="O560" s="16">
        <v>67.849999999999994</v>
      </c>
      <c r="P560" s="16">
        <f t="shared" si="59"/>
        <v>134.94999999999999</v>
      </c>
      <c r="Q560" s="16">
        <f t="shared" si="60"/>
        <v>67.849999999999994</v>
      </c>
      <c r="R560" s="16">
        <f t="shared" si="61"/>
        <v>67.099999999999994</v>
      </c>
      <c r="S560" s="18">
        <f t="shared" si="62"/>
        <v>0.497221193034457</v>
      </c>
      <c r="T560" s="19">
        <f>YEAR(SalesDataTable[[#This Row],[Order Date]])</f>
        <v>2026</v>
      </c>
      <c r="U560" s="18" t="str">
        <f>"Q"&amp;ROUNDUP(MONTH(SalesDataTable[[#This Row],[Order Date]])/3,0)</f>
        <v>Q2</v>
      </c>
      <c r="V560" s="15">
        <f>MONTH(SalesDataTable[[#This Row],[Order Date]])</f>
        <v>4</v>
      </c>
      <c r="W560" s="18" t="str">
        <f>TEXT(SalesDataTable[[#This Row],[Order Date]],"mmm")</f>
        <v>Apr</v>
      </c>
    </row>
    <row r="561" spans="1:23" ht="15.6">
      <c r="A561" s="11">
        <v>749</v>
      </c>
      <c r="B561" s="12">
        <v>46125</v>
      </c>
      <c r="C561" s="11">
        <f t="shared" si="56"/>
        <v>2026</v>
      </c>
      <c r="D561" s="13" t="str">
        <f t="shared" si="57"/>
        <v>Apr</v>
      </c>
      <c r="E561" s="14" t="str">
        <f t="shared" si="58"/>
        <v>Q2</v>
      </c>
      <c r="F561" s="11" t="s">
        <v>24</v>
      </c>
      <c r="G561" s="11" t="s">
        <v>74</v>
      </c>
      <c r="H561" s="11" t="s">
        <v>26</v>
      </c>
      <c r="I561" s="11" t="s">
        <v>37</v>
      </c>
      <c r="J561" s="11" t="s">
        <v>47</v>
      </c>
      <c r="K561" s="11" t="s">
        <v>75</v>
      </c>
      <c r="L561" s="15">
        <v>2</v>
      </c>
      <c r="M561" s="16">
        <v>124</v>
      </c>
      <c r="N561" s="17">
        <v>0</v>
      </c>
      <c r="O561" s="16">
        <v>60.14</v>
      </c>
      <c r="P561" s="16">
        <f t="shared" si="59"/>
        <v>248</v>
      </c>
      <c r="Q561" s="16">
        <f t="shared" si="60"/>
        <v>120.28</v>
      </c>
      <c r="R561" s="16">
        <f t="shared" si="61"/>
        <v>127.72</v>
      </c>
      <c r="S561" s="18">
        <f t="shared" si="62"/>
        <v>0.51500000000000001</v>
      </c>
      <c r="T561" s="19">
        <f>YEAR(SalesDataTable[[#This Row],[Order Date]])</f>
        <v>2026</v>
      </c>
      <c r="U561" s="18" t="str">
        <f>"Q"&amp;ROUNDUP(MONTH(SalesDataTable[[#This Row],[Order Date]])/3,0)</f>
        <v>Q2</v>
      </c>
      <c r="V561" s="15">
        <f>MONTH(SalesDataTable[[#This Row],[Order Date]])</f>
        <v>4</v>
      </c>
      <c r="W561" s="18" t="str">
        <f>TEXT(SalesDataTable[[#This Row],[Order Date]],"mmm")</f>
        <v>Apr</v>
      </c>
    </row>
    <row r="562" spans="1:23" ht="15.6">
      <c r="A562" s="11">
        <v>1928</v>
      </c>
      <c r="B562" s="12">
        <v>46125</v>
      </c>
      <c r="C562" s="11">
        <f t="shared" si="56"/>
        <v>2026</v>
      </c>
      <c r="D562" s="13" t="str">
        <f t="shared" si="57"/>
        <v>Apr</v>
      </c>
      <c r="E562" s="14" t="str">
        <f t="shared" si="58"/>
        <v>Q2</v>
      </c>
      <c r="F562" s="11" t="s">
        <v>44</v>
      </c>
      <c r="G562" s="11" t="s">
        <v>71</v>
      </c>
      <c r="H562" s="11" t="s">
        <v>52</v>
      </c>
      <c r="I562" s="11" t="s">
        <v>27</v>
      </c>
      <c r="J562" s="11" t="s">
        <v>58</v>
      </c>
      <c r="K562" s="11" t="s">
        <v>69</v>
      </c>
      <c r="L562" s="15">
        <v>2</v>
      </c>
      <c r="M562" s="16">
        <v>50.2</v>
      </c>
      <c r="N562" s="17">
        <v>0.1</v>
      </c>
      <c r="O562" s="16">
        <v>21.48</v>
      </c>
      <c r="P562" s="16">
        <f t="shared" si="59"/>
        <v>90.36</v>
      </c>
      <c r="Q562" s="16">
        <f t="shared" si="60"/>
        <v>42.96</v>
      </c>
      <c r="R562" s="16">
        <f t="shared" si="61"/>
        <v>47.4</v>
      </c>
      <c r="S562" s="18">
        <f t="shared" si="62"/>
        <v>0.52456839309429004</v>
      </c>
      <c r="T562" s="19">
        <f>YEAR(SalesDataTable[[#This Row],[Order Date]])</f>
        <v>2026</v>
      </c>
      <c r="U562" s="18" t="str">
        <f>"Q"&amp;ROUNDUP(MONTH(SalesDataTable[[#This Row],[Order Date]])/3,0)</f>
        <v>Q2</v>
      </c>
      <c r="V562" s="15">
        <f>MONTH(SalesDataTable[[#This Row],[Order Date]])</f>
        <v>4</v>
      </c>
      <c r="W562" s="18" t="str">
        <f>TEXT(SalesDataTable[[#This Row],[Order Date]],"mmm")</f>
        <v>Apr</v>
      </c>
    </row>
    <row r="563" spans="1:23" ht="15.6">
      <c r="A563" s="11">
        <v>2486</v>
      </c>
      <c r="B563" s="12">
        <v>46125</v>
      </c>
      <c r="C563" s="11">
        <f t="shared" si="56"/>
        <v>2026</v>
      </c>
      <c r="D563" s="13" t="str">
        <f t="shared" si="57"/>
        <v>Apr</v>
      </c>
      <c r="E563" s="14" t="str">
        <f t="shared" si="58"/>
        <v>Q2</v>
      </c>
      <c r="F563" s="11" t="s">
        <v>30</v>
      </c>
      <c r="G563" s="11" t="s">
        <v>65</v>
      </c>
      <c r="H563" s="11" t="s">
        <v>26</v>
      </c>
      <c r="I563" s="11" t="s">
        <v>40</v>
      </c>
      <c r="J563" s="11" t="s">
        <v>33</v>
      </c>
      <c r="K563" s="11" t="s">
        <v>34</v>
      </c>
      <c r="L563" s="15">
        <v>1</v>
      </c>
      <c r="M563" s="16">
        <v>93.65</v>
      </c>
      <c r="N563" s="17">
        <v>0</v>
      </c>
      <c r="O563" s="16">
        <v>44.15</v>
      </c>
      <c r="P563" s="16">
        <f t="shared" si="59"/>
        <v>93.65</v>
      </c>
      <c r="Q563" s="16">
        <f t="shared" si="60"/>
        <v>44.15</v>
      </c>
      <c r="R563" s="16">
        <f t="shared" si="61"/>
        <v>49.5</v>
      </c>
      <c r="S563" s="18">
        <f t="shared" si="62"/>
        <v>0.52856380138814696</v>
      </c>
      <c r="T563" s="19">
        <f>YEAR(SalesDataTable[[#This Row],[Order Date]])</f>
        <v>2026</v>
      </c>
      <c r="U563" s="18" t="str">
        <f>"Q"&amp;ROUNDUP(MONTH(SalesDataTable[[#This Row],[Order Date]])/3,0)</f>
        <v>Q2</v>
      </c>
      <c r="V563" s="15">
        <f>MONTH(SalesDataTable[[#This Row],[Order Date]])</f>
        <v>4</v>
      </c>
      <c r="W563" s="18" t="str">
        <f>TEXT(SalesDataTable[[#This Row],[Order Date]],"mmm")</f>
        <v>Apr</v>
      </c>
    </row>
    <row r="564" spans="1:23" ht="15.6">
      <c r="A564" s="11">
        <v>2688</v>
      </c>
      <c r="B564" s="12">
        <v>46125</v>
      </c>
      <c r="C564" s="11">
        <f t="shared" si="56"/>
        <v>2026</v>
      </c>
      <c r="D564" s="13" t="str">
        <f t="shared" si="57"/>
        <v>Apr</v>
      </c>
      <c r="E564" s="14" t="str">
        <f t="shared" si="58"/>
        <v>Q2</v>
      </c>
      <c r="F564" s="11" t="s">
        <v>35</v>
      </c>
      <c r="G564" s="11" t="s">
        <v>76</v>
      </c>
      <c r="H564" s="11" t="s">
        <v>52</v>
      </c>
      <c r="I564" s="11" t="s">
        <v>37</v>
      </c>
      <c r="J564" s="11" t="s">
        <v>38</v>
      </c>
      <c r="K564" s="11" t="s">
        <v>56</v>
      </c>
      <c r="L564" s="15">
        <v>5</v>
      </c>
      <c r="M564" s="16">
        <v>47.25</v>
      </c>
      <c r="N564" s="17">
        <v>0.1</v>
      </c>
      <c r="O564" s="16">
        <v>17.93</v>
      </c>
      <c r="P564" s="16">
        <f t="shared" si="59"/>
        <v>212.625</v>
      </c>
      <c r="Q564" s="16">
        <f t="shared" si="60"/>
        <v>89.65</v>
      </c>
      <c r="R564" s="16">
        <f t="shared" si="61"/>
        <v>122.97499999999999</v>
      </c>
      <c r="S564" s="18">
        <f t="shared" si="62"/>
        <v>0.57836566725455596</v>
      </c>
      <c r="T564" s="19">
        <f>YEAR(SalesDataTable[[#This Row],[Order Date]])</f>
        <v>2026</v>
      </c>
      <c r="U564" s="18" t="str">
        <f>"Q"&amp;ROUNDUP(MONTH(SalesDataTable[[#This Row],[Order Date]])/3,0)</f>
        <v>Q2</v>
      </c>
      <c r="V564" s="15">
        <f>MONTH(SalesDataTable[[#This Row],[Order Date]])</f>
        <v>4</v>
      </c>
      <c r="W564" s="18" t="str">
        <f>TEXT(SalesDataTable[[#This Row],[Order Date]],"mmm")</f>
        <v>Apr</v>
      </c>
    </row>
    <row r="565" spans="1:23" ht="15.6">
      <c r="A565" s="11">
        <v>2712</v>
      </c>
      <c r="B565" s="12">
        <v>46125</v>
      </c>
      <c r="C565" s="11">
        <f t="shared" si="56"/>
        <v>2026</v>
      </c>
      <c r="D565" s="13" t="str">
        <f t="shared" si="57"/>
        <v>Apr</v>
      </c>
      <c r="E565" s="14" t="str">
        <f t="shared" si="58"/>
        <v>Q2</v>
      </c>
      <c r="F565" s="11" t="s">
        <v>35</v>
      </c>
      <c r="G565" s="11" t="s">
        <v>49</v>
      </c>
      <c r="H565" s="11" t="s">
        <v>26</v>
      </c>
      <c r="I565" s="11" t="s">
        <v>27</v>
      </c>
      <c r="J565" s="11" t="s">
        <v>58</v>
      </c>
      <c r="K565" s="11" t="s">
        <v>66</v>
      </c>
      <c r="L565" s="15">
        <v>1</v>
      </c>
      <c r="M565" s="16">
        <v>35.69</v>
      </c>
      <c r="N565" s="17">
        <v>0.05</v>
      </c>
      <c r="O565" s="16">
        <v>13.53</v>
      </c>
      <c r="P565" s="16">
        <f t="shared" si="59"/>
        <v>33.905500000000004</v>
      </c>
      <c r="Q565" s="16">
        <f t="shared" si="60"/>
        <v>13.53</v>
      </c>
      <c r="R565" s="16">
        <f t="shared" si="61"/>
        <v>20.375499999999999</v>
      </c>
      <c r="S565" s="18">
        <f t="shared" si="62"/>
        <v>0.60094969842650903</v>
      </c>
      <c r="T565" s="19">
        <f>YEAR(SalesDataTable[[#This Row],[Order Date]])</f>
        <v>2026</v>
      </c>
      <c r="U565" s="18" t="str">
        <f>"Q"&amp;ROUNDUP(MONTH(SalesDataTable[[#This Row],[Order Date]])/3,0)</f>
        <v>Q2</v>
      </c>
      <c r="V565" s="15">
        <f>MONTH(SalesDataTable[[#This Row],[Order Date]])</f>
        <v>4</v>
      </c>
      <c r="W565" s="18" t="str">
        <f>TEXT(SalesDataTable[[#This Row],[Order Date]],"mmm")</f>
        <v>Apr</v>
      </c>
    </row>
    <row r="566" spans="1:23" ht="15.6">
      <c r="A566" s="11">
        <v>3853</v>
      </c>
      <c r="B566" s="12">
        <v>46125</v>
      </c>
      <c r="C566" s="11">
        <f t="shared" si="56"/>
        <v>2026</v>
      </c>
      <c r="D566" s="13" t="str">
        <f t="shared" si="57"/>
        <v>Apr</v>
      </c>
      <c r="E566" s="14" t="str">
        <f t="shared" si="58"/>
        <v>Q2</v>
      </c>
      <c r="F566" s="11" t="s">
        <v>44</v>
      </c>
      <c r="G566" s="11" t="s">
        <v>71</v>
      </c>
      <c r="H566" s="11" t="s">
        <v>26</v>
      </c>
      <c r="I566" s="11" t="s">
        <v>27</v>
      </c>
      <c r="J566" s="11" t="s">
        <v>38</v>
      </c>
      <c r="K566" s="11" t="s">
        <v>68</v>
      </c>
      <c r="L566" s="15">
        <v>3</v>
      </c>
      <c r="M566" s="16">
        <v>136.12</v>
      </c>
      <c r="N566" s="17">
        <v>0</v>
      </c>
      <c r="O566" s="16">
        <v>66.58</v>
      </c>
      <c r="P566" s="16">
        <f t="shared" si="59"/>
        <v>408.36</v>
      </c>
      <c r="Q566" s="16">
        <f t="shared" si="60"/>
        <v>199.74</v>
      </c>
      <c r="R566" s="16">
        <f t="shared" si="61"/>
        <v>208.62</v>
      </c>
      <c r="S566" s="18">
        <f t="shared" si="62"/>
        <v>0.51087275933000298</v>
      </c>
      <c r="T566" s="19">
        <f>YEAR(SalesDataTable[[#This Row],[Order Date]])</f>
        <v>2026</v>
      </c>
      <c r="U566" s="18" t="str">
        <f>"Q"&amp;ROUNDUP(MONTH(SalesDataTable[[#This Row],[Order Date]])/3,0)</f>
        <v>Q2</v>
      </c>
      <c r="V566" s="15">
        <f>MONTH(SalesDataTable[[#This Row],[Order Date]])</f>
        <v>4</v>
      </c>
      <c r="W566" s="18" t="str">
        <f>TEXT(SalesDataTable[[#This Row],[Order Date]],"mmm")</f>
        <v>Apr</v>
      </c>
    </row>
    <row r="567" spans="1:23" ht="15.6">
      <c r="A567" s="11">
        <v>4043</v>
      </c>
      <c r="B567" s="12">
        <v>46125</v>
      </c>
      <c r="C567" s="11">
        <f t="shared" si="56"/>
        <v>2026</v>
      </c>
      <c r="D567" s="13" t="str">
        <f t="shared" si="57"/>
        <v>Apr</v>
      </c>
      <c r="E567" s="14" t="str">
        <f t="shared" si="58"/>
        <v>Q2</v>
      </c>
      <c r="F567" s="11" t="s">
        <v>44</v>
      </c>
      <c r="G567" s="11" t="s">
        <v>55</v>
      </c>
      <c r="H567" s="11" t="s">
        <v>52</v>
      </c>
      <c r="I567" s="11" t="s">
        <v>37</v>
      </c>
      <c r="J567" s="11" t="s">
        <v>33</v>
      </c>
      <c r="K567" s="11" t="s">
        <v>61</v>
      </c>
      <c r="L567" s="15">
        <v>1</v>
      </c>
      <c r="M567" s="16">
        <v>155.88999999999999</v>
      </c>
      <c r="N567" s="17">
        <v>0</v>
      </c>
      <c r="O567" s="16">
        <v>77.260000000000005</v>
      </c>
      <c r="P567" s="16">
        <f t="shared" si="59"/>
        <v>155.88999999999999</v>
      </c>
      <c r="Q567" s="16">
        <f t="shared" si="60"/>
        <v>77.260000000000005</v>
      </c>
      <c r="R567" s="16">
        <f t="shared" si="61"/>
        <v>78.63</v>
      </c>
      <c r="S567" s="18">
        <f t="shared" si="62"/>
        <v>0.50439412406183803</v>
      </c>
      <c r="T567" s="19">
        <f>YEAR(SalesDataTable[[#This Row],[Order Date]])</f>
        <v>2026</v>
      </c>
      <c r="U567" s="18" t="str">
        <f>"Q"&amp;ROUNDUP(MONTH(SalesDataTable[[#This Row],[Order Date]])/3,0)</f>
        <v>Q2</v>
      </c>
      <c r="V567" s="15">
        <f>MONTH(SalesDataTable[[#This Row],[Order Date]])</f>
        <v>4</v>
      </c>
      <c r="W567" s="18" t="str">
        <f>TEXT(SalesDataTable[[#This Row],[Order Date]],"mmm")</f>
        <v>Apr</v>
      </c>
    </row>
    <row r="568" spans="1:23" ht="15.6">
      <c r="A568" s="11">
        <v>290</v>
      </c>
      <c r="B568" s="12">
        <v>46126</v>
      </c>
      <c r="C568" s="11">
        <f t="shared" si="56"/>
        <v>2026</v>
      </c>
      <c r="D568" s="13" t="str">
        <f t="shared" si="57"/>
        <v>Apr</v>
      </c>
      <c r="E568" s="14" t="str">
        <f t="shared" si="58"/>
        <v>Q2</v>
      </c>
      <c r="F568" s="11" t="s">
        <v>24</v>
      </c>
      <c r="G568" s="11" t="s">
        <v>74</v>
      </c>
      <c r="H568" s="11" t="s">
        <v>26</v>
      </c>
      <c r="I568" s="11" t="s">
        <v>40</v>
      </c>
      <c r="J568" s="11" t="s">
        <v>38</v>
      </c>
      <c r="K568" s="11" t="s">
        <v>68</v>
      </c>
      <c r="L568" s="15">
        <v>1</v>
      </c>
      <c r="M568" s="16">
        <v>130.81</v>
      </c>
      <c r="N568" s="17">
        <v>0</v>
      </c>
      <c r="O568" s="16">
        <v>67.86</v>
      </c>
      <c r="P568" s="16">
        <f t="shared" si="59"/>
        <v>130.81</v>
      </c>
      <c r="Q568" s="16">
        <f t="shared" si="60"/>
        <v>67.86</v>
      </c>
      <c r="R568" s="16">
        <f t="shared" si="61"/>
        <v>62.95</v>
      </c>
      <c r="S568" s="18">
        <f t="shared" si="62"/>
        <v>0.481232321687944</v>
      </c>
      <c r="T568" s="19">
        <f>YEAR(SalesDataTable[[#This Row],[Order Date]])</f>
        <v>2026</v>
      </c>
      <c r="U568" s="18" t="str">
        <f>"Q"&amp;ROUNDUP(MONTH(SalesDataTable[[#This Row],[Order Date]])/3,0)</f>
        <v>Q2</v>
      </c>
      <c r="V568" s="15">
        <f>MONTH(SalesDataTable[[#This Row],[Order Date]])</f>
        <v>4</v>
      </c>
      <c r="W568" s="18" t="str">
        <f>TEXT(SalesDataTable[[#This Row],[Order Date]],"mmm")</f>
        <v>Apr</v>
      </c>
    </row>
    <row r="569" spans="1:23" ht="15.6">
      <c r="A569" s="11">
        <v>2953</v>
      </c>
      <c r="B569" s="12">
        <v>46126</v>
      </c>
      <c r="C569" s="11">
        <f t="shared" si="56"/>
        <v>2026</v>
      </c>
      <c r="D569" s="13" t="str">
        <f t="shared" si="57"/>
        <v>Apr</v>
      </c>
      <c r="E569" s="14" t="str">
        <f t="shared" si="58"/>
        <v>Q2</v>
      </c>
      <c r="F569" s="11" t="s">
        <v>24</v>
      </c>
      <c r="G569" s="11" t="s">
        <v>25</v>
      </c>
      <c r="H569" s="11" t="s">
        <v>26</v>
      </c>
      <c r="I569" s="11" t="s">
        <v>27</v>
      </c>
      <c r="J569" s="11" t="s">
        <v>38</v>
      </c>
      <c r="K569" s="11" t="s">
        <v>56</v>
      </c>
      <c r="L569" s="15">
        <v>2</v>
      </c>
      <c r="M569" s="16">
        <v>47.56</v>
      </c>
      <c r="N569" s="17">
        <v>0.05</v>
      </c>
      <c r="O569" s="16">
        <v>18.649999999999999</v>
      </c>
      <c r="P569" s="16">
        <f t="shared" si="59"/>
        <v>90.364000000000004</v>
      </c>
      <c r="Q569" s="16">
        <f t="shared" si="60"/>
        <v>37.299999999999997</v>
      </c>
      <c r="R569" s="16">
        <f t="shared" si="61"/>
        <v>53.064</v>
      </c>
      <c r="S569" s="18">
        <f t="shared" si="62"/>
        <v>0.587225001106635</v>
      </c>
      <c r="T569" s="19">
        <f>YEAR(SalesDataTable[[#This Row],[Order Date]])</f>
        <v>2026</v>
      </c>
      <c r="U569" s="18" t="str">
        <f>"Q"&amp;ROUNDUP(MONTH(SalesDataTable[[#This Row],[Order Date]])/3,0)</f>
        <v>Q2</v>
      </c>
      <c r="V569" s="15">
        <f>MONTH(SalesDataTable[[#This Row],[Order Date]])</f>
        <v>4</v>
      </c>
      <c r="W569" s="18" t="str">
        <f>TEXT(SalesDataTable[[#This Row],[Order Date]],"mmm")</f>
        <v>Apr</v>
      </c>
    </row>
    <row r="570" spans="1:23" ht="15.6">
      <c r="A570" s="11">
        <v>3179</v>
      </c>
      <c r="B570" s="12">
        <v>46126</v>
      </c>
      <c r="C570" s="11">
        <f t="shared" si="56"/>
        <v>2026</v>
      </c>
      <c r="D570" s="13" t="str">
        <f t="shared" si="57"/>
        <v>Apr</v>
      </c>
      <c r="E570" s="14" t="str">
        <f t="shared" si="58"/>
        <v>Q2</v>
      </c>
      <c r="F570" s="11" t="s">
        <v>30</v>
      </c>
      <c r="G570" s="11" t="s">
        <v>73</v>
      </c>
      <c r="H570" s="11" t="s">
        <v>26</v>
      </c>
      <c r="I570" s="11" t="s">
        <v>37</v>
      </c>
      <c r="J570" s="11" t="s">
        <v>33</v>
      </c>
      <c r="K570" s="11" t="s">
        <v>41</v>
      </c>
      <c r="L570" s="15">
        <v>2</v>
      </c>
      <c r="M570" s="16">
        <v>140.65</v>
      </c>
      <c r="N570" s="17">
        <v>0.05</v>
      </c>
      <c r="O570" s="16">
        <v>78.900000000000006</v>
      </c>
      <c r="P570" s="16">
        <f t="shared" si="59"/>
        <v>267.23500000000001</v>
      </c>
      <c r="Q570" s="16">
        <f t="shared" si="60"/>
        <v>157.80000000000001</v>
      </c>
      <c r="R570" s="16">
        <f t="shared" si="61"/>
        <v>109.435</v>
      </c>
      <c r="S570" s="18">
        <f t="shared" si="62"/>
        <v>0.40950848504125598</v>
      </c>
      <c r="T570" s="19">
        <f>YEAR(SalesDataTable[[#This Row],[Order Date]])</f>
        <v>2026</v>
      </c>
      <c r="U570" s="18" t="str">
        <f>"Q"&amp;ROUNDUP(MONTH(SalesDataTable[[#This Row],[Order Date]])/3,0)</f>
        <v>Q2</v>
      </c>
      <c r="V570" s="15">
        <f>MONTH(SalesDataTable[[#This Row],[Order Date]])</f>
        <v>4</v>
      </c>
      <c r="W570" s="18" t="str">
        <f>TEXT(SalesDataTable[[#This Row],[Order Date]],"mmm")</f>
        <v>Apr</v>
      </c>
    </row>
    <row r="571" spans="1:23" ht="15.6">
      <c r="A571" s="11">
        <v>3301</v>
      </c>
      <c r="B571" s="12">
        <v>46126</v>
      </c>
      <c r="C571" s="11">
        <f t="shared" si="56"/>
        <v>2026</v>
      </c>
      <c r="D571" s="13" t="str">
        <f t="shared" si="57"/>
        <v>Apr</v>
      </c>
      <c r="E571" s="14" t="str">
        <f t="shared" si="58"/>
        <v>Q2</v>
      </c>
      <c r="F571" s="11" t="s">
        <v>44</v>
      </c>
      <c r="G571" s="11" t="s">
        <v>45</v>
      </c>
      <c r="H571" s="11" t="s">
        <v>43</v>
      </c>
      <c r="I571" s="11" t="s">
        <v>37</v>
      </c>
      <c r="J571" s="11" t="s">
        <v>28</v>
      </c>
      <c r="K571" s="11" t="s">
        <v>29</v>
      </c>
      <c r="L571" s="15">
        <v>1</v>
      </c>
      <c r="M571" s="16">
        <v>82.75</v>
      </c>
      <c r="N571" s="17">
        <v>0</v>
      </c>
      <c r="O571" s="16">
        <v>43.18</v>
      </c>
      <c r="P571" s="16">
        <f t="shared" si="59"/>
        <v>82.75</v>
      </c>
      <c r="Q571" s="16">
        <f t="shared" si="60"/>
        <v>43.18</v>
      </c>
      <c r="R571" s="16">
        <f t="shared" si="61"/>
        <v>39.57</v>
      </c>
      <c r="S571" s="18">
        <f t="shared" si="62"/>
        <v>0.47818731117824798</v>
      </c>
      <c r="T571" s="19">
        <f>YEAR(SalesDataTable[[#This Row],[Order Date]])</f>
        <v>2026</v>
      </c>
      <c r="U571" s="18" t="str">
        <f>"Q"&amp;ROUNDUP(MONTH(SalesDataTable[[#This Row],[Order Date]])/3,0)</f>
        <v>Q2</v>
      </c>
      <c r="V571" s="15">
        <f>MONTH(SalesDataTable[[#This Row],[Order Date]])</f>
        <v>4</v>
      </c>
      <c r="W571" s="18" t="str">
        <f>TEXT(SalesDataTable[[#This Row],[Order Date]],"mmm")</f>
        <v>Apr</v>
      </c>
    </row>
    <row r="572" spans="1:23" ht="15.6">
      <c r="A572" s="11">
        <v>3349</v>
      </c>
      <c r="B572" s="12">
        <v>46126</v>
      </c>
      <c r="C572" s="11">
        <f t="shared" si="56"/>
        <v>2026</v>
      </c>
      <c r="D572" s="13" t="str">
        <f t="shared" si="57"/>
        <v>Apr</v>
      </c>
      <c r="E572" s="14" t="str">
        <f t="shared" si="58"/>
        <v>Q2</v>
      </c>
      <c r="F572" s="11" t="s">
        <v>44</v>
      </c>
      <c r="G572" s="11" t="s">
        <v>57</v>
      </c>
      <c r="H572" s="11" t="s">
        <v>26</v>
      </c>
      <c r="I572" s="11" t="s">
        <v>27</v>
      </c>
      <c r="J572" s="11" t="s">
        <v>58</v>
      </c>
      <c r="K572" s="11" t="s">
        <v>59</v>
      </c>
      <c r="L572" s="15">
        <v>2</v>
      </c>
      <c r="M572" s="16">
        <v>40.909999999999997</v>
      </c>
      <c r="N572" s="17">
        <v>0.1</v>
      </c>
      <c r="O572" s="16">
        <v>14.95</v>
      </c>
      <c r="P572" s="16">
        <f t="shared" si="59"/>
        <v>73.638000000000005</v>
      </c>
      <c r="Q572" s="16">
        <f t="shared" si="60"/>
        <v>29.9</v>
      </c>
      <c r="R572" s="16">
        <f t="shared" si="61"/>
        <v>43.738</v>
      </c>
      <c r="S572" s="18">
        <f t="shared" si="62"/>
        <v>0.59395964040305305</v>
      </c>
      <c r="T572" s="19">
        <f>YEAR(SalesDataTable[[#This Row],[Order Date]])</f>
        <v>2026</v>
      </c>
      <c r="U572" s="18" t="str">
        <f>"Q"&amp;ROUNDUP(MONTH(SalesDataTable[[#This Row],[Order Date]])/3,0)</f>
        <v>Q2</v>
      </c>
      <c r="V572" s="15">
        <f>MONTH(SalesDataTable[[#This Row],[Order Date]])</f>
        <v>4</v>
      </c>
      <c r="W572" s="18" t="str">
        <f>TEXT(SalesDataTable[[#This Row],[Order Date]],"mmm")</f>
        <v>Apr</v>
      </c>
    </row>
    <row r="573" spans="1:23" ht="15.6">
      <c r="A573" s="11">
        <v>4874</v>
      </c>
      <c r="B573" s="12">
        <v>46126</v>
      </c>
      <c r="C573" s="11">
        <f t="shared" si="56"/>
        <v>2026</v>
      </c>
      <c r="D573" s="13" t="str">
        <f t="shared" si="57"/>
        <v>Apr</v>
      </c>
      <c r="E573" s="14" t="str">
        <f t="shared" si="58"/>
        <v>Q2</v>
      </c>
      <c r="F573" s="11" t="s">
        <v>24</v>
      </c>
      <c r="G573" s="11" t="s">
        <v>25</v>
      </c>
      <c r="H573" s="11" t="s">
        <v>43</v>
      </c>
      <c r="I573" s="11" t="s">
        <v>27</v>
      </c>
      <c r="J573" s="11" t="s">
        <v>38</v>
      </c>
      <c r="K573" s="11" t="s">
        <v>56</v>
      </c>
      <c r="L573" s="15">
        <v>1</v>
      </c>
      <c r="M573" s="16">
        <v>46.62</v>
      </c>
      <c r="N573" s="17">
        <v>0</v>
      </c>
      <c r="O573" s="16">
        <v>18.86</v>
      </c>
      <c r="P573" s="16">
        <f t="shared" si="59"/>
        <v>46.62</v>
      </c>
      <c r="Q573" s="16">
        <f t="shared" si="60"/>
        <v>18.86</v>
      </c>
      <c r="R573" s="16">
        <f t="shared" si="61"/>
        <v>27.76</v>
      </c>
      <c r="S573" s="18">
        <f t="shared" si="62"/>
        <v>0.59545259545259499</v>
      </c>
      <c r="T573" s="19">
        <f>YEAR(SalesDataTable[[#This Row],[Order Date]])</f>
        <v>2026</v>
      </c>
      <c r="U573" s="18" t="str">
        <f>"Q"&amp;ROUNDUP(MONTH(SalesDataTable[[#This Row],[Order Date]])/3,0)</f>
        <v>Q2</v>
      </c>
      <c r="V573" s="15">
        <f>MONTH(SalesDataTable[[#This Row],[Order Date]])</f>
        <v>4</v>
      </c>
      <c r="W573" s="18" t="str">
        <f>TEXT(SalesDataTable[[#This Row],[Order Date]],"mmm")</f>
        <v>Apr</v>
      </c>
    </row>
    <row r="574" spans="1:23" ht="15.6">
      <c r="A574" s="11">
        <v>1045</v>
      </c>
      <c r="B574" s="12">
        <v>46127</v>
      </c>
      <c r="C574" s="11">
        <f t="shared" si="56"/>
        <v>2026</v>
      </c>
      <c r="D574" s="13" t="str">
        <f t="shared" si="57"/>
        <v>Apr</v>
      </c>
      <c r="E574" s="14" t="str">
        <f t="shared" si="58"/>
        <v>Q2</v>
      </c>
      <c r="F574" s="11" t="s">
        <v>24</v>
      </c>
      <c r="G574" s="11" t="s">
        <v>74</v>
      </c>
      <c r="H574" s="11" t="s">
        <v>26</v>
      </c>
      <c r="I574" s="11" t="s">
        <v>27</v>
      </c>
      <c r="J574" s="11" t="s">
        <v>47</v>
      </c>
      <c r="K574" s="11" t="s">
        <v>53</v>
      </c>
      <c r="L574" s="15">
        <v>2</v>
      </c>
      <c r="M574" s="16">
        <v>196.57</v>
      </c>
      <c r="N574" s="17">
        <v>0.05</v>
      </c>
      <c r="O574" s="16">
        <v>106.2</v>
      </c>
      <c r="P574" s="16">
        <f t="shared" si="59"/>
        <v>373.483</v>
      </c>
      <c r="Q574" s="16">
        <f t="shared" si="60"/>
        <v>212.4</v>
      </c>
      <c r="R574" s="16">
        <f t="shared" si="61"/>
        <v>161.083</v>
      </c>
      <c r="S574" s="18">
        <f t="shared" si="62"/>
        <v>0.431299416573177</v>
      </c>
      <c r="T574" s="19">
        <f>YEAR(SalesDataTable[[#This Row],[Order Date]])</f>
        <v>2026</v>
      </c>
      <c r="U574" s="18" t="str">
        <f>"Q"&amp;ROUNDUP(MONTH(SalesDataTable[[#This Row],[Order Date]])/3,0)</f>
        <v>Q2</v>
      </c>
      <c r="V574" s="15">
        <f>MONTH(SalesDataTable[[#This Row],[Order Date]])</f>
        <v>4</v>
      </c>
      <c r="W574" s="18" t="str">
        <f>TEXT(SalesDataTable[[#This Row],[Order Date]],"mmm")</f>
        <v>Apr</v>
      </c>
    </row>
    <row r="575" spans="1:23" ht="15.6">
      <c r="A575" s="11">
        <v>1703</v>
      </c>
      <c r="B575" s="12">
        <v>46127</v>
      </c>
      <c r="C575" s="11">
        <f t="shared" si="56"/>
        <v>2026</v>
      </c>
      <c r="D575" s="13" t="str">
        <f t="shared" si="57"/>
        <v>Apr</v>
      </c>
      <c r="E575" s="14" t="str">
        <f t="shared" si="58"/>
        <v>Q2</v>
      </c>
      <c r="F575" s="11" t="s">
        <v>30</v>
      </c>
      <c r="G575" s="11" t="s">
        <v>31</v>
      </c>
      <c r="H575" s="11" t="s">
        <v>26</v>
      </c>
      <c r="I575" s="11" t="s">
        <v>27</v>
      </c>
      <c r="J575" s="11" t="s">
        <v>33</v>
      </c>
      <c r="K575" s="11" t="s">
        <v>34</v>
      </c>
      <c r="L575" s="15">
        <v>1</v>
      </c>
      <c r="M575" s="16">
        <v>90.52</v>
      </c>
      <c r="N575" s="17">
        <v>0</v>
      </c>
      <c r="O575" s="16">
        <v>46.5</v>
      </c>
      <c r="P575" s="16">
        <f t="shared" si="59"/>
        <v>90.52</v>
      </c>
      <c r="Q575" s="16">
        <f t="shared" si="60"/>
        <v>46.5</v>
      </c>
      <c r="R575" s="16">
        <f t="shared" si="61"/>
        <v>44.02</v>
      </c>
      <c r="S575" s="18">
        <f t="shared" si="62"/>
        <v>0.48630136986301398</v>
      </c>
      <c r="T575" s="19">
        <f>YEAR(SalesDataTable[[#This Row],[Order Date]])</f>
        <v>2026</v>
      </c>
      <c r="U575" s="18" t="str">
        <f>"Q"&amp;ROUNDUP(MONTH(SalesDataTable[[#This Row],[Order Date]])/3,0)</f>
        <v>Q2</v>
      </c>
      <c r="V575" s="15">
        <f>MONTH(SalesDataTable[[#This Row],[Order Date]])</f>
        <v>4</v>
      </c>
      <c r="W575" s="18" t="str">
        <f>TEXT(SalesDataTable[[#This Row],[Order Date]],"mmm")</f>
        <v>Apr</v>
      </c>
    </row>
    <row r="576" spans="1:23" ht="15.6">
      <c r="A576" s="11">
        <v>2107</v>
      </c>
      <c r="B576" s="12">
        <v>46127</v>
      </c>
      <c r="C576" s="11">
        <f t="shared" si="56"/>
        <v>2026</v>
      </c>
      <c r="D576" s="13" t="str">
        <f t="shared" si="57"/>
        <v>Apr</v>
      </c>
      <c r="E576" s="14" t="str">
        <f t="shared" si="58"/>
        <v>Q2</v>
      </c>
      <c r="F576" s="11" t="s">
        <v>24</v>
      </c>
      <c r="G576" s="11" t="s">
        <v>74</v>
      </c>
      <c r="H576" s="11" t="s">
        <v>26</v>
      </c>
      <c r="I576" s="11" t="s">
        <v>27</v>
      </c>
      <c r="J576" s="11" t="s">
        <v>38</v>
      </c>
      <c r="K576" s="11" t="s">
        <v>72</v>
      </c>
      <c r="L576" s="15">
        <v>5</v>
      </c>
      <c r="M576" s="16">
        <v>165.35</v>
      </c>
      <c r="N576" s="17">
        <v>0.05</v>
      </c>
      <c r="O576" s="16">
        <v>89.38</v>
      </c>
      <c r="P576" s="16">
        <f t="shared" si="59"/>
        <v>785.41250000000002</v>
      </c>
      <c r="Q576" s="16">
        <f t="shared" si="60"/>
        <v>446.9</v>
      </c>
      <c r="R576" s="16">
        <f t="shared" si="61"/>
        <v>338.51249999999999</v>
      </c>
      <c r="S576" s="18">
        <f t="shared" si="62"/>
        <v>0.43099963395031299</v>
      </c>
      <c r="T576" s="19">
        <f>YEAR(SalesDataTable[[#This Row],[Order Date]])</f>
        <v>2026</v>
      </c>
      <c r="U576" s="18" t="str">
        <f>"Q"&amp;ROUNDUP(MONTH(SalesDataTable[[#This Row],[Order Date]])/3,0)</f>
        <v>Q2</v>
      </c>
      <c r="V576" s="15">
        <f>MONTH(SalesDataTable[[#This Row],[Order Date]])</f>
        <v>4</v>
      </c>
      <c r="W576" s="18" t="str">
        <f>TEXT(SalesDataTable[[#This Row],[Order Date]],"mmm")</f>
        <v>Apr</v>
      </c>
    </row>
    <row r="577" spans="1:23" ht="15.6">
      <c r="A577" s="11">
        <v>2265</v>
      </c>
      <c r="B577" s="12">
        <v>46127</v>
      </c>
      <c r="C577" s="11">
        <f t="shared" si="56"/>
        <v>2026</v>
      </c>
      <c r="D577" s="13" t="str">
        <f t="shared" si="57"/>
        <v>Apr</v>
      </c>
      <c r="E577" s="14" t="str">
        <f t="shared" si="58"/>
        <v>Q2</v>
      </c>
      <c r="F577" s="11" t="s">
        <v>30</v>
      </c>
      <c r="G577" s="11" t="s">
        <v>65</v>
      </c>
      <c r="H577" s="11" t="s">
        <v>43</v>
      </c>
      <c r="I577" s="11" t="s">
        <v>27</v>
      </c>
      <c r="J577" s="11" t="s">
        <v>38</v>
      </c>
      <c r="K577" s="11" t="s">
        <v>39</v>
      </c>
      <c r="L577" s="15">
        <v>2</v>
      </c>
      <c r="M577" s="16">
        <v>36.35</v>
      </c>
      <c r="N577" s="17">
        <v>0</v>
      </c>
      <c r="O577" s="16">
        <v>13.55</v>
      </c>
      <c r="P577" s="16">
        <f t="shared" si="59"/>
        <v>72.7</v>
      </c>
      <c r="Q577" s="16">
        <f t="shared" si="60"/>
        <v>27.1</v>
      </c>
      <c r="R577" s="16">
        <f t="shared" si="61"/>
        <v>45.6</v>
      </c>
      <c r="S577" s="18">
        <f t="shared" si="62"/>
        <v>0.62723521320495201</v>
      </c>
      <c r="T577" s="19">
        <f>YEAR(SalesDataTable[[#This Row],[Order Date]])</f>
        <v>2026</v>
      </c>
      <c r="U577" s="18" t="str">
        <f>"Q"&amp;ROUNDUP(MONTH(SalesDataTable[[#This Row],[Order Date]])/3,0)</f>
        <v>Q2</v>
      </c>
      <c r="V577" s="15">
        <f>MONTH(SalesDataTable[[#This Row],[Order Date]])</f>
        <v>4</v>
      </c>
      <c r="W577" s="18" t="str">
        <f>TEXT(SalesDataTable[[#This Row],[Order Date]],"mmm")</f>
        <v>Apr</v>
      </c>
    </row>
    <row r="578" spans="1:23" ht="15.6">
      <c r="A578" s="11">
        <v>2839</v>
      </c>
      <c r="B578" s="12">
        <v>46127</v>
      </c>
      <c r="C578" s="11">
        <f t="shared" ref="C578:C641" si="63">YEAR(B578)</f>
        <v>2026</v>
      </c>
      <c r="D578" s="13" t="str">
        <f t="shared" ref="D578:D641" si="64">TEXT(B578,"MMM")</f>
        <v>Apr</v>
      </c>
      <c r="E578" s="14" t="str">
        <f t="shared" ref="E578:E641" si="65">"Q"&amp;ROUNDUP(MONTH(B578)/3,0)</f>
        <v>Q2</v>
      </c>
      <c r="F578" s="11" t="s">
        <v>30</v>
      </c>
      <c r="G578" s="11" t="s">
        <v>73</v>
      </c>
      <c r="H578" s="11" t="s">
        <v>43</v>
      </c>
      <c r="I578" s="11" t="s">
        <v>37</v>
      </c>
      <c r="J578" s="11" t="s">
        <v>38</v>
      </c>
      <c r="K578" s="11" t="s">
        <v>56</v>
      </c>
      <c r="L578" s="15">
        <v>1</v>
      </c>
      <c r="M578" s="16">
        <v>47</v>
      </c>
      <c r="N578" s="17">
        <v>0</v>
      </c>
      <c r="O578" s="16">
        <v>18.64</v>
      </c>
      <c r="P578" s="16">
        <f t="shared" ref="P578:P641" si="66">L578*M578*(1-N578)</f>
        <v>47</v>
      </c>
      <c r="Q578" s="16">
        <f t="shared" ref="Q578:Q641" si="67">L578*O578</f>
        <v>18.64</v>
      </c>
      <c r="R578" s="16">
        <f t="shared" ref="R578:R641" si="68">P578-Q578</f>
        <v>28.36</v>
      </c>
      <c r="S578" s="18">
        <f t="shared" ref="S578:S641" si="69">IFERROR(R578/P578,0)</f>
        <v>0.60340425531914899</v>
      </c>
      <c r="T578" s="19">
        <f>YEAR(SalesDataTable[[#This Row],[Order Date]])</f>
        <v>2026</v>
      </c>
      <c r="U578" s="18" t="str">
        <f>"Q"&amp;ROUNDUP(MONTH(SalesDataTable[[#This Row],[Order Date]])/3,0)</f>
        <v>Q2</v>
      </c>
      <c r="V578" s="15">
        <f>MONTH(SalesDataTable[[#This Row],[Order Date]])</f>
        <v>4</v>
      </c>
      <c r="W578" s="18" t="str">
        <f>TEXT(SalesDataTable[[#This Row],[Order Date]],"mmm")</f>
        <v>Apr</v>
      </c>
    </row>
    <row r="579" spans="1:23" ht="15.6">
      <c r="A579" s="11">
        <v>4742</v>
      </c>
      <c r="B579" s="12">
        <v>46127</v>
      </c>
      <c r="C579" s="11">
        <f t="shared" si="63"/>
        <v>2026</v>
      </c>
      <c r="D579" s="13" t="str">
        <f t="shared" si="64"/>
        <v>Apr</v>
      </c>
      <c r="E579" s="14" t="str">
        <f t="shared" si="65"/>
        <v>Q2</v>
      </c>
      <c r="F579" s="11" t="s">
        <v>44</v>
      </c>
      <c r="G579" s="11" t="s">
        <v>71</v>
      </c>
      <c r="H579" s="11" t="s">
        <v>52</v>
      </c>
      <c r="I579" s="11" t="s">
        <v>27</v>
      </c>
      <c r="J579" s="11" t="s">
        <v>38</v>
      </c>
      <c r="K579" s="11" t="s">
        <v>56</v>
      </c>
      <c r="L579" s="15">
        <v>1</v>
      </c>
      <c r="M579" s="16">
        <v>46.86</v>
      </c>
      <c r="N579" s="17">
        <v>0</v>
      </c>
      <c r="O579" s="16">
        <v>18.190000000000001</v>
      </c>
      <c r="P579" s="16">
        <f t="shared" si="66"/>
        <v>46.86</v>
      </c>
      <c r="Q579" s="16">
        <f t="shared" si="67"/>
        <v>18.190000000000001</v>
      </c>
      <c r="R579" s="16">
        <f t="shared" si="68"/>
        <v>28.67</v>
      </c>
      <c r="S579" s="18">
        <f t="shared" si="69"/>
        <v>0.61182244985061895</v>
      </c>
      <c r="T579" s="19">
        <f>YEAR(SalesDataTable[[#This Row],[Order Date]])</f>
        <v>2026</v>
      </c>
      <c r="U579" s="18" t="str">
        <f>"Q"&amp;ROUNDUP(MONTH(SalesDataTable[[#This Row],[Order Date]])/3,0)</f>
        <v>Q2</v>
      </c>
      <c r="V579" s="15">
        <f>MONTH(SalesDataTable[[#This Row],[Order Date]])</f>
        <v>4</v>
      </c>
      <c r="W579" s="18" t="str">
        <f>TEXT(SalesDataTable[[#This Row],[Order Date]],"mmm")</f>
        <v>Apr</v>
      </c>
    </row>
    <row r="580" spans="1:23" ht="15.6">
      <c r="A580" s="11">
        <v>4899</v>
      </c>
      <c r="B580" s="12">
        <v>46127</v>
      </c>
      <c r="C580" s="11">
        <f t="shared" si="63"/>
        <v>2026</v>
      </c>
      <c r="D580" s="13" t="str">
        <f t="shared" si="64"/>
        <v>Apr</v>
      </c>
      <c r="E580" s="14" t="str">
        <f t="shared" si="65"/>
        <v>Q2</v>
      </c>
      <c r="F580" s="11" t="s">
        <v>24</v>
      </c>
      <c r="G580" s="11" t="s">
        <v>60</v>
      </c>
      <c r="H580" s="11" t="s">
        <v>26</v>
      </c>
      <c r="I580" s="11" t="s">
        <v>37</v>
      </c>
      <c r="J580" s="11" t="s">
        <v>47</v>
      </c>
      <c r="K580" s="11" t="s">
        <v>64</v>
      </c>
      <c r="L580" s="15">
        <v>2</v>
      </c>
      <c r="M580" s="16">
        <v>82.13</v>
      </c>
      <c r="N580" s="17">
        <v>0.05</v>
      </c>
      <c r="O580" s="16">
        <v>39.909999999999997</v>
      </c>
      <c r="P580" s="16">
        <f t="shared" si="66"/>
        <v>156.047</v>
      </c>
      <c r="Q580" s="16">
        <f t="shared" si="67"/>
        <v>79.819999999999993</v>
      </c>
      <c r="R580" s="16">
        <f t="shared" si="68"/>
        <v>76.227000000000004</v>
      </c>
      <c r="S580" s="18">
        <f t="shared" si="69"/>
        <v>0.48848744288579699</v>
      </c>
      <c r="T580" s="19">
        <f>YEAR(SalesDataTable[[#This Row],[Order Date]])</f>
        <v>2026</v>
      </c>
      <c r="U580" s="18" t="str">
        <f>"Q"&amp;ROUNDUP(MONTH(SalesDataTable[[#This Row],[Order Date]])/3,0)</f>
        <v>Q2</v>
      </c>
      <c r="V580" s="15">
        <f>MONTH(SalesDataTable[[#This Row],[Order Date]])</f>
        <v>4</v>
      </c>
      <c r="W580" s="18" t="str">
        <f>TEXT(SalesDataTable[[#This Row],[Order Date]],"mmm")</f>
        <v>Apr</v>
      </c>
    </row>
    <row r="581" spans="1:23" ht="15.6">
      <c r="A581" s="11">
        <v>5042</v>
      </c>
      <c r="B581" s="12">
        <v>46127</v>
      </c>
      <c r="C581" s="11">
        <f t="shared" si="63"/>
        <v>2026</v>
      </c>
      <c r="D581" s="13" t="str">
        <f t="shared" si="64"/>
        <v>Apr</v>
      </c>
      <c r="E581" s="14" t="str">
        <f t="shared" si="65"/>
        <v>Q2</v>
      </c>
      <c r="F581" s="11" t="s">
        <v>30</v>
      </c>
      <c r="G581" s="11" t="s">
        <v>51</v>
      </c>
      <c r="H581" s="11" t="s">
        <v>43</v>
      </c>
      <c r="I581" s="11" t="s">
        <v>40</v>
      </c>
      <c r="J581" s="11" t="s">
        <v>38</v>
      </c>
      <c r="K581" s="11" t="s">
        <v>72</v>
      </c>
      <c r="L581" s="15">
        <v>1</v>
      </c>
      <c r="M581" s="16">
        <v>163.16</v>
      </c>
      <c r="N581" s="17">
        <v>0</v>
      </c>
      <c r="O581" s="16">
        <v>88.78</v>
      </c>
      <c r="P581" s="16">
        <f t="shared" si="66"/>
        <v>163.16</v>
      </c>
      <c r="Q581" s="16">
        <f t="shared" si="67"/>
        <v>88.78</v>
      </c>
      <c r="R581" s="16">
        <f t="shared" si="68"/>
        <v>74.38</v>
      </c>
      <c r="S581" s="18">
        <f t="shared" si="69"/>
        <v>0.45587153714145601</v>
      </c>
      <c r="T581" s="19">
        <f>YEAR(SalesDataTable[[#This Row],[Order Date]])</f>
        <v>2026</v>
      </c>
      <c r="U581" s="18" t="str">
        <f>"Q"&amp;ROUNDUP(MONTH(SalesDataTable[[#This Row],[Order Date]])/3,0)</f>
        <v>Q2</v>
      </c>
      <c r="V581" s="15">
        <f>MONTH(SalesDataTable[[#This Row],[Order Date]])</f>
        <v>4</v>
      </c>
      <c r="W581" s="18" t="str">
        <f>TEXT(SalesDataTable[[#This Row],[Order Date]],"mmm")</f>
        <v>Apr</v>
      </c>
    </row>
    <row r="582" spans="1:23" ht="15.6">
      <c r="A582" s="11">
        <v>2248</v>
      </c>
      <c r="B582" s="12">
        <v>46128</v>
      </c>
      <c r="C582" s="11">
        <f t="shared" si="63"/>
        <v>2026</v>
      </c>
      <c r="D582" s="13" t="str">
        <f t="shared" si="64"/>
        <v>Apr</v>
      </c>
      <c r="E582" s="14" t="str">
        <f t="shared" si="65"/>
        <v>Q2</v>
      </c>
      <c r="F582" s="11" t="s">
        <v>24</v>
      </c>
      <c r="G582" s="11" t="s">
        <v>74</v>
      </c>
      <c r="H582" s="11" t="s">
        <v>43</v>
      </c>
      <c r="I582" s="11" t="s">
        <v>37</v>
      </c>
      <c r="J582" s="11" t="s">
        <v>38</v>
      </c>
      <c r="K582" s="11" t="s">
        <v>39</v>
      </c>
      <c r="L582" s="15">
        <v>2</v>
      </c>
      <c r="M582" s="16">
        <v>36.68</v>
      </c>
      <c r="N582" s="17">
        <v>0.1</v>
      </c>
      <c r="O582" s="16">
        <v>13.92</v>
      </c>
      <c r="P582" s="16">
        <f t="shared" si="66"/>
        <v>66.024000000000001</v>
      </c>
      <c r="Q582" s="16">
        <f t="shared" si="67"/>
        <v>27.84</v>
      </c>
      <c r="R582" s="16">
        <f t="shared" si="68"/>
        <v>38.183999999999997</v>
      </c>
      <c r="S582" s="18">
        <f t="shared" si="69"/>
        <v>0.57833515085423504</v>
      </c>
      <c r="T582" s="19">
        <f>YEAR(SalesDataTable[[#This Row],[Order Date]])</f>
        <v>2026</v>
      </c>
      <c r="U582" s="18" t="str">
        <f>"Q"&amp;ROUNDUP(MONTH(SalesDataTable[[#This Row],[Order Date]])/3,0)</f>
        <v>Q2</v>
      </c>
      <c r="V582" s="15">
        <f>MONTH(SalesDataTable[[#This Row],[Order Date]])</f>
        <v>4</v>
      </c>
      <c r="W582" s="18" t="str">
        <f>TEXT(SalesDataTable[[#This Row],[Order Date]],"mmm")</f>
        <v>Apr</v>
      </c>
    </row>
    <row r="583" spans="1:23" ht="15.6">
      <c r="A583" s="11">
        <v>2427</v>
      </c>
      <c r="B583" s="12">
        <v>46128</v>
      </c>
      <c r="C583" s="11">
        <f t="shared" si="63"/>
        <v>2026</v>
      </c>
      <c r="D583" s="13" t="str">
        <f t="shared" si="64"/>
        <v>Apr</v>
      </c>
      <c r="E583" s="14" t="str">
        <f t="shared" si="65"/>
        <v>Q2</v>
      </c>
      <c r="F583" s="11" t="s">
        <v>44</v>
      </c>
      <c r="G583" s="11" t="s">
        <v>71</v>
      </c>
      <c r="H583" s="11" t="s">
        <v>26</v>
      </c>
      <c r="I583" s="11" t="s">
        <v>37</v>
      </c>
      <c r="J583" s="11" t="s">
        <v>38</v>
      </c>
      <c r="K583" s="11" t="s">
        <v>56</v>
      </c>
      <c r="L583" s="15">
        <v>1</v>
      </c>
      <c r="M583" s="16">
        <v>45.82</v>
      </c>
      <c r="N583" s="17">
        <v>0.1</v>
      </c>
      <c r="O583" s="16">
        <v>18.48</v>
      </c>
      <c r="P583" s="16">
        <f t="shared" si="66"/>
        <v>41.238</v>
      </c>
      <c r="Q583" s="16">
        <f t="shared" si="67"/>
        <v>18.48</v>
      </c>
      <c r="R583" s="16">
        <f t="shared" si="68"/>
        <v>22.757999999999999</v>
      </c>
      <c r="S583" s="18">
        <f t="shared" si="69"/>
        <v>0.551869634802852</v>
      </c>
      <c r="T583" s="19">
        <f>YEAR(SalesDataTable[[#This Row],[Order Date]])</f>
        <v>2026</v>
      </c>
      <c r="U583" s="18" t="str">
        <f>"Q"&amp;ROUNDUP(MONTH(SalesDataTable[[#This Row],[Order Date]])/3,0)</f>
        <v>Q2</v>
      </c>
      <c r="V583" s="15">
        <f>MONTH(SalesDataTable[[#This Row],[Order Date]])</f>
        <v>4</v>
      </c>
      <c r="W583" s="18" t="str">
        <f>TEXT(SalesDataTable[[#This Row],[Order Date]],"mmm")</f>
        <v>Apr</v>
      </c>
    </row>
    <row r="584" spans="1:23" ht="15.6">
      <c r="A584" s="11">
        <v>2445</v>
      </c>
      <c r="B584" s="12">
        <v>46128</v>
      </c>
      <c r="C584" s="11">
        <f t="shared" si="63"/>
        <v>2026</v>
      </c>
      <c r="D584" s="13" t="str">
        <f t="shared" si="64"/>
        <v>Apr</v>
      </c>
      <c r="E584" s="14" t="str">
        <f t="shared" si="65"/>
        <v>Q2</v>
      </c>
      <c r="F584" s="11" t="s">
        <v>24</v>
      </c>
      <c r="G584" s="11" t="s">
        <v>74</v>
      </c>
      <c r="H584" s="11" t="s">
        <v>26</v>
      </c>
      <c r="I584" s="11" t="s">
        <v>27</v>
      </c>
      <c r="J584" s="11" t="s">
        <v>33</v>
      </c>
      <c r="K584" s="11" t="s">
        <v>70</v>
      </c>
      <c r="L584" s="15">
        <v>1</v>
      </c>
      <c r="M584" s="16">
        <v>70.95</v>
      </c>
      <c r="N584" s="17">
        <v>0</v>
      </c>
      <c r="O584" s="16">
        <v>31.43</v>
      </c>
      <c r="P584" s="16">
        <f t="shared" si="66"/>
        <v>70.95</v>
      </c>
      <c r="Q584" s="16">
        <f t="shared" si="67"/>
        <v>31.43</v>
      </c>
      <c r="R584" s="16">
        <f t="shared" si="68"/>
        <v>39.520000000000003</v>
      </c>
      <c r="S584" s="18">
        <f t="shared" si="69"/>
        <v>0.55701198026779397</v>
      </c>
      <c r="T584" s="19">
        <f>YEAR(SalesDataTable[[#This Row],[Order Date]])</f>
        <v>2026</v>
      </c>
      <c r="U584" s="18" t="str">
        <f>"Q"&amp;ROUNDUP(MONTH(SalesDataTable[[#This Row],[Order Date]])/3,0)</f>
        <v>Q2</v>
      </c>
      <c r="V584" s="15">
        <f>MONTH(SalesDataTable[[#This Row],[Order Date]])</f>
        <v>4</v>
      </c>
      <c r="W584" s="18" t="str">
        <f>TEXT(SalesDataTable[[#This Row],[Order Date]],"mmm")</f>
        <v>Apr</v>
      </c>
    </row>
    <row r="585" spans="1:23" ht="15.6">
      <c r="A585" s="11">
        <v>3311</v>
      </c>
      <c r="B585" s="12">
        <v>46128</v>
      </c>
      <c r="C585" s="11">
        <f t="shared" si="63"/>
        <v>2026</v>
      </c>
      <c r="D585" s="13" t="str">
        <f t="shared" si="64"/>
        <v>Apr</v>
      </c>
      <c r="E585" s="14" t="str">
        <f t="shared" si="65"/>
        <v>Q2</v>
      </c>
      <c r="F585" s="11" t="s">
        <v>30</v>
      </c>
      <c r="G585" s="11" t="s">
        <v>65</v>
      </c>
      <c r="H585" s="11" t="s">
        <v>26</v>
      </c>
      <c r="I585" s="11" t="s">
        <v>37</v>
      </c>
      <c r="J585" s="11" t="s">
        <v>38</v>
      </c>
      <c r="K585" s="11" t="s">
        <v>56</v>
      </c>
      <c r="L585" s="15">
        <v>1</v>
      </c>
      <c r="M585" s="16">
        <v>46.68</v>
      </c>
      <c r="N585" s="17">
        <v>0.05</v>
      </c>
      <c r="O585" s="16">
        <v>18.350000000000001</v>
      </c>
      <c r="P585" s="16">
        <f t="shared" si="66"/>
        <v>44.345999999999997</v>
      </c>
      <c r="Q585" s="16">
        <f t="shared" si="67"/>
        <v>18.350000000000001</v>
      </c>
      <c r="R585" s="16">
        <f t="shared" si="68"/>
        <v>25.995999999999999</v>
      </c>
      <c r="S585" s="18">
        <f t="shared" si="69"/>
        <v>0.58620845172056102</v>
      </c>
      <c r="T585" s="19">
        <f>YEAR(SalesDataTable[[#This Row],[Order Date]])</f>
        <v>2026</v>
      </c>
      <c r="U585" s="18" t="str">
        <f>"Q"&amp;ROUNDUP(MONTH(SalesDataTable[[#This Row],[Order Date]])/3,0)</f>
        <v>Q2</v>
      </c>
      <c r="V585" s="15">
        <f>MONTH(SalesDataTable[[#This Row],[Order Date]])</f>
        <v>4</v>
      </c>
      <c r="W585" s="18" t="str">
        <f>TEXT(SalesDataTable[[#This Row],[Order Date]],"mmm")</f>
        <v>Apr</v>
      </c>
    </row>
    <row r="586" spans="1:23" ht="15.6">
      <c r="A586" s="11">
        <v>3320</v>
      </c>
      <c r="B586" s="12">
        <v>46128</v>
      </c>
      <c r="C586" s="11">
        <f t="shared" si="63"/>
        <v>2026</v>
      </c>
      <c r="D586" s="13" t="str">
        <f t="shared" si="64"/>
        <v>Apr</v>
      </c>
      <c r="E586" s="14" t="str">
        <f t="shared" si="65"/>
        <v>Q2</v>
      </c>
      <c r="F586" s="11" t="s">
        <v>35</v>
      </c>
      <c r="G586" s="11" t="s">
        <v>76</v>
      </c>
      <c r="H586" s="11" t="s">
        <v>26</v>
      </c>
      <c r="I586" s="11" t="s">
        <v>40</v>
      </c>
      <c r="J586" s="11" t="s">
        <v>38</v>
      </c>
      <c r="K586" s="11" t="s">
        <v>72</v>
      </c>
      <c r="L586" s="15">
        <v>5</v>
      </c>
      <c r="M586" s="16">
        <v>164.31</v>
      </c>
      <c r="N586" s="17">
        <v>0.05</v>
      </c>
      <c r="O586" s="16">
        <v>85.41</v>
      </c>
      <c r="P586" s="16">
        <f t="shared" si="66"/>
        <v>780.47249999999997</v>
      </c>
      <c r="Q586" s="16">
        <f t="shared" si="67"/>
        <v>427.05</v>
      </c>
      <c r="R586" s="16">
        <f t="shared" si="68"/>
        <v>353.42250000000001</v>
      </c>
      <c r="S586" s="18">
        <f t="shared" si="69"/>
        <v>0.45283145786686901</v>
      </c>
      <c r="T586" s="19">
        <f>YEAR(SalesDataTable[[#This Row],[Order Date]])</f>
        <v>2026</v>
      </c>
      <c r="U586" s="18" t="str">
        <f>"Q"&amp;ROUNDUP(MONTH(SalesDataTable[[#This Row],[Order Date]])/3,0)</f>
        <v>Q2</v>
      </c>
      <c r="V586" s="15">
        <f>MONTH(SalesDataTable[[#This Row],[Order Date]])</f>
        <v>4</v>
      </c>
      <c r="W586" s="18" t="str">
        <f>TEXT(SalesDataTable[[#This Row],[Order Date]],"mmm")</f>
        <v>Apr</v>
      </c>
    </row>
    <row r="587" spans="1:23" ht="15.6">
      <c r="A587" s="11">
        <v>3321</v>
      </c>
      <c r="B587" s="12">
        <v>46128</v>
      </c>
      <c r="C587" s="11">
        <f t="shared" si="63"/>
        <v>2026</v>
      </c>
      <c r="D587" s="13" t="str">
        <f t="shared" si="64"/>
        <v>Apr</v>
      </c>
      <c r="E587" s="14" t="str">
        <f t="shared" si="65"/>
        <v>Q2</v>
      </c>
      <c r="F587" s="11" t="s">
        <v>30</v>
      </c>
      <c r="G587" s="11" t="s">
        <v>51</v>
      </c>
      <c r="H587" s="11" t="s">
        <v>26</v>
      </c>
      <c r="I587" s="11" t="s">
        <v>40</v>
      </c>
      <c r="J587" s="11" t="s">
        <v>38</v>
      </c>
      <c r="K587" s="11" t="s">
        <v>39</v>
      </c>
      <c r="L587" s="15">
        <v>3</v>
      </c>
      <c r="M587" s="16">
        <v>35.57</v>
      </c>
      <c r="N587" s="17">
        <v>0</v>
      </c>
      <c r="O587" s="16">
        <v>13.67</v>
      </c>
      <c r="P587" s="16">
        <f t="shared" si="66"/>
        <v>106.71</v>
      </c>
      <c r="Q587" s="16">
        <f t="shared" si="67"/>
        <v>41.01</v>
      </c>
      <c r="R587" s="16">
        <f t="shared" si="68"/>
        <v>65.7</v>
      </c>
      <c r="S587" s="18">
        <f t="shared" si="69"/>
        <v>0.61568737700309295</v>
      </c>
      <c r="T587" s="19">
        <f>YEAR(SalesDataTable[[#This Row],[Order Date]])</f>
        <v>2026</v>
      </c>
      <c r="U587" s="18" t="str">
        <f>"Q"&amp;ROUNDUP(MONTH(SalesDataTable[[#This Row],[Order Date]])/3,0)</f>
        <v>Q2</v>
      </c>
      <c r="V587" s="15">
        <f>MONTH(SalesDataTable[[#This Row],[Order Date]])</f>
        <v>4</v>
      </c>
      <c r="W587" s="18" t="str">
        <f>TEXT(SalesDataTable[[#This Row],[Order Date]],"mmm")</f>
        <v>Apr</v>
      </c>
    </row>
    <row r="588" spans="1:23" ht="15.6">
      <c r="A588" s="11">
        <v>5181</v>
      </c>
      <c r="B588" s="12">
        <v>46128</v>
      </c>
      <c r="C588" s="11">
        <f t="shared" si="63"/>
        <v>2026</v>
      </c>
      <c r="D588" s="13" t="str">
        <f t="shared" si="64"/>
        <v>Apr</v>
      </c>
      <c r="E588" s="14" t="str">
        <f t="shared" si="65"/>
        <v>Q2</v>
      </c>
      <c r="F588" s="11" t="s">
        <v>24</v>
      </c>
      <c r="G588" s="11" t="s">
        <v>25</v>
      </c>
      <c r="H588" s="11" t="s">
        <v>52</v>
      </c>
      <c r="I588" s="11" t="s">
        <v>37</v>
      </c>
      <c r="J588" s="11" t="s">
        <v>38</v>
      </c>
      <c r="K588" s="11" t="s">
        <v>56</v>
      </c>
      <c r="L588" s="15">
        <v>2</v>
      </c>
      <c r="M588" s="16">
        <v>45.51</v>
      </c>
      <c r="N588" s="17">
        <v>0.1</v>
      </c>
      <c r="O588" s="16">
        <v>18.809999999999999</v>
      </c>
      <c r="P588" s="16">
        <f t="shared" si="66"/>
        <v>81.918000000000006</v>
      </c>
      <c r="Q588" s="16">
        <f t="shared" si="67"/>
        <v>37.619999999999997</v>
      </c>
      <c r="R588" s="16">
        <f t="shared" si="68"/>
        <v>44.298000000000002</v>
      </c>
      <c r="S588" s="18">
        <f t="shared" si="69"/>
        <v>0.54076027246758995</v>
      </c>
      <c r="T588" s="19">
        <f>YEAR(SalesDataTable[[#This Row],[Order Date]])</f>
        <v>2026</v>
      </c>
      <c r="U588" s="18" t="str">
        <f>"Q"&amp;ROUNDUP(MONTH(SalesDataTable[[#This Row],[Order Date]])/3,0)</f>
        <v>Q2</v>
      </c>
      <c r="V588" s="15">
        <f>MONTH(SalesDataTable[[#This Row],[Order Date]])</f>
        <v>4</v>
      </c>
      <c r="W588" s="18" t="str">
        <f>TEXT(SalesDataTable[[#This Row],[Order Date]],"mmm")</f>
        <v>Apr</v>
      </c>
    </row>
    <row r="589" spans="1:23" ht="15.6">
      <c r="A589" s="11">
        <v>5187</v>
      </c>
      <c r="B589" s="12">
        <v>46128</v>
      </c>
      <c r="C589" s="11">
        <f t="shared" si="63"/>
        <v>2026</v>
      </c>
      <c r="D589" s="13" t="str">
        <f t="shared" si="64"/>
        <v>Apr</v>
      </c>
      <c r="E589" s="14" t="str">
        <f t="shared" si="65"/>
        <v>Q2</v>
      </c>
      <c r="F589" s="11" t="s">
        <v>44</v>
      </c>
      <c r="G589" s="11" t="s">
        <v>57</v>
      </c>
      <c r="H589" s="11" t="s">
        <v>26</v>
      </c>
      <c r="I589" s="11" t="s">
        <v>27</v>
      </c>
      <c r="J589" s="11" t="s">
        <v>47</v>
      </c>
      <c r="K589" s="11" t="s">
        <v>53</v>
      </c>
      <c r="L589" s="15">
        <v>2</v>
      </c>
      <c r="M589" s="16">
        <v>198.32</v>
      </c>
      <c r="N589" s="17">
        <v>0</v>
      </c>
      <c r="O589" s="16">
        <v>106.8</v>
      </c>
      <c r="P589" s="16">
        <f t="shared" si="66"/>
        <v>396.64</v>
      </c>
      <c r="Q589" s="16">
        <f t="shared" si="67"/>
        <v>213.6</v>
      </c>
      <c r="R589" s="16">
        <f t="shared" si="68"/>
        <v>183.04</v>
      </c>
      <c r="S589" s="18">
        <f t="shared" si="69"/>
        <v>0.46147640177490901</v>
      </c>
      <c r="T589" s="19">
        <f>YEAR(SalesDataTable[[#This Row],[Order Date]])</f>
        <v>2026</v>
      </c>
      <c r="U589" s="18" t="str">
        <f>"Q"&amp;ROUNDUP(MONTH(SalesDataTable[[#This Row],[Order Date]])/3,0)</f>
        <v>Q2</v>
      </c>
      <c r="V589" s="15">
        <f>MONTH(SalesDataTable[[#This Row],[Order Date]])</f>
        <v>4</v>
      </c>
      <c r="W589" s="18" t="str">
        <f>TEXT(SalesDataTable[[#This Row],[Order Date]],"mmm")</f>
        <v>Apr</v>
      </c>
    </row>
    <row r="590" spans="1:23" ht="15.6">
      <c r="A590" s="11">
        <v>605</v>
      </c>
      <c r="B590" s="12">
        <v>46129</v>
      </c>
      <c r="C590" s="11">
        <f t="shared" si="63"/>
        <v>2026</v>
      </c>
      <c r="D590" s="13" t="str">
        <f t="shared" si="64"/>
        <v>Apr</v>
      </c>
      <c r="E590" s="14" t="str">
        <f t="shared" si="65"/>
        <v>Q2</v>
      </c>
      <c r="F590" s="11" t="s">
        <v>44</v>
      </c>
      <c r="G590" s="11" t="s">
        <v>57</v>
      </c>
      <c r="H590" s="11" t="s">
        <v>52</v>
      </c>
      <c r="I590" s="11" t="s">
        <v>40</v>
      </c>
      <c r="J590" s="11" t="s">
        <v>38</v>
      </c>
      <c r="K590" s="11" t="s">
        <v>68</v>
      </c>
      <c r="L590" s="15">
        <v>2</v>
      </c>
      <c r="M590" s="16">
        <v>130.94</v>
      </c>
      <c r="N590" s="17">
        <v>0</v>
      </c>
      <c r="O590" s="16">
        <v>67.459999999999994</v>
      </c>
      <c r="P590" s="16">
        <f t="shared" si="66"/>
        <v>261.88</v>
      </c>
      <c r="Q590" s="16">
        <f t="shared" si="67"/>
        <v>134.91999999999999</v>
      </c>
      <c r="R590" s="16">
        <f t="shared" si="68"/>
        <v>126.96</v>
      </c>
      <c r="S590" s="18">
        <f t="shared" si="69"/>
        <v>0.48480219948067799</v>
      </c>
      <c r="T590" s="19">
        <f>YEAR(SalesDataTable[[#This Row],[Order Date]])</f>
        <v>2026</v>
      </c>
      <c r="U590" s="18" t="str">
        <f>"Q"&amp;ROUNDUP(MONTH(SalesDataTable[[#This Row],[Order Date]])/3,0)</f>
        <v>Q2</v>
      </c>
      <c r="V590" s="15">
        <f>MONTH(SalesDataTable[[#This Row],[Order Date]])</f>
        <v>4</v>
      </c>
      <c r="W590" s="18" t="str">
        <f>TEXT(SalesDataTable[[#This Row],[Order Date]],"mmm")</f>
        <v>Apr</v>
      </c>
    </row>
    <row r="591" spans="1:23" ht="15.6">
      <c r="A591" s="11">
        <v>3244</v>
      </c>
      <c r="B591" s="12">
        <v>46129</v>
      </c>
      <c r="C591" s="11">
        <f t="shared" si="63"/>
        <v>2026</v>
      </c>
      <c r="D591" s="13" t="str">
        <f t="shared" si="64"/>
        <v>Apr</v>
      </c>
      <c r="E591" s="14" t="str">
        <f t="shared" si="65"/>
        <v>Q2</v>
      </c>
      <c r="F591" s="11" t="s">
        <v>30</v>
      </c>
      <c r="G591" s="11" t="s">
        <v>65</v>
      </c>
      <c r="H591" s="11" t="s">
        <v>52</v>
      </c>
      <c r="I591" s="11" t="s">
        <v>27</v>
      </c>
      <c r="J591" s="11" t="s">
        <v>38</v>
      </c>
      <c r="K591" s="11" t="s">
        <v>68</v>
      </c>
      <c r="L591" s="15">
        <v>1</v>
      </c>
      <c r="M591" s="16">
        <v>131.62</v>
      </c>
      <c r="N591" s="17">
        <v>0</v>
      </c>
      <c r="O591" s="16">
        <v>66.95</v>
      </c>
      <c r="P591" s="16">
        <f t="shared" si="66"/>
        <v>131.62</v>
      </c>
      <c r="Q591" s="16">
        <f t="shared" si="67"/>
        <v>66.95</v>
      </c>
      <c r="R591" s="16">
        <f t="shared" si="68"/>
        <v>64.67</v>
      </c>
      <c r="S591" s="18">
        <f t="shared" si="69"/>
        <v>0.49133870232487498</v>
      </c>
      <c r="T591" s="19">
        <f>YEAR(SalesDataTable[[#This Row],[Order Date]])</f>
        <v>2026</v>
      </c>
      <c r="U591" s="18" t="str">
        <f>"Q"&amp;ROUNDUP(MONTH(SalesDataTable[[#This Row],[Order Date]])/3,0)</f>
        <v>Q2</v>
      </c>
      <c r="V591" s="15">
        <f>MONTH(SalesDataTable[[#This Row],[Order Date]])</f>
        <v>4</v>
      </c>
      <c r="W591" s="18" t="str">
        <f>TEXT(SalesDataTable[[#This Row],[Order Date]],"mmm")</f>
        <v>Apr</v>
      </c>
    </row>
    <row r="592" spans="1:23" ht="15.6">
      <c r="A592" s="11">
        <v>4047</v>
      </c>
      <c r="B592" s="12">
        <v>46129</v>
      </c>
      <c r="C592" s="11">
        <f t="shared" si="63"/>
        <v>2026</v>
      </c>
      <c r="D592" s="13" t="str">
        <f t="shared" si="64"/>
        <v>Apr</v>
      </c>
      <c r="E592" s="14" t="str">
        <f t="shared" si="65"/>
        <v>Q2</v>
      </c>
      <c r="F592" s="11" t="s">
        <v>24</v>
      </c>
      <c r="G592" s="11" t="s">
        <v>25</v>
      </c>
      <c r="H592" s="11" t="s">
        <v>32</v>
      </c>
      <c r="I592" s="11" t="s">
        <v>40</v>
      </c>
      <c r="J592" s="11" t="s">
        <v>38</v>
      </c>
      <c r="K592" s="11" t="s">
        <v>72</v>
      </c>
      <c r="L592" s="15">
        <v>8</v>
      </c>
      <c r="M592" s="16">
        <v>168.34</v>
      </c>
      <c r="N592" s="17">
        <v>0.15</v>
      </c>
      <c r="O592" s="16">
        <v>88.7</v>
      </c>
      <c r="P592" s="16">
        <f t="shared" si="66"/>
        <v>1144.712</v>
      </c>
      <c r="Q592" s="16">
        <f t="shared" si="67"/>
        <v>709.6</v>
      </c>
      <c r="R592" s="16">
        <f t="shared" si="68"/>
        <v>435.11200000000002</v>
      </c>
      <c r="S592" s="18">
        <f t="shared" si="69"/>
        <v>0.38010608781946897</v>
      </c>
      <c r="T592" s="19">
        <f>YEAR(SalesDataTable[[#This Row],[Order Date]])</f>
        <v>2026</v>
      </c>
      <c r="U592" s="18" t="str">
        <f>"Q"&amp;ROUNDUP(MONTH(SalesDataTable[[#This Row],[Order Date]])/3,0)</f>
        <v>Q2</v>
      </c>
      <c r="V592" s="15">
        <f>MONTH(SalesDataTable[[#This Row],[Order Date]])</f>
        <v>4</v>
      </c>
      <c r="W592" s="18" t="str">
        <f>TEXT(SalesDataTable[[#This Row],[Order Date]],"mmm")</f>
        <v>Apr</v>
      </c>
    </row>
    <row r="593" spans="1:23" ht="15.6">
      <c r="A593" s="11">
        <v>4101</v>
      </c>
      <c r="B593" s="12">
        <v>46129</v>
      </c>
      <c r="C593" s="11">
        <f t="shared" si="63"/>
        <v>2026</v>
      </c>
      <c r="D593" s="13" t="str">
        <f t="shared" si="64"/>
        <v>Apr</v>
      </c>
      <c r="E593" s="14" t="str">
        <f t="shared" si="65"/>
        <v>Q2</v>
      </c>
      <c r="F593" s="11" t="s">
        <v>30</v>
      </c>
      <c r="G593" s="11" t="s">
        <v>51</v>
      </c>
      <c r="H593" s="11" t="s">
        <v>26</v>
      </c>
      <c r="I593" s="11" t="s">
        <v>27</v>
      </c>
      <c r="J593" s="11" t="s">
        <v>47</v>
      </c>
      <c r="K593" s="11" t="s">
        <v>64</v>
      </c>
      <c r="L593" s="15">
        <v>1</v>
      </c>
      <c r="M593" s="16">
        <v>81.040000000000006</v>
      </c>
      <c r="N593" s="17">
        <v>0</v>
      </c>
      <c r="O593" s="16">
        <v>39.97</v>
      </c>
      <c r="P593" s="16">
        <f t="shared" si="66"/>
        <v>81.040000000000006</v>
      </c>
      <c r="Q593" s="16">
        <f t="shared" si="67"/>
        <v>39.97</v>
      </c>
      <c r="R593" s="16">
        <f t="shared" si="68"/>
        <v>41.07</v>
      </c>
      <c r="S593" s="18">
        <f t="shared" si="69"/>
        <v>0.50678677196446198</v>
      </c>
      <c r="T593" s="19">
        <f>YEAR(SalesDataTable[[#This Row],[Order Date]])</f>
        <v>2026</v>
      </c>
      <c r="U593" s="18" t="str">
        <f>"Q"&amp;ROUNDUP(MONTH(SalesDataTable[[#This Row],[Order Date]])/3,0)</f>
        <v>Q2</v>
      </c>
      <c r="V593" s="15">
        <f>MONTH(SalesDataTable[[#This Row],[Order Date]])</f>
        <v>4</v>
      </c>
      <c r="W593" s="18" t="str">
        <f>TEXT(SalesDataTable[[#This Row],[Order Date]],"mmm")</f>
        <v>Apr</v>
      </c>
    </row>
    <row r="594" spans="1:23" ht="15.6">
      <c r="A594" s="11">
        <v>4537</v>
      </c>
      <c r="B594" s="12">
        <v>46129</v>
      </c>
      <c r="C594" s="11">
        <f t="shared" si="63"/>
        <v>2026</v>
      </c>
      <c r="D594" s="13" t="str">
        <f t="shared" si="64"/>
        <v>Apr</v>
      </c>
      <c r="E594" s="14" t="str">
        <f t="shared" si="65"/>
        <v>Q2</v>
      </c>
      <c r="F594" s="11" t="s">
        <v>44</v>
      </c>
      <c r="G594" s="11" t="s">
        <v>57</v>
      </c>
      <c r="H594" s="11" t="s">
        <v>26</v>
      </c>
      <c r="I594" s="11" t="s">
        <v>40</v>
      </c>
      <c r="J594" s="11" t="s">
        <v>47</v>
      </c>
      <c r="K594" s="11" t="s">
        <v>64</v>
      </c>
      <c r="L594" s="15">
        <v>3</v>
      </c>
      <c r="M594" s="16">
        <v>81.53</v>
      </c>
      <c r="N594" s="17">
        <v>0.05</v>
      </c>
      <c r="O594" s="16">
        <v>38.630000000000003</v>
      </c>
      <c r="P594" s="16">
        <f t="shared" si="66"/>
        <v>232.3605</v>
      </c>
      <c r="Q594" s="16">
        <f t="shared" si="67"/>
        <v>115.89</v>
      </c>
      <c r="R594" s="16">
        <f t="shared" si="68"/>
        <v>116.4705</v>
      </c>
      <c r="S594" s="18">
        <f t="shared" si="69"/>
        <v>0.50124913657872106</v>
      </c>
      <c r="T594" s="19">
        <f>YEAR(SalesDataTable[[#This Row],[Order Date]])</f>
        <v>2026</v>
      </c>
      <c r="U594" s="18" t="str">
        <f>"Q"&amp;ROUNDUP(MONTH(SalesDataTable[[#This Row],[Order Date]])/3,0)</f>
        <v>Q2</v>
      </c>
      <c r="V594" s="15">
        <f>MONTH(SalesDataTable[[#This Row],[Order Date]])</f>
        <v>4</v>
      </c>
      <c r="W594" s="18" t="str">
        <f>TEXT(SalesDataTable[[#This Row],[Order Date]],"mmm")</f>
        <v>Apr</v>
      </c>
    </row>
    <row r="595" spans="1:23" ht="15.6">
      <c r="A595" s="11">
        <v>754</v>
      </c>
      <c r="B595" s="12">
        <v>46130</v>
      </c>
      <c r="C595" s="11">
        <f t="shared" si="63"/>
        <v>2026</v>
      </c>
      <c r="D595" s="13" t="str">
        <f t="shared" si="64"/>
        <v>Apr</v>
      </c>
      <c r="E595" s="14" t="str">
        <f t="shared" si="65"/>
        <v>Q2</v>
      </c>
      <c r="F595" s="11" t="s">
        <v>35</v>
      </c>
      <c r="G595" s="11" t="s">
        <v>63</v>
      </c>
      <c r="H595" s="11" t="s">
        <v>52</v>
      </c>
      <c r="I595" s="11" t="s">
        <v>27</v>
      </c>
      <c r="J595" s="11" t="s">
        <v>28</v>
      </c>
      <c r="K595" s="11" t="s">
        <v>54</v>
      </c>
      <c r="L595" s="15">
        <v>3</v>
      </c>
      <c r="M595" s="16">
        <v>104.8</v>
      </c>
      <c r="N595" s="17">
        <v>0.1</v>
      </c>
      <c r="O595" s="16">
        <v>50.59</v>
      </c>
      <c r="P595" s="16">
        <f t="shared" si="66"/>
        <v>282.95999999999998</v>
      </c>
      <c r="Q595" s="16">
        <f t="shared" si="67"/>
        <v>151.77000000000001</v>
      </c>
      <c r="R595" s="16">
        <f t="shared" si="68"/>
        <v>131.19</v>
      </c>
      <c r="S595" s="18">
        <f t="shared" si="69"/>
        <v>0.46363443596268</v>
      </c>
      <c r="T595" s="19">
        <f>YEAR(SalesDataTable[[#This Row],[Order Date]])</f>
        <v>2026</v>
      </c>
      <c r="U595" s="18" t="str">
        <f>"Q"&amp;ROUNDUP(MONTH(SalesDataTable[[#This Row],[Order Date]])/3,0)</f>
        <v>Q2</v>
      </c>
      <c r="V595" s="15">
        <f>MONTH(SalesDataTable[[#This Row],[Order Date]])</f>
        <v>4</v>
      </c>
      <c r="W595" s="18" t="str">
        <f>TEXT(SalesDataTable[[#This Row],[Order Date]],"mmm")</f>
        <v>Apr</v>
      </c>
    </row>
    <row r="596" spans="1:23" ht="15.6">
      <c r="A596" s="11">
        <v>1340</v>
      </c>
      <c r="B596" s="12">
        <v>46130</v>
      </c>
      <c r="C596" s="11">
        <f t="shared" si="63"/>
        <v>2026</v>
      </c>
      <c r="D596" s="13" t="str">
        <f t="shared" si="64"/>
        <v>Apr</v>
      </c>
      <c r="E596" s="14" t="str">
        <f t="shared" si="65"/>
        <v>Q2</v>
      </c>
      <c r="F596" s="11" t="s">
        <v>44</v>
      </c>
      <c r="G596" s="11" t="s">
        <v>57</v>
      </c>
      <c r="H596" s="11" t="s">
        <v>26</v>
      </c>
      <c r="I596" s="11" t="s">
        <v>37</v>
      </c>
      <c r="J596" s="11" t="s">
        <v>58</v>
      </c>
      <c r="K596" s="11" t="s">
        <v>69</v>
      </c>
      <c r="L596" s="15">
        <v>2</v>
      </c>
      <c r="M596" s="16">
        <v>51.24</v>
      </c>
      <c r="N596" s="17">
        <v>0</v>
      </c>
      <c r="O596" s="16">
        <v>22.52</v>
      </c>
      <c r="P596" s="16">
        <f t="shared" si="66"/>
        <v>102.48</v>
      </c>
      <c r="Q596" s="16">
        <f t="shared" si="67"/>
        <v>45.04</v>
      </c>
      <c r="R596" s="16">
        <f t="shared" si="68"/>
        <v>57.44</v>
      </c>
      <c r="S596" s="18">
        <f t="shared" si="69"/>
        <v>0.56049960967993795</v>
      </c>
      <c r="T596" s="19">
        <f>YEAR(SalesDataTable[[#This Row],[Order Date]])</f>
        <v>2026</v>
      </c>
      <c r="U596" s="18" t="str">
        <f>"Q"&amp;ROUNDUP(MONTH(SalesDataTable[[#This Row],[Order Date]])/3,0)</f>
        <v>Q2</v>
      </c>
      <c r="V596" s="15">
        <f>MONTH(SalesDataTable[[#This Row],[Order Date]])</f>
        <v>4</v>
      </c>
      <c r="W596" s="18" t="str">
        <f>TEXT(SalesDataTable[[#This Row],[Order Date]],"mmm")</f>
        <v>Apr</v>
      </c>
    </row>
    <row r="597" spans="1:23" ht="15.6">
      <c r="A597" s="11">
        <v>1444</v>
      </c>
      <c r="B597" s="12">
        <v>46130</v>
      </c>
      <c r="C597" s="11">
        <f t="shared" si="63"/>
        <v>2026</v>
      </c>
      <c r="D597" s="13" t="str">
        <f t="shared" si="64"/>
        <v>Apr</v>
      </c>
      <c r="E597" s="14" t="str">
        <f t="shared" si="65"/>
        <v>Q2</v>
      </c>
      <c r="F597" s="11" t="s">
        <v>35</v>
      </c>
      <c r="G597" s="11" t="s">
        <v>63</v>
      </c>
      <c r="H597" s="11" t="s">
        <v>43</v>
      </c>
      <c r="I597" s="11" t="s">
        <v>27</v>
      </c>
      <c r="J597" s="11" t="s">
        <v>47</v>
      </c>
      <c r="K597" s="11" t="s">
        <v>75</v>
      </c>
      <c r="L597" s="15">
        <v>1</v>
      </c>
      <c r="M597" s="16">
        <v>120.52</v>
      </c>
      <c r="N597" s="17">
        <v>0.1</v>
      </c>
      <c r="O597" s="16">
        <v>59.01</v>
      </c>
      <c r="P597" s="16">
        <f t="shared" si="66"/>
        <v>108.468</v>
      </c>
      <c r="Q597" s="16">
        <f t="shared" si="67"/>
        <v>59.01</v>
      </c>
      <c r="R597" s="16">
        <f t="shared" si="68"/>
        <v>49.457999999999998</v>
      </c>
      <c r="S597" s="18">
        <f t="shared" si="69"/>
        <v>0.45596858059519901</v>
      </c>
      <c r="T597" s="19">
        <f>YEAR(SalesDataTable[[#This Row],[Order Date]])</f>
        <v>2026</v>
      </c>
      <c r="U597" s="18" t="str">
        <f>"Q"&amp;ROUNDUP(MONTH(SalesDataTable[[#This Row],[Order Date]])/3,0)</f>
        <v>Q2</v>
      </c>
      <c r="V597" s="15">
        <f>MONTH(SalesDataTable[[#This Row],[Order Date]])</f>
        <v>4</v>
      </c>
      <c r="W597" s="18" t="str">
        <f>TEXT(SalesDataTable[[#This Row],[Order Date]],"mmm")</f>
        <v>Apr</v>
      </c>
    </row>
    <row r="598" spans="1:23" ht="15.6">
      <c r="A598" s="11">
        <v>2390</v>
      </c>
      <c r="B598" s="12">
        <v>46130</v>
      </c>
      <c r="C598" s="11">
        <f t="shared" si="63"/>
        <v>2026</v>
      </c>
      <c r="D598" s="13" t="str">
        <f t="shared" si="64"/>
        <v>Apr</v>
      </c>
      <c r="E598" s="14" t="str">
        <f t="shared" si="65"/>
        <v>Q2</v>
      </c>
      <c r="F598" s="11" t="s">
        <v>44</v>
      </c>
      <c r="G598" s="11" t="s">
        <v>57</v>
      </c>
      <c r="H598" s="11" t="s">
        <v>43</v>
      </c>
      <c r="I598" s="11" t="s">
        <v>27</v>
      </c>
      <c r="J598" s="11" t="s">
        <v>47</v>
      </c>
      <c r="K598" s="11" t="s">
        <v>64</v>
      </c>
      <c r="L598" s="15">
        <v>1</v>
      </c>
      <c r="M598" s="16">
        <v>80.98</v>
      </c>
      <c r="N598" s="17">
        <v>0</v>
      </c>
      <c r="O598" s="16">
        <v>40.19</v>
      </c>
      <c r="P598" s="16">
        <f t="shared" si="66"/>
        <v>80.98</v>
      </c>
      <c r="Q598" s="16">
        <f t="shared" si="67"/>
        <v>40.19</v>
      </c>
      <c r="R598" s="16">
        <f t="shared" si="68"/>
        <v>40.79</v>
      </c>
      <c r="S598" s="18">
        <f t="shared" si="69"/>
        <v>0.50370461842430203</v>
      </c>
      <c r="T598" s="19">
        <f>YEAR(SalesDataTable[[#This Row],[Order Date]])</f>
        <v>2026</v>
      </c>
      <c r="U598" s="18" t="str">
        <f>"Q"&amp;ROUNDUP(MONTH(SalesDataTable[[#This Row],[Order Date]])/3,0)</f>
        <v>Q2</v>
      </c>
      <c r="V598" s="15">
        <f>MONTH(SalesDataTable[[#This Row],[Order Date]])</f>
        <v>4</v>
      </c>
      <c r="W598" s="18" t="str">
        <f>TEXT(SalesDataTable[[#This Row],[Order Date]],"mmm")</f>
        <v>Apr</v>
      </c>
    </row>
    <row r="599" spans="1:23" ht="15.6">
      <c r="A599" s="11">
        <v>3076</v>
      </c>
      <c r="B599" s="12">
        <v>46130</v>
      </c>
      <c r="C599" s="11">
        <f t="shared" si="63"/>
        <v>2026</v>
      </c>
      <c r="D599" s="13" t="str">
        <f t="shared" si="64"/>
        <v>Apr</v>
      </c>
      <c r="E599" s="14" t="str">
        <f t="shared" si="65"/>
        <v>Q2</v>
      </c>
      <c r="F599" s="11" t="s">
        <v>35</v>
      </c>
      <c r="G599" s="11" t="s">
        <v>36</v>
      </c>
      <c r="H599" s="11" t="s">
        <v>26</v>
      </c>
      <c r="I599" s="11" t="s">
        <v>40</v>
      </c>
      <c r="J599" s="11" t="s">
        <v>47</v>
      </c>
      <c r="K599" s="11" t="s">
        <v>64</v>
      </c>
      <c r="L599" s="15">
        <v>2</v>
      </c>
      <c r="M599" s="16">
        <v>82.58</v>
      </c>
      <c r="N599" s="17">
        <v>0.1</v>
      </c>
      <c r="O599" s="16">
        <v>39.93</v>
      </c>
      <c r="P599" s="16">
        <f t="shared" si="66"/>
        <v>148.64400000000001</v>
      </c>
      <c r="Q599" s="16">
        <f t="shared" si="67"/>
        <v>79.86</v>
      </c>
      <c r="R599" s="16">
        <f t="shared" si="68"/>
        <v>68.784000000000006</v>
      </c>
      <c r="S599" s="18">
        <f t="shared" si="69"/>
        <v>0.46274319851457202</v>
      </c>
      <c r="T599" s="19">
        <f>YEAR(SalesDataTable[[#This Row],[Order Date]])</f>
        <v>2026</v>
      </c>
      <c r="U599" s="18" t="str">
        <f>"Q"&amp;ROUNDUP(MONTH(SalesDataTable[[#This Row],[Order Date]])/3,0)</f>
        <v>Q2</v>
      </c>
      <c r="V599" s="15">
        <f>MONTH(SalesDataTable[[#This Row],[Order Date]])</f>
        <v>4</v>
      </c>
      <c r="W599" s="18" t="str">
        <f>TEXT(SalesDataTable[[#This Row],[Order Date]],"mmm")</f>
        <v>Apr</v>
      </c>
    </row>
    <row r="600" spans="1:23" ht="15.6">
      <c r="A600" s="11">
        <v>3157</v>
      </c>
      <c r="B600" s="12">
        <v>46130</v>
      </c>
      <c r="C600" s="11">
        <f t="shared" si="63"/>
        <v>2026</v>
      </c>
      <c r="D600" s="13" t="str">
        <f t="shared" si="64"/>
        <v>Apr</v>
      </c>
      <c r="E600" s="14" t="str">
        <f t="shared" si="65"/>
        <v>Q2</v>
      </c>
      <c r="F600" s="11" t="s">
        <v>44</v>
      </c>
      <c r="G600" s="11" t="s">
        <v>57</v>
      </c>
      <c r="H600" s="11" t="s">
        <v>26</v>
      </c>
      <c r="I600" s="11" t="s">
        <v>37</v>
      </c>
      <c r="J600" s="11" t="s">
        <v>47</v>
      </c>
      <c r="K600" s="11" t="s">
        <v>53</v>
      </c>
      <c r="L600" s="15">
        <v>2</v>
      </c>
      <c r="M600" s="16">
        <v>200.36</v>
      </c>
      <c r="N600" s="17">
        <v>0</v>
      </c>
      <c r="O600" s="16">
        <v>105.12</v>
      </c>
      <c r="P600" s="16">
        <f t="shared" si="66"/>
        <v>400.72</v>
      </c>
      <c r="Q600" s="16">
        <f t="shared" si="67"/>
        <v>210.24</v>
      </c>
      <c r="R600" s="16">
        <f t="shared" si="68"/>
        <v>190.48</v>
      </c>
      <c r="S600" s="18">
        <f t="shared" si="69"/>
        <v>0.475344380115792</v>
      </c>
      <c r="T600" s="19">
        <f>YEAR(SalesDataTable[[#This Row],[Order Date]])</f>
        <v>2026</v>
      </c>
      <c r="U600" s="18" t="str">
        <f>"Q"&amp;ROUNDUP(MONTH(SalesDataTable[[#This Row],[Order Date]])/3,0)</f>
        <v>Q2</v>
      </c>
      <c r="V600" s="15">
        <f>MONTH(SalesDataTable[[#This Row],[Order Date]])</f>
        <v>4</v>
      </c>
      <c r="W600" s="18" t="str">
        <f>TEXT(SalesDataTable[[#This Row],[Order Date]],"mmm")</f>
        <v>Apr</v>
      </c>
    </row>
    <row r="601" spans="1:23" ht="15.6">
      <c r="A601" s="11">
        <v>4516</v>
      </c>
      <c r="B601" s="12">
        <v>46130</v>
      </c>
      <c r="C601" s="11">
        <f t="shared" si="63"/>
        <v>2026</v>
      </c>
      <c r="D601" s="13" t="str">
        <f t="shared" si="64"/>
        <v>Apr</v>
      </c>
      <c r="E601" s="14" t="str">
        <f t="shared" si="65"/>
        <v>Q2</v>
      </c>
      <c r="F601" s="11" t="s">
        <v>35</v>
      </c>
      <c r="G601" s="11" t="s">
        <v>49</v>
      </c>
      <c r="H601" s="11" t="s">
        <v>26</v>
      </c>
      <c r="I601" s="11" t="s">
        <v>27</v>
      </c>
      <c r="J601" s="11" t="s">
        <v>47</v>
      </c>
      <c r="K601" s="11" t="s">
        <v>53</v>
      </c>
      <c r="L601" s="15">
        <v>1</v>
      </c>
      <c r="M601" s="16">
        <v>196.24</v>
      </c>
      <c r="N601" s="17">
        <v>0</v>
      </c>
      <c r="O601" s="16">
        <v>106.34</v>
      </c>
      <c r="P601" s="16">
        <f t="shared" si="66"/>
        <v>196.24</v>
      </c>
      <c r="Q601" s="16">
        <f t="shared" si="67"/>
        <v>106.34</v>
      </c>
      <c r="R601" s="16">
        <f t="shared" si="68"/>
        <v>89.9</v>
      </c>
      <c r="S601" s="18">
        <f t="shared" si="69"/>
        <v>0.45811251528740299</v>
      </c>
      <c r="T601" s="19">
        <f>YEAR(SalesDataTable[[#This Row],[Order Date]])</f>
        <v>2026</v>
      </c>
      <c r="U601" s="18" t="str">
        <f>"Q"&amp;ROUNDUP(MONTH(SalesDataTable[[#This Row],[Order Date]])/3,0)</f>
        <v>Q2</v>
      </c>
      <c r="V601" s="15">
        <f>MONTH(SalesDataTable[[#This Row],[Order Date]])</f>
        <v>4</v>
      </c>
      <c r="W601" s="18" t="str">
        <f>TEXT(SalesDataTable[[#This Row],[Order Date]],"mmm")</f>
        <v>Apr</v>
      </c>
    </row>
    <row r="602" spans="1:23" ht="15.6">
      <c r="A602" s="11">
        <v>5119</v>
      </c>
      <c r="B602" s="12">
        <v>46130</v>
      </c>
      <c r="C602" s="11">
        <f t="shared" si="63"/>
        <v>2026</v>
      </c>
      <c r="D602" s="13" t="str">
        <f t="shared" si="64"/>
        <v>Apr</v>
      </c>
      <c r="E602" s="14" t="str">
        <f t="shared" si="65"/>
        <v>Q2</v>
      </c>
      <c r="F602" s="11" t="s">
        <v>24</v>
      </c>
      <c r="G602" s="11" t="s">
        <v>74</v>
      </c>
      <c r="H602" s="11" t="s">
        <v>26</v>
      </c>
      <c r="I602" s="11" t="s">
        <v>40</v>
      </c>
      <c r="J602" s="11" t="s">
        <v>33</v>
      </c>
      <c r="K602" s="11" t="s">
        <v>34</v>
      </c>
      <c r="L602" s="15">
        <v>1</v>
      </c>
      <c r="M602" s="16">
        <v>93.32</v>
      </c>
      <c r="N602" s="17">
        <v>0</v>
      </c>
      <c r="O602" s="16">
        <v>44.82</v>
      </c>
      <c r="P602" s="16">
        <f t="shared" si="66"/>
        <v>93.32</v>
      </c>
      <c r="Q602" s="16">
        <f t="shared" si="67"/>
        <v>44.82</v>
      </c>
      <c r="R602" s="16">
        <f t="shared" si="68"/>
        <v>48.5</v>
      </c>
      <c r="S602" s="18">
        <f t="shared" si="69"/>
        <v>0.51971710244320601</v>
      </c>
      <c r="T602" s="19">
        <f>YEAR(SalesDataTable[[#This Row],[Order Date]])</f>
        <v>2026</v>
      </c>
      <c r="U602" s="18" t="str">
        <f>"Q"&amp;ROUNDUP(MONTH(SalesDataTable[[#This Row],[Order Date]])/3,0)</f>
        <v>Q2</v>
      </c>
      <c r="V602" s="15">
        <f>MONTH(SalesDataTable[[#This Row],[Order Date]])</f>
        <v>4</v>
      </c>
      <c r="W602" s="18" t="str">
        <f>TEXT(SalesDataTable[[#This Row],[Order Date]],"mmm")</f>
        <v>Apr</v>
      </c>
    </row>
    <row r="603" spans="1:23" ht="15.6">
      <c r="A603" s="11">
        <v>125</v>
      </c>
      <c r="B603" s="12">
        <v>46131</v>
      </c>
      <c r="C603" s="11">
        <f t="shared" si="63"/>
        <v>2026</v>
      </c>
      <c r="D603" s="13" t="str">
        <f t="shared" si="64"/>
        <v>Apr</v>
      </c>
      <c r="E603" s="14" t="str">
        <f t="shared" si="65"/>
        <v>Q2</v>
      </c>
      <c r="F603" s="11" t="s">
        <v>44</v>
      </c>
      <c r="G603" s="11" t="s">
        <v>55</v>
      </c>
      <c r="H603" s="11" t="s">
        <v>26</v>
      </c>
      <c r="I603" s="11" t="s">
        <v>27</v>
      </c>
      <c r="J603" s="11" t="s">
        <v>28</v>
      </c>
      <c r="K603" s="11" t="s">
        <v>54</v>
      </c>
      <c r="L603" s="15">
        <v>2</v>
      </c>
      <c r="M603" s="16">
        <v>101.61</v>
      </c>
      <c r="N603" s="17">
        <v>0</v>
      </c>
      <c r="O603" s="16">
        <v>49.9</v>
      </c>
      <c r="P603" s="16">
        <f t="shared" si="66"/>
        <v>203.22</v>
      </c>
      <c r="Q603" s="16">
        <f t="shared" si="67"/>
        <v>99.8</v>
      </c>
      <c r="R603" s="16">
        <f t="shared" si="68"/>
        <v>103.42</v>
      </c>
      <c r="S603" s="18">
        <f t="shared" si="69"/>
        <v>0.50890660368074003</v>
      </c>
      <c r="T603" s="19">
        <f>YEAR(SalesDataTable[[#This Row],[Order Date]])</f>
        <v>2026</v>
      </c>
      <c r="U603" s="18" t="str">
        <f>"Q"&amp;ROUNDUP(MONTH(SalesDataTable[[#This Row],[Order Date]])/3,0)</f>
        <v>Q2</v>
      </c>
      <c r="V603" s="15">
        <f>MONTH(SalesDataTable[[#This Row],[Order Date]])</f>
        <v>4</v>
      </c>
      <c r="W603" s="18" t="str">
        <f>TEXT(SalesDataTable[[#This Row],[Order Date]],"mmm")</f>
        <v>Apr</v>
      </c>
    </row>
    <row r="604" spans="1:23" ht="15.6">
      <c r="A604" s="11">
        <v>728</v>
      </c>
      <c r="B604" s="12">
        <v>46131</v>
      </c>
      <c r="C604" s="11">
        <f t="shared" si="63"/>
        <v>2026</v>
      </c>
      <c r="D604" s="13" t="str">
        <f t="shared" si="64"/>
        <v>Apr</v>
      </c>
      <c r="E604" s="14" t="str">
        <f t="shared" si="65"/>
        <v>Q2</v>
      </c>
      <c r="F604" s="11" t="s">
        <v>30</v>
      </c>
      <c r="G604" s="11" t="s">
        <v>73</v>
      </c>
      <c r="H604" s="11" t="s">
        <v>26</v>
      </c>
      <c r="I604" s="11" t="s">
        <v>27</v>
      </c>
      <c r="J604" s="11" t="s">
        <v>28</v>
      </c>
      <c r="K604" s="11" t="s">
        <v>54</v>
      </c>
      <c r="L604" s="15">
        <v>1</v>
      </c>
      <c r="M604" s="16">
        <v>104.91</v>
      </c>
      <c r="N604" s="17">
        <v>0</v>
      </c>
      <c r="O604" s="16">
        <v>51.68</v>
      </c>
      <c r="P604" s="16">
        <f t="shared" si="66"/>
        <v>104.91</v>
      </c>
      <c r="Q604" s="16">
        <f t="shared" si="67"/>
        <v>51.68</v>
      </c>
      <c r="R604" s="16">
        <f t="shared" si="68"/>
        <v>53.23</v>
      </c>
      <c r="S604" s="18">
        <f t="shared" si="69"/>
        <v>0.50738728433895697</v>
      </c>
      <c r="T604" s="19">
        <f>YEAR(SalesDataTable[[#This Row],[Order Date]])</f>
        <v>2026</v>
      </c>
      <c r="U604" s="18" t="str">
        <f>"Q"&amp;ROUNDUP(MONTH(SalesDataTable[[#This Row],[Order Date]])/3,0)</f>
        <v>Q2</v>
      </c>
      <c r="V604" s="15">
        <f>MONTH(SalesDataTable[[#This Row],[Order Date]])</f>
        <v>4</v>
      </c>
      <c r="W604" s="18" t="str">
        <f>TEXT(SalesDataTable[[#This Row],[Order Date]],"mmm")</f>
        <v>Apr</v>
      </c>
    </row>
    <row r="605" spans="1:23" ht="15.6">
      <c r="A605" s="11">
        <v>1271</v>
      </c>
      <c r="B605" s="12">
        <v>46131</v>
      </c>
      <c r="C605" s="11">
        <f t="shared" si="63"/>
        <v>2026</v>
      </c>
      <c r="D605" s="13" t="str">
        <f t="shared" si="64"/>
        <v>Apr</v>
      </c>
      <c r="E605" s="14" t="str">
        <f t="shared" si="65"/>
        <v>Q2</v>
      </c>
      <c r="F605" s="11" t="s">
        <v>35</v>
      </c>
      <c r="G605" s="11" t="s">
        <v>36</v>
      </c>
      <c r="H605" s="11" t="s">
        <v>32</v>
      </c>
      <c r="I605" s="11" t="s">
        <v>40</v>
      </c>
      <c r="J605" s="11" t="s">
        <v>58</v>
      </c>
      <c r="K605" s="11" t="s">
        <v>59</v>
      </c>
      <c r="L605" s="15">
        <v>8</v>
      </c>
      <c r="M605" s="16">
        <v>39.99</v>
      </c>
      <c r="N605" s="17">
        <v>0.15</v>
      </c>
      <c r="O605" s="16">
        <v>14.92</v>
      </c>
      <c r="P605" s="16">
        <f t="shared" si="66"/>
        <v>271.93200000000002</v>
      </c>
      <c r="Q605" s="16">
        <f t="shared" si="67"/>
        <v>119.36</v>
      </c>
      <c r="R605" s="16">
        <f t="shared" si="68"/>
        <v>152.572</v>
      </c>
      <c r="S605" s="18">
        <f t="shared" si="69"/>
        <v>0.56106673727255296</v>
      </c>
      <c r="T605" s="19">
        <f>YEAR(SalesDataTable[[#This Row],[Order Date]])</f>
        <v>2026</v>
      </c>
      <c r="U605" s="18" t="str">
        <f>"Q"&amp;ROUNDUP(MONTH(SalesDataTable[[#This Row],[Order Date]])/3,0)</f>
        <v>Q2</v>
      </c>
      <c r="V605" s="15">
        <f>MONTH(SalesDataTable[[#This Row],[Order Date]])</f>
        <v>4</v>
      </c>
      <c r="W605" s="18" t="str">
        <f>TEXT(SalesDataTable[[#This Row],[Order Date]],"mmm")</f>
        <v>Apr</v>
      </c>
    </row>
    <row r="606" spans="1:23" ht="15.6">
      <c r="A606" s="11">
        <v>1284</v>
      </c>
      <c r="B606" s="12">
        <v>46131</v>
      </c>
      <c r="C606" s="11">
        <f t="shared" si="63"/>
        <v>2026</v>
      </c>
      <c r="D606" s="13" t="str">
        <f t="shared" si="64"/>
        <v>Apr</v>
      </c>
      <c r="E606" s="14" t="str">
        <f t="shared" si="65"/>
        <v>Q2</v>
      </c>
      <c r="F606" s="11" t="s">
        <v>30</v>
      </c>
      <c r="G606" s="11" t="s">
        <v>67</v>
      </c>
      <c r="H606" s="11" t="s">
        <v>43</v>
      </c>
      <c r="I606" s="11" t="s">
        <v>37</v>
      </c>
      <c r="J606" s="11" t="s">
        <v>38</v>
      </c>
      <c r="K606" s="11" t="s">
        <v>68</v>
      </c>
      <c r="L606" s="15">
        <v>1</v>
      </c>
      <c r="M606" s="16">
        <v>136.01</v>
      </c>
      <c r="N606" s="17">
        <v>0</v>
      </c>
      <c r="O606" s="16">
        <v>66.59</v>
      </c>
      <c r="P606" s="16">
        <f t="shared" si="66"/>
        <v>136.01</v>
      </c>
      <c r="Q606" s="16">
        <f t="shared" si="67"/>
        <v>66.59</v>
      </c>
      <c r="R606" s="16">
        <f t="shared" si="68"/>
        <v>69.42</v>
      </c>
      <c r="S606" s="18">
        <f t="shared" si="69"/>
        <v>0.51040364679067696</v>
      </c>
      <c r="T606" s="19">
        <f>YEAR(SalesDataTable[[#This Row],[Order Date]])</f>
        <v>2026</v>
      </c>
      <c r="U606" s="18" t="str">
        <f>"Q"&amp;ROUNDUP(MONTH(SalesDataTable[[#This Row],[Order Date]])/3,0)</f>
        <v>Q2</v>
      </c>
      <c r="V606" s="15">
        <f>MONTH(SalesDataTable[[#This Row],[Order Date]])</f>
        <v>4</v>
      </c>
      <c r="W606" s="18" t="str">
        <f>TEXT(SalesDataTable[[#This Row],[Order Date]],"mmm")</f>
        <v>Apr</v>
      </c>
    </row>
    <row r="607" spans="1:23" ht="15.6">
      <c r="A607" s="11">
        <v>1657</v>
      </c>
      <c r="B607" s="12">
        <v>46131</v>
      </c>
      <c r="C607" s="11">
        <f t="shared" si="63"/>
        <v>2026</v>
      </c>
      <c r="D607" s="13" t="str">
        <f t="shared" si="64"/>
        <v>Apr</v>
      </c>
      <c r="E607" s="14" t="str">
        <f t="shared" si="65"/>
        <v>Q2</v>
      </c>
      <c r="F607" s="11" t="s">
        <v>24</v>
      </c>
      <c r="G607" s="11" t="s">
        <v>25</v>
      </c>
      <c r="H607" s="11" t="s">
        <v>32</v>
      </c>
      <c r="I607" s="11" t="s">
        <v>40</v>
      </c>
      <c r="J607" s="11" t="s">
        <v>47</v>
      </c>
      <c r="K607" s="11" t="s">
        <v>75</v>
      </c>
      <c r="L607" s="15">
        <v>15</v>
      </c>
      <c r="M607" s="16">
        <v>122.1</v>
      </c>
      <c r="N607" s="17">
        <v>0.15</v>
      </c>
      <c r="O607" s="16">
        <v>62.33</v>
      </c>
      <c r="P607" s="16">
        <f t="shared" si="66"/>
        <v>1556.7750000000001</v>
      </c>
      <c r="Q607" s="16">
        <f t="shared" si="67"/>
        <v>934.95</v>
      </c>
      <c r="R607" s="16">
        <f t="shared" si="68"/>
        <v>621.82500000000005</v>
      </c>
      <c r="S607" s="18">
        <f t="shared" si="69"/>
        <v>0.39943151707857599</v>
      </c>
      <c r="T607" s="19">
        <f>YEAR(SalesDataTable[[#This Row],[Order Date]])</f>
        <v>2026</v>
      </c>
      <c r="U607" s="18" t="str">
        <f>"Q"&amp;ROUNDUP(MONTH(SalesDataTable[[#This Row],[Order Date]])/3,0)</f>
        <v>Q2</v>
      </c>
      <c r="V607" s="15">
        <f>MONTH(SalesDataTable[[#This Row],[Order Date]])</f>
        <v>4</v>
      </c>
      <c r="W607" s="18" t="str">
        <f>TEXT(SalesDataTable[[#This Row],[Order Date]],"mmm")</f>
        <v>Apr</v>
      </c>
    </row>
    <row r="608" spans="1:23" ht="15.6">
      <c r="A608" s="11">
        <v>2240</v>
      </c>
      <c r="B608" s="12">
        <v>46131</v>
      </c>
      <c r="C608" s="11">
        <f t="shared" si="63"/>
        <v>2026</v>
      </c>
      <c r="D608" s="13" t="str">
        <f t="shared" si="64"/>
        <v>Apr</v>
      </c>
      <c r="E608" s="14" t="str">
        <f t="shared" si="65"/>
        <v>Q2</v>
      </c>
      <c r="F608" s="11" t="s">
        <v>24</v>
      </c>
      <c r="G608" s="11" t="s">
        <v>74</v>
      </c>
      <c r="H608" s="11" t="s">
        <v>52</v>
      </c>
      <c r="I608" s="11" t="s">
        <v>27</v>
      </c>
      <c r="J608" s="11" t="s">
        <v>47</v>
      </c>
      <c r="K608" s="11" t="s">
        <v>48</v>
      </c>
      <c r="L608" s="15">
        <v>4</v>
      </c>
      <c r="M608" s="16">
        <v>341.75</v>
      </c>
      <c r="N608" s="17">
        <v>0.1</v>
      </c>
      <c r="O608" s="16">
        <v>191.91</v>
      </c>
      <c r="P608" s="16">
        <f t="shared" si="66"/>
        <v>1230.3</v>
      </c>
      <c r="Q608" s="16">
        <f t="shared" si="67"/>
        <v>767.64</v>
      </c>
      <c r="R608" s="16">
        <f t="shared" si="68"/>
        <v>462.66</v>
      </c>
      <c r="S608" s="18">
        <f t="shared" si="69"/>
        <v>0.376054620824189</v>
      </c>
      <c r="T608" s="19">
        <f>YEAR(SalesDataTable[[#This Row],[Order Date]])</f>
        <v>2026</v>
      </c>
      <c r="U608" s="18" t="str">
        <f>"Q"&amp;ROUNDUP(MONTH(SalesDataTable[[#This Row],[Order Date]])/3,0)</f>
        <v>Q2</v>
      </c>
      <c r="V608" s="15">
        <f>MONTH(SalesDataTable[[#This Row],[Order Date]])</f>
        <v>4</v>
      </c>
      <c r="W608" s="18" t="str">
        <f>TEXT(SalesDataTable[[#This Row],[Order Date]],"mmm")</f>
        <v>Apr</v>
      </c>
    </row>
    <row r="609" spans="1:23" ht="15.6">
      <c r="A609" s="11">
        <v>3050</v>
      </c>
      <c r="B609" s="12">
        <v>46131</v>
      </c>
      <c r="C609" s="11">
        <f t="shared" si="63"/>
        <v>2026</v>
      </c>
      <c r="D609" s="13" t="str">
        <f t="shared" si="64"/>
        <v>Apr</v>
      </c>
      <c r="E609" s="14" t="str">
        <f t="shared" si="65"/>
        <v>Q2</v>
      </c>
      <c r="F609" s="11" t="s">
        <v>44</v>
      </c>
      <c r="G609" s="11" t="s">
        <v>71</v>
      </c>
      <c r="H609" s="11" t="s">
        <v>43</v>
      </c>
      <c r="I609" s="11" t="s">
        <v>27</v>
      </c>
      <c r="J609" s="11" t="s">
        <v>33</v>
      </c>
      <c r="K609" s="11" t="s">
        <v>61</v>
      </c>
      <c r="L609" s="15">
        <v>3</v>
      </c>
      <c r="M609" s="16">
        <v>156.16</v>
      </c>
      <c r="N609" s="17">
        <v>0.05</v>
      </c>
      <c r="O609" s="16">
        <v>77.81</v>
      </c>
      <c r="P609" s="16">
        <f t="shared" si="66"/>
        <v>445.05599999999998</v>
      </c>
      <c r="Q609" s="16">
        <f t="shared" si="67"/>
        <v>233.43</v>
      </c>
      <c r="R609" s="16">
        <f t="shared" si="68"/>
        <v>211.626</v>
      </c>
      <c r="S609" s="18">
        <f t="shared" si="69"/>
        <v>0.47550420621225198</v>
      </c>
      <c r="T609" s="19">
        <f>YEAR(SalesDataTable[[#This Row],[Order Date]])</f>
        <v>2026</v>
      </c>
      <c r="U609" s="18" t="str">
        <f>"Q"&amp;ROUNDUP(MONTH(SalesDataTable[[#This Row],[Order Date]])/3,0)</f>
        <v>Q2</v>
      </c>
      <c r="V609" s="15">
        <f>MONTH(SalesDataTable[[#This Row],[Order Date]])</f>
        <v>4</v>
      </c>
      <c r="W609" s="18" t="str">
        <f>TEXT(SalesDataTable[[#This Row],[Order Date]],"mmm")</f>
        <v>Apr</v>
      </c>
    </row>
    <row r="610" spans="1:23" ht="15.6">
      <c r="A610" s="11">
        <v>3213</v>
      </c>
      <c r="B610" s="12">
        <v>46131</v>
      </c>
      <c r="C610" s="11">
        <f t="shared" si="63"/>
        <v>2026</v>
      </c>
      <c r="D610" s="13" t="str">
        <f t="shared" si="64"/>
        <v>Apr</v>
      </c>
      <c r="E610" s="14" t="str">
        <f t="shared" si="65"/>
        <v>Q2</v>
      </c>
      <c r="F610" s="11" t="s">
        <v>24</v>
      </c>
      <c r="G610" s="11" t="s">
        <v>74</v>
      </c>
      <c r="H610" s="11" t="s">
        <v>26</v>
      </c>
      <c r="I610" s="11" t="s">
        <v>27</v>
      </c>
      <c r="J610" s="11" t="s">
        <v>38</v>
      </c>
      <c r="K610" s="11" t="s">
        <v>68</v>
      </c>
      <c r="L610" s="15">
        <v>2</v>
      </c>
      <c r="M610" s="16">
        <v>132.53</v>
      </c>
      <c r="N610" s="17">
        <v>0.05</v>
      </c>
      <c r="O610" s="16">
        <v>66.39</v>
      </c>
      <c r="P610" s="16">
        <f t="shared" si="66"/>
        <v>251.80699999999999</v>
      </c>
      <c r="Q610" s="16">
        <f t="shared" si="67"/>
        <v>132.78</v>
      </c>
      <c r="R610" s="16">
        <f t="shared" si="68"/>
        <v>119.027</v>
      </c>
      <c r="S610" s="18">
        <f t="shared" si="69"/>
        <v>0.47269138665724098</v>
      </c>
      <c r="T610" s="19">
        <f>YEAR(SalesDataTable[[#This Row],[Order Date]])</f>
        <v>2026</v>
      </c>
      <c r="U610" s="18" t="str">
        <f>"Q"&amp;ROUNDUP(MONTH(SalesDataTable[[#This Row],[Order Date]])/3,0)</f>
        <v>Q2</v>
      </c>
      <c r="V610" s="15">
        <f>MONTH(SalesDataTable[[#This Row],[Order Date]])</f>
        <v>4</v>
      </c>
      <c r="W610" s="18" t="str">
        <f>TEXT(SalesDataTable[[#This Row],[Order Date]],"mmm")</f>
        <v>Apr</v>
      </c>
    </row>
    <row r="611" spans="1:23" ht="15.6">
      <c r="A611" s="11">
        <v>3367</v>
      </c>
      <c r="B611" s="12">
        <v>46131</v>
      </c>
      <c r="C611" s="11">
        <f t="shared" si="63"/>
        <v>2026</v>
      </c>
      <c r="D611" s="13" t="str">
        <f t="shared" si="64"/>
        <v>Apr</v>
      </c>
      <c r="E611" s="14" t="str">
        <f t="shared" si="65"/>
        <v>Q2</v>
      </c>
      <c r="F611" s="11" t="s">
        <v>35</v>
      </c>
      <c r="G611" s="11" t="s">
        <v>42</v>
      </c>
      <c r="H611" s="11" t="s">
        <v>26</v>
      </c>
      <c r="I611" s="11" t="s">
        <v>27</v>
      </c>
      <c r="J611" s="11" t="s">
        <v>38</v>
      </c>
      <c r="K611" s="11" t="s">
        <v>56</v>
      </c>
      <c r="L611" s="15">
        <v>3</v>
      </c>
      <c r="M611" s="16">
        <v>45.79</v>
      </c>
      <c r="N611" s="17">
        <v>0</v>
      </c>
      <c r="O611" s="16">
        <v>17.98</v>
      </c>
      <c r="P611" s="16">
        <f t="shared" si="66"/>
        <v>137.37</v>
      </c>
      <c r="Q611" s="16">
        <f t="shared" si="67"/>
        <v>53.94</v>
      </c>
      <c r="R611" s="16">
        <f t="shared" si="68"/>
        <v>83.43</v>
      </c>
      <c r="S611" s="18">
        <f t="shared" si="69"/>
        <v>0.60733784669141699</v>
      </c>
      <c r="T611" s="19">
        <f>YEAR(SalesDataTable[[#This Row],[Order Date]])</f>
        <v>2026</v>
      </c>
      <c r="U611" s="18" t="str">
        <f>"Q"&amp;ROUNDUP(MONTH(SalesDataTable[[#This Row],[Order Date]])/3,0)</f>
        <v>Q2</v>
      </c>
      <c r="V611" s="15">
        <f>MONTH(SalesDataTable[[#This Row],[Order Date]])</f>
        <v>4</v>
      </c>
      <c r="W611" s="18" t="str">
        <f>TEXT(SalesDataTable[[#This Row],[Order Date]],"mmm")</f>
        <v>Apr</v>
      </c>
    </row>
    <row r="612" spans="1:23" ht="15.6">
      <c r="A612" s="11">
        <v>3885</v>
      </c>
      <c r="B612" s="12">
        <v>46131</v>
      </c>
      <c r="C612" s="11">
        <f t="shared" si="63"/>
        <v>2026</v>
      </c>
      <c r="D612" s="13" t="str">
        <f t="shared" si="64"/>
        <v>Apr</v>
      </c>
      <c r="E612" s="14" t="str">
        <f t="shared" si="65"/>
        <v>Q2</v>
      </c>
      <c r="F612" s="11" t="s">
        <v>24</v>
      </c>
      <c r="G612" s="11" t="s">
        <v>74</v>
      </c>
      <c r="H612" s="11" t="s">
        <v>26</v>
      </c>
      <c r="I612" s="11" t="s">
        <v>37</v>
      </c>
      <c r="J612" s="11" t="s">
        <v>38</v>
      </c>
      <c r="K612" s="11" t="s">
        <v>68</v>
      </c>
      <c r="L612" s="15">
        <v>2</v>
      </c>
      <c r="M612" s="16">
        <v>133.97</v>
      </c>
      <c r="N612" s="17">
        <v>0.15</v>
      </c>
      <c r="O612" s="16">
        <v>67.36</v>
      </c>
      <c r="P612" s="16">
        <f t="shared" si="66"/>
        <v>227.749</v>
      </c>
      <c r="Q612" s="16">
        <f t="shared" si="67"/>
        <v>134.72</v>
      </c>
      <c r="R612" s="16">
        <f t="shared" si="68"/>
        <v>93.028999999999996</v>
      </c>
      <c r="S612" s="18">
        <f t="shared" si="69"/>
        <v>0.40847160690057899</v>
      </c>
      <c r="T612" s="19">
        <f>YEAR(SalesDataTable[[#This Row],[Order Date]])</f>
        <v>2026</v>
      </c>
      <c r="U612" s="18" t="str">
        <f>"Q"&amp;ROUNDUP(MONTH(SalesDataTable[[#This Row],[Order Date]])/3,0)</f>
        <v>Q2</v>
      </c>
      <c r="V612" s="15">
        <f>MONTH(SalesDataTable[[#This Row],[Order Date]])</f>
        <v>4</v>
      </c>
      <c r="W612" s="18" t="str">
        <f>TEXT(SalesDataTable[[#This Row],[Order Date]],"mmm")</f>
        <v>Apr</v>
      </c>
    </row>
    <row r="613" spans="1:23" ht="15.6">
      <c r="A613" s="11">
        <v>4372</v>
      </c>
      <c r="B613" s="12">
        <v>46131</v>
      </c>
      <c r="C613" s="11">
        <f t="shared" si="63"/>
        <v>2026</v>
      </c>
      <c r="D613" s="13" t="str">
        <f t="shared" si="64"/>
        <v>Apr</v>
      </c>
      <c r="E613" s="14" t="str">
        <f t="shared" si="65"/>
        <v>Q2</v>
      </c>
      <c r="F613" s="11" t="s">
        <v>24</v>
      </c>
      <c r="G613" s="11" t="s">
        <v>74</v>
      </c>
      <c r="H613" s="11" t="s">
        <v>26</v>
      </c>
      <c r="I613" s="11" t="s">
        <v>37</v>
      </c>
      <c r="J613" s="11" t="s">
        <v>58</v>
      </c>
      <c r="K613" s="11" t="s">
        <v>66</v>
      </c>
      <c r="L613" s="15">
        <v>1</v>
      </c>
      <c r="M613" s="16">
        <v>37.11</v>
      </c>
      <c r="N613" s="17">
        <v>0.1</v>
      </c>
      <c r="O613" s="16">
        <v>14.27</v>
      </c>
      <c r="P613" s="16">
        <f t="shared" si="66"/>
        <v>33.399000000000001</v>
      </c>
      <c r="Q613" s="16">
        <f t="shared" si="67"/>
        <v>14.27</v>
      </c>
      <c r="R613" s="16">
        <f t="shared" si="68"/>
        <v>19.129000000000001</v>
      </c>
      <c r="S613" s="18">
        <f t="shared" si="69"/>
        <v>0.57274169885325898</v>
      </c>
      <c r="T613" s="19">
        <f>YEAR(SalesDataTable[[#This Row],[Order Date]])</f>
        <v>2026</v>
      </c>
      <c r="U613" s="18" t="str">
        <f>"Q"&amp;ROUNDUP(MONTH(SalesDataTable[[#This Row],[Order Date]])/3,0)</f>
        <v>Q2</v>
      </c>
      <c r="V613" s="15">
        <f>MONTH(SalesDataTable[[#This Row],[Order Date]])</f>
        <v>4</v>
      </c>
      <c r="W613" s="18" t="str">
        <f>TEXT(SalesDataTable[[#This Row],[Order Date]],"mmm")</f>
        <v>Apr</v>
      </c>
    </row>
    <row r="614" spans="1:23" ht="15.6">
      <c r="A614" s="11">
        <v>4417</v>
      </c>
      <c r="B614" s="12">
        <v>46131</v>
      </c>
      <c r="C614" s="11">
        <f t="shared" si="63"/>
        <v>2026</v>
      </c>
      <c r="D614" s="13" t="str">
        <f t="shared" si="64"/>
        <v>Apr</v>
      </c>
      <c r="E614" s="14" t="str">
        <f t="shared" si="65"/>
        <v>Q2</v>
      </c>
      <c r="F614" s="11" t="s">
        <v>44</v>
      </c>
      <c r="G614" s="11" t="s">
        <v>57</v>
      </c>
      <c r="H614" s="11" t="s">
        <v>43</v>
      </c>
      <c r="I614" s="11" t="s">
        <v>37</v>
      </c>
      <c r="J614" s="11" t="s">
        <v>47</v>
      </c>
      <c r="K614" s="11" t="s">
        <v>48</v>
      </c>
      <c r="L614" s="15">
        <v>3</v>
      </c>
      <c r="M614" s="16">
        <v>334.01</v>
      </c>
      <c r="N614" s="17">
        <v>0.15</v>
      </c>
      <c r="O614" s="16">
        <v>192.17</v>
      </c>
      <c r="P614" s="16">
        <f t="shared" si="66"/>
        <v>851.72550000000001</v>
      </c>
      <c r="Q614" s="16">
        <f t="shared" si="67"/>
        <v>576.51</v>
      </c>
      <c r="R614" s="16">
        <f t="shared" si="68"/>
        <v>275.21550000000002</v>
      </c>
      <c r="S614" s="18">
        <f t="shared" si="69"/>
        <v>0.32312699337990902</v>
      </c>
      <c r="T614" s="19">
        <f>YEAR(SalesDataTable[[#This Row],[Order Date]])</f>
        <v>2026</v>
      </c>
      <c r="U614" s="18" t="str">
        <f>"Q"&amp;ROUNDUP(MONTH(SalesDataTable[[#This Row],[Order Date]])/3,0)</f>
        <v>Q2</v>
      </c>
      <c r="V614" s="15">
        <f>MONTH(SalesDataTable[[#This Row],[Order Date]])</f>
        <v>4</v>
      </c>
      <c r="W614" s="18" t="str">
        <f>TEXT(SalesDataTable[[#This Row],[Order Date]],"mmm")</f>
        <v>Apr</v>
      </c>
    </row>
    <row r="615" spans="1:23" ht="15.6">
      <c r="A615" s="11">
        <v>1147</v>
      </c>
      <c r="B615" s="12">
        <v>46132</v>
      </c>
      <c r="C615" s="11">
        <f t="shared" si="63"/>
        <v>2026</v>
      </c>
      <c r="D615" s="13" t="str">
        <f t="shared" si="64"/>
        <v>Apr</v>
      </c>
      <c r="E615" s="14" t="str">
        <f t="shared" si="65"/>
        <v>Q2</v>
      </c>
      <c r="F615" s="11" t="s">
        <v>44</v>
      </c>
      <c r="G615" s="11" t="s">
        <v>55</v>
      </c>
      <c r="H615" s="11" t="s">
        <v>26</v>
      </c>
      <c r="I615" s="11" t="s">
        <v>37</v>
      </c>
      <c r="J615" s="11" t="s">
        <v>38</v>
      </c>
      <c r="K615" s="11" t="s">
        <v>68</v>
      </c>
      <c r="L615" s="15">
        <v>1</v>
      </c>
      <c r="M615" s="16">
        <v>131.46</v>
      </c>
      <c r="N615" s="17">
        <v>0</v>
      </c>
      <c r="O615" s="16">
        <v>67.77</v>
      </c>
      <c r="P615" s="16">
        <f t="shared" si="66"/>
        <v>131.46</v>
      </c>
      <c r="Q615" s="16">
        <f t="shared" si="67"/>
        <v>67.77</v>
      </c>
      <c r="R615" s="16">
        <f t="shared" si="68"/>
        <v>63.69</v>
      </c>
      <c r="S615" s="18">
        <f t="shared" si="69"/>
        <v>0.48448197170241902</v>
      </c>
      <c r="T615" s="19">
        <f>YEAR(SalesDataTable[[#This Row],[Order Date]])</f>
        <v>2026</v>
      </c>
      <c r="U615" s="18" t="str">
        <f>"Q"&amp;ROUNDUP(MONTH(SalesDataTable[[#This Row],[Order Date]])/3,0)</f>
        <v>Q2</v>
      </c>
      <c r="V615" s="15">
        <f>MONTH(SalesDataTable[[#This Row],[Order Date]])</f>
        <v>4</v>
      </c>
      <c r="W615" s="18" t="str">
        <f>TEXT(SalesDataTable[[#This Row],[Order Date]],"mmm")</f>
        <v>Apr</v>
      </c>
    </row>
    <row r="616" spans="1:23" ht="15.6">
      <c r="A616" s="11">
        <v>1514</v>
      </c>
      <c r="B616" s="12">
        <v>46132</v>
      </c>
      <c r="C616" s="11">
        <f t="shared" si="63"/>
        <v>2026</v>
      </c>
      <c r="D616" s="13" t="str">
        <f t="shared" si="64"/>
        <v>Apr</v>
      </c>
      <c r="E616" s="14" t="str">
        <f t="shared" si="65"/>
        <v>Q2</v>
      </c>
      <c r="F616" s="11" t="s">
        <v>35</v>
      </c>
      <c r="G616" s="11" t="s">
        <v>42</v>
      </c>
      <c r="H616" s="11" t="s">
        <v>43</v>
      </c>
      <c r="I616" s="11" t="s">
        <v>27</v>
      </c>
      <c r="J616" s="11" t="s">
        <v>33</v>
      </c>
      <c r="K616" s="11" t="s">
        <v>70</v>
      </c>
      <c r="L616" s="15">
        <v>3</v>
      </c>
      <c r="M616" s="16">
        <v>72.48</v>
      </c>
      <c r="N616" s="17">
        <v>0</v>
      </c>
      <c r="O616" s="16">
        <v>32.36</v>
      </c>
      <c r="P616" s="16">
        <f t="shared" si="66"/>
        <v>217.44</v>
      </c>
      <c r="Q616" s="16">
        <f t="shared" si="67"/>
        <v>97.08</v>
      </c>
      <c r="R616" s="16">
        <f t="shared" si="68"/>
        <v>120.36</v>
      </c>
      <c r="S616" s="18">
        <f t="shared" si="69"/>
        <v>0.55353200883002196</v>
      </c>
      <c r="T616" s="19">
        <f>YEAR(SalesDataTable[[#This Row],[Order Date]])</f>
        <v>2026</v>
      </c>
      <c r="U616" s="18" t="str">
        <f>"Q"&amp;ROUNDUP(MONTH(SalesDataTable[[#This Row],[Order Date]])/3,0)</f>
        <v>Q2</v>
      </c>
      <c r="V616" s="15">
        <f>MONTH(SalesDataTable[[#This Row],[Order Date]])</f>
        <v>4</v>
      </c>
      <c r="W616" s="18" t="str">
        <f>TEXT(SalesDataTable[[#This Row],[Order Date]],"mmm")</f>
        <v>Apr</v>
      </c>
    </row>
    <row r="617" spans="1:23" ht="15.6">
      <c r="A617" s="11">
        <v>1538</v>
      </c>
      <c r="B617" s="12">
        <v>46132</v>
      </c>
      <c r="C617" s="11">
        <f t="shared" si="63"/>
        <v>2026</v>
      </c>
      <c r="D617" s="13" t="str">
        <f t="shared" si="64"/>
        <v>Apr</v>
      </c>
      <c r="E617" s="14" t="str">
        <f t="shared" si="65"/>
        <v>Q2</v>
      </c>
      <c r="F617" s="11" t="s">
        <v>35</v>
      </c>
      <c r="G617" s="11" t="s">
        <v>36</v>
      </c>
      <c r="H617" s="11" t="s">
        <v>52</v>
      </c>
      <c r="I617" s="11" t="s">
        <v>37</v>
      </c>
      <c r="J617" s="11" t="s">
        <v>28</v>
      </c>
      <c r="K617" s="11" t="s">
        <v>29</v>
      </c>
      <c r="L617" s="15">
        <v>1</v>
      </c>
      <c r="M617" s="16">
        <v>81.98</v>
      </c>
      <c r="N617" s="17">
        <v>0</v>
      </c>
      <c r="O617" s="16">
        <v>43.15</v>
      </c>
      <c r="P617" s="16">
        <f t="shared" si="66"/>
        <v>81.98</v>
      </c>
      <c r="Q617" s="16">
        <f t="shared" si="67"/>
        <v>43.15</v>
      </c>
      <c r="R617" s="16">
        <f t="shared" si="68"/>
        <v>38.83</v>
      </c>
      <c r="S617" s="18">
        <f t="shared" si="69"/>
        <v>0.47365211027079801</v>
      </c>
      <c r="T617" s="19">
        <f>YEAR(SalesDataTable[[#This Row],[Order Date]])</f>
        <v>2026</v>
      </c>
      <c r="U617" s="18" t="str">
        <f>"Q"&amp;ROUNDUP(MONTH(SalesDataTable[[#This Row],[Order Date]])/3,0)</f>
        <v>Q2</v>
      </c>
      <c r="V617" s="15">
        <f>MONTH(SalesDataTable[[#This Row],[Order Date]])</f>
        <v>4</v>
      </c>
      <c r="W617" s="18" t="str">
        <f>TEXT(SalesDataTable[[#This Row],[Order Date]],"mmm")</f>
        <v>Apr</v>
      </c>
    </row>
    <row r="618" spans="1:23" ht="15.6">
      <c r="A618" s="11">
        <v>1679</v>
      </c>
      <c r="B618" s="12">
        <v>46132</v>
      </c>
      <c r="C618" s="11">
        <f t="shared" si="63"/>
        <v>2026</v>
      </c>
      <c r="D618" s="13" t="str">
        <f t="shared" si="64"/>
        <v>Apr</v>
      </c>
      <c r="E618" s="14" t="str">
        <f t="shared" si="65"/>
        <v>Q2</v>
      </c>
      <c r="F618" s="11" t="s">
        <v>44</v>
      </c>
      <c r="G618" s="11" t="s">
        <v>71</v>
      </c>
      <c r="H618" s="11" t="s">
        <v>52</v>
      </c>
      <c r="I618" s="11" t="s">
        <v>27</v>
      </c>
      <c r="J618" s="11" t="s">
        <v>38</v>
      </c>
      <c r="K618" s="11" t="s">
        <v>56</v>
      </c>
      <c r="L618" s="15">
        <v>1</v>
      </c>
      <c r="M618" s="16">
        <v>46.71</v>
      </c>
      <c r="N618" s="17">
        <v>0</v>
      </c>
      <c r="O618" s="16">
        <v>18.18</v>
      </c>
      <c r="P618" s="16">
        <f t="shared" si="66"/>
        <v>46.71</v>
      </c>
      <c r="Q618" s="16">
        <f t="shared" si="67"/>
        <v>18.18</v>
      </c>
      <c r="R618" s="16">
        <f t="shared" si="68"/>
        <v>28.53</v>
      </c>
      <c r="S618" s="18">
        <f t="shared" si="69"/>
        <v>0.61078998073217705</v>
      </c>
      <c r="T618" s="19">
        <f>YEAR(SalesDataTable[[#This Row],[Order Date]])</f>
        <v>2026</v>
      </c>
      <c r="U618" s="18" t="str">
        <f>"Q"&amp;ROUNDUP(MONTH(SalesDataTable[[#This Row],[Order Date]])/3,0)</f>
        <v>Q2</v>
      </c>
      <c r="V618" s="15">
        <f>MONTH(SalesDataTable[[#This Row],[Order Date]])</f>
        <v>4</v>
      </c>
      <c r="W618" s="18" t="str">
        <f>TEXT(SalesDataTable[[#This Row],[Order Date]],"mmm")</f>
        <v>Apr</v>
      </c>
    </row>
    <row r="619" spans="1:23" ht="15.6">
      <c r="A619" s="11">
        <v>1708</v>
      </c>
      <c r="B619" s="12">
        <v>46132</v>
      </c>
      <c r="C619" s="11">
        <f t="shared" si="63"/>
        <v>2026</v>
      </c>
      <c r="D619" s="13" t="str">
        <f t="shared" si="64"/>
        <v>Apr</v>
      </c>
      <c r="E619" s="14" t="str">
        <f t="shared" si="65"/>
        <v>Q2</v>
      </c>
      <c r="F619" s="11" t="s">
        <v>35</v>
      </c>
      <c r="G619" s="11" t="s">
        <v>49</v>
      </c>
      <c r="H619" s="11" t="s">
        <v>52</v>
      </c>
      <c r="I619" s="11" t="s">
        <v>37</v>
      </c>
      <c r="J619" s="11" t="s">
        <v>58</v>
      </c>
      <c r="K619" s="11" t="s">
        <v>59</v>
      </c>
      <c r="L619" s="15">
        <v>1</v>
      </c>
      <c r="M619" s="16">
        <v>41.01</v>
      </c>
      <c r="N619" s="17">
        <v>0</v>
      </c>
      <c r="O619" s="16">
        <v>14.5</v>
      </c>
      <c r="P619" s="16">
        <f t="shared" si="66"/>
        <v>41.01</v>
      </c>
      <c r="Q619" s="16">
        <f t="shared" si="67"/>
        <v>14.5</v>
      </c>
      <c r="R619" s="16">
        <f t="shared" si="68"/>
        <v>26.51</v>
      </c>
      <c r="S619" s="18">
        <f t="shared" si="69"/>
        <v>0.64642770056083898</v>
      </c>
      <c r="T619" s="19">
        <f>YEAR(SalesDataTable[[#This Row],[Order Date]])</f>
        <v>2026</v>
      </c>
      <c r="U619" s="18" t="str">
        <f>"Q"&amp;ROUNDUP(MONTH(SalesDataTable[[#This Row],[Order Date]])/3,0)</f>
        <v>Q2</v>
      </c>
      <c r="V619" s="15">
        <f>MONTH(SalesDataTable[[#This Row],[Order Date]])</f>
        <v>4</v>
      </c>
      <c r="W619" s="18" t="str">
        <f>TEXT(SalesDataTable[[#This Row],[Order Date]],"mmm")</f>
        <v>Apr</v>
      </c>
    </row>
    <row r="620" spans="1:23" ht="15.6">
      <c r="A620" s="11">
        <v>2686</v>
      </c>
      <c r="B620" s="12">
        <v>46132</v>
      </c>
      <c r="C620" s="11">
        <f t="shared" si="63"/>
        <v>2026</v>
      </c>
      <c r="D620" s="13" t="str">
        <f t="shared" si="64"/>
        <v>Apr</v>
      </c>
      <c r="E620" s="14" t="str">
        <f t="shared" si="65"/>
        <v>Q2</v>
      </c>
      <c r="F620" s="11" t="s">
        <v>30</v>
      </c>
      <c r="G620" s="11" t="s">
        <v>67</v>
      </c>
      <c r="H620" s="11" t="s">
        <v>26</v>
      </c>
      <c r="I620" s="11" t="s">
        <v>27</v>
      </c>
      <c r="J620" s="11" t="s">
        <v>33</v>
      </c>
      <c r="K620" s="11" t="s">
        <v>70</v>
      </c>
      <c r="L620" s="15">
        <v>1</v>
      </c>
      <c r="M620" s="16">
        <v>70.45</v>
      </c>
      <c r="N620" s="17">
        <v>0.05</v>
      </c>
      <c r="O620" s="16">
        <v>31.98</v>
      </c>
      <c r="P620" s="16">
        <f t="shared" si="66"/>
        <v>66.927499999999995</v>
      </c>
      <c r="Q620" s="16">
        <f t="shared" si="67"/>
        <v>31.98</v>
      </c>
      <c r="R620" s="16">
        <f t="shared" si="68"/>
        <v>34.947499999999998</v>
      </c>
      <c r="S620" s="18">
        <f t="shared" si="69"/>
        <v>0.52216951178514104</v>
      </c>
      <c r="T620" s="19">
        <f>YEAR(SalesDataTable[[#This Row],[Order Date]])</f>
        <v>2026</v>
      </c>
      <c r="U620" s="18" t="str">
        <f>"Q"&amp;ROUNDUP(MONTH(SalesDataTable[[#This Row],[Order Date]])/3,0)</f>
        <v>Q2</v>
      </c>
      <c r="V620" s="15">
        <f>MONTH(SalesDataTable[[#This Row],[Order Date]])</f>
        <v>4</v>
      </c>
      <c r="W620" s="18" t="str">
        <f>TEXT(SalesDataTable[[#This Row],[Order Date]],"mmm")</f>
        <v>Apr</v>
      </c>
    </row>
    <row r="621" spans="1:23" ht="15.6">
      <c r="A621" s="11">
        <v>3307</v>
      </c>
      <c r="B621" s="12">
        <v>46132</v>
      </c>
      <c r="C621" s="11">
        <f t="shared" si="63"/>
        <v>2026</v>
      </c>
      <c r="D621" s="13" t="str">
        <f t="shared" si="64"/>
        <v>Apr</v>
      </c>
      <c r="E621" s="14" t="str">
        <f t="shared" si="65"/>
        <v>Q2</v>
      </c>
      <c r="F621" s="11" t="s">
        <v>44</v>
      </c>
      <c r="G621" s="11" t="s">
        <v>71</v>
      </c>
      <c r="H621" s="11" t="s">
        <v>43</v>
      </c>
      <c r="I621" s="11" t="s">
        <v>40</v>
      </c>
      <c r="J621" s="11" t="s">
        <v>28</v>
      </c>
      <c r="K621" s="11" t="s">
        <v>46</v>
      </c>
      <c r="L621" s="15">
        <v>2</v>
      </c>
      <c r="M621" s="16">
        <v>51.39</v>
      </c>
      <c r="N621" s="17">
        <v>0.05</v>
      </c>
      <c r="O621" s="16">
        <v>22.28</v>
      </c>
      <c r="P621" s="16">
        <f t="shared" si="66"/>
        <v>97.641000000000005</v>
      </c>
      <c r="Q621" s="16">
        <f t="shared" si="67"/>
        <v>44.56</v>
      </c>
      <c r="R621" s="16">
        <f t="shared" si="68"/>
        <v>53.081000000000003</v>
      </c>
      <c r="S621" s="18">
        <f t="shared" si="69"/>
        <v>0.54363433393758798</v>
      </c>
      <c r="T621" s="19">
        <f>YEAR(SalesDataTable[[#This Row],[Order Date]])</f>
        <v>2026</v>
      </c>
      <c r="U621" s="18" t="str">
        <f>"Q"&amp;ROUNDUP(MONTH(SalesDataTable[[#This Row],[Order Date]])/3,0)</f>
        <v>Q2</v>
      </c>
      <c r="V621" s="15">
        <f>MONTH(SalesDataTable[[#This Row],[Order Date]])</f>
        <v>4</v>
      </c>
      <c r="W621" s="18" t="str">
        <f>TEXT(SalesDataTable[[#This Row],[Order Date]],"mmm")</f>
        <v>Apr</v>
      </c>
    </row>
    <row r="622" spans="1:23" ht="15.6">
      <c r="A622" s="11">
        <v>3772</v>
      </c>
      <c r="B622" s="12">
        <v>46132</v>
      </c>
      <c r="C622" s="11">
        <f t="shared" si="63"/>
        <v>2026</v>
      </c>
      <c r="D622" s="13" t="str">
        <f t="shared" si="64"/>
        <v>Apr</v>
      </c>
      <c r="E622" s="14" t="str">
        <f t="shared" si="65"/>
        <v>Q2</v>
      </c>
      <c r="F622" s="11" t="s">
        <v>24</v>
      </c>
      <c r="G622" s="11" t="s">
        <v>74</v>
      </c>
      <c r="H622" s="11" t="s">
        <v>43</v>
      </c>
      <c r="I622" s="11" t="s">
        <v>27</v>
      </c>
      <c r="J622" s="11" t="s">
        <v>47</v>
      </c>
      <c r="K622" s="11" t="s">
        <v>75</v>
      </c>
      <c r="L622" s="15">
        <v>2</v>
      </c>
      <c r="M622" s="16">
        <v>122.03</v>
      </c>
      <c r="N622" s="17">
        <v>0</v>
      </c>
      <c r="O622" s="16">
        <v>59.43</v>
      </c>
      <c r="P622" s="16">
        <f t="shared" si="66"/>
        <v>244.06</v>
      </c>
      <c r="Q622" s="16">
        <f t="shared" si="67"/>
        <v>118.86</v>
      </c>
      <c r="R622" s="16">
        <f t="shared" si="68"/>
        <v>125.2</v>
      </c>
      <c r="S622" s="18">
        <f t="shared" si="69"/>
        <v>0.512988609358355</v>
      </c>
      <c r="T622" s="19">
        <f>YEAR(SalesDataTable[[#This Row],[Order Date]])</f>
        <v>2026</v>
      </c>
      <c r="U622" s="18" t="str">
        <f>"Q"&amp;ROUNDUP(MONTH(SalesDataTable[[#This Row],[Order Date]])/3,0)</f>
        <v>Q2</v>
      </c>
      <c r="V622" s="15">
        <f>MONTH(SalesDataTable[[#This Row],[Order Date]])</f>
        <v>4</v>
      </c>
      <c r="W622" s="18" t="str">
        <f>TEXT(SalesDataTable[[#This Row],[Order Date]],"mmm")</f>
        <v>Apr</v>
      </c>
    </row>
    <row r="623" spans="1:23" ht="15.6">
      <c r="A623" s="11">
        <v>3877</v>
      </c>
      <c r="B623" s="12">
        <v>46132</v>
      </c>
      <c r="C623" s="11">
        <f t="shared" si="63"/>
        <v>2026</v>
      </c>
      <c r="D623" s="13" t="str">
        <f t="shared" si="64"/>
        <v>Apr</v>
      </c>
      <c r="E623" s="14" t="str">
        <f t="shared" si="65"/>
        <v>Q2</v>
      </c>
      <c r="F623" s="11" t="s">
        <v>44</v>
      </c>
      <c r="G623" s="11" t="s">
        <v>45</v>
      </c>
      <c r="H623" s="11" t="s">
        <v>26</v>
      </c>
      <c r="I623" s="11" t="s">
        <v>37</v>
      </c>
      <c r="J623" s="11" t="s">
        <v>38</v>
      </c>
      <c r="K623" s="11" t="s">
        <v>68</v>
      </c>
      <c r="L623" s="15">
        <v>3</v>
      </c>
      <c r="M623" s="16">
        <v>132.07</v>
      </c>
      <c r="N623" s="17">
        <v>0.05</v>
      </c>
      <c r="O623" s="16">
        <v>66.41</v>
      </c>
      <c r="P623" s="16">
        <f t="shared" si="66"/>
        <v>376.39949999999999</v>
      </c>
      <c r="Q623" s="16">
        <f t="shared" si="67"/>
        <v>199.23</v>
      </c>
      <c r="R623" s="16">
        <f t="shared" si="68"/>
        <v>177.1695</v>
      </c>
      <c r="S623" s="18">
        <f t="shared" si="69"/>
        <v>0.47069536489820002</v>
      </c>
      <c r="T623" s="19">
        <f>YEAR(SalesDataTable[[#This Row],[Order Date]])</f>
        <v>2026</v>
      </c>
      <c r="U623" s="18" t="str">
        <f>"Q"&amp;ROUNDUP(MONTH(SalesDataTable[[#This Row],[Order Date]])/3,0)</f>
        <v>Q2</v>
      </c>
      <c r="V623" s="15">
        <f>MONTH(SalesDataTable[[#This Row],[Order Date]])</f>
        <v>4</v>
      </c>
      <c r="W623" s="18" t="str">
        <f>TEXT(SalesDataTable[[#This Row],[Order Date]],"mmm")</f>
        <v>Apr</v>
      </c>
    </row>
    <row r="624" spans="1:23" ht="15.6">
      <c r="A624" s="11">
        <v>4117</v>
      </c>
      <c r="B624" s="12">
        <v>46132</v>
      </c>
      <c r="C624" s="11">
        <f t="shared" si="63"/>
        <v>2026</v>
      </c>
      <c r="D624" s="13" t="str">
        <f t="shared" si="64"/>
        <v>Apr</v>
      </c>
      <c r="E624" s="14" t="str">
        <f t="shared" si="65"/>
        <v>Q2</v>
      </c>
      <c r="F624" s="11" t="s">
        <v>44</v>
      </c>
      <c r="G624" s="11" t="s">
        <v>55</v>
      </c>
      <c r="H624" s="11" t="s">
        <v>52</v>
      </c>
      <c r="I624" s="11" t="s">
        <v>27</v>
      </c>
      <c r="J624" s="11" t="s">
        <v>28</v>
      </c>
      <c r="K624" s="11" t="s">
        <v>50</v>
      </c>
      <c r="L624" s="15">
        <v>1</v>
      </c>
      <c r="M624" s="16">
        <v>41.04</v>
      </c>
      <c r="N624" s="17">
        <v>0.1</v>
      </c>
      <c r="O624" s="16">
        <v>17.02</v>
      </c>
      <c r="P624" s="16">
        <f t="shared" si="66"/>
        <v>36.936</v>
      </c>
      <c r="Q624" s="16">
        <f t="shared" si="67"/>
        <v>17.02</v>
      </c>
      <c r="R624" s="16">
        <f t="shared" si="68"/>
        <v>19.916</v>
      </c>
      <c r="S624" s="18">
        <f t="shared" si="69"/>
        <v>0.53920294563569404</v>
      </c>
      <c r="T624" s="19">
        <f>YEAR(SalesDataTable[[#This Row],[Order Date]])</f>
        <v>2026</v>
      </c>
      <c r="U624" s="18" t="str">
        <f>"Q"&amp;ROUNDUP(MONTH(SalesDataTable[[#This Row],[Order Date]])/3,0)</f>
        <v>Q2</v>
      </c>
      <c r="V624" s="15">
        <f>MONTH(SalesDataTable[[#This Row],[Order Date]])</f>
        <v>4</v>
      </c>
      <c r="W624" s="18" t="str">
        <f>TEXT(SalesDataTable[[#This Row],[Order Date]],"mmm")</f>
        <v>Apr</v>
      </c>
    </row>
    <row r="625" spans="1:23" ht="15.6">
      <c r="A625" s="11">
        <v>4562</v>
      </c>
      <c r="B625" s="12">
        <v>46132</v>
      </c>
      <c r="C625" s="11">
        <f t="shared" si="63"/>
        <v>2026</v>
      </c>
      <c r="D625" s="13" t="str">
        <f t="shared" si="64"/>
        <v>Apr</v>
      </c>
      <c r="E625" s="14" t="str">
        <f t="shared" si="65"/>
        <v>Q2</v>
      </c>
      <c r="F625" s="11" t="s">
        <v>30</v>
      </c>
      <c r="G625" s="11" t="s">
        <v>31</v>
      </c>
      <c r="H625" s="11" t="s">
        <v>43</v>
      </c>
      <c r="I625" s="11" t="s">
        <v>37</v>
      </c>
      <c r="J625" s="11" t="s">
        <v>58</v>
      </c>
      <c r="K625" s="11" t="s">
        <v>59</v>
      </c>
      <c r="L625" s="15">
        <v>2</v>
      </c>
      <c r="M625" s="16">
        <v>40.56</v>
      </c>
      <c r="N625" s="17">
        <v>0</v>
      </c>
      <c r="O625" s="16">
        <v>15.09</v>
      </c>
      <c r="P625" s="16">
        <f t="shared" si="66"/>
        <v>81.12</v>
      </c>
      <c r="Q625" s="16">
        <f t="shared" si="67"/>
        <v>30.18</v>
      </c>
      <c r="R625" s="16">
        <f t="shared" si="68"/>
        <v>50.94</v>
      </c>
      <c r="S625" s="18">
        <f t="shared" si="69"/>
        <v>0.62795857988165704</v>
      </c>
      <c r="T625" s="19">
        <f>YEAR(SalesDataTable[[#This Row],[Order Date]])</f>
        <v>2026</v>
      </c>
      <c r="U625" s="18" t="str">
        <f>"Q"&amp;ROUNDUP(MONTH(SalesDataTable[[#This Row],[Order Date]])/3,0)</f>
        <v>Q2</v>
      </c>
      <c r="V625" s="15">
        <f>MONTH(SalesDataTable[[#This Row],[Order Date]])</f>
        <v>4</v>
      </c>
      <c r="W625" s="18" t="str">
        <f>TEXT(SalesDataTable[[#This Row],[Order Date]],"mmm")</f>
        <v>Apr</v>
      </c>
    </row>
    <row r="626" spans="1:23" ht="15.6">
      <c r="A626" s="11">
        <v>4683</v>
      </c>
      <c r="B626" s="12">
        <v>46132</v>
      </c>
      <c r="C626" s="11">
        <f t="shared" si="63"/>
        <v>2026</v>
      </c>
      <c r="D626" s="13" t="str">
        <f t="shared" si="64"/>
        <v>Apr</v>
      </c>
      <c r="E626" s="14" t="str">
        <f t="shared" si="65"/>
        <v>Q2</v>
      </c>
      <c r="F626" s="11" t="s">
        <v>35</v>
      </c>
      <c r="G626" s="11" t="s">
        <v>76</v>
      </c>
      <c r="H626" s="11" t="s">
        <v>26</v>
      </c>
      <c r="I626" s="11" t="s">
        <v>40</v>
      </c>
      <c r="J626" s="11" t="s">
        <v>58</v>
      </c>
      <c r="K626" s="11" t="s">
        <v>69</v>
      </c>
      <c r="L626" s="15">
        <v>3</v>
      </c>
      <c r="M626" s="16">
        <v>51.36</v>
      </c>
      <c r="N626" s="17">
        <v>0</v>
      </c>
      <c r="O626" s="16">
        <v>22.05</v>
      </c>
      <c r="P626" s="16">
        <f t="shared" si="66"/>
        <v>154.08000000000001</v>
      </c>
      <c r="Q626" s="16">
        <f t="shared" si="67"/>
        <v>66.150000000000006</v>
      </c>
      <c r="R626" s="16">
        <f t="shared" si="68"/>
        <v>87.93</v>
      </c>
      <c r="S626" s="18">
        <f t="shared" si="69"/>
        <v>0.57067757009345799</v>
      </c>
      <c r="T626" s="19">
        <f>YEAR(SalesDataTable[[#This Row],[Order Date]])</f>
        <v>2026</v>
      </c>
      <c r="U626" s="18" t="str">
        <f>"Q"&amp;ROUNDUP(MONTH(SalesDataTable[[#This Row],[Order Date]])/3,0)</f>
        <v>Q2</v>
      </c>
      <c r="V626" s="15">
        <f>MONTH(SalesDataTable[[#This Row],[Order Date]])</f>
        <v>4</v>
      </c>
      <c r="W626" s="18" t="str">
        <f>TEXT(SalesDataTable[[#This Row],[Order Date]],"mmm")</f>
        <v>Apr</v>
      </c>
    </row>
    <row r="627" spans="1:23" ht="15.6">
      <c r="A627" s="11">
        <v>308</v>
      </c>
      <c r="B627" s="12">
        <v>46133</v>
      </c>
      <c r="C627" s="11">
        <f t="shared" si="63"/>
        <v>2026</v>
      </c>
      <c r="D627" s="13" t="str">
        <f t="shared" si="64"/>
        <v>Apr</v>
      </c>
      <c r="E627" s="14" t="str">
        <f t="shared" si="65"/>
        <v>Q2</v>
      </c>
      <c r="F627" s="11" t="s">
        <v>44</v>
      </c>
      <c r="G627" s="11" t="s">
        <v>55</v>
      </c>
      <c r="H627" s="11" t="s">
        <v>26</v>
      </c>
      <c r="I627" s="11" t="s">
        <v>27</v>
      </c>
      <c r="J627" s="11" t="s">
        <v>33</v>
      </c>
      <c r="K627" s="11" t="s">
        <v>34</v>
      </c>
      <c r="L627" s="15">
        <v>6</v>
      </c>
      <c r="M627" s="16">
        <v>93.58</v>
      </c>
      <c r="N627" s="17">
        <v>0</v>
      </c>
      <c r="O627" s="16">
        <v>46.68</v>
      </c>
      <c r="P627" s="16">
        <f t="shared" si="66"/>
        <v>561.48</v>
      </c>
      <c r="Q627" s="16">
        <f t="shared" si="67"/>
        <v>280.08</v>
      </c>
      <c r="R627" s="16">
        <f t="shared" si="68"/>
        <v>281.39999999999998</v>
      </c>
      <c r="S627" s="18">
        <f t="shared" si="69"/>
        <v>0.50117546484291497</v>
      </c>
      <c r="T627" s="19">
        <f>YEAR(SalesDataTable[[#This Row],[Order Date]])</f>
        <v>2026</v>
      </c>
      <c r="U627" s="18" t="str">
        <f>"Q"&amp;ROUNDUP(MONTH(SalesDataTable[[#This Row],[Order Date]])/3,0)</f>
        <v>Q2</v>
      </c>
      <c r="V627" s="15">
        <f>MONTH(SalesDataTable[[#This Row],[Order Date]])</f>
        <v>4</v>
      </c>
      <c r="W627" s="18" t="str">
        <f>TEXT(SalesDataTable[[#This Row],[Order Date]],"mmm")</f>
        <v>Apr</v>
      </c>
    </row>
    <row r="628" spans="1:23" ht="15.6">
      <c r="A628" s="11">
        <v>773</v>
      </c>
      <c r="B628" s="12">
        <v>46133</v>
      </c>
      <c r="C628" s="11">
        <f t="shared" si="63"/>
        <v>2026</v>
      </c>
      <c r="D628" s="13" t="str">
        <f t="shared" si="64"/>
        <v>Apr</v>
      </c>
      <c r="E628" s="14" t="str">
        <f t="shared" si="65"/>
        <v>Q2</v>
      </c>
      <c r="F628" s="11" t="s">
        <v>44</v>
      </c>
      <c r="G628" s="11" t="s">
        <v>55</v>
      </c>
      <c r="H628" s="11" t="s">
        <v>26</v>
      </c>
      <c r="I628" s="11" t="s">
        <v>40</v>
      </c>
      <c r="J628" s="11" t="s">
        <v>28</v>
      </c>
      <c r="K628" s="11" t="s">
        <v>29</v>
      </c>
      <c r="L628" s="15">
        <v>5</v>
      </c>
      <c r="M628" s="16">
        <v>80.16</v>
      </c>
      <c r="N628" s="17">
        <v>0.1</v>
      </c>
      <c r="O628" s="16">
        <v>42.5</v>
      </c>
      <c r="P628" s="16">
        <f t="shared" si="66"/>
        <v>360.72</v>
      </c>
      <c r="Q628" s="16">
        <f t="shared" si="67"/>
        <v>212.5</v>
      </c>
      <c r="R628" s="16">
        <f t="shared" si="68"/>
        <v>148.22</v>
      </c>
      <c r="S628" s="18">
        <f t="shared" si="69"/>
        <v>0.41090042137946298</v>
      </c>
      <c r="T628" s="19">
        <f>YEAR(SalesDataTable[[#This Row],[Order Date]])</f>
        <v>2026</v>
      </c>
      <c r="U628" s="18" t="str">
        <f>"Q"&amp;ROUNDUP(MONTH(SalesDataTable[[#This Row],[Order Date]])/3,0)</f>
        <v>Q2</v>
      </c>
      <c r="V628" s="15">
        <f>MONTH(SalesDataTable[[#This Row],[Order Date]])</f>
        <v>4</v>
      </c>
      <c r="W628" s="18" t="str">
        <f>TEXT(SalesDataTable[[#This Row],[Order Date]],"mmm")</f>
        <v>Apr</v>
      </c>
    </row>
    <row r="629" spans="1:23" ht="15.6">
      <c r="A629" s="11">
        <v>1303</v>
      </c>
      <c r="B629" s="12">
        <v>46133</v>
      </c>
      <c r="C629" s="11">
        <f t="shared" si="63"/>
        <v>2026</v>
      </c>
      <c r="D629" s="13" t="str">
        <f t="shared" si="64"/>
        <v>Apr</v>
      </c>
      <c r="E629" s="14" t="str">
        <f t="shared" si="65"/>
        <v>Q2</v>
      </c>
      <c r="F629" s="11" t="s">
        <v>30</v>
      </c>
      <c r="G629" s="11" t="s">
        <v>67</v>
      </c>
      <c r="H629" s="11" t="s">
        <v>26</v>
      </c>
      <c r="I629" s="11" t="s">
        <v>37</v>
      </c>
      <c r="J629" s="11" t="s">
        <v>33</v>
      </c>
      <c r="K629" s="11" t="s">
        <v>41</v>
      </c>
      <c r="L629" s="15">
        <v>1</v>
      </c>
      <c r="M629" s="16">
        <v>142.22999999999999</v>
      </c>
      <c r="N629" s="17">
        <v>0.05</v>
      </c>
      <c r="O629" s="16">
        <v>77.66</v>
      </c>
      <c r="P629" s="16">
        <f t="shared" si="66"/>
        <v>135.11850000000001</v>
      </c>
      <c r="Q629" s="16">
        <f t="shared" si="67"/>
        <v>77.66</v>
      </c>
      <c r="R629" s="16">
        <f t="shared" si="68"/>
        <v>57.458500000000001</v>
      </c>
      <c r="S629" s="18">
        <f t="shared" si="69"/>
        <v>0.425245247689991</v>
      </c>
      <c r="T629" s="19">
        <f>YEAR(SalesDataTable[[#This Row],[Order Date]])</f>
        <v>2026</v>
      </c>
      <c r="U629" s="18" t="str">
        <f>"Q"&amp;ROUNDUP(MONTH(SalesDataTable[[#This Row],[Order Date]])/3,0)</f>
        <v>Q2</v>
      </c>
      <c r="V629" s="15">
        <f>MONTH(SalesDataTable[[#This Row],[Order Date]])</f>
        <v>4</v>
      </c>
      <c r="W629" s="18" t="str">
        <f>TEXT(SalesDataTable[[#This Row],[Order Date]],"mmm")</f>
        <v>Apr</v>
      </c>
    </row>
    <row r="630" spans="1:23" ht="15.6">
      <c r="A630" s="11">
        <v>1348</v>
      </c>
      <c r="B630" s="12">
        <v>46133</v>
      </c>
      <c r="C630" s="11">
        <f t="shared" si="63"/>
        <v>2026</v>
      </c>
      <c r="D630" s="13" t="str">
        <f t="shared" si="64"/>
        <v>Apr</v>
      </c>
      <c r="E630" s="14" t="str">
        <f t="shared" si="65"/>
        <v>Q2</v>
      </c>
      <c r="F630" s="11" t="s">
        <v>30</v>
      </c>
      <c r="G630" s="11" t="s">
        <v>73</v>
      </c>
      <c r="H630" s="11" t="s">
        <v>26</v>
      </c>
      <c r="I630" s="11" t="s">
        <v>27</v>
      </c>
      <c r="J630" s="11" t="s">
        <v>33</v>
      </c>
      <c r="K630" s="11" t="s">
        <v>70</v>
      </c>
      <c r="L630" s="15">
        <v>2</v>
      </c>
      <c r="M630" s="16">
        <v>71.77</v>
      </c>
      <c r="N630" s="17">
        <v>0</v>
      </c>
      <c r="O630" s="16">
        <v>32.450000000000003</v>
      </c>
      <c r="P630" s="16">
        <f t="shared" si="66"/>
        <v>143.54</v>
      </c>
      <c r="Q630" s="16">
        <f t="shared" si="67"/>
        <v>64.900000000000006</v>
      </c>
      <c r="R630" s="16">
        <f t="shared" si="68"/>
        <v>78.64</v>
      </c>
      <c r="S630" s="18">
        <f t="shared" si="69"/>
        <v>0.54786122335237597</v>
      </c>
      <c r="T630" s="19">
        <f>YEAR(SalesDataTable[[#This Row],[Order Date]])</f>
        <v>2026</v>
      </c>
      <c r="U630" s="18" t="str">
        <f>"Q"&amp;ROUNDUP(MONTH(SalesDataTable[[#This Row],[Order Date]])/3,0)</f>
        <v>Q2</v>
      </c>
      <c r="V630" s="15">
        <f>MONTH(SalesDataTable[[#This Row],[Order Date]])</f>
        <v>4</v>
      </c>
      <c r="W630" s="18" t="str">
        <f>TEXT(SalesDataTable[[#This Row],[Order Date]],"mmm")</f>
        <v>Apr</v>
      </c>
    </row>
    <row r="631" spans="1:23" ht="15.6">
      <c r="A631" s="11">
        <v>1496</v>
      </c>
      <c r="B631" s="12">
        <v>46133</v>
      </c>
      <c r="C631" s="11">
        <f t="shared" si="63"/>
        <v>2026</v>
      </c>
      <c r="D631" s="13" t="str">
        <f t="shared" si="64"/>
        <v>Apr</v>
      </c>
      <c r="E631" s="14" t="str">
        <f t="shared" si="65"/>
        <v>Q2</v>
      </c>
      <c r="F631" s="11" t="s">
        <v>24</v>
      </c>
      <c r="G631" s="11" t="s">
        <v>25</v>
      </c>
      <c r="H631" s="11" t="s">
        <v>52</v>
      </c>
      <c r="I631" s="11" t="s">
        <v>27</v>
      </c>
      <c r="J631" s="11" t="s">
        <v>33</v>
      </c>
      <c r="K631" s="11" t="s">
        <v>70</v>
      </c>
      <c r="L631" s="15">
        <v>1</v>
      </c>
      <c r="M631" s="16">
        <v>71.23</v>
      </c>
      <c r="N631" s="17">
        <v>0.05</v>
      </c>
      <c r="O631" s="16">
        <v>33.28</v>
      </c>
      <c r="P631" s="16">
        <f t="shared" si="66"/>
        <v>67.668499999999995</v>
      </c>
      <c r="Q631" s="16">
        <f t="shared" si="67"/>
        <v>33.28</v>
      </c>
      <c r="R631" s="16">
        <f t="shared" si="68"/>
        <v>34.388500000000001</v>
      </c>
      <c r="S631" s="18">
        <f t="shared" si="69"/>
        <v>0.50819066478494401</v>
      </c>
      <c r="T631" s="19">
        <f>YEAR(SalesDataTable[[#This Row],[Order Date]])</f>
        <v>2026</v>
      </c>
      <c r="U631" s="18" t="str">
        <f>"Q"&amp;ROUNDUP(MONTH(SalesDataTable[[#This Row],[Order Date]])/3,0)</f>
        <v>Q2</v>
      </c>
      <c r="V631" s="15">
        <f>MONTH(SalesDataTable[[#This Row],[Order Date]])</f>
        <v>4</v>
      </c>
      <c r="W631" s="18" t="str">
        <f>TEXT(SalesDataTable[[#This Row],[Order Date]],"mmm")</f>
        <v>Apr</v>
      </c>
    </row>
    <row r="632" spans="1:23" ht="15.6">
      <c r="A632" s="11">
        <v>1695</v>
      </c>
      <c r="B632" s="12">
        <v>46133</v>
      </c>
      <c r="C632" s="11">
        <f t="shared" si="63"/>
        <v>2026</v>
      </c>
      <c r="D632" s="13" t="str">
        <f t="shared" si="64"/>
        <v>Apr</v>
      </c>
      <c r="E632" s="14" t="str">
        <f t="shared" si="65"/>
        <v>Q2</v>
      </c>
      <c r="F632" s="11" t="s">
        <v>24</v>
      </c>
      <c r="G632" s="11" t="s">
        <v>25</v>
      </c>
      <c r="H632" s="11" t="s">
        <v>43</v>
      </c>
      <c r="I632" s="11" t="s">
        <v>27</v>
      </c>
      <c r="J632" s="11" t="s">
        <v>33</v>
      </c>
      <c r="K632" s="11" t="s">
        <v>70</v>
      </c>
      <c r="L632" s="15">
        <v>1</v>
      </c>
      <c r="M632" s="16">
        <v>71.239999999999995</v>
      </c>
      <c r="N632" s="17">
        <v>0.1</v>
      </c>
      <c r="O632" s="16">
        <v>33.07</v>
      </c>
      <c r="P632" s="16">
        <f t="shared" si="66"/>
        <v>64.116</v>
      </c>
      <c r="Q632" s="16">
        <f t="shared" si="67"/>
        <v>33.07</v>
      </c>
      <c r="R632" s="16">
        <f t="shared" si="68"/>
        <v>31.045999999999999</v>
      </c>
      <c r="S632" s="18">
        <f t="shared" si="69"/>
        <v>0.48421610830369999</v>
      </c>
      <c r="T632" s="19">
        <f>YEAR(SalesDataTable[[#This Row],[Order Date]])</f>
        <v>2026</v>
      </c>
      <c r="U632" s="18" t="str">
        <f>"Q"&amp;ROUNDUP(MONTH(SalesDataTable[[#This Row],[Order Date]])/3,0)</f>
        <v>Q2</v>
      </c>
      <c r="V632" s="15">
        <f>MONTH(SalesDataTable[[#This Row],[Order Date]])</f>
        <v>4</v>
      </c>
      <c r="W632" s="18" t="str">
        <f>TEXT(SalesDataTable[[#This Row],[Order Date]],"mmm")</f>
        <v>Apr</v>
      </c>
    </row>
    <row r="633" spans="1:23" ht="15.6">
      <c r="A633" s="11">
        <v>2812</v>
      </c>
      <c r="B633" s="12">
        <v>46133</v>
      </c>
      <c r="C633" s="11">
        <f t="shared" si="63"/>
        <v>2026</v>
      </c>
      <c r="D633" s="13" t="str">
        <f t="shared" si="64"/>
        <v>Apr</v>
      </c>
      <c r="E633" s="14" t="str">
        <f t="shared" si="65"/>
        <v>Q2</v>
      </c>
      <c r="F633" s="11" t="s">
        <v>30</v>
      </c>
      <c r="G633" s="11" t="s">
        <v>51</v>
      </c>
      <c r="H633" s="11" t="s">
        <v>26</v>
      </c>
      <c r="I633" s="11" t="s">
        <v>37</v>
      </c>
      <c r="J633" s="11" t="s">
        <v>28</v>
      </c>
      <c r="K633" s="11" t="s">
        <v>46</v>
      </c>
      <c r="L633" s="15">
        <v>1</v>
      </c>
      <c r="M633" s="16">
        <v>51.39</v>
      </c>
      <c r="N633" s="17">
        <v>0</v>
      </c>
      <c r="O633" s="16">
        <v>22.08</v>
      </c>
      <c r="P633" s="16">
        <f t="shared" si="66"/>
        <v>51.39</v>
      </c>
      <c r="Q633" s="16">
        <f t="shared" si="67"/>
        <v>22.08</v>
      </c>
      <c r="R633" s="16">
        <f t="shared" si="68"/>
        <v>29.31</v>
      </c>
      <c r="S633" s="18">
        <f t="shared" si="69"/>
        <v>0.57034442498540605</v>
      </c>
      <c r="T633" s="19">
        <f>YEAR(SalesDataTable[[#This Row],[Order Date]])</f>
        <v>2026</v>
      </c>
      <c r="U633" s="18" t="str">
        <f>"Q"&amp;ROUNDUP(MONTH(SalesDataTable[[#This Row],[Order Date]])/3,0)</f>
        <v>Q2</v>
      </c>
      <c r="V633" s="15">
        <f>MONTH(SalesDataTable[[#This Row],[Order Date]])</f>
        <v>4</v>
      </c>
      <c r="W633" s="18" t="str">
        <f>TEXT(SalesDataTable[[#This Row],[Order Date]],"mmm")</f>
        <v>Apr</v>
      </c>
    </row>
    <row r="634" spans="1:23" ht="15.6">
      <c r="A634" s="11">
        <v>3017</v>
      </c>
      <c r="B634" s="12">
        <v>46133</v>
      </c>
      <c r="C634" s="11">
        <f t="shared" si="63"/>
        <v>2026</v>
      </c>
      <c r="D634" s="13" t="str">
        <f t="shared" si="64"/>
        <v>Apr</v>
      </c>
      <c r="E634" s="14" t="str">
        <f t="shared" si="65"/>
        <v>Q2</v>
      </c>
      <c r="F634" s="11" t="s">
        <v>30</v>
      </c>
      <c r="G634" s="11" t="s">
        <v>67</v>
      </c>
      <c r="H634" s="11" t="s">
        <v>26</v>
      </c>
      <c r="I634" s="11" t="s">
        <v>27</v>
      </c>
      <c r="J634" s="11" t="s">
        <v>28</v>
      </c>
      <c r="K634" s="11" t="s">
        <v>54</v>
      </c>
      <c r="L634" s="15">
        <v>1</v>
      </c>
      <c r="M634" s="16">
        <v>102.64</v>
      </c>
      <c r="N634" s="17">
        <v>0</v>
      </c>
      <c r="O634" s="16">
        <v>51.86</v>
      </c>
      <c r="P634" s="16">
        <f t="shared" si="66"/>
        <v>102.64</v>
      </c>
      <c r="Q634" s="16">
        <f t="shared" si="67"/>
        <v>51.86</v>
      </c>
      <c r="R634" s="16">
        <f t="shared" si="68"/>
        <v>50.78</v>
      </c>
      <c r="S634" s="18">
        <f t="shared" si="69"/>
        <v>0.49473889321901798</v>
      </c>
      <c r="T634" s="19">
        <f>YEAR(SalesDataTable[[#This Row],[Order Date]])</f>
        <v>2026</v>
      </c>
      <c r="U634" s="18" t="str">
        <f>"Q"&amp;ROUNDUP(MONTH(SalesDataTable[[#This Row],[Order Date]])/3,0)</f>
        <v>Q2</v>
      </c>
      <c r="V634" s="15">
        <f>MONTH(SalesDataTable[[#This Row],[Order Date]])</f>
        <v>4</v>
      </c>
      <c r="W634" s="18" t="str">
        <f>TEXT(SalesDataTable[[#This Row],[Order Date]],"mmm")</f>
        <v>Apr</v>
      </c>
    </row>
    <row r="635" spans="1:23" ht="15.6">
      <c r="A635" s="11">
        <v>3719</v>
      </c>
      <c r="B635" s="12">
        <v>46133</v>
      </c>
      <c r="C635" s="11">
        <f t="shared" si="63"/>
        <v>2026</v>
      </c>
      <c r="D635" s="13" t="str">
        <f t="shared" si="64"/>
        <v>Apr</v>
      </c>
      <c r="E635" s="14" t="str">
        <f t="shared" si="65"/>
        <v>Q2</v>
      </c>
      <c r="F635" s="11" t="s">
        <v>35</v>
      </c>
      <c r="G635" s="11" t="s">
        <v>36</v>
      </c>
      <c r="H635" s="11" t="s">
        <v>26</v>
      </c>
      <c r="I635" s="11" t="s">
        <v>37</v>
      </c>
      <c r="J635" s="11" t="s">
        <v>58</v>
      </c>
      <c r="K635" s="11" t="s">
        <v>66</v>
      </c>
      <c r="L635" s="15">
        <v>2</v>
      </c>
      <c r="M635" s="16">
        <v>35.56</v>
      </c>
      <c r="N635" s="17">
        <v>0.1</v>
      </c>
      <c r="O635" s="16">
        <v>13.85</v>
      </c>
      <c r="P635" s="16">
        <f t="shared" si="66"/>
        <v>64.007999999999996</v>
      </c>
      <c r="Q635" s="16">
        <f t="shared" si="67"/>
        <v>27.7</v>
      </c>
      <c r="R635" s="16">
        <f t="shared" si="68"/>
        <v>36.308</v>
      </c>
      <c r="S635" s="18">
        <f t="shared" si="69"/>
        <v>0.56724159480064995</v>
      </c>
      <c r="T635" s="19">
        <f>YEAR(SalesDataTable[[#This Row],[Order Date]])</f>
        <v>2026</v>
      </c>
      <c r="U635" s="18" t="str">
        <f>"Q"&amp;ROUNDUP(MONTH(SalesDataTable[[#This Row],[Order Date]])/3,0)</f>
        <v>Q2</v>
      </c>
      <c r="V635" s="15">
        <f>MONTH(SalesDataTable[[#This Row],[Order Date]])</f>
        <v>4</v>
      </c>
      <c r="W635" s="18" t="str">
        <f>TEXT(SalesDataTable[[#This Row],[Order Date]],"mmm")</f>
        <v>Apr</v>
      </c>
    </row>
    <row r="636" spans="1:23" ht="15.6">
      <c r="A636" s="11">
        <v>3920</v>
      </c>
      <c r="B636" s="12">
        <v>46133</v>
      </c>
      <c r="C636" s="11">
        <f t="shared" si="63"/>
        <v>2026</v>
      </c>
      <c r="D636" s="13" t="str">
        <f t="shared" si="64"/>
        <v>Apr</v>
      </c>
      <c r="E636" s="14" t="str">
        <f t="shared" si="65"/>
        <v>Q2</v>
      </c>
      <c r="F636" s="11" t="s">
        <v>30</v>
      </c>
      <c r="G636" s="11" t="s">
        <v>65</v>
      </c>
      <c r="H636" s="11" t="s">
        <v>26</v>
      </c>
      <c r="I636" s="11" t="s">
        <v>27</v>
      </c>
      <c r="J636" s="11" t="s">
        <v>28</v>
      </c>
      <c r="K636" s="11" t="s">
        <v>54</v>
      </c>
      <c r="L636" s="15">
        <v>2</v>
      </c>
      <c r="M636" s="16">
        <v>100.39</v>
      </c>
      <c r="N636" s="17">
        <v>0</v>
      </c>
      <c r="O636" s="16">
        <v>49.05</v>
      </c>
      <c r="P636" s="16">
        <f t="shared" si="66"/>
        <v>200.78</v>
      </c>
      <c r="Q636" s="16">
        <f t="shared" si="67"/>
        <v>98.1</v>
      </c>
      <c r="R636" s="16">
        <f t="shared" si="68"/>
        <v>102.68</v>
      </c>
      <c r="S636" s="18">
        <f t="shared" si="69"/>
        <v>0.51140551847793603</v>
      </c>
      <c r="T636" s="19">
        <f>YEAR(SalesDataTable[[#This Row],[Order Date]])</f>
        <v>2026</v>
      </c>
      <c r="U636" s="18" t="str">
        <f>"Q"&amp;ROUNDUP(MONTH(SalesDataTable[[#This Row],[Order Date]])/3,0)</f>
        <v>Q2</v>
      </c>
      <c r="V636" s="15">
        <f>MONTH(SalesDataTable[[#This Row],[Order Date]])</f>
        <v>4</v>
      </c>
      <c r="W636" s="18" t="str">
        <f>TEXT(SalesDataTable[[#This Row],[Order Date]],"mmm")</f>
        <v>Apr</v>
      </c>
    </row>
    <row r="637" spans="1:23" ht="15.6">
      <c r="A637" s="11">
        <v>4654</v>
      </c>
      <c r="B637" s="12">
        <v>46133</v>
      </c>
      <c r="C637" s="11">
        <f t="shared" si="63"/>
        <v>2026</v>
      </c>
      <c r="D637" s="13" t="str">
        <f t="shared" si="64"/>
        <v>Apr</v>
      </c>
      <c r="E637" s="14" t="str">
        <f t="shared" si="65"/>
        <v>Q2</v>
      </c>
      <c r="F637" s="11" t="s">
        <v>24</v>
      </c>
      <c r="G637" s="11" t="s">
        <v>74</v>
      </c>
      <c r="H637" s="11" t="s">
        <v>43</v>
      </c>
      <c r="I637" s="11" t="s">
        <v>27</v>
      </c>
      <c r="J637" s="11" t="s">
        <v>47</v>
      </c>
      <c r="K637" s="11" t="s">
        <v>53</v>
      </c>
      <c r="L637" s="15">
        <v>2</v>
      </c>
      <c r="M637" s="16">
        <v>191.51</v>
      </c>
      <c r="N637" s="17">
        <v>0.1</v>
      </c>
      <c r="O637" s="16">
        <v>101.25</v>
      </c>
      <c r="P637" s="16">
        <f t="shared" si="66"/>
        <v>344.71800000000002</v>
      </c>
      <c r="Q637" s="16">
        <f t="shared" si="67"/>
        <v>202.5</v>
      </c>
      <c r="R637" s="16">
        <f t="shared" si="68"/>
        <v>142.21799999999999</v>
      </c>
      <c r="S637" s="18">
        <f t="shared" si="69"/>
        <v>0.41256331262075102</v>
      </c>
      <c r="T637" s="19">
        <f>YEAR(SalesDataTable[[#This Row],[Order Date]])</f>
        <v>2026</v>
      </c>
      <c r="U637" s="18" t="str">
        <f>"Q"&amp;ROUNDUP(MONTH(SalesDataTable[[#This Row],[Order Date]])/3,0)</f>
        <v>Q2</v>
      </c>
      <c r="V637" s="15">
        <f>MONTH(SalesDataTable[[#This Row],[Order Date]])</f>
        <v>4</v>
      </c>
      <c r="W637" s="18" t="str">
        <f>TEXT(SalesDataTable[[#This Row],[Order Date]],"mmm")</f>
        <v>Apr</v>
      </c>
    </row>
    <row r="638" spans="1:23" ht="15.6">
      <c r="A638" s="11">
        <v>4920</v>
      </c>
      <c r="B638" s="12">
        <v>46133</v>
      </c>
      <c r="C638" s="11">
        <f t="shared" si="63"/>
        <v>2026</v>
      </c>
      <c r="D638" s="13" t="str">
        <f t="shared" si="64"/>
        <v>Apr</v>
      </c>
      <c r="E638" s="14" t="str">
        <f t="shared" si="65"/>
        <v>Q2</v>
      </c>
      <c r="F638" s="11" t="s">
        <v>30</v>
      </c>
      <c r="G638" s="11" t="s">
        <v>67</v>
      </c>
      <c r="H638" s="11" t="s">
        <v>43</v>
      </c>
      <c r="I638" s="11" t="s">
        <v>37</v>
      </c>
      <c r="J638" s="11" t="s">
        <v>33</v>
      </c>
      <c r="K638" s="11" t="s">
        <v>41</v>
      </c>
      <c r="L638" s="15">
        <v>2</v>
      </c>
      <c r="M638" s="16">
        <v>147.30000000000001</v>
      </c>
      <c r="N638" s="17">
        <v>0</v>
      </c>
      <c r="O638" s="16">
        <v>81.2</v>
      </c>
      <c r="P638" s="16">
        <f t="shared" si="66"/>
        <v>294.60000000000002</v>
      </c>
      <c r="Q638" s="16">
        <f t="shared" si="67"/>
        <v>162.4</v>
      </c>
      <c r="R638" s="16">
        <f t="shared" si="68"/>
        <v>132.19999999999999</v>
      </c>
      <c r="S638" s="18">
        <f t="shared" si="69"/>
        <v>0.44874405974202303</v>
      </c>
      <c r="T638" s="19">
        <f>YEAR(SalesDataTable[[#This Row],[Order Date]])</f>
        <v>2026</v>
      </c>
      <c r="U638" s="18" t="str">
        <f>"Q"&amp;ROUNDUP(MONTH(SalesDataTable[[#This Row],[Order Date]])/3,0)</f>
        <v>Q2</v>
      </c>
      <c r="V638" s="15">
        <f>MONTH(SalesDataTable[[#This Row],[Order Date]])</f>
        <v>4</v>
      </c>
      <c r="W638" s="18" t="str">
        <f>TEXT(SalesDataTable[[#This Row],[Order Date]],"mmm")</f>
        <v>Apr</v>
      </c>
    </row>
    <row r="639" spans="1:23" ht="15.6">
      <c r="A639" s="11">
        <v>5191</v>
      </c>
      <c r="B639" s="12">
        <v>46133</v>
      </c>
      <c r="C639" s="11">
        <f t="shared" si="63"/>
        <v>2026</v>
      </c>
      <c r="D639" s="13" t="str">
        <f t="shared" si="64"/>
        <v>Apr</v>
      </c>
      <c r="E639" s="14" t="str">
        <f t="shared" si="65"/>
        <v>Q2</v>
      </c>
      <c r="F639" s="11" t="s">
        <v>30</v>
      </c>
      <c r="G639" s="11" t="s">
        <v>65</v>
      </c>
      <c r="H639" s="11" t="s">
        <v>43</v>
      </c>
      <c r="I639" s="11" t="s">
        <v>27</v>
      </c>
      <c r="J639" s="11" t="s">
        <v>28</v>
      </c>
      <c r="K639" s="11" t="s">
        <v>29</v>
      </c>
      <c r="L639" s="15">
        <v>1</v>
      </c>
      <c r="M639" s="16">
        <v>79.92</v>
      </c>
      <c r="N639" s="17">
        <v>0.1</v>
      </c>
      <c r="O639" s="16">
        <v>43.13</v>
      </c>
      <c r="P639" s="16">
        <f t="shared" si="66"/>
        <v>71.927999999999997</v>
      </c>
      <c r="Q639" s="16">
        <f t="shared" si="67"/>
        <v>43.13</v>
      </c>
      <c r="R639" s="16">
        <f t="shared" si="68"/>
        <v>28.797999999999998</v>
      </c>
      <c r="S639" s="18">
        <f t="shared" si="69"/>
        <v>0.40037259481703902</v>
      </c>
      <c r="T639" s="19">
        <f>YEAR(SalesDataTable[[#This Row],[Order Date]])</f>
        <v>2026</v>
      </c>
      <c r="U639" s="18" t="str">
        <f>"Q"&amp;ROUNDUP(MONTH(SalesDataTable[[#This Row],[Order Date]])/3,0)</f>
        <v>Q2</v>
      </c>
      <c r="V639" s="15">
        <f>MONTH(SalesDataTable[[#This Row],[Order Date]])</f>
        <v>4</v>
      </c>
      <c r="W639" s="18" t="str">
        <f>TEXT(SalesDataTable[[#This Row],[Order Date]],"mmm")</f>
        <v>Apr</v>
      </c>
    </row>
    <row r="640" spans="1:23" ht="15.6">
      <c r="A640" s="11">
        <v>413</v>
      </c>
      <c r="B640" s="12">
        <v>46134</v>
      </c>
      <c r="C640" s="11">
        <f t="shared" si="63"/>
        <v>2026</v>
      </c>
      <c r="D640" s="13" t="str">
        <f t="shared" si="64"/>
        <v>Apr</v>
      </c>
      <c r="E640" s="14" t="str">
        <f t="shared" si="65"/>
        <v>Q2</v>
      </c>
      <c r="F640" s="11" t="s">
        <v>30</v>
      </c>
      <c r="G640" s="11" t="s">
        <v>31</v>
      </c>
      <c r="H640" s="11" t="s">
        <v>26</v>
      </c>
      <c r="I640" s="11" t="s">
        <v>27</v>
      </c>
      <c r="J640" s="11" t="s">
        <v>47</v>
      </c>
      <c r="K640" s="11" t="s">
        <v>48</v>
      </c>
      <c r="L640" s="15">
        <v>2</v>
      </c>
      <c r="M640" s="16">
        <v>344.29</v>
      </c>
      <c r="N640" s="17">
        <v>0.1</v>
      </c>
      <c r="O640" s="16">
        <v>192.66</v>
      </c>
      <c r="P640" s="16">
        <f t="shared" si="66"/>
        <v>619.72199999999998</v>
      </c>
      <c r="Q640" s="16">
        <f t="shared" si="67"/>
        <v>385.32</v>
      </c>
      <c r="R640" s="16">
        <f t="shared" si="68"/>
        <v>234.40199999999999</v>
      </c>
      <c r="S640" s="18">
        <f t="shared" si="69"/>
        <v>0.37823733867766501</v>
      </c>
      <c r="T640" s="19">
        <f>YEAR(SalesDataTable[[#This Row],[Order Date]])</f>
        <v>2026</v>
      </c>
      <c r="U640" s="18" t="str">
        <f>"Q"&amp;ROUNDUP(MONTH(SalesDataTable[[#This Row],[Order Date]])/3,0)</f>
        <v>Q2</v>
      </c>
      <c r="V640" s="15">
        <f>MONTH(SalesDataTable[[#This Row],[Order Date]])</f>
        <v>4</v>
      </c>
      <c r="W640" s="18" t="str">
        <f>TEXT(SalesDataTable[[#This Row],[Order Date]],"mmm")</f>
        <v>Apr</v>
      </c>
    </row>
    <row r="641" spans="1:23" ht="15.6">
      <c r="A641" s="11">
        <v>1658</v>
      </c>
      <c r="B641" s="12">
        <v>46134</v>
      </c>
      <c r="C641" s="11">
        <f t="shared" si="63"/>
        <v>2026</v>
      </c>
      <c r="D641" s="13" t="str">
        <f t="shared" si="64"/>
        <v>Apr</v>
      </c>
      <c r="E641" s="14" t="str">
        <f t="shared" si="65"/>
        <v>Q2</v>
      </c>
      <c r="F641" s="11" t="s">
        <v>35</v>
      </c>
      <c r="G641" s="11" t="s">
        <v>49</v>
      </c>
      <c r="H641" s="11" t="s">
        <v>26</v>
      </c>
      <c r="I641" s="11" t="s">
        <v>27</v>
      </c>
      <c r="J641" s="11" t="s">
        <v>33</v>
      </c>
      <c r="K641" s="11" t="s">
        <v>61</v>
      </c>
      <c r="L641" s="15">
        <v>1</v>
      </c>
      <c r="M641" s="16">
        <v>151.15</v>
      </c>
      <c r="N641" s="17">
        <v>0</v>
      </c>
      <c r="O641" s="16">
        <v>77.680000000000007</v>
      </c>
      <c r="P641" s="16">
        <f t="shared" si="66"/>
        <v>151.15</v>
      </c>
      <c r="Q641" s="16">
        <f t="shared" si="67"/>
        <v>77.680000000000007</v>
      </c>
      <c r="R641" s="16">
        <f t="shared" si="68"/>
        <v>73.47</v>
      </c>
      <c r="S641" s="18">
        <f t="shared" si="69"/>
        <v>0.48607343698312899</v>
      </c>
      <c r="T641" s="19">
        <f>YEAR(SalesDataTable[[#This Row],[Order Date]])</f>
        <v>2026</v>
      </c>
      <c r="U641" s="18" t="str">
        <f>"Q"&amp;ROUNDUP(MONTH(SalesDataTable[[#This Row],[Order Date]])/3,0)</f>
        <v>Q2</v>
      </c>
      <c r="V641" s="15">
        <f>MONTH(SalesDataTable[[#This Row],[Order Date]])</f>
        <v>4</v>
      </c>
      <c r="W641" s="18" t="str">
        <f>TEXT(SalesDataTable[[#This Row],[Order Date]],"mmm")</f>
        <v>Apr</v>
      </c>
    </row>
    <row r="642" spans="1:23" ht="15.6">
      <c r="A642" s="11">
        <v>2024</v>
      </c>
      <c r="B642" s="12">
        <v>46134</v>
      </c>
      <c r="C642" s="11">
        <f t="shared" ref="C642:C705" si="70">YEAR(B642)</f>
        <v>2026</v>
      </c>
      <c r="D642" s="13" t="str">
        <f t="shared" ref="D642:D705" si="71">TEXT(B642,"MMM")</f>
        <v>Apr</v>
      </c>
      <c r="E642" s="14" t="str">
        <f t="shared" ref="E642:E705" si="72">"Q"&amp;ROUNDUP(MONTH(B642)/3,0)</f>
        <v>Q2</v>
      </c>
      <c r="F642" s="11" t="s">
        <v>30</v>
      </c>
      <c r="G642" s="11" t="s">
        <v>51</v>
      </c>
      <c r="H642" s="11" t="s">
        <v>43</v>
      </c>
      <c r="I642" s="11" t="s">
        <v>37</v>
      </c>
      <c r="J642" s="11" t="s">
        <v>47</v>
      </c>
      <c r="K642" s="11" t="s">
        <v>64</v>
      </c>
      <c r="L642" s="15">
        <v>1</v>
      </c>
      <c r="M642" s="16">
        <v>81.73</v>
      </c>
      <c r="N642" s="17">
        <v>0.05</v>
      </c>
      <c r="O642" s="16">
        <v>39.979999999999997</v>
      </c>
      <c r="P642" s="16">
        <f t="shared" ref="P642:P705" si="73">L642*M642*(1-N642)</f>
        <v>77.643500000000003</v>
      </c>
      <c r="Q642" s="16">
        <f t="shared" ref="Q642:Q705" si="74">L642*O642</f>
        <v>39.979999999999997</v>
      </c>
      <c r="R642" s="16">
        <f t="shared" ref="R642:R705" si="75">P642-Q642</f>
        <v>37.663499999999999</v>
      </c>
      <c r="S642" s="18">
        <f t="shared" ref="S642:S705" si="76">IFERROR(R642/P642,0)</f>
        <v>0.48508246021882101</v>
      </c>
      <c r="T642" s="19">
        <f>YEAR(SalesDataTable[[#This Row],[Order Date]])</f>
        <v>2026</v>
      </c>
      <c r="U642" s="18" t="str">
        <f>"Q"&amp;ROUNDUP(MONTH(SalesDataTable[[#This Row],[Order Date]])/3,0)</f>
        <v>Q2</v>
      </c>
      <c r="V642" s="15">
        <f>MONTH(SalesDataTable[[#This Row],[Order Date]])</f>
        <v>4</v>
      </c>
      <c r="W642" s="18" t="str">
        <f>TEXT(SalesDataTable[[#This Row],[Order Date]],"mmm")</f>
        <v>Apr</v>
      </c>
    </row>
    <row r="643" spans="1:23" ht="15.6">
      <c r="A643" s="11">
        <v>3980</v>
      </c>
      <c r="B643" s="12">
        <v>46134</v>
      </c>
      <c r="C643" s="11">
        <f t="shared" si="70"/>
        <v>2026</v>
      </c>
      <c r="D643" s="13" t="str">
        <f t="shared" si="71"/>
        <v>Apr</v>
      </c>
      <c r="E643" s="14" t="str">
        <f t="shared" si="72"/>
        <v>Q2</v>
      </c>
      <c r="F643" s="11" t="s">
        <v>44</v>
      </c>
      <c r="G643" s="11" t="s">
        <v>45</v>
      </c>
      <c r="H643" s="11" t="s">
        <v>43</v>
      </c>
      <c r="I643" s="11" t="s">
        <v>37</v>
      </c>
      <c r="J643" s="11" t="s">
        <v>33</v>
      </c>
      <c r="K643" s="11" t="s">
        <v>41</v>
      </c>
      <c r="L643" s="15">
        <v>1</v>
      </c>
      <c r="M643" s="16">
        <v>142.53</v>
      </c>
      <c r="N643" s="17">
        <v>0.05</v>
      </c>
      <c r="O643" s="16">
        <v>77.77</v>
      </c>
      <c r="P643" s="16">
        <f t="shared" si="73"/>
        <v>135.40350000000001</v>
      </c>
      <c r="Q643" s="16">
        <f t="shared" si="74"/>
        <v>77.77</v>
      </c>
      <c r="R643" s="16">
        <f t="shared" si="75"/>
        <v>57.633499999999998</v>
      </c>
      <c r="S643" s="18">
        <f t="shared" si="76"/>
        <v>0.42564261632823402</v>
      </c>
      <c r="T643" s="19">
        <f>YEAR(SalesDataTable[[#This Row],[Order Date]])</f>
        <v>2026</v>
      </c>
      <c r="U643" s="18" t="str">
        <f>"Q"&amp;ROUNDUP(MONTH(SalesDataTable[[#This Row],[Order Date]])/3,0)</f>
        <v>Q2</v>
      </c>
      <c r="V643" s="15">
        <f>MONTH(SalesDataTable[[#This Row],[Order Date]])</f>
        <v>4</v>
      </c>
      <c r="W643" s="18" t="str">
        <f>TEXT(SalesDataTable[[#This Row],[Order Date]],"mmm")</f>
        <v>Apr</v>
      </c>
    </row>
    <row r="644" spans="1:23" ht="15.6">
      <c r="A644" s="11">
        <v>4239</v>
      </c>
      <c r="B644" s="12">
        <v>46134</v>
      </c>
      <c r="C644" s="11">
        <f t="shared" si="70"/>
        <v>2026</v>
      </c>
      <c r="D644" s="13" t="str">
        <f t="shared" si="71"/>
        <v>Apr</v>
      </c>
      <c r="E644" s="14" t="str">
        <f t="shared" si="72"/>
        <v>Q2</v>
      </c>
      <c r="F644" s="11" t="s">
        <v>30</v>
      </c>
      <c r="G644" s="11" t="s">
        <v>31</v>
      </c>
      <c r="H644" s="11" t="s">
        <v>26</v>
      </c>
      <c r="I644" s="11" t="s">
        <v>37</v>
      </c>
      <c r="J644" s="11" t="s">
        <v>47</v>
      </c>
      <c r="K644" s="11" t="s">
        <v>64</v>
      </c>
      <c r="L644" s="15">
        <v>2</v>
      </c>
      <c r="M644" s="16">
        <v>83.24</v>
      </c>
      <c r="N644" s="17">
        <v>0</v>
      </c>
      <c r="O644" s="16">
        <v>40.03</v>
      </c>
      <c r="P644" s="16">
        <f t="shared" si="73"/>
        <v>166.48</v>
      </c>
      <c r="Q644" s="16">
        <f t="shared" si="74"/>
        <v>80.06</v>
      </c>
      <c r="R644" s="16">
        <f t="shared" si="75"/>
        <v>86.42</v>
      </c>
      <c r="S644" s="18">
        <f t="shared" si="76"/>
        <v>0.51910139356078799</v>
      </c>
      <c r="T644" s="19">
        <f>YEAR(SalesDataTable[[#This Row],[Order Date]])</f>
        <v>2026</v>
      </c>
      <c r="U644" s="18" t="str">
        <f>"Q"&amp;ROUNDUP(MONTH(SalesDataTable[[#This Row],[Order Date]])/3,0)</f>
        <v>Q2</v>
      </c>
      <c r="V644" s="15">
        <f>MONTH(SalesDataTable[[#This Row],[Order Date]])</f>
        <v>4</v>
      </c>
      <c r="W644" s="18" t="str">
        <f>TEXT(SalesDataTable[[#This Row],[Order Date]],"mmm")</f>
        <v>Apr</v>
      </c>
    </row>
    <row r="645" spans="1:23" ht="15.6">
      <c r="A645" s="11">
        <v>4761</v>
      </c>
      <c r="B645" s="12">
        <v>46134</v>
      </c>
      <c r="C645" s="11">
        <f t="shared" si="70"/>
        <v>2026</v>
      </c>
      <c r="D645" s="13" t="str">
        <f t="shared" si="71"/>
        <v>Apr</v>
      </c>
      <c r="E645" s="14" t="str">
        <f t="shared" si="72"/>
        <v>Q2</v>
      </c>
      <c r="F645" s="11" t="s">
        <v>24</v>
      </c>
      <c r="G645" s="11" t="s">
        <v>25</v>
      </c>
      <c r="H645" s="11" t="s">
        <v>52</v>
      </c>
      <c r="I645" s="11" t="s">
        <v>37</v>
      </c>
      <c r="J645" s="11" t="s">
        <v>33</v>
      </c>
      <c r="K645" s="11" t="s">
        <v>41</v>
      </c>
      <c r="L645" s="15">
        <v>1</v>
      </c>
      <c r="M645" s="16">
        <v>141.99</v>
      </c>
      <c r="N645" s="17">
        <v>0.05</v>
      </c>
      <c r="O645" s="16">
        <v>79.7</v>
      </c>
      <c r="P645" s="16">
        <f t="shared" si="73"/>
        <v>134.8905</v>
      </c>
      <c r="Q645" s="16">
        <f t="shared" si="74"/>
        <v>79.7</v>
      </c>
      <c r="R645" s="16">
        <f t="shared" si="75"/>
        <v>55.1905</v>
      </c>
      <c r="S645" s="18">
        <f t="shared" si="76"/>
        <v>0.40915038494186001</v>
      </c>
      <c r="T645" s="19">
        <f>YEAR(SalesDataTable[[#This Row],[Order Date]])</f>
        <v>2026</v>
      </c>
      <c r="U645" s="18" t="str">
        <f>"Q"&amp;ROUNDUP(MONTH(SalesDataTable[[#This Row],[Order Date]])/3,0)</f>
        <v>Q2</v>
      </c>
      <c r="V645" s="15">
        <f>MONTH(SalesDataTable[[#This Row],[Order Date]])</f>
        <v>4</v>
      </c>
      <c r="W645" s="18" t="str">
        <f>TEXT(SalesDataTable[[#This Row],[Order Date]],"mmm")</f>
        <v>Apr</v>
      </c>
    </row>
    <row r="646" spans="1:23" ht="15.6">
      <c r="A646" s="11">
        <v>5160</v>
      </c>
      <c r="B646" s="12">
        <v>46134</v>
      </c>
      <c r="C646" s="11">
        <f t="shared" si="70"/>
        <v>2026</v>
      </c>
      <c r="D646" s="13" t="str">
        <f t="shared" si="71"/>
        <v>Apr</v>
      </c>
      <c r="E646" s="14" t="str">
        <f t="shared" si="72"/>
        <v>Q2</v>
      </c>
      <c r="F646" s="11" t="s">
        <v>30</v>
      </c>
      <c r="G646" s="11" t="s">
        <v>67</v>
      </c>
      <c r="H646" s="11" t="s">
        <v>26</v>
      </c>
      <c r="I646" s="11" t="s">
        <v>37</v>
      </c>
      <c r="J646" s="11" t="s">
        <v>58</v>
      </c>
      <c r="K646" s="11" t="s">
        <v>66</v>
      </c>
      <c r="L646" s="15">
        <v>2</v>
      </c>
      <c r="M646" s="16">
        <v>35.94</v>
      </c>
      <c r="N646" s="17">
        <v>0.05</v>
      </c>
      <c r="O646" s="16">
        <v>14.17</v>
      </c>
      <c r="P646" s="16">
        <f t="shared" si="73"/>
        <v>68.286000000000001</v>
      </c>
      <c r="Q646" s="16">
        <f t="shared" si="74"/>
        <v>28.34</v>
      </c>
      <c r="R646" s="16">
        <f t="shared" si="75"/>
        <v>39.945999999999998</v>
      </c>
      <c r="S646" s="18">
        <f t="shared" si="76"/>
        <v>0.58498081597984897</v>
      </c>
      <c r="T646" s="19">
        <f>YEAR(SalesDataTable[[#This Row],[Order Date]])</f>
        <v>2026</v>
      </c>
      <c r="U646" s="18" t="str">
        <f>"Q"&amp;ROUNDUP(MONTH(SalesDataTable[[#This Row],[Order Date]])/3,0)</f>
        <v>Q2</v>
      </c>
      <c r="V646" s="15">
        <f>MONTH(SalesDataTable[[#This Row],[Order Date]])</f>
        <v>4</v>
      </c>
      <c r="W646" s="18" t="str">
        <f>TEXT(SalesDataTable[[#This Row],[Order Date]],"mmm")</f>
        <v>Apr</v>
      </c>
    </row>
    <row r="647" spans="1:23" ht="15.6">
      <c r="A647" s="11">
        <v>2224</v>
      </c>
      <c r="B647" s="12">
        <v>46135</v>
      </c>
      <c r="C647" s="11">
        <f t="shared" si="70"/>
        <v>2026</v>
      </c>
      <c r="D647" s="13" t="str">
        <f t="shared" si="71"/>
        <v>Apr</v>
      </c>
      <c r="E647" s="14" t="str">
        <f t="shared" si="72"/>
        <v>Q2</v>
      </c>
      <c r="F647" s="11" t="s">
        <v>30</v>
      </c>
      <c r="G647" s="11" t="s">
        <v>31</v>
      </c>
      <c r="H647" s="11" t="s">
        <v>26</v>
      </c>
      <c r="I647" s="11" t="s">
        <v>37</v>
      </c>
      <c r="J647" s="11" t="s">
        <v>58</v>
      </c>
      <c r="K647" s="11" t="s">
        <v>69</v>
      </c>
      <c r="L647" s="15">
        <v>3</v>
      </c>
      <c r="M647" s="16">
        <v>49.55</v>
      </c>
      <c r="N647" s="17">
        <v>0</v>
      </c>
      <c r="O647" s="16">
        <v>22.55</v>
      </c>
      <c r="P647" s="16">
        <f t="shared" si="73"/>
        <v>148.65</v>
      </c>
      <c r="Q647" s="16">
        <f t="shared" si="74"/>
        <v>67.650000000000006</v>
      </c>
      <c r="R647" s="16">
        <f t="shared" si="75"/>
        <v>81</v>
      </c>
      <c r="S647" s="18">
        <f t="shared" si="76"/>
        <v>0.54490413723511599</v>
      </c>
      <c r="T647" s="19">
        <f>YEAR(SalesDataTable[[#This Row],[Order Date]])</f>
        <v>2026</v>
      </c>
      <c r="U647" s="18" t="str">
        <f>"Q"&amp;ROUNDUP(MONTH(SalesDataTable[[#This Row],[Order Date]])/3,0)</f>
        <v>Q2</v>
      </c>
      <c r="V647" s="15">
        <f>MONTH(SalesDataTable[[#This Row],[Order Date]])</f>
        <v>4</v>
      </c>
      <c r="W647" s="18" t="str">
        <f>TEXT(SalesDataTable[[#This Row],[Order Date]],"mmm")</f>
        <v>Apr</v>
      </c>
    </row>
    <row r="648" spans="1:23" ht="15.6">
      <c r="A648" s="11">
        <v>2832</v>
      </c>
      <c r="B648" s="12">
        <v>46135</v>
      </c>
      <c r="C648" s="11">
        <f t="shared" si="70"/>
        <v>2026</v>
      </c>
      <c r="D648" s="13" t="str">
        <f t="shared" si="71"/>
        <v>Apr</v>
      </c>
      <c r="E648" s="14" t="str">
        <f t="shared" si="72"/>
        <v>Q2</v>
      </c>
      <c r="F648" s="11" t="s">
        <v>44</v>
      </c>
      <c r="G648" s="11" t="s">
        <v>57</v>
      </c>
      <c r="H648" s="11" t="s">
        <v>52</v>
      </c>
      <c r="I648" s="11" t="s">
        <v>27</v>
      </c>
      <c r="J648" s="11" t="s">
        <v>58</v>
      </c>
      <c r="K648" s="11" t="s">
        <v>59</v>
      </c>
      <c r="L648" s="15">
        <v>1</v>
      </c>
      <c r="M648" s="16">
        <v>39.89</v>
      </c>
      <c r="N648" s="17">
        <v>0.05</v>
      </c>
      <c r="O648" s="16">
        <v>15.06</v>
      </c>
      <c r="P648" s="16">
        <f t="shared" si="73"/>
        <v>37.895499999999998</v>
      </c>
      <c r="Q648" s="16">
        <f t="shared" si="74"/>
        <v>15.06</v>
      </c>
      <c r="R648" s="16">
        <f t="shared" si="75"/>
        <v>22.8355</v>
      </c>
      <c r="S648" s="18">
        <f t="shared" si="76"/>
        <v>0.60259133670224696</v>
      </c>
      <c r="T648" s="19">
        <f>YEAR(SalesDataTable[[#This Row],[Order Date]])</f>
        <v>2026</v>
      </c>
      <c r="U648" s="18" t="str">
        <f>"Q"&amp;ROUNDUP(MONTH(SalesDataTable[[#This Row],[Order Date]])/3,0)</f>
        <v>Q2</v>
      </c>
      <c r="V648" s="15">
        <f>MONTH(SalesDataTable[[#This Row],[Order Date]])</f>
        <v>4</v>
      </c>
      <c r="W648" s="18" t="str">
        <f>TEXT(SalesDataTable[[#This Row],[Order Date]],"mmm")</f>
        <v>Apr</v>
      </c>
    </row>
    <row r="649" spans="1:23" ht="15.6">
      <c r="A649" s="11">
        <v>3000</v>
      </c>
      <c r="B649" s="12">
        <v>46135</v>
      </c>
      <c r="C649" s="11">
        <f t="shared" si="70"/>
        <v>2026</v>
      </c>
      <c r="D649" s="13" t="str">
        <f t="shared" si="71"/>
        <v>Apr</v>
      </c>
      <c r="E649" s="14" t="str">
        <f t="shared" si="72"/>
        <v>Q2</v>
      </c>
      <c r="F649" s="11" t="s">
        <v>44</v>
      </c>
      <c r="G649" s="11" t="s">
        <v>55</v>
      </c>
      <c r="H649" s="11" t="s">
        <v>52</v>
      </c>
      <c r="I649" s="11" t="s">
        <v>37</v>
      </c>
      <c r="J649" s="11" t="s">
        <v>58</v>
      </c>
      <c r="K649" s="11" t="s">
        <v>59</v>
      </c>
      <c r="L649" s="15">
        <v>1</v>
      </c>
      <c r="M649" s="16">
        <v>40.630000000000003</v>
      </c>
      <c r="N649" s="17">
        <v>0.1</v>
      </c>
      <c r="O649" s="16">
        <v>14.67</v>
      </c>
      <c r="P649" s="16">
        <f t="shared" si="73"/>
        <v>36.567</v>
      </c>
      <c r="Q649" s="16">
        <f t="shared" si="74"/>
        <v>14.67</v>
      </c>
      <c r="R649" s="16">
        <f t="shared" si="75"/>
        <v>21.896999999999998</v>
      </c>
      <c r="S649" s="18">
        <f t="shared" si="76"/>
        <v>0.59881860694068401</v>
      </c>
      <c r="T649" s="19">
        <f>YEAR(SalesDataTable[[#This Row],[Order Date]])</f>
        <v>2026</v>
      </c>
      <c r="U649" s="18" t="str">
        <f>"Q"&amp;ROUNDUP(MONTH(SalesDataTable[[#This Row],[Order Date]])/3,0)</f>
        <v>Q2</v>
      </c>
      <c r="V649" s="15">
        <f>MONTH(SalesDataTable[[#This Row],[Order Date]])</f>
        <v>4</v>
      </c>
      <c r="W649" s="18" t="str">
        <f>TEXT(SalesDataTable[[#This Row],[Order Date]],"mmm")</f>
        <v>Apr</v>
      </c>
    </row>
    <row r="650" spans="1:23" ht="15.6">
      <c r="A650" s="11">
        <v>3206</v>
      </c>
      <c r="B650" s="12">
        <v>46135</v>
      </c>
      <c r="C650" s="11">
        <f t="shared" si="70"/>
        <v>2026</v>
      </c>
      <c r="D650" s="13" t="str">
        <f t="shared" si="71"/>
        <v>Apr</v>
      </c>
      <c r="E650" s="14" t="str">
        <f t="shared" si="72"/>
        <v>Q2</v>
      </c>
      <c r="F650" s="11" t="s">
        <v>44</v>
      </c>
      <c r="G650" s="11" t="s">
        <v>57</v>
      </c>
      <c r="H650" s="11" t="s">
        <v>52</v>
      </c>
      <c r="I650" s="11" t="s">
        <v>27</v>
      </c>
      <c r="J650" s="11" t="s">
        <v>28</v>
      </c>
      <c r="K650" s="11" t="s">
        <v>50</v>
      </c>
      <c r="L650" s="15">
        <v>4</v>
      </c>
      <c r="M650" s="16">
        <v>39.78</v>
      </c>
      <c r="N650" s="17">
        <v>0.05</v>
      </c>
      <c r="O650" s="16">
        <v>16.7</v>
      </c>
      <c r="P650" s="16">
        <f t="shared" si="73"/>
        <v>151.16399999999999</v>
      </c>
      <c r="Q650" s="16">
        <f t="shared" si="74"/>
        <v>66.8</v>
      </c>
      <c r="R650" s="16">
        <f t="shared" si="75"/>
        <v>84.364000000000004</v>
      </c>
      <c r="S650" s="18">
        <f t="shared" si="76"/>
        <v>0.55809584292556402</v>
      </c>
      <c r="T650" s="19">
        <f>YEAR(SalesDataTable[[#This Row],[Order Date]])</f>
        <v>2026</v>
      </c>
      <c r="U650" s="18" t="str">
        <f>"Q"&amp;ROUNDUP(MONTH(SalesDataTable[[#This Row],[Order Date]])/3,0)</f>
        <v>Q2</v>
      </c>
      <c r="V650" s="15">
        <f>MONTH(SalesDataTable[[#This Row],[Order Date]])</f>
        <v>4</v>
      </c>
      <c r="W650" s="18" t="str">
        <f>TEXT(SalesDataTable[[#This Row],[Order Date]],"mmm")</f>
        <v>Apr</v>
      </c>
    </row>
    <row r="651" spans="1:23" ht="15.6">
      <c r="A651" s="11">
        <v>3777</v>
      </c>
      <c r="B651" s="12">
        <v>46135</v>
      </c>
      <c r="C651" s="11">
        <f t="shared" si="70"/>
        <v>2026</v>
      </c>
      <c r="D651" s="13" t="str">
        <f t="shared" si="71"/>
        <v>Apr</v>
      </c>
      <c r="E651" s="14" t="str">
        <f t="shared" si="72"/>
        <v>Q2</v>
      </c>
      <c r="F651" s="11" t="s">
        <v>44</v>
      </c>
      <c r="G651" s="11" t="s">
        <v>45</v>
      </c>
      <c r="H651" s="11" t="s">
        <v>52</v>
      </c>
      <c r="I651" s="11" t="s">
        <v>40</v>
      </c>
      <c r="J651" s="11" t="s">
        <v>33</v>
      </c>
      <c r="K651" s="11" t="s">
        <v>34</v>
      </c>
      <c r="L651" s="15">
        <v>1</v>
      </c>
      <c r="M651" s="16">
        <v>92.74</v>
      </c>
      <c r="N651" s="17">
        <v>0</v>
      </c>
      <c r="O651" s="16">
        <v>46.1</v>
      </c>
      <c r="P651" s="16">
        <f t="shared" si="73"/>
        <v>92.74</v>
      </c>
      <c r="Q651" s="16">
        <f t="shared" si="74"/>
        <v>46.1</v>
      </c>
      <c r="R651" s="16">
        <f t="shared" si="75"/>
        <v>46.64</v>
      </c>
      <c r="S651" s="18">
        <f t="shared" si="76"/>
        <v>0.50291136510675005</v>
      </c>
      <c r="T651" s="19">
        <f>YEAR(SalesDataTable[[#This Row],[Order Date]])</f>
        <v>2026</v>
      </c>
      <c r="U651" s="18" t="str">
        <f>"Q"&amp;ROUNDUP(MONTH(SalesDataTable[[#This Row],[Order Date]])/3,0)</f>
        <v>Q2</v>
      </c>
      <c r="V651" s="15">
        <f>MONTH(SalesDataTable[[#This Row],[Order Date]])</f>
        <v>4</v>
      </c>
      <c r="W651" s="18" t="str">
        <f>TEXT(SalesDataTable[[#This Row],[Order Date]],"mmm")</f>
        <v>Apr</v>
      </c>
    </row>
    <row r="652" spans="1:23" ht="15.6">
      <c r="A652" s="11">
        <v>4980</v>
      </c>
      <c r="B652" s="12">
        <v>46135</v>
      </c>
      <c r="C652" s="11">
        <f t="shared" si="70"/>
        <v>2026</v>
      </c>
      <c r="D652" s="13" t="str">
        <f t="shared" si="71"/>
        <v>Apr</v>
      </c>
      <c r="E652" s="14" t="str">
        <f t="shared" si="72"/>
        <v>Q2</v>
      </c>
      <c r="F652" s="11" t="s">
        <v>30</v>
      </c>
      <c r="G652" s="11" t="s">
        <v>51</v>
      </c>
      <c r="H652" s="11" t="s">
        <v>43</v>
      </c>
      <c r="I652" s="11" t="s">
        <v>27</v>
      </c>
      <c r="J652" s="11" t="s">
        <v>47</v>
      </c>
      <c r="K652" s="11" t="s">
        <v>75</v>
      </c>
      <c r="L652" s="15">
        <v>2</v>
      </c>
      <c r="M652" s="16">
        <v>120.49</v>
      </c>
      <c r="N652" s="17">
        <v>0.1</v>
      </c>
      <c r="O652" s="16">
        <v>62.23</v>
      </c>
      <c r="P652" s="16">
        <f t="shared" si="73"/>
        <v>216.88200000000001</v>
      </c>
      <c r="Q652" s="16">
        <f t="shared" si="74"/>
        <v>124.46</v>
      </c>
      <c r="R652" s="16">
        <f t="shared" si="75"/>
        <v>92.421999999999997</v>
      </c>
      <c r="S652" s="18">
        <f t="shared" si="76"/>
        <v>0.42613955976060702</v>
      </c>
      <c r="T652" s="19">
        <f>YEAR(SalesDataTable[[#This Row],[Order Date]])</f>
        <v>2026</v>
      </c>
      <c r="U652" s="18" t="str">
        <f>"Q"&amp;ROUNDUP(MONTH(SalesDataTable[[#This Row],[Order Date]])/3,0)</f>
        <v>Q2</v>
      </c>
      <c r="V652" s="15">
        <f>MONTH(SalesDataTable[[#This Row],[Order Date]])</f>
        <v>4</v>
      </c>
      <c r="W652" s="18" t="str">
        <f>TEXT(SalesDataTable[[#This Row],[Order Date]],"mmm")</f>
        <v>Apr</v>
      </c>
    </row>
    <row r="653" spans="1:23" ht="15.6">
      <c r="A653" s="11">
        <v>1102</v>
      </c>
      <c r="B653" s="12">
        <v>46136</v>
      </c>
      <c r="C653" s="11">
        <f t="shared" si="70"/>
        <v>2026</v>
      </c>
      <c r="D653" s="13" t="str">
        <f t="shared" si="71"/>
        <v>Apr</v>
      </c>
      <c r="E653" s="14" t="str">
        <f t="shared" si="72"/>
        <v>Q2</v>
      </c>
      <c r="F653" s="11" t="s">
        <v>30</v>
      </c>
      <c r="G653" s="11" t="s">
        <v>51</v>
      </c>
      <c r="H653" s="11" t="s">
        <v>26</v>
      </c>
      <c r="I653" s="11" t="s">
        <v>40</v>
      </c>
      <c r="J653" s="11" t="s">
        <v>33</v>
      </c>
      <c r="K653" s="11" t="s">
        <v>70</v>
      </c>
      <c r="L653" s="15">
        <v>2</v>
      </c>
      <c r="M653" s="16">
        <v>70.53</v>
      </c>
      <c r="N653" s="17">
        <v>0</v>
      </c>
      <c r="O653" s="16">
        <v>32.229999999999997</v>
      </c>
      <c r="P653" s="16">
        <f t="shared" si="73"/>
        <v>141.06</v>
      </c>
      <c r="Q653" s="16">
        <f t="shared" si="74"/>
        <v>64.459999999999994</v>
      </c>
      <c r="R653" s="16">
        <f t="shared" si="75"/>
        <v>76.599999999999994</v>
      </c>
      <c r="S653" s="18">
        <f t="shared" si="76"/>
        <v>0.54303133418403504</v>
      </c>
      <c r="T653" s="19">
        <f>YEAR(SalesDataTable[[#This Row],[Order Date]])</f>
        <v>2026</v>
      </c>
      <c r="U653" s="18" t="str">
        <f>"Q"&amp;ROUNDUP(MONTH(SalesDataTable[[#This Row],[Order Date]])/3,0)</f>
        <v>Q2</v>
      </c>
      <c r="V653" s="15">
        <f>MONTH(SalesDataTable[[#This Row],[Order Date]])</f>
        <v>4</v>
      </c>
      <c r="W653" s="18" t="str">
        <f>TEXT(SalesDataTable[[#This Row],[Order Date]],"mmm")</f>
        <v>Apr</v>
      </c>
    </row>
    <row r="654" spans="1:23" ht="15.6">
      <c r="A654" s="11">
        <v>1333</v>
      </c>
      <c r="B654" s="12">
        <v>46136</v>
      </c>
      <c r="C654" s="11">
        <f t="shared" si="70"/>
        <v>2026</v>
      </c>
      <c r="D654" s="13" t="str">
        <f t="shared" si="71"/>
        <v>Apr</v>
      </c>
      <c r="E654" s="14" t="str">
        <f t="shared" si="72"/>
        <v>Q2</v>
      </c>
      <c r="F654" s="11" t="s">
        <v>30</v>
      </c>
      <c r="G654" s="11" t="s">
        <v>73</v>
      </c>
      <c r="H654" s="11" t="s">
        <v>26</v>
      </c>
      <c r="I654" s="11" t="s">
        <v>37</v>
      </c>
      <c r="J654" s="11" t="s">
        <v>33</v>
      </c>
      <c r="K654" s="11" t="s">
        <v>34</v>
      </c>
      <c r="L654" s="15">
        <v>1</v>
      </c>
      <c r="M654" s="16">
        <v>90.87</v>
      </c>
      <c r="N654" s="17">
        <v>0.1</v>
      </c>
      <c r="O654" s="16">
        <v>44.4</v>
      </c>
      <c r="P654" s="16">
        <f t="shared" si="73"/>
        <v>81.783000000000001</v>
      </c>
      <c r="Q654" s="16">
        <f t="shared" si="74"/>
        <v>44.4</v>
      </c>
      <c r="R654" s="16">
        <f t="shared" si="75"/>
        <v>37.383000000000003</v>
      </c>
      <c r="S654" s="18">
        <f t="shared" si="76"/>
        <v>0.45709988628443599</v>
      </c>
      <c r="T654" s="19">
        <f>YEAR(SalesDataTable[[#This Row],[Order Date]])</f>
        <v>2026</v>
      </c>
      <c r="U654" s="18" t="str">
        <f>"Q"&amp;ROUNDUP(MONTH(SalesDataTable[[#This Row],[Order Date]])/3,0)</f>
        <v>Q2</v>
      </c>
      <c r="V654" s="15">
        <f>MONTH(SalesDataTable[[#This Row],[Order Date]])</f>
        <v>4</v>
      </c>
      <c r="W654" s="18" t="str">
        <f>TEXT(SalesDataTable[[#This Row],[Order Date]],"mmm")</f>
        <v>Apr</v>
      </c>
    </row>
    <row r="655" spans="1:23" ht="15.6">
      <c r="A655" s="11">
        <v>1369</v>
      </c>
      <c r="B655" s="12">
        <v>46136</v>
      </c>
      <c r="C655" s="11">
        <f t="shared" si="70"/>
        <v>2026</v>
      </c>
      <c r="D655" s="13" t="str">
        <f t="shared" si="71"/>
        <v>Apr</v>
      </c>
      <c r="E655" s="14" t="str">
        <f t="shared" si="72"/>
        <v>Q2</v>
      </c>
      <c r="F655" s="11" t="s">
        <v>30</v>
      </c>
      <c r="G655" s="11" t="s">
        <v>73</v>
      </c>
      <c r="H655" s="11" t="s">
        <v>32</v>
      </c>
      <c r="I655" s="11" t="s">
        <v>27</v>
      </c>
      <c r="J655" s="11" t="s">
        <v>58</v>
      </c>
      <c r="K655" s="11" t="s">
        <v>62</v>
      </c>
      <c r="L655" s="15">
        <v>3</v>
      </c>
      <c r="M655" s="16">
        <v>124.31</v>
      </c>
      <c r="N655" s="17">
        <v>0.2</v>
      </c>
      <c r="O655" s="16">
        <v>67.97</v>
      </c>
      <c r="P655" s="16">
        <f t="shared" si="73"/>
        <v>298.34399999999999</v>
      </c>
      <c r="Q655" s="16">
        <f t="shared" si="74"/>
        <v>203.91</v>
      </c>
      <c r="R655" s="16">
        <f t="shared" si="75"/>
        <v>94.433999999999997</v>
      </c>
      <c r="S655" s="18">
        <f t="shared" si="76"/>
        <v>0.31652723031131802</v>
      </c>
      <c r="T655" s="19">
        <f>YEAR(SalesDataTable[[#This Row],[Order Date]])</f>
        <v>2026</v>
      </c>
      <c r="U655" s="18" t="str">
        <f>"Q"&amp;ROUNDUP(MONTH(SalesDataTable[[#This Row],[Order Date]])/3,0)</f>
        <v>Q2</v>
      </c>
      <c r="V655" s="15">
        <f>MONTH(SalesDataTable[[#This Row],[Order Date]])</f>
        <v>4</v>
      </c>
      <c r="W655" s="18" t="str">
        <f>TEXT(SalesDataTable[[#This Row],[Order Date]],"mmm")</f>
        <v>Apr</v>
      </c>
    </row>
    <row r="656" spans="1:23" ht="15.6">
      <c r="A656" s="11">
        <v>1712</v>
      </c>
      <c r="B656" s="12">
        <v>46136</v>
      </c>
      <c r="C656" s="11">
        <f t="shared" si="70"/>
        <v>2026</v>
      </c>
      <c r="D656" s="13" t="str">
        <f t="shared" si="71"/>
        <v>Apr</v>
      </c>
      <c r="E656" s="14" t="str">
        <f t="shared" si="72"/>
        <v>Q2</v>
      </c>
      <c r="F656" s="11" t="s">
        <v>30</v>
      </c>
      <c r="G656" s="11" t="s">
        <v>31</v>
      </c>
      <c r="H656" s="11" t="s">
        <v>32</v>
      </c>
      <c r="I656" s="11" t="s">
        <v>27</v>
      </c>
      <c r="J656" s="11" t="s">
        <v>28</v>
      </c>
      <c r="K656" s="11" t="s">
        <v>50</v>
      </c>
      <c r="L656" s="15">
        <v>15</v>
      </c>
      <c r="M656" s="16">
        <v>41.21</v>
      </c>
      <c r="N656" s="17">
        <v>0.15</v>
      </c>
      <c r="O656" s="16">
        <v>16.760000000000002</v>
      </c>
      <c r="P656" s="16">
        <f t="shared" si="73"/>
        <v>525.42750000000001</v>
      </c>
      <c r="Q656" s="16">
        <f t="shared" si="74"/>
        <v>251.4</v>
      </c>
      <c r="R656" s="16">
        <f t="shared" si="75"/>
        <v>274.02749999999997</v>
      </c>
      <c r="S656" s="18">
        <f t="shared" si="76"/>
        <v>0.52153246642020101</v>
      </c>
      <c r="T656" s="19">
        <f>YEAR(SalesDataTable[[#This Row],[Order Date]])</f>
        <v>2026</v>
      </c>
      <c r="U656" s="18" t="str">
        <f>"Q"&amp;ROUNDUP(MONTH(SalesDataTable[[#This Row],[Order Date]])/3,0)</f>
        <v>Q2</v>
      </c>
      <c r="V656" s="15">
        <f>MONTH(SalesDataTable[[#This Row],[Order Date]])</f>
        <v>4</v>
      </c>
      <c r="W656" s="18" t="str">
        <f>TEXT(SalesDataTable[[#This Row],[Order Date]],"mmm")</f>
        <v>Apr</v>
      </c>
    </row>
    <row r="657" spans="1:23" ht="15.6">
      <c r="A657" s="11">
        <v>2229</v>
      </c>
      <c r="B657" s="12">
        <v>46136</v>
      </c>
      <c r="C657" s="11">
        <f t="shared" si="70"/>
        <v>2026</v>
      </c>
      <c r="D657" s="13" t="str">
        <f t="shared" si="71"/>
        <v>Apr</v>
      </c>
      <c r="E657" s="14" t="str">
        <f t="shared" si="72"/>
        <v>Q2</v>
      </c>
      <c r="F657" s="11" t="s">
        <v>24</v>
      </c>
      <c r="G657" s="11" t="s">
        <v>25</v>
      </c>
      <c r="H657" s="11" t="s">
        <v>26</v>
      </c>
      <c r="I657" s="11" t="s">
        <v>37</v>
      </c>
      <c r="J657" s="11" t="s">
        <v>33</v>
      </c>
      <c r="K657" s="11" t="s">
        <v>41</v>
      </c>
      <c r="L657" s="15">
        <v>2</v>
      </c>
      <c r="M657" s="16">
        <v>145.75</v>
      </c>
      <c r="N657" s="17">
        <v>0.1</v>
      </c>
      <c r="O657" s="16">
        <v>78.900000000000006</v>
      </c>
      <c r="P657" s="16">
        <f t="shared" si="73"/>
        <v>262.35000000000002</v>
      </c>
      <c r="Q657" s="16">
        <f t="shared" si="74"/>
        <v>157.80000000000001</v>
      </c>
      <c r="R657" s="16">
        <f t="shared" si="75"/>
        <v>104.55</v>
      </c>
      <c r="S657" s="18">
        <f t="shared" si="76"/>
        <v>0.39851343624928498</v>
      </c>
      <c r="T657" s="19">
        <f>YEAR(SalesDataTable[[#This Row],[Order Date]])</f>
        <v>2026</v>
      </c>
      <c r="U657" s="18" t="str">
        <f>"Q"&amp;ROUNDUP(MONTH(SalesDataTable[[#This Row],[Order Date]])/3,0)</f>
        <v>Q2</v>
      </c>
      <c r="V657" s="15">
        <f>MONTH(SalesDataTable[[#This Row],[Order Date]])</f>
        <v>4</v>
      </c>
      <c r="W657" s="18" t="str">
        <f>TEXT(SalesDataTable[[#This Row],[Order Date]],"mmm")</f>
        <v>Apr</v>
      </c>
    </row>
    <row r="658" spans="1:23" ht="15.6">
      <c r="A658" s="11">
        <v>3458</v>
      </c>
      <c r="B658" s="12">
        <v>46136</v>
      </c>
      <c r="C658" s="11">
        <f t="shared" si="70"/>
        <v>2026</v>
      </c>
      <c r="D658" s="13" t="str">
        <f t="shared" si="71"/>
        <v>Apr</v>
      </c>
      <c r="E658" s="14" t="str">
        <f t="shared" si="72"/>
        <v>Q2</v>
      </c>
      <c r="F658" s="11" t="s">
        <v>35</v>
      </c>
      <c r="G658" s="11" t="s">
        <v>42</v>
      </c>
      <c r="H658" s="11" t="s">
        <v>26</v>
      </c>
      <c r="I658" s="11" t="s">
        <v>37</v>
      </c>
      <c r="J658" s="11" t="s">
        <v>38</v>
      </c>
      <c r="K658" s="11" t="s">
        <v>68</v>
      </c>
      <c r="L658" s="15">
        <v>1</v>
      </c>
      <c r="M658" s="16">
        <v>134.86000000000001</v>
      </c>
      <c r="N658" s="17">
        <v>0</v>
      </c>
      <c r="O658" s="16">
        <v>66.040000000000006</v>
      </c>
      <c r="P658" s="16">
        <f t="shared" si="73"/>
        <v>134.86000000000001</v>
      </c>
      <c r="Q658" s="16">
        <f t="shared" si="74"/>
        <v>66.040000000000006</v>
      </c>
      <c r="R658" s="16">
        <f t="shared" si="75"/>
        <v>68.819999999999993</v>
      </c>
      <c r="S658" s="18">
        <f t="shared" si="76"/>
        <v>0.51030698502150396</v>
      </c>
      <c r="T658" s="19">
        <f>YEAR(SalesDataTable[[#This Row],[Order Date]])</f>
        <v>2026</v>
      </c>
      <c r="U658" s="18" t="str">
        <f>"Q"&amp;ROUNDUP(MONTH(SalesDataTable[[#This Row],[Order Date]])/3,0)</f>
        <v>Q2</v>
      </c>
      <c r="V658" s="15">
        <f>MONTH(SalesDataTable[[#This Row],[Order Date]])</f>
        <v>4</v>
      </c>
      <c r="W658" s="18" t="str">
        <f>TEXT(SalesDataTable[[#This Row],[Order Date]],"mmm")</f>
        <v>Apr</v>
      </c>
    </row>
    <row r="659" spans="1:23" ht="15.6">
      <c r="A659" s="11">
        <v>4637</v>
      </c>
      <c r="B659" s="12">
        <v>46136</v>
      </c>
      <c r="C659" s="11">
        <f t="shared" si="70"/>
        <v>2026</v>
      </c>
      <c r="D659" s="13" t="str">
        <f t="shared" si="71"/>
        <v>Apr</v>
      </c>
      <c r="E659" s="14" t="str">
        <f t="shared" si="72"/>
        <v>Q2</v>
      </c>
      <c r="F659" s="11" t="s">
        <v>44</v>
      </c>
      <c r="G659" s="11" t="s">
        <v>71</v>
      </c>
      <c r="H659" s="11" t="s">
        <v>43</v>
      </c>
      <c r="I659" s="11" t="s">
        <v>37</v>
      </c>
      <c r="J659" s="11" t="s">
        <v>38</v>
      </c>
      <c r="K659" s="11" t="s">
        <v>68</v>
      </c>
      <c r="L659" s="15">
        <v>1</v>
      </c>
      <c r="M659" s="16">
        <v>136.07</v>
      </c>
      <c r="N659" s="17">
        <v>0</v>
      </c>
      <c r="O659" s="16">
        <v>65.17</v>
      </c>
      <c r="P659" s="16">
        <f t="shared" si="73"/>
        <v>136.07</v>
      </c>
      <c r="Q659" s="16">
        <f t="shared" si="74"/>
        <v>65.17</v>
      </c>
      <c r="R659" s="16">
        <f t="shared" si="75"/>
        <v>70.900000000000006</v>
      </c>
      <c r="S659" s="18">
        <f t="shared" si="76"/>
        <v>0.52105533916366598</v>
      </c>
      <c r="T659" s="19">
        <f>YEAR(SalesDataTable[[#This Row],[Order Date]])</f>
        <v>2026</v>
      </c>
      <c r="U659" s="18" t="str">
        <f>"Q"&amp;ROUNDUP(MONTH(SalesDataTable[[#This Row],[Order Date]])/3,0)</f>
        <v>Q2</v>
      </c>
      <c r="V659" s="15">
        <f>MONTH(SalesDataTable[[#This Row],[Order Date]])</f>
        <v>4</v>
      </c>
      <c r="W659" s="18" t="str">
        <f>TEXT(SalesDataTable[[#This Row],[Order Date]],"mmm")</f>
        <v>Apr</v>
      </c>
    </row>
    <row r="660" spans="1:23" ht="15.6">
      <c r="A660" s="11">
        <v>4726</v>
      </c>
      <c r="B660" s="12">
        <v>46136</v>
      </c>
      <c r="C660" s="11">
        <f t="shared" si="70"/>
        <v>2026</v>
      </c>
      <c r="D660" s="13" t="str">
        <f t="shared" si="71"/>
        <v>Apr</v>
      </c>
      <c r="E660" s="14" t="str">
        <f t="shared" si="72"/>
        <v>Q2</v>
      </c>
      <c r="F660" s="11" t="s">
        <v>24</v>
      </c>
      <c r="G660" s="11" t="s">
        <v>74</v>
      </c>
      <c r="H660" s="11" t="s">
        <v>43</v>
      </c>
      <c r="I660" s="11" t="s">
        <v>40</v>
      </c>
      <c r="J660" s="11" t="s">
        <v>38</v>
      </c>
      <c r="K660" s="11" t="s">
        <v>56</v>
      </c>
      <c r="L660" s="15">
        <v>1</v>
      </c>
      <c r="M660" s="16">
        <v>47.25</v>
      </c>
      <c r="N660" s="17">
        <v>0.1</v>
      </c>
      <c r="O660" s="16">
        <v>18.25</v>
      </c>
      <c r="P660" s="16">
        <f t="shared" si="73"/>
        <v>42.524999999999999</v>
      </c>
      <c r="Q660" s="16">
        <f t="shared" si="74"/>
        <v>18.25</v>
      </c>
      <c r="R660" s="16">
        <f t="shared" si="75"/>
        <v>24.274999999999999</v>
      </c>
      <c r="S660" s="18">
        <f t="shared" si="76"/>
        <v>0.57084068195179305</v>
      </c>
      <c r="T660" s="19">
        <f>YEAR(SalesDataTable[[#This Row],[Order Date]])</f>
        <v>2026</v>
      </c>
      <c r="U660" s="18" t="str">
        <f>"Q"&amp;ROUNDUP(MONTH(SalesDataTable[[#This Row],[Order Date]])/3,0)</f>
        <v>Q2</v>
      </c>
      <c r="V660" s="15">
        <f>MONTH(SalesDataTable[[#This Row],[Order Date]])</f>
        <v>4</v>
      </c>
      <c r="W660" s="18" t="str">
        <f>TEXT(SalesDataTable[[#This Row],[Order Date]],"mmm")</f>
        <v>Apr</v>
      </c>
    </row>
    <row r="661" spans="1:23" ht="15.6">
      <c r="A661" s="11">
        <v>4838</v>
      </c>
      <c r="B661" s="12">
        <v>46136</v>
      </c>
      <c r="C661" s="11">
        <f t="shared" si="70"/>
        <v>2026</v>
      </c>
      <c r="D661" s="13" t="str">
        <f t="shared" si="71"/>
        <v>Apr</v>
      </c>
      <c r="E661" s="14" t="str">
        <f t="shared" si="72"/>
        <v>Q2</v>
      </c>
      <c r="F661" s="11" t="s">
        <v>24</v>
      </c>
      <c r="G661" s="11" t="s">
        <v>25</v>
      </c>
      <c r="H661" s="11" t="s">
        <v>26</v>
      </c>
      <c r="I661" s="11" t="s">
        <v>40</v>
      </c>
      <c r="J661" s="11" t="s">
        <v>28</v>
      </c>
      <c r="K661" s="11" t="s">
        <v>50</v>
      </c>
      <c r="L661" s="15">
        <v>2</v>
      </c>
      <c r="M661" s="16">
        <v>41.32</v>
      </c>
      <c r="N661" s="17">
        <v>0.1</v>
      </c>
      <c r="O661" s="16">
        <v>16.66</v>
      </c>
      <c r="P661" s="16">
        <f t="shared" si="73"/>
        <v>74.376000000000005</v>
      </c>
      <c r="Q661" s="16">
        <f t="shared" si="74"/>
        <v>33.32</v>
      </c>
      <c r="R661" s="16">
        <f t="shared" si="75"/>
        <v>41.055999999999997</v>
      </c>
      <c r="S661" s="18">
        <f t="shared" si="76"/>
        <v>0.55200602344842398</v>
      </c>
      <c r="T661" s="19">
        <f>YEAR(SalesDataTable[[#This Row],[Order Date]])</f>
        <v>2026</v>
      </c>
      <c r="U661" s="18" t="str">
        <f>"Q"&amp;ROUNDUP(MONTH(SalesDataTable[[#This Row],[Order Date]])/3,0)</f>
        <v>Q2</v>
      </c>
      <c r="V661" s="15">
        <f>MONTH(SalesDataTable[[#This Row],[Order Date]])</f>
        <v>4</v>
      </c>
      <c r="W661" s="18" t="str">
        <f>TEXT(SalesDataTable[[#This Row],[Order Date]],"mmm")</f>
        <v>Apr</v>
      </c>
    </row>
    <row r="662" spans="1:23" ht="15.6">
      <c r="A662" s="11">
        <v>5075</v>
      </c>
      <c r="B662" s="12">
        <v>46136</v>
      </c>
      <c r="C662" s="11">
        <f t="shared" si="70"/>
        <v>2026</v>
      </c>
      <c r="D662" s="13" t="str">
        <f t="shared" si="71"/>
        <v>Apr</v>
      </c>
      <c r="E662" s="14" t="str">
        <f t="shared" si="72"/>
        <v>Q2</v>
      </c>
      <c r="F662" s="11" t="s">
        <v>24</v>
      </c>
      <c r="G662" s="11" t="s">
        <v>74</v>
      </c>
      <c r="H662" s="11" t="s">
        <v>52</v>
      </c>
      <c r="I662" s="11" t="s">
        <v>37</v>
      </c>
      <c r="J662" s="11" t="s">
        <v>28</v>
      </c>
      <c r="K662" s="11" t="s">
        <v>29</v>
      </c>
      <c r="L662" s="15">
        <v>2</v>
      </c>
      <c r="M662" s="16">
        <v>81.75</v>
      </c>
      <c r="N662" s="17">
        <v>0</v>
      </c>
      <c r="O662" s="16">
        <v>41.92</v>
      </c>
      <c r="P662" s="16">
        <f t="shared" si="73"/>
        <v>163.5</v>
      </c>
      <c r="Q662" s="16">
        <f t="shared" si="74"/>
        <v>83.84</v>
      </c>
      <c r="R662" s="16">
        <f t="shared" si="75"/>
        <v>79.66</v>
      </c>
      <c r="S662" s="18">
        <f t="shared" si="76"/>
        <v>0.48721712538226303</v>
      </c>
      <c r="T662" s="19">
        <f>YEAR(SalesDataTable[[#This Row],[Order Date]])</f>
        <v>2026</v>
      </c>
      <c r="U662" s="18" t="str">
        <f>"Q"&amp;ROUNDUP(MONTH(SalesDataTable[[#This Row],[Order Date]])/3,0)</f>
        <v>Q2</v>
      </c>
      <c r="V662" s="15">
        <f>MONTH(SalesDataTable[[#This Row],[Order Date]])</f>
        <v>4</v>
      </c>
      <c r="W662" s="18" t="str">
        <f>TEXT(SalesDataTable[[#This Row],[Order Date]],"mmm")</f>
        <v>Apr</v>
      </c>
    </row>
    <row r="663" spans="1:23" ht="15.6">
      <c r="A663" s="11">
        <v>149</v>
      </c>
      <c r="B663" s="12">
        <v>46137</v>
      </c>
      <c r="C663" s="11">
        <f t="shared" si="70"/>
        <v>2026</v>
      </c>
      <c r="D663" s="13" t="str">
        <f t="shared" si="71"/>
        <v>Apr</v>
      </c>
      <c r="E663" s="14" t="str">
        <f t="shared" si="72"/>
        <v>Q2</v>
      </c>
      <c r="F663" s="11" t="s">
        <v>30</v>
      </c>
      <c r="G663" s="11" t="s">
        <v>67</v>
      </c>
      <c r="H663" s="11" t="s">
        <v>26</v>
      </c>
      <c r="I663" s="11" t="s">
        <v>27</v>
      </c>
      <c r="J663" s="11" t="s">
        <v>38</v>
      </c>
      <c r="K663" s="11" t="s">
        <v>39</v>
      </c>
      <c r="L663" s="15">
        <v>1</v>
      </c>
      <c r="M663" s="16">
        <v>36.020000000000003</v>
      </c>
      <c r="N663" s="17">
        <v>0.05</v>
      </c>
      <c r="O663" s="16">
        <v>13.72</v>
      </c>
      <c r="P663" s="16">
        <f t="shared" si="73"/>
        <v>34.219000000000001</v>
      </c>
      <c r="Q663" s="16">
        <f t="shared" si="74"/>
        <v>13.72</v>
      </c>
      <c r="R663" s="16">
        <f t="shared" si="75"/>
        <v>20.498999999999999</v>
      </c>
      <c r="S663" s="18">
        <f t="shared" si="76"/>
        <v>0.599053157602502</v>
      </c>
      <c r="T663" s="19">
        <f>YEAR(SalesDataTable[[#This Row],[Order Date]])</f>
        <v>2026</v>
      </c>
      <c r="U663" s="18" t="str">
        <f>"Q"&amp;ROUNDUP(MONTH(SalesDataTable[[#This Row],[Order Date]])/3,0)</f>
        <v>Q2</v>
      </c>
      <c r="V663" s="15">
        <f>MONTH(SalesDataTable[[#This Row],[Order Date]])</f>
        <v>4</v>
      </c>
      <c r="W663" s="18" t="str">
        <f>TEXT(SalesDataTable[[#This Row],[Order Date]],"mmm")</f>
        <v>Apr</v>
      </c>
    </row>
    <row r="664" spans="1:23" ht="15.6">
      <c r="A664" s="11">
        <v>449</v>
      </c>
      <c r="B664" s="12">
        <v>46137</v>
      </c>
      <c r="C664" s="11">
        <f t="shared" si="70"/>
        <v>2026</v>
      </c>
      <c r="D664" s="13" t="str">
        <f t="shared" si="71"/>
        <v>Apr</v>
      </c>
      <c r="E664" s="14" t="str">
        <f t="shared" si="72"/>
        <v>Q2</v>
      </c>
      <c r="F664" s="11" t="s">
        <v>35</v>
      </c>
      <c r="G664" s="11" t="s">
        <v>49</v>
      </c>
      <c r="H664" s="11" t="s">
        <v>26</v>
      </c>
      <c r="I664" s="11" t="s">
        <v>40</v>
      </c>
      <c r="J664" s="11" t="s">
        <v>38</v>
      </c>
      <c r="K664" s="11" t="s">
        <v>39</v>
      </c>
      <c r="L664" s="15">
        <v>1</v>
      </c>
      <c r="M664" s="16">
        <v>36.68</v>
      </c>
      <c r="N664" s="17">
        <v>0</v>
      </c>
      <c r="O664" s="16">
        <v>13.27</v>
      </c>
      <c r="P664" s="16">
        <f t="shared" si="73"/>
        <v>36.68</v>
      </c>
      <c r="Q664" s="16">
        <f t="shared" si="74"/>
        <v>13.27</v>
      </c>
      <c r="R664" s="16">
        <f t="shared" si="75"/>
        <v>23.41</v>
      </c>
      <c r="S664" s="18">
        <f t="shared" si="76"/>
        <v>0.63822246455834197</v>
      </c>
      <c r="T664" s="19">
        <f>YEAR(SalesDataTable[[#This Row],[Order Date]])</f>
        <v>2026</v>
      </c>
      <c r="U664" s="18" t="str">
        <f>"Q"&amp;ROUNDUP(MONTH(SalesDataTable[[#This Row],[Order Date]])/3,0)</f>
        <v>Q2</v>
      </c>
      <c r="V664" s="15">
        <f>MONTH(SalesDataTable[[#This Row],[Order Date]])</f>
        <v>4</v>
      </c>
      <c r="W664" s="18" t="str">
        <f>TEXT(SalesDataTable[[#This Row],[Order Date]],"mmm")</f>
        <v>Apr</v>
      </c>
    </row>
    <row r="665" spans="1:23" ht="15.6">
      <c r="A665" s="11">
        <v>1422</v>
      </c>
      <c r="B665" s="12">
        <v>46137</v>
      </c>
      <c r="C665" s="11">
        <f t="shared" si="70"/>
        <v>2026</v>
      </c>
      <c r="D665" s="13" t="str">
        <f t="shared" si="71"/>
        <v>Apr</v>
      </c>
      <c r="E665" s="14" t="str">
        <f t="shared" si="72"/>
        <v>Q2</v>
      </c>
      <c r="F665" s="11" t="s">
        <v>44</v>
      </c>
      <c r="G665" s="11" t="s">
        <v>57</v>
      </c>
      <c r="H665" s="11" t="s">
        <v>32</v>
      </c>
      <c r="I665" s="11" t="s">
        <v>40</v>
      </c>
      <c r="J665" s="11" t="s">
        <v>47</v>
      </c>
      <c r="K665" s="11" t="s">
        <v>48</v>
      </c>
      <c r="L665" s="15">
        <v>6</v>
      </c>
      <c r="M665" s="16">
        <v>348.16</v>
      </c>
      <c r="N665" s="17">
        <v>0.1</v>
      </c>
      <c r="O665" s="16">
        <v>198.24</v>
      </c>
      <c r="P665" s="16">
        <f t="shared" si="73"/>
        <v>1880.0640000000001</v>
      </c>
      <c r="Q665" s="16">
        <f t="shared" si="74"/>
        <v>1189.44</v>
      </c>
      <c r="R665" s="16">
        <f t="shared" si="75"/>
        <v>690.62400000000002</v>
      </c>
      <c r="S665" s="18">
        <f t="shared" si="76"/>
        <v>0.36734068627451</v>
      </c>
      <c r="T665" s="19">
        <f>YEAR(SalesDataTable[[#This Row],[Order Date]])</f>
        <v>2026</v>
      </c>
      <c r="U665" s="18" t="str">
        <f>"Q"&amp;ROUNDUP(MONTH(SalesDataTable[[#This Row],[Order Date]])/3,0)</f>
        <v>Q2</v>
      </c>
      <c r="V665" s="15">
        <f>MONTH(SalesDataTable[[#This Row],[Order Date]])</f>
        <v>4</v>
      </c>
      <c r="W665" s="18" t="str">
        <f>TEXT(SalesDataTable[[#This Row],[Order Date]],"mmm")</f>
        <v>Apr</v>
      </c>
    </row>
    <row r="666" spans="1:23" ht="15.6">
      <c r="A666" s="11">
        <v>3248</v>
      </c>
      <c r="B666" s="12">
        <v>46137</v>
      </c>
      <c r="C666" s="11">
        <f t="shared" si="70"/>
        <v>2026</v>
      </c>
      <c r="D666" s="13" t="str">
        <f t="shared" si="71"/>
        <v>Apr</v>
      </c>
      <c r="E666" s="14" t="str">
        <f t="shared" si="72"/>
        <v>Q2</v>
      </c>
      <c r="F666" s="11" t="s">
        <v>35</v>
      </c>
      <c r="G666" s="11" t="s">
        <v>76</v>
      </c>
      <c r="H666" s="11" t="s">
        <v>26</v>
      </c>
      <c r="I666" s="11" t="s">
        <v>27</v>
      </c>
      <c r="J666" s="11" t="s">
        <v>28</v>
      </c>
      <c r="K666" s="11" t="s">
        <v>50</v>
      </c>
      <c r="L666" s="15">
        <v>2</v>
      </c>
      <c r="M666" s="16">
        <v>39.799999999999997</v>
      </c>
      <c r="N666" s="17">
        <v>0.05</v>
      </c>
      <c r="O666" s="16">
        <v>16.23</v>
      </c>
      <c r="P666" s="16">
        <f t="shared" si="73"/>
        <v>75.62</v>
      </c>
      <c r="Q666" s="16">
        <f t="shared" si="74"/>
        <v>32.46</v>
      </c>
      <c r="R666" s="16">
        <f t="shared" si="75"/>
        <v>43.16</v>
      </c>
      <c r="S666" s="18">
        <f t="shared" si="76"/>
        <v>0.57074847923829697</v>
      </c>
      <c r="T666" s="19">
        <f>YEAR(SalesDataTable[[#This Row],[Order Date]])</f>
        <v>2026</v>
      </c>
      <c r="U666" s="18" t="str">
        <f>"Q"&amp;ROUNDUP(MONTH(SalesDataTable[[#This Row],[Order Date]])/3,0)</f>
        <v>Q2</v>
      </c>
      <c r="V666" s="15">
        <f>MONTH(SalesDataTable[[#This Row],[Order Date]])</f>
        <v>4</v>
      </c>
      <c r="W666" s="18" t="str">
        <f>TEXT(SalesDataTable[[#This Row],[Order Date]],"mmm")</f>
        <v>Apr</v>
      </c>
    </row>
    <row r="667" spans="1:23" ht="15.6">
      <c r="A667" s="11">
        <v>3445</v>
      </c>
      <c r="B667" s="12">
        <v>46137</v>
      </c>
      <c r="C667" s="11">
        <f t="shared" si="70"/>
        <v>2026</v>
      </c>
      <c r="D667" s="13" t="str">
        <f t="shared" si="71"/>
        <v>Apr</v>
      </c>
      <c r="E667" s="14" t="str">
        <f t="shared" si="72"/>
        <v>Q2</v>
      </c>
      <c r="F667" s="11" t="s">
        <v>24</v>
      </c>
      <c r="G667" s="11" t="s">
        <v>74</v>
      </c>
      <c r="H667" s="11" t="s">
        <v>26</v>
      </c>
      <c r="I667" s="11" t="s">
        <v>27</v>
      </c>
      <c r="J667" s="11" t="s">
        <v>28</v>
      </c>
      <c r="K667" s="11" t="s">
        <v>50</v>
      </c>
      <c r="L667" s="15">
        <v>5</v>
      </c>
      <c r="M667" s="16">
        <v>39.369999999999997</v>
      </c>
      <c r="N667" s="17">
        <v>0.05</v>
      </c>
      <c r="O667" s="16">
        <v>16.760000000000002</v>
      </c>
      <c r="P667" s="16">
        <f t="shared" si="73"/>
        <v>187.00749999999999</v>
      </c>
      <c r="Q667" s="16">
        <f t="shared" si="74"/>
        <v>83.8</v>
      </c>
      <c r="R667" s="16">
        <f t="shared" si="75"/>
        <v>103.2075</v>
      </c>
      <c r="S667" s="18">
        <f t="shared" si="76"/>
        <v>0.55188963009504999</v>
      </c>
      <c r="T667" s="19">
        <f>YEAR(SalesDataTable[[#This Row],[Order Date]])</f>
        <v>2026</v>
      </c>
      <c r="U667" s="18" t="str">
        <f>"Q"&amp;ROUNDUP(MONTH(SalesDataTable[[#This Row],[Order Date]])/3,0)</f>
        <v>Q2</v>
      </c>
      <c r="V667" s="15">
        <f>MONTH(SalesDataTable[[#This Row],[Order Date]])</f>
        <v>4</v>
      </c>
      <c r="W667" s="18" t="str">
        <f>TEXT(SalesDataTable[[#This Row],[Order Date]],"mmm")</f>
        <v>Apr</v>
      </c>
    </row>
    <row r="668" spans="1:23" ht="15.6">
      <c r="A668" s="11">
        <v>3930</v>
      </c>
      <c r="B668" s="12">
        <v>46137</v>
      </c>
      <c r="C668" s="11">
        <f t="shared" si="70"/>
        <v>2026</v>
      </c>
      <c r="D668" s="13" t="str">
        <f t="shared" si="71"/>
        <v>Apr</v>
      </c>
      <c r="E668" s="14" t="str">
        <f t="shared" si="72"/>
        <v>Q2</v>
      </c>
      <c r="F668" s="11" t="s">
        <v>30</v>
      </c>
      <c r="G668" s="11" t="s">
        <v>67</v>
      </c>
      <c r="H668" s="11" t="s">
        <v>52</v>
      </c>
      <c r="I668" s="11" t="s">
        <v>27</v>
      </c>
      <c r="J668" s="11" t="s">
        <v>58</v>
      </c>
      <c r="K668" s="11" t="s">
        <v>59</v>
      </c>
      <c r="L668" s="15">
        <v>2</v>
      </c>
      <c r="M668" s="16">
        <v>40.85</v>
      </c>
      <c r="N668" s="17">
        <v>0</v>
      </c>
      <c r="O668" s="16">
        <v>14.99</v>
      </c>
      <c r="P668" s="16">
        <f t="shared" si="73"/>
        <v>81.7</v>
      </c>
      <c r="Q668" s="16">
        <f t="shared" si="74"/>
        <v>29.98</v>
      </c>
      <c r="R668" s="16">
        <f t="shared" si="75"/>
        <v>51.72</v>
      </c>
      <c r="S668" s="18">
        <f t="shared" si="76"/>
        <v>0.633047735618115</v>
      </c>
      <c r="T668" s="19">
        <f>YEAR(SalesDataTable[[#This Row],[Order Date]])</f>
        <v>2026</v>
      </c>
      <c r="U668" s="18" t="str">
        <f>"Q"&amp;ROUNDUP(MONTH(SalesDataTable[[#This Row],[Order Date]])/3,0)</f>
        <v>Q2</v>
      </c>
      <c r="V668" s="15">
        <f>MONTH(SalesDataTable[[#This Row],[Order Date]])</f>
        <v>4</v>
      </c>
      <c r="W668" s="18" t="str">
        <f>TEXT(SalesDataTable[[#This Row],[Order Date]],"mmm")</f>
        <v>Apr</v>
      </c>
    </row>
    <row r="669" spans="1:23" ht="15.6">
      <c r="A669" s="11">
        <v>3969</v>
      </c>
      <c r="B669" s="12">
        <v>46137</v>
      </c>
      <c r="C669" s="11">
        <f t="shared" si="70"/>
        <v>2026</v>
      </c>
      <c r="D669" s="13" t="str">
        <f t="shared" si="71"/>
        <v>Apr</v>
      </c>
      <c r="E669" s="14" t="str">
        <f t="shared" si="72"/>
        <v>Q2</v>
      </c>
      <c r="F669" s="11" t="s">
        <v>44</v>
      </c>
      <c r="G669" s="11" t="s">
        <v>57</v>
      </c>
      <c r="H669" s="11" t="s">
        <v>52</v>
      </c>
      <c r="I669" s="11" t="s">
        <v>27</v>
      </c>
      <c r="J669" s="11" t="s">
        <v>33</v>
      </c>
      <c r="K669" s="11" t="s">
        <v>34</v>
      </c>
      <c r="L669" s="15">
        <v>1</v>
      </c>
      <c r="M669" s="16">
        <v>92.91</v>
      </c>
      <c r="N669" s="17">
        <v>0.05</v>
      </c>
      <c r="O669" s="16">
        <v>46</v>
      </c>
      <c r="P669" s="16">
        <f t="shared" si="73"/>
        <v>88.264499999999998</v>
      </c>
      <c r="Q669" s="16">
        <f t="shared" si="74"/>
        <v>46</v>
      </c>
      <c r="R669" s="16">
        <f t="shared" si="75"/>
        <v>42.264499999999998</v>
      </c>
      <c r="S669" s="18">
        <f t="shared" si="76"/>
        <v>0.47883917090109801</v>
      </c>
      <c r="T669" s="19">
        <f>YEAR(SalesDataTable[[#This Row],[Order Date]])</f>
        <v>2026</v>
      </c>
      <c r="U669" s="18" t="str">
        <f>"Q"&amp;ROUNDUP(MONTH(SalesDataTable[[#This Row],[Order Date]])/3,0)</f>
        <v>Q2</v>
      </c>
      <c r="V669" s="15">
        <f>MONTH(SalesDataTable[[#This Row],[Order Date]])</f>
        <v>4</v>
      </c>
      <c r="W669" s="18" t="str">
        <f>TEXT(SalesDataTable[[#This Row],[Order Date]],"mmm")</f>
        <v>Apr</v>
      </c>
    </row>
    <row r="670" spans="1:23" ht="15.6">
      <c r="A670" s="11">
        <v>4190</v>
      </c>
      <c r="B670" s="12">
        <v>46137</v>
      </c>
      <c r="C670" s="11">
        <f t="shared" si="70"/>
        <v>2026</v>
      </c>
      <c r="D670" s="13" t="str">
        <f t="shared" si="71"/>
        <v>Apr</v>
      </c>
      <c r="E670" s="14" t="str">
        <f t="shared" si="72"/>
        <v>Q2</v>
      </c>
      <c r="F670" s="11" t="s">
        <v>44</v>
      </c>
      <c r="G670" s="11" t="s">
        <v>71</v>
      </c>
      <c r="H670" s="11" t="s">
        <v>26</v>
      </c>
      <c r="I670" s="11" t="s">
        <v>37</v>
      </c>
      <c r="J670" s="11" t="s">
        <v>33</v>
      </c>
      <c r="K670" s="11" t="s">
        <v>61</v>
      </c>
      <c r="L670" s="15">
        <v>1</v>
      </c>
      <c r="M670" s="16">
        <v>152.01</v>
      </c>
      <c r="N670" s="17">
        <v>0</v>
      </c>
      <c r="O670" s="16">
        <v>80.33</v>
      </c>
      <c r="P670" s="16">
        <f t="shared" si="73"/>
        <v>152.01</v>
      </c>
      <c r="Q670" s="16">
        <f t="shared" si="74"/>
        <v>80.33</v>
      </c>
      <c r="R670" s="16">
        <f t="shared" si="75"/>
        <v>71.680000000000007</v>
      </c>
      <c r="S670" s="18">
        <f t="shared" si="76"/>
        <v>0.47154792447865301</v>
      </c>
      <c r="T670" s="19">
        <f>YEAR(SalesDataTable[[#This Row],[Order Date]])</f>
        <v>2026</v>
      </c>
      <c r="U670" s="18" t="str">
        <f>"Q"&amp;ROUNDUP(MONTH(SalesDataTable[[#This Row],[Order Date]])/3,0)</f>
        <v>Q2</v>
      </c>
      <c r="V670" s="15">
        <f>MONTH(SalesDataTable[[#This Row],[Order Date]])</f>
        <v>4</v>
      </c>
      <c r="W670" s="18" t="str">
        <f>TEXT(SalesDataTable[[#This Row],[Order Date]],"mmm")</f>
        <v>Apr</v>
      </c>
    </row>
    <row r="671" spans="1:23" ht="15.6">
      <c r="A671" s="11">
        <v>4442</v>
      </c>
      <c r="B671" s="12">
        <v>46137</v>
      </c>
      <c r="C671" s="11">
        <f t="shared" si="70"/>
        <v>2026</v>
      </c>
      <c r="D671" s="13" t="str">
        <f t="shared" si="71"/>
        <v>Apr</v>
      </c>
      <c r="E671" s="14" t="str">
        <f t="shared" si="72"/>
        <v>Q2</v>
      </c>
      <c r="F671" s="11" t="s">
        <v>30</v>
      </c>
      <c r="G671" s="11" t="s">
        <v>51</v>
      </c>
      <c r="H671" s="11" t="s">
        <v>52</v>
      </c>
      <c r="I671" s="11" t="s">
        <v>37</v>
      </c>
      <c r="J671" s="11" t="s">
        <v>38</v>
      </c>
      <c r="K671" s="11" t="s">
        <v>39</v>
      </c>
      <c r="L671" s="15">
        <v>1</v>
      </c>
      <c r="M671" s="16">
        <v>36.65</v>
      </c>
      <c r="N671" s="17">
        <v>0</v>
      </c>
      <c r="O671" s="16">
        <v>13.28</v>
      </c>
      <c r="P671" s="16">
        <f t="shared" si="73"/>
        <v>36.65</v>
      </c>
      <c r="Q671" s="16">
        <f t="shared" si="74"/>
        <v>13.28</v>
      </c>
      <c r="R671" s="16">
        <f t="shared" si="75"/>
        <v>23.37</v>
      </c>
      <c r="S671" s="18">
        <f t="shared" si="76"/>
        <v>0.63765347885402401</v>
      </c>
      <c r="T671" s="19">
        <f>YEAR(SalesDataTable[[#This Row],[Order Date]])</f>
        <v>2026</v>
      </c>
      <c r="U671" s="18" t="str">
        <f>"Q"&amp;ROUNDUP(MONTH(SalesDataTable[[#This Row],[Order Date]])/3,0)</f>
        <v>Q2</v>
      </c>
      <c r="V671" s="15">
        <f>MONTH(SalesDataTable[[#This Row],[Order Date]])</f>
        <v>4</v>
      </c>
      <c r="W671" s="18" t="str">
        <f>TEXT(SalesDataTable[[#This Row],[Order Date]],"mmm")</f>
        <v>Apr</v>
      </c>
    </row>
    <row r="672" spans="1:23" ht="15.6">
      <c r="A672" s="11">
        <v>228</v>
      </c>
      <c r="B672" s="12">
        <v>46138</v>
      </c>
      <c r="C672" s="11">
        <f t="shared" si="70"/>
        <v>2026</v>
      </c>
      <c r="D672" s="13" t="str">
        <f t="shared" si="71"/>
        <v>Apr</v>
      </c>
      <c r="E672" s="14" t="str">
        <f t="shared" si="72"/>
        <v>Q2</v>
      </c>
      <c r="F672" s="11" t="s">
        <v>44</v>
      </c>
      <c r="G672" s="11" t="s">
        <v>57</v>
      </c>
      <c r="H672" s="11" t="s">
        <v>26</v>
      </c>
      <c r="I672" s="11" t="s">
        <v>27</v>
      </c>
      <c r="J672" s="11" t="s">
        <v>47</v>
      </c>
      <c r="K672" s="11" t="s">
        <v>64</v>
      </c>
      <c r="L672" s="15">
        <v>5</v>
      </c>
      <c r="M672" s="16">
        <v>80.819999999999993</v>
      </c>
      <c r="N672" s="17">
        <v>0</v>
      </c>
      <c r="O672" s="16">
        <v>40.47</v>
      </c>
      <c r="P672" s="16">
        <f t="shared" si="73"/>
        <v>404.1</v>
      </c>
      <c r="Q672" s="16">
        <f t="shared" si="74"/>
        <v>202.35</v>
      </c>
      <c r="R672" s="16">
        <f t="shared" si="75"/>
        <v>201.75</v>
      </c>
      <c r="S672" s="18">
        <f t="shared" si="76"/>
        <v>0.49925760950259801</v>
      </c>
      <c r="T672" s="19">
        <f>YEAR(SalesDataTable[[#This Row],[Order Date]])</f>
        <v>2026</v>
      </c>
      <c r="U672" s="18" t="str">
        <f>"Q"&amp;ROUNDUP(MONTH(SalesDataTable[[#This Row],[Order Date]])/3,0)</f>
        <v>Q2</v>
      </c>
      <c r="V672" s="15">
        <f>MONTH(SalesDataTable[[#This Row],[Order Date]])</f>
        <v>4</v>
      </c>
      <c r="W672" s="18" t="str">
        <f>TEXT(SalesDataTable[[#This Row],[Order Date]],"mmm")</f>
        <v>Apr</v>
      </c>
    </row>
    <row r="673" spans="1:23" ht="15.6">
      <c r="A673" s="11">
        <v>2101</v>
      </c>
      <c r="B673" s="12">
        <v>46138</v>
      </c>
      <c r="C673" s="11">
        <f t="shared" si="70"/>
        <v>2026</v>
      </c>
      <c r="D673" s="13" t="str">
        <f t="shared" si="71"/>
        <v>Apr</v>
      </c>
      <c r="E673" s="14" t="str">
        <f t="shared" si="72"/>
        <v>Q2</v>
      </c>
      <c r="F673" s="11" t="s">
        <v>44</v>
      </c>
      <c r="G673" s="11" t="s">
        <v>45</v>
      </c>
      <c r="H673" s="11" t="s">
        <v>26</v>
      </c>
      <c r="I673" s="11" t="s">
        <v>37</v>
      </c>
      <c r="J673" s="11" t="s">
        <v>33</v>
      </c>
      <c r="K673" s="11" t="s">
        <v>41</v>
      </c>
      <c r="L673" s="15">
        <v>4</v>
      </c>
      <c r="M673" s="16">
        <v>144.69999999999999</v>
      </c>
      <c r="N673" s="17">
        <v>0</v>
      </c>
      <c r="O673" s="16">
        <v>79.41</v>
      </c>
      <c r="P673" s="16">
        <f t="shared" si="73"/>
        <v>578.79999999999995</v>
      </c>
      <c r="Q673" s="16">
        <f t="shared" si="74"/>
        <v>317.64</v>
      </c>
      <c r="R673" s="16">
        <f t="shared" si="75"/>
        <v>261.16000000000003</v>
      </c>
      <c r="S673" s="18">
        <f t="shared" si="76"/>
        <v>0.45120939875604699</v>
      </c>
      <c r="T673" s="19">
        <f>YEAR(SalesDataTable[[#This Row],[Order Date]])</f>
        <v>2026</v>
      </c>
      <c r="U673" s="18" t="str">
        <f>"Q"&amp;ROUNDUP(MONTH(SalesDataTable[[#This Row],[Order Date]])/3,0)</f>
        <v>Q2</v>
      </c>
      <c r="V673" s="15">
        <f>MONTH(SalesDataTable[[#This Row],[Order Date]])</f>
        <v>4</v>
      </c>
      <c r="W673" s="18" t="str">
        <f>TEXT(SalesDataTable[[#This Row],[Order Date]],"mmm")</f>
        <v>Apr</v>
      </c>
    </row>
    <row r="674" spans="1:23" ht="15.6">
      <c r="A674" s="11">
        <v>2590</v>
      </c>
      <c r="B674" s="12">
        <v>46138</v>
      </c>
      <c r="C674" s="11">
        <f t="shared" si="70"/>
        <v>2026</v>
      </c>
      <c r="D674" s="13" t="str">
        <f t="shared" si="71"/>
        <v>Apr</v>
      </c>
      <c r="E674" s="14" t="str">
        <f t="shared" si="72"/>
        <v>Q2</v>
      </c>
      <c r="F674" s="11" t="s">
        <v>30</v>
      </c>
      <c r="G674" s="11" t="s">
        <v>51</v>
      </c>
      <c r="H674" s="11" t="s">
        <v>43</v>
      </c>
      <c r="I674" s="11" t="s">
        <v>37</v>
      </c>
      <c r="J674" s="11" t="s">
        <v>58</v>
      </c>
      <c r="K674" s="11" t="s">
        <v>66</v>
      </c>
      <c r="L674" s="15">
        <v>2</v>
      </c>
      <c r="M674" s="16">
        <v>36.51</v>
      </c>
      <c r="N674" s="17">
        <v>0.1</v>
      </c>
      <c r="O674" s="16">
        <v>14.18</v>
      </c>
      <c r="P674" s="16">
        <f t="shared" si="73"/>
        <v>65.718000000000004</v>
      </c>
      <c r="Q674" s="16">
        <f t="shared" si="74"/>
        <v>28.36</v>
      </c>
      <c r="R674" s="16">
        <f t="shared" si="75"/>
        <v>37.357999999999997</v>
      </c>
      <c r="S674" s="18">
        <f t="shared" si="76"/>
        <v>0.568459174046684</v>
      </c>
      <c r="T674" s="19">
        <f>YEAR(SalesDataTable[[#This Row],[Order Date]])</f>
        <v>2026</v>
      </c>
      <c r="U674" s="18" t="str">
        <f>"Q"&amp;ROUNDUP(MONTH(SalesDataTable[[#This Row],[Order Date]])/3,0)</f>
        <v>Q2</v>
      </c>
      <c r="V674" s="15">
        <f>MONTH(SalesDataTable[[#This Row],[Order Date]])</f>
        <v>4</v>
      </c>
      <c r="W674" s="18" t="str">
        <f>TEXT(SalesDataTable[[#This Row],[Order Date]],"mmm")</f>
        <v>Apr</v>
      </c>
    </row>
    <row r="675" spans="1:23" ht="15.6">
      <c r="A675" s="11">
        <v>2957</v>
      </c>
      <c r="B675" s="12">
        <v>46138</v>
      </c>
      <c r="C675" s="11">
        <f t="shared" si="70"/>
        <v>2026</v>
      </c>
      <c r="D675" s="13" t="str">
        <f t="shared" si="71"/>
        <v>Apr</v>
      </c>
      <c r="E675" s="14" t="str">
        <f t="shared" si="72"/>
        <v>Q2</v>
      </c>
      <c r="F675" s="11" t="s">
        <v>44</v>
      </c>
      <c r="G675" s="11" t="s">
        <v>55</v>
      </c>
      <c r="H675" s="11" t="s">
        <v>52</v>
      </c>
      <c r="I675" s="11" t="s">
        <v>37</v>
      </c>
      <c r="J675" s="11" t="s">
        <v>38</v>
      </c>
      <c r="K675" s="11" t="s">
        <v>39</v>
      </c>
      <c r="L675" s="15">
        <v>3</v>
      </c>
      <c r="M675" s="16">
        <v>36.58</v>
      </c>
      <c r="N675" s="17">
        <v>0.05</v>
      </c>
      <c r="O675" s="16">
        <v>13.71</v>
      </c>
      <c r="P675" s="16">
        <f t="shared" si="73"/>
        <v>104.253</v>
      </c>
      <c r="Q675" s="16">
        <f t="shared" si="74"/>
        <v>41.13</v>
      </c>
      <c r="R675" s="16">
        <f t="shared" si="75"/>
        <v>63.122999999999998</v>
      </c>
      <c r="S675" s="18">
        <f t="shared" si="76"/>
        <v>0.60547897902218595</v>
      </c>
      <c r="T675" s="19">
        <f>YEAR(SalesDataTable[[#This Row],[Order Date]])</f>
        <v>2026</v>
      </c>
      <c r="U675" s="18" t="str">
        <f>"Q"&amp;ROUNDUP(MONTH(SalesDataTable[[#This Row],[Order Date]])/3,0)</f>
        <v>Q2</v>
      </c>
      <c r="V675" s="15">
        <f>MONTH(SalesDataTable[[#This Row],[Order Date]])</f>
        <v>4</v>
      </c>
      <c r="W675" s="18" t="str">
        <f>TEXT(SalesDataTable[[#This Row],[Order Date]],"mmm")</f>
        <v>Apr</v>
      </c>
    </row>
    <row r="676" spans="1:23" ht="15.6">
      <c r="A676" s="11">
        <v>4270</v>
      </c>
      <c r="B676" s="12">
        <v>46138</v>
      </c>
      <c r="C676" s="11">
        <f t="shared" si="70"/>
        <v>2026</v>
      </c>
      <c r="D676" s="13" t="str">
        <f t="shared" si="71"/>
        <v>Apr</v>
      </c>
      <c r="E676" s="14" t="str">
        <f t="shared" si="72"/>
        <v>Q2</v>
      </c>
      <c r="F676" s="11" t="s">
        <v>44</v>
      </c>
      <c r="G676" s="11" t="s">
        <v>55</v>
      </c>
      <c r="H676" s="11" t="s">
        <v>43</v>
      </c>
      <c r="I676" s="11" t="s">
        <v>40</v>
      </c>
      <c r="J676" s="11" t="s">
        <v>47</v>
      </c>
      <c r="K676" s="11" t="s">
        <v>53</v>
      </c>
      <c r="L676" s="15">
        <v>2</v>
      </c>
      <c r="M676" s="16">
        <v>191.59</v>
      </c>
      <c r="N676" s="17">
        <v>0</v>
      </c>
      <c r="O676" s="16">
        <v>102.52</v>
      </c>
      <c r="P676" s="16">
        <f t="shared" si="73"/>
        <v>383.18</v>
      </c>
      <c r="Q676" s="16">
        <f t="shared" si="74"/>
        <v>205.04</v>
      </c>
      <c r="R676" s="16">
        <f t="shared" si="75"/>
        <v>178.14</v>
      </c>
      <c r="S676" s="18">
        <f t="shared" si="76"/>
        <v>0.464899003079493</v>
      </c>
      <c r="T676" s="19">
        <f>YEAR(SalesDataTable[[#This Row],[Order Date]])</f>
        <v>2026</v>
      </c>
      <c r="U676" s="18" t="str">
        <f>"Q"&amp;ROUNDUP(MONTH(SalesDataTable[[#This Row],[Order Date]])/3,0)</f>
        <v>Q2</v>
      </c>
      <c r="V676" s="15">
        <f>MONTH(SalesDataTable[[#This Row],[Order Date]])</f>
        <v>4</v>
      </c>
      <c r="W676" s="18" t="str">
        <f>TEXT(SalesDataTable[[#This Row],[Order Date]],"mmm")</f>
        <v>Apr</v>
      </c>
    </row>
    <row r="677" spans="1:23" ht="15.6">
      <c r="A677" s="11">
        <v>4324</v>
      </c>
      <c r="B677" s="12">
        <v>46138</v>
      </c>
      <c r="C677" s="11">
        <f t="shared" si="70"/>
        <v>2026</v>
      </c>
      <c r="D677" s="13" t="str">
        <f t="shared" si="71"/>
        <v>Apr</v>
      </c>
      <c r="E677" s="14" t="str">
        <f t="shared" si="72"/>
        <v>Q2</v>
      </c>
      <c r="F677" s="11" t="s">
        <v>44</v>
      </c>
      <c r="G677" s="11" t="s">
        <v>57</v>
      </c>
      <c r="H677" s="11" t="s">
        <v>32</v>
      </c>
      <c r="I677" s="11" t="s">
        <v>40</v>
      </c>
      <c r="J677" s="11" t="s">
        <v>47</v>
      </c>
      <c r="K677" s="11" t="s">
        <v>48</v>
      </c>
      <c r="L677" s="15">
        <v>6</v>
      </c>
      <c r="M677" s="16">
        <v>337.24</v>
      </c>
      <c r="N677" s="17">
        <v>0.05</v>
      </c>
      <c r="O677" s="16">
        <v>198.63</v>
      </c>
      <c r="P677" s="16">
        <f t="shared" si="73"/>
        <v>1922.268</v>
      </c>
      <c r="Q677" s="16">
        <f t="shared" si="74"/>
        <v>1191.78</v>
      </c>
      <c r="R677" s="16">
        <f t="shared" si="75"/>
        <v>730.48800000000006</v>
      </c>
      <c r="S677" s="18">
        <f t="shared" si="76"/>
        <v>0.38001360892445801</v>
      </c>
      <c r="T677" s="19">
        <f>YEAR(SalesDataTable[[#This Row],[Order Date]])</f>
        <v>2026</v>
      </c>
      <c r="U677" s="18" t="str">
        <f>"Q"&amp;ROUNDUP(MONTH(SalesDataTable[[#This Row],[Order Date]])/3,0)</f>
        <v>Q2</v>
      </c>
      <c r="V677" s="15">
        <f>MONTH(SalesDataTable[[#This Row],[Order Date]])</f>
        <v>4</v>
      </c>
      <c r="W677" s="18" t="str">
        <f>TEXT(SalesDataTable[[#This Row],[Order Date]],"mmm")</f>
        <v>Apr</v>
      </c>
    </row>
    <row r="678" spans="1:23" ht="15.6">
      <c r="A678" s="11">
        <v>5010</v>
      </c>
      <c r="B678" s="12">
        <v>46138</v>
      </c>
      <c r="C678" s="11">
        <f t="shared" si="70"/>
        <v>2026</v>
      </c>
      <c r="D678" s="13" t="str">
        <f t="shared" si="71"/>
        <v>Apr</v>
      </c>
      <c r="E678" s="14" t="str">
        <f t="shared" si="72"/>
        <v>Q2</v>
      </c>
      <c r="F678" s="11" t="s">
        <v>44</v>
      </c>
      <c r="G678" s="11" t="s">
        <v>55</v>
      </c>
      <c r="H678" s="11" t="s">
        <v>32</v>
      </c>
      <c r="I678" s="11" t="s">
        <v>40</v>
      </c>
      <c r="J678" s="11" t="s">
        <v>38</v>
      </c>
      <c r="K678" s="11" t="s">
        <v>56</v>
      </c>
      <c r="L678" s="15">
        <v>3</v>
      </c>
      <c r="M678" s="16">
        <v>46.2</v>
      </c>
      <c r="N678" s="17">
        <v>0.1</v>
      </c>
      <c r="O678" s="16">
        <v>18.149999999999999</v>
      </c>
      <c r="P678" s="16">
        <f t="shared" si="73"/>
        <v>124.74</v>
      </c>
      <c r="Q678" s="16">
        <f t="shared" si="74"/>
        <v>54.45</v>
      </c>
      <c r="R678" s="16">
        <f t="shared" si="75"/>
        <v>70.290000000000006</v>
      </c>
      <c r="S678" s="18">
        <f t="shared" si="76"/>
        <v>0.56349206349206404</v>
      </c>
      <c r="T678" s="19">
        <f>YEAR(SalesDataTable[[#This Row],[Order Date]])</f>
        <v>2026</v>
      </c>
      <c r="U678" s="18" t="str">
        <f>"Q"&amp;ROUNDUP(MONTH(SalesDataTable[[#This Row],[Order Date]])/3,0)</f>
        <v>Q2</v>
      </c>
      <c r="V678" s="15">
        <f>MONTH(SalesDataTable[[#This Row],[Order Date]])</f>
        <v>4</v>
      </c>
      <c r="W678" s="18" t="str">
        <f>TEXT(SalesDataTable[[#This Row],[Order Date]],"mmm")</f>
        <v>Apr</v>
      </c>
    </row>
    <row r="679" spans="1:23" ht="15.6">
      <c r="A679" s="11">
        <v>5092</v>
      </c>
      <c r="B679" s="12">
        <v>46138</v>
      </c>
      <c r="C679" s="11">
        <f t="shared" si="70"/>
        <v>2026</v>
      </c>
      <c r="D679" s="13" t="str">
        <f t="shared" si="71"/>
        <v>Apr</v>
      </c>
      <c r="E679" s="14" t="str">
        <f t="shared" si="72"/>
        <v>Q2</v>
      </c>
      <c r="F679" s="11" t="s">
        <v>30</v>
      </c>
      <c r="G679" s="11" t="s">
        <v>31</v>
      </c>
      <c r="H679" s="11" t="s">
        <v>52</v>
      </c>
      <c r="I679" s="11" t="s">
        <v>40</v>
      </c>
      <c r="J679" s="11" t="s">
        <v>58</v>
      </c>
      <c r="K679" s="11" t="s">
        <v>69</v>
      </c>
      <c r="L679" s="15">
        <v>4</v>
      </c>
      <c r="M679" s="16">
        <v>50.84</v>
      </c>
      <c r="N679" s="17">
        <v>0.05</v>
      </c>
      <c r="O679" s="16">
        <v>22.63</v>
      </c>
      <c r="P679" s="16">
        <f t="shared" si="73"/>
        <v>193.19200000000001</v>
      </c>
      <c r="Q679" s="16">
        <f t="shared" si="74"/>
        <v>90.52</v>
      </c>
      <c r="R679" s="16">
        <f t="shared" si="75"/>
        <v>102.672</v>
      </c>
      <c r="S679" s="18">
        <f t="shared" si="76"/>
        <v>0.53145057766367099</v>
      </c>
      <c r="T679" s="19">
        <f>YEAR(SalesDataTable[[#This Row],[Order Date]])</f>
        <v>2026</v>
      </c>
      <c r="U679" s="18" t="str">
        <f>"Q"&amp;ROUNDUP(MONTH(SalesDataTable[[#This Row],[Order Date]])/3,0)</f>
        <v>Q2</v>
      </c>
      <c r="V679" s="15">
        <f>MONTH(SalesDataTable[[#This Row],[Order Date]])</f>
        <v>4</v>
      </c>
      <c r="W679" s="18" t="str">
        <f>TEXT(SalesDataTable[[#This Row],[Order Date]],"mmm")</f>
        <v>Apr</v>
      </c>
    </row>
    <row r="680" spans="1:23" ht="15.6">
      <c r="A680" s="11">
        <v>1061</v>
      </c>
      <c r="B680" s="12">
        <v>46139</v>
      </c>
      <c r="C680" s="11">
        <f t="shared" si="70"/>
        <v>2026</v>
      </c>
      <c r="D680" s="13" t="str">
        <f t="shared" si="71"/>
        <v>Apr</v>
      </c>
      <c r="E680" s="14" t="str">
        <f t="shared" si="72"/>
        <v>Q2</v>
      </c>
      <c r="F680" s="11" t="s">
        <v>44</v>
      </c>
      <c r="G680" s="11" t="s">
        <v>71</v>
      </c>
      <c r="H680" s="11" t="s">
        <v>26</v>
      </c>
      <c r="I680" s="11" t="s">
        <v>27</v>
      </c>
      <c r="J680" s="11" t="s">
        <v>38</v>
      </c>
      <c r="K680" s="11" t="s">
        <v>72</v>
      </c>
      <c r="L680" s="15">
        <v>1</v>
      </c>
      <c r="M680" s="16">
        <v>166.5</v>
      </c>
      <c r="N680" s="17">
        <v>0</v>
      </c>
      <c r="O680" s="16">
        <v>85.55</v>
      </c>
      <c r="P680" s="16">
        <f t="shared" si="73"/>
        <v>166.5</v>
      </c>
      <c r="Q680" s="16">
        <f t="shared" si="74"/>
        <v>85.55</v>
      </c>
      <c r="R680" s="16">
        <f t="shared" si="75"/>
        <v>80.95</v>
      </c>
      <c r="S680" s="18">
        <f t="shared" si="76"/>
        <v>0.48618618618618598</v>
      </c>
      <c r="T680" s="19">
        <f>YEAR(SalesDataTable[[#This Row],[Order Date]])</f>
        <v>2026</v>
      </c>
      <c r="U680" s="18" t="str">
        <f>"Q"&amp;ROUNDUP(MONTH(SalesDataTable[[#This Row],[Order Date]])/3,0)</f>
        <v>Q2</v>
      </c>
      <c r="V680" s="15">
        <f>MONTH(SalesDataTable[[#This Row],[Order Date]])</f>
        <v>4</v>
      </c>
      <c r="W680" s="18" t="str">
        <f>TEXT(SalesDataTable[[#This Row],[Order Date]],"mmm")</f>
        <v>Apr</v>
      </c>
    </row>
    <row r="681" spans="1:23" ht="15.6">
      <c r="A681" s="11">
        <v>1099</v>
      </c>
      <c r="B681" s="12">
        <v>46139</v>
      </c>
      <c r="C681" s="11">
        <f t="shared" si="70"/>
        <v>2026</v>
      </c>
      <c r="D681" s="13" t="str">
        <f t="shared" si="71"/>
        <v>Apr</v>
      </c>
      <c r="E681" s="14" t="str">
        <f t="shared" si="72"/>
        <v>Q2</v>
      </c>
      <c r="F681" s="11" t="s">
        <v>44</v>
      </c>
      <c r="G681" s="11" t="s">
        <v>45</v>
      </c>
      <c r="H681" s="11" t="s">
        <v>52</v>
      </c>
      <c r="I681" s="11" t="s">
        <v>37</v>
      </c>
      <c r="J681" s="11" t="s">
        <v>33</v>
      </c>
      <c r="K681" s="11" t="s">
        <v>70</v>
      </c>
      <c r="L681" s="15">
        <v>1</v>
      </c>
      <c r="M681" s="16">
        <v>70.2</v>
      </c>
      <c r="N681" s="17">
        <v>0</v>
      </c>
      <c r="O681" s="16">
        <v>32.06</v>
      </c>
      <c r="P681" s="16">
        <f t="shared" si="73"/>
        <v>70.2</v>
      </c>
      <c r="Q681" s="16">
        <f t="shared" si="74"/>
        <v>32.06</v>
      </c>
      <c r="R681" s="16">
        <f t="shared" si="75"/>
        <v>38.14</v>
      </c>
      <c r="S681" s="18">
        <f t="shared" si="76"/>
        <v>0.54330484330484297</v>
      </c>
      <c r="T681" s="19">
        <f>YEAR(SalesDataTable[[#This Row],[Order Date]])</f>
        <v>2026</v>
      </c>
      <c r="U681" s="18" t="str">
        <f>"Q"&amp;ROUNDUP(MONTH(SalesDataTable[[#This Row],[Order Date]])/3,0)</f>
        <v>Q2</v>
      </c>
      <c r="V681" s="15">
        <f>MONTH(SalesDataTable[[#This Row],[Order Date]])</f>
        <v>4</v>
      </c>
      <c r="W681" s="18" t="str">
        <f>TEXT(SalesDataTable[[#This Row],[Order Date]],"mmm")</f>
        <v>Apr</v>
      </c>
    </row>
    <row r="682" spans="1:23" ht="15.6">
      <c r="A682" s="11">
        <v>3500</v>
      </c>
      <c r="B682" s="12">
        <v>46139</v>
      </c>
      <c r="C682" s="11">
        <f t="shared" si="70"/>
        <v>2026</v>
      </c>
      <c r="D682" s="13" t="str">
        <f t="shared" si="71"/>
        <v>Apr</v>
      </c>
      <c r="E682" s="14" t="str">
        <f t="shared" si="72"/>
        <v>Q2</v>
      </c>
      <c r="F682" s="11" t="s">
        <v>30</v>
      </c>
      <c r="G682" s="11" t="s">
        <v>67</v>
      </c>
      <c r="H682" s="11" t="s">
        <v>26</v>
      </c>
      <c r="I682" s="11" t="s">
        <v>37</v>
      </c>
      <c r="J682" s="11" t="s">
        <v>58</v>
      </c>
      <c r="K682" s="11" t="s">
        <v>69</v>
      </c>
      <c r="L682" s="15">
        <v>4</v>
      </c>
      <c r="M682" s="16">
        <v>50.67</v>
      </c>
      <c r="N682" s="17">
        <v>0</v>
      </c>
      <c r="O682" s="16">
        <v>22.62</v>
      </c>
      <c r="P682" s="16">
        <f t="shared" si="73"/>
        <v>202.68</v>
      </c>
      <c r="Q682" s="16">
        <f t="shared" si="74"/>
        <v>90.48</v>
      </c>
      <c r="R682" s="16">
        <f t="shared" si="75"/>
        <v>112.2</v>
      </c>
      <c r="S682" s="18">
        <f t="shared" si="76"/>
        <v>0.55358200118413303</v>
      </c>
      <c r="T682" s="19">
        <f>YEAR(SalesDataTable[[#This Row],[Order Date]])</f>
        <v>2026</v>
      </c>
      <c r="U682" s="18" t="str">
        <f>"Q"&amp;ROUNDUP(MONTH(SalesDataTable[[#This Row],[Order Date]])/3,0)</f>
        <v>Q2</v>
      </c>
      <c r="V682" s="15">
        <f>MONTH(SalesDataTable[[#This Row],[Order Date]])</f>
        <v>4</v>
      </c>
      <c r="W682" s="18" t="str">
        <f>TEXT(SalesDataTable[[#This Row],[Order Date]],"mmm")</f>
        <v>Apr</v>
      </c>
    </row>
    <row r="683" spans="1:23" ht="15.6">
      <c r="A683" s="11">
        <v>3856</v>
      </c>
      <c r="B683" s="12">
        <v>46139</v>
      </c>
      <c r="C683" s="11">
        <f t="shared" si="70"/>
        <v>2026</v>
      </c>
      <c r="D683" s="13" t="str">
        <f t="shared" si="71"/>
        <v>Apr</v>
      </c>
      <c r="E683" s="14" t="str">
        <f t="shared" si="72"/>
        <v>Q2</v>
      </c>
      <c r="F683" s="11" t="s">
        <v>30</v>
      </c>
      <c r="G683" s="11" t="s">
        <v>65</v>
      </c>
      <c r="H683" s="11" t="s">
        <v>43</v>
      </c>
      <c r="I683" s="11" t="s">
        <v>37</v>
      </c>
      <c r="J683" s="11" t="s">
        <v>38</v>
      </c>
      <c r="K683" s="11" t="s">
        <v>72</v>
      </c>
      <c r="L683" s="15">
        <v>3</v>
      </c>
      <c r="M683" s="16">
        <v>161.05000000000001</v>
      </c>
      <c r="N683" s="17">
        <v>0.05</v>
      </c>
      <c r="O683" s="16">
        <v>87.43</v>
      </c>
      <c r="P683" s="16">
        <f t="shared" si="73"/>
        <v>458.99250000000001</v>
      </c>
      <c r="Q683" s="16">
        <f t="shared" si="74"/>
        <v>262.29000000000002</v>
      </c>
      <c r="R683" s="16">
        <f t="shared" si="75"/>
        <v>196.70249999999999</v>
      </c>
      <c r="S683" s="18">
        <f t="shared" si="76"/>
        <v>0.42855275412996902</v>
      </c>
      <c r="T683" s="19">
        <f>YEAR(SalesDataTable[[#This Row],[Order Date]])</f>
        <v>2026</v>
      </c>
      <c r="U683" s="18" t="str">
        <f>"Q"&amp;ROUNDUP(MONTH(SalesDataTable[[#This Row],[Order Date]])/3,0)</f>
        <v>Q2</v>
      </c>
      <c r="V683" s="15">
        <f>MONTH(SalesDataTable[[#This Row],[Order Date]])</f>
        <v>4</v>
      </c>
      <c r="W683" s="18" t="str">
        <f>TEXT(SalesDataTable[[#This Row],[Order Date]],"mmm")</f>
        <v>Apr</v>
      </c>
    </row>
    <row r="684" spans="1:23" ht="15.6">
      <c r="A684" s="11">
        <v>4044</v>
      </c>
      <c r="B684" s="12">
        <v>46139</v>
      </c>
      <c r="C684" s="11">
        <f t="shared" si="70"/>
        <v>2026</v>
      </c>
      <c r="D684" s="13" t="str">
        <f t="shared" si="71"/>
        <v>Apr</v>
      </c>
      <c r="E684" s="14" t="str">
        <f t="shared" si="72"/>
        <v>Q2</v>
      </c>
      <c r="F684" s="11" t="s">
        <v>30</v>
      </c>
      <c r="G684" s="11" t="s">
        <v>51</v>
      </c>
      <c r="H684" s="11" t="s">
        <v>32</v>
      </c>
      <c r="I684" s="11" t="s">
        <v>37</v>
      </c>
      <c r="J684" s="11" t="s">
        <v>58</v>
      </c>
      <c r="K684" s="11" t="s">
        <v>62</v>
      </c>
      <c r="L684" s="15">
        <v>10</v>
      </c>
      <c r="M684" s="16">
        <v>124.59</v>
      </c>
      <c r="N684" s="17">
        <v>0.15</v>
      </c>
      <c r="O684" s="16">
        <v>67.14</v>
      </c>
      <c r="P684" s="16">
        <f t="shared" si="73"/>
        <v>1059.0150000000001</v>
      </c>
      <c r="Q684" s="16">
        <f t="shared" si="74"/>
        <v>671.4</v>
      </c>
      <c r="R684" s="16">
        <f t="shared" si="75"/>
        <v>387.61500000000001</v>
      </c>
      <c r="S684" s="18">
        <f t="shared" si="76"/>
        <v>0.36601464568490499</v>
      </c>
      <c r="T684" s="19">
        <f>YEAR(SalesDataTable[[#This Row],[Order Date]])</f>
        <v>2026</v>
      </c>
      <c r="U684" s="18" t="str">
        <f>"Q"&amp;ROUNDUP(MONTH(SalesDataTable[[#This Row],[Order Date]])/3,0)</f>
        <v>Q2</v>
      </c>
      <c r="V684" s="15">
        <f>MONTH(SalesDataTable[[#This Row],[Order Date]])</f>
        <v>4</v>
      </c>
      <c r="W684" s="18" t="str">
        <f>TEXT(SalesDataTable[[#This Row],[Order Date]],"mmm")</f>
        <v>Apr</v>
      </c>
    </row>
    <row r="685" spans="1:23" ht="15.6">
      <c r="A685" s="11">
        <v>4235</v>
      </c>
      <c r="B685" s="12">
        <v>46139</v>
      </c>
      <c r="C685" s="11">
        <f t="shared" si="70"/>
        <v>2026</v>
      </c>
      <c r="D685" s="13" t="str">
        <f t="shared" si="71"/>
        <v>Apr</v>
      </c>
      <c r="E685" s="14" t="str">
        <f t="shared" si="72"/>
        <v>Q2</v>
      </c>
      <c r="F685" s="11" t="s">
        <v>35</v>
      </c>
      <c r="G685" s="11" t="s">
        <v>76</v>
      </c>
      <c r="H685" s="11" t="s">
        <v>26</v>
      </c>
      <c r="I685" s="11" t="s">
        <v>40</v>
      </c>
      <c r="J685" s="11" t="s">
        <v>58</v>
      </c>
      <c r="K685" s="11" t="s">
        <v>69</v>
      </c>
      <c r="L685" s="15">
        <v>1</v>
      </c>
      <c r="M685" s="16">
        <v>50.18</v>
      </c>
      <c r="N685" s="17">
        <v>0</v>
      </c>
      <c r="O685" s="16">
        <v>22.05</v>
      </c>
      <c r="P685" s="16">
        <f t="shared" si="73"/>
        <v>50.18</v>
      </c>
      <c r="Q685" s="16">
        <f t="shared" si="74"/>
        <v>22.05</v>
      </c>
      <c r="R685" s="16">
        <f t="shared" si="75"/>
        <v>28.13</v>
      </c>
      <c r="S685" s="18">
        <f t="shared" si="76"/>
        <v>0.56058190514149098</v>
      </c>
      <c r="T685" s="19">
        <f>YEAR(SalesDataTable[[#This Row],[Order Date]])</f>
        <v>2026</v>
      </c>
      <c r="U685" s="18" t="str">
        <f>"Q"&amp;ROUNDUP(MONTH(SalesDataTable[[#This Row],[Order Date]])/3,0)</f>
        <v>Q2</v>
      </c>
      <c r="V685" s="15">
        <f>MONTH(SalesDataTable[[#This Row],[Order Date]])</f>
        <v>4</v>
      </c>
      <c r="W685" s="18" t="str">
        <f>TEXT(SalesDataTable[[#This Row],[Order Date]],"mmm")</f>
        <v>Apr</v>
      </c>
    </row>
    <row r="686" spans="1:23" ht="15.6">
      <c r="A686" s="11">
        <v>122</v>
      </c>
      <c r="B686" s="12">
        <v>46140</v>
      </c>
      <c r="C686" s="11">
        <f t="shared" si="70"/>
        <v>2026</v>
      </c>
      <c r="D686" s="13" t="str">
        <f t="shared" si="71"/>
        <v>Apr</v>
      </c>
      <c r="E686" s="14" t="str">
        <f t="shared" si="72"/>
        <v>Q2</v>
      </c>
      <c r="F686" s="11" t="s">
        <v>30</v>
      </c>
      <c r="G686" s="11" t="s">
        <v>65</v>
      </c>
      <c r="H686" s="11" t="s">
        <v>26</v>
      </c>
      <c r="I686" s="11" t="s">
        <v>37</v>
      </c>
      <c r="J686" s="11" t="s">
        <v>47</v>
      </c>
      <c r="K686" s="11" t="s">
        <v>64</v>
      </c>
      <c r="L686" s="15">
        <v>1</v>
      </c>
      <c r="M686" s="16">
        <v>83.38</v>
      </c>
      <c r="N686" s="17">
        <v>0</v>
      </c>
      <c r="O686" s="16">
        <v>38.979999999999997</v>
      </c>
      <c r="P686" s="16">
        <f t="shared" si="73"/>
        <v>83.38</v>
      </c>
      <c r="Q686" s="16">
        <f t="shared" si="74"/>
        <v>38.979999999999997</v>
      </c>
      <c r="R686" s="16">
        <f t="shared" si="75"/>
        <v>44.4</v>
      </c>
      <c r="S686" s="18">
        <f t="shared" si="76"/>
        <v>0.532501798992564</v>
      </c>
      <c r="T686" s="19">
        <f>YEAR(SalesDataTable[[#This Row],[Order Date]])</f>
        <v>2026</v>
      </c>
      <c r="U686" s="18" t="str">
        <f>"Q"&amp;ROUNDUP(MONTH(SalesDataTable[[#This Row],[Order Date]])/3,0)</f>
        <v>Q2</v>
      </c>
      <c r="V686" s="15">
        <f>MONTH(SalesDataTable[[#This Row],[Order Date]])</f>
        <v>4</v>
      </c>
      <c r="W686" s="18" t="str">
        <f>TEXT(SalesDataTable[[#This Row],[Order Date]],"mmm")</f>
        <v>Apr</v>
      </c>
    </row>
    <row r="687" spans="1:23" ht="15.6">
      <c r="A687" s="11">
        <v>239</v>
      </c>
      <c r="B687" s="12">
        <v>46140</v>
      </c>
      <c r="C687" s="11">
        <f t="shared" si="70"/>
        <v>2026</v>
      </c>
      <c r="D687" s="13" t="str">
        <f t="shared" si="71"/>
        <v>Apr</v>
      </c>
      <c r="E687" s="14" t="str">
        <f t="shared" si="72"/>
        <v>Q2</v>
      </c>
      <c r="F687" s="11" t="s">
        <v>44</v>
      </c>
      <c r="G687" s="11" t="s">
        <v>55</v>
      </c>
      <c r="H687" s="11" t="s">
        <v>26</v>
      </c>
      <c r="I687" s="11" t="s">
        <v>27</v>
      </c>
      <c r="J687" s="11" t="s">
        <v>38</v>
      </c>
      <c r="K687" s="11" t="s">
        <v>39</v>
      </c>
      <c r="L687" s="15">
        <v>1</v>
      </c>
      <c r="M687" s="16">
        <v>35.549999999999997</v>
      </c>
      <c r="N687" s="17">
        <v>0.05</v>
      </c>
      <c r="O687" s="16">
        <v>13.25</v>
      </c>
      <c r="P687" s="16">
        <f t="shared" si="73"/>
        <v>33.772500000000001</v>
      </c>
      <c r="Q687" s="16">
        <f t="shared" si="74"/>
        <v>13.25</v>
      </c>
      <c r="R687" s="16">
        <f t="shared" si="75"/>
        <v>20.522500000000001</v>
      </c>
      <c r="S687" s="18">
        <f t="shared" si="76"/>
        <v>0.60766896143311899</v>
      </c>
      <c r="T687" s="19">
        <f>YEAR(SalesDataTable[[#This Row],[Order Date]])</f>
        <v>2026</v>
      </c>
      <c r="U687" s="18" t="str">
        <f>"Q"&amp;ROUNDUP(MONTH(SalesDataTable[[#This Row],[Order Date]])/3,0)</f>
        <v>Q2</v>
      </c>
      <c r="V687" s="15">
        <f>MONTH(SalesDataTable[[#This Row],[Order Date]])</f>
        <v>4</v>
      </c>
      <c r="W687" s="18" t="str">
        <f>TEXT(SalesDataTable[[#This Row],[Order Date]],"mmm")</f>
        <v>Apr</v>
      </c>
    </row>
    <row r="688" spans="1:23" ht="15.6">
      <c r="A688" s="11">
        <v>356</v>
      </c>
      <c r="B688" s="12">
        <v>46140</v>
      </c>
      <c r="C688" s="11">
        <f t="shared" si="70"/>
        <v>2026</v>
      </c>
      <c r="D688" s="13" t="str">
        <f t="shared" si="71"/>
        <v>Apr</v>
      </c>
      <c r="E688" s="14" t="str">
        <f t="shared" si="72"/>
        <v>Q2</v>
      </c>
      <c r="F688" s="11" t="s">
        <v>44</v>
      </c>
      <c r="G688" s="11" t="s">
        <v>57</v>
      </c>
      <c r="H688" s="11" t="s">
        <v>43</v>
      </c>
      <c r="I688" s="11" t="s">
        <v>37</v>
      </c>
      <c r="J688" s="11" t="s">
        <v>33</v>
      </c>
      <c r="K688" s="11" t="s">
        <v>61</v>
      </c>
      <c r="L688" s="15">
        <v>1</v>
      </c>
      <c r="M688" s="16">
        <v>154.36000000000001</v>
      </c>
      <c r="N688" s="17">
        <v>0</v>
      </c>
      <c r="O688" s="16">
        <v>77.760000000000005</v>
      </c>
      <c r="P688" s="16">
        <f t="shared" si="73"/>
        <v>154.36000000000001</v>
      </c>
      <c r="Q688" s="16">
        <f t="shared" si="74"/>
        <v>77.760000000000005</v>
      </c>
      <c r="R688" s="16">
        <f t="shared" si="75"/>
        <v>76.599999999999994</v>
      </c>
      <c r="S688" s="18">
        <f t="shared" si="76"/>
        <v>0.49624254988339001</v>
      </c>
      <c r="T688" s="19">
        <f>YEAR(SalesDataTable[[#This Row],[Order Date]])</f>
        <v>2026</v>
      </c>
      <c r="U688" s="18" t="str">
        <f>"Q"&amp;ROUNDUP(MONTH(SalesDataTable[[#This Row],[Order Date]])/3,0)</f>
        <v>Q2</v>
      </c>
      <c r="V688" s="15">
        <f>MONTH(SalesDataTable[[#This Row],[Order Date]])</f>
        <v>4</v>
      </c>
      <c r="W688" s="18" t="str">
        <f>TEXT(SalesDataTable[[#This Row],[Order Date]],"mmm")</f>
        <v>Apr</v>
      </c>
    </row>
    <row r="689" spans="1:23" ht="15.6">
      <c r="A689" s="11">
        <v>785</v>
      </c>
      <c r="B689" s="12">
        <v>46140</v>
      </c>
      <c r="C689" s="11">
        <f t="shared" si="70"/>
        <v>2026</v>
      </c>
      <c r="D689" s="13" t="str">
        <f t="shared" si="71"/>
        <v>Apr</v>
      </c>
      <c r="E689" s="14" t="str">
        <f t="shared" si="72"/>
        <v>Q2</v>
      </c>
      <c r="F689" s="11" t="s">
        <v>24</v>
      </c>
      <c r="G689" s="11" t="s">
        <v>60</v>
      </c>
      <c r="H689" s="11" t="s">
        <v>52</v>
      </c>
      <c r="I689" s="11" t="s">
        <v>37</v>
      </c>
      <c r="J689" s="11" t="s">
        <v>33</v>
      </c>
      <c r="K689" s="11" t="s">
        <v>61</v>
      </c>
      <c r="L689" s="15">
        <v>1</v>
      </c>
      <c r="M689" s="16">
        <v>155.68</v>
      </c>
      <c r="N689" s="17">
        <v>0</v>
      </c>
      <c r="O689" s="16">
        <v>77.97</v>
      </c>
      <c r="P689" s="16">
        <f t="shared" si="73"/>
        <v>155.68</v>
      </c>
      <c r="Q689" s="16">
        <f t="shared" si="74"/>
        <v>77.97</v>
      </c>
      <c r="R689" s="16">
        <f t="shared" si="75"/>
        <v>77.709999999999994</v>
      </c>
      <c r="S689" s="18">
        <f t="shared" si="76"/>
        <v>0.499164953751285</v>
      </c>
      <c r="T689" s="19">
        <f>YEAR(SalesDataTable[[#This Row],[Order Date]])</f>
        <v>2026</v>
      </c>
      <c r="U689" s="18" t="str">
        <f>"Q"&amp;ROUNDUP(MONTH(SalesDataTable[[#This Row],[Order Date]])/3,0)</f>
        <v>Q2</v>
      </c>
      <c r="V689" s="15">
        <f>MONTH(SalesDataTable[[#This Row],[Order Date]])</f>
        <v>4</v>
      </c>
      <c r="W689" s="18" t="str">
        <f>TEXT(SalesDataTable[[#This Row],[Order Date]],"mmm")</f>
        <v>Apr</v>
      </c>
    </row>
    <row r="690" spans="1:23" ht="15.6">
      <c r="A690" s="11">
        <v>2325</v>
      </c>
      <c r="B690" s="12">
        <v>46140</v>
      </c>
      <c r="C690" s="11">
        <f t="shared" si="70"/>
        <v>2026</v>
      </c>
      <c r="D690" s="13" t="str">
        <f t="shared" si="71"/>
        <v>Apr</v>
      </c>
      <c r="E690" s="14" t="str">
        <f t="shared" si="72"/>
        <v>Q2</v>
      </c>
      <c r="F690" s="11" t="s">
        <v>24</v>
      </c>
      <c r="G690" s="11" t="s">
        <v>25</v>
      </c>
      <c r="H690" s="11" t="s">
        <v>26</v>
      </c>
      <c r="I690" s="11" t="s">
        <v>27</v>
      </c>
      <c r="J690" s="11" t="s">
        <v>58</v>
      </c>
      <c r="K690" s="11" t="s">
        <v>59</v>
      </c>
      <c r="L690" s="15">
        <v>1</v>
      </c>
      <c r="M690" s="16">
        <v>40.950000000000003</v>
      </c>
      <c r="N690" s="17">
        <v>0.15</v>
      </c>
      <c r="O690" s="16">
        <v>14.89</v>
      </c>
      <c r="P690" s="16">
        <f t="shared" si="73"/>
        <v>34.807499999999997</v>
      </c>
      <c r="Q690" s="16">
        <f t="shared" si="74"/>
        <v>14.89</v>
      </c>
      <c r="R690" s="16">
        <f t="shared" si="75"/>
        <v>19.9175</v>
      </c>
      <c r="S690" s="18">
        <f t="shared" si="76"/>
        <v>0.57221863104216097</v>
      </c>
      <c r="T690" s="19">
        <f>YEAR(SalesDataTable[[#This Row],[Order Date]])</f>
        <v>2026</v>
      </c>
      <c r="U690" s="18" t="str">
        <f>"Q"&amp;ROUNDUP(MONTH(SalesDataTable[[#This Row],[Order Date]])/3,0)</f>
        <v>Q2</v>
      </c>
      <c r="V690" s="15">
        <f>MONTH(SalesDataTable[[#This Row],[Order Date]])</f>
        <v>4</v>
      </c>
      <c r="W690" s="18" t="str">
        <f>TEXT(SalesDataTable[[#This Row],[Order Date]],"mmm")</f>
        <v>Apr</v>
      </c>
    </row>
    <row r="691" spans="1:23" ht="15.6">
      <c r="A691" s="11">
        <v>2566</v>
      </c>
      <c r="B691" s="12">
        <v>46140</v>
      </c>
      <c r="C691" s="11">
        <f t="shared" si="70"/>
        <v>2026</v>
      </c>
      <c r="D691" s="13" t="str">
        <f t="shared" si="71"/>
        <v>Apr</v>
      </c>
      <c r="E691" s="14" t="str">
        <f t="shared" si="72"/>
        <v>Q2</v>
      </c>
      <c r="F691" s="11" t="s">
        <v>44</v>
      </c>
      <c r="G691" s="11" t="s">
        <v>71</v>
      </c>
      <c r="H691" s="11" t="s">
        <v>52</v>
      </c>
      <c r="I691" s="11" t="s">
        <v>27</v>
      </c>
      <c r="J691" s="11" t="s">
        <v>38</v>
      </c>
      <c r="K691" s="11" t="s">
        <v>56</v>
      </c>
      <c r="L691" s="15">
        <v>3</v>
      </c>
      <c r="M691" s="16">
        <v>47.28</v>
      </c>
      <c r="N691" s="17">
        <v>0.05</v>
      </c>
      <c r="O691" s="16">
        <v>18.52</v>
      </c>
      <c r="P691" s="16">
        <f t="shared" si="73"/>
        <v>134.74799999999999</v>
      </c>
      <c r="Q691" s="16">
        <f t="shared" si="74"/>
        <v>55.56</v>
      </c>
      <c r="R691" s="16">
        <f t="shared" si="75"/>
        <v>79.188000000000002</v>
      </c>
      <c r="S691" s="18">
        <f t="shared" si="76"/>
        <v>0.58767477068305296</v>
      </c>
      <c r="T691" s="19">
        <f>YEAR(SalesDataTable[[#This Row],[Order Date]])</f>
        <v>2026</v>
      </c>
      <c r="U691" s="18" t="str">
        <f>"Q"&amp;ROUNDUP(MONTH(SalesDataTable[[#This Row],[Order Date]])/3,0)</f>
        <v>Q2</v>
      </c>
      <c r="V691" s="15">
        <f>MONTH(SalesDataTable[[#This Row],[Order Date]])</f>
        <v>4</v>
      </c>
      <c r="W691" s="18" t="str">
        <f>TEXT(SalesDataTable[[#This Row],[Order Date]],"mmm")</f>
        <v>Apr</v>
      </c>
    </row>
    <row r="692" spans="1:23" ht="15.6">
      <c r="A692" s="11">
        <v>3105</v>
      </c>
      <c r="B692" s="12">
        <v>46140</v>
      </c>
      <c r="C692" s="11">
        <f t="shared" si="70"/>
        <v>2026</v>
      </c>
      <c r="D692" s="13" t="str">
        <f t="shared" si="71"/>
        <v>Apr</v>
      </c>
      <c r="E692" s="14" t="str">
        <f t="shared" si="72"/>
        <v>Q2</v>
      </c>
      <c r="F692" s="11" t="s">
        <v>44</v>
      </c>
      <c r="G692" s="11" t="s">
        <v>55</v>
      </c>
      <c r="H692" s="11" t="s">
        <v>26</v>
      </c>
      <c r="I692" s="11" t="s">
        <v>27</v>
      </c>
      <c r="J692" s="11" t="s">
        <v>58</v>
      </c>
      <c r="K692" s="11" t="s">
        <v>69</v>
      </c>
      <c r="L692" s="15">
        <v>4</v>
      </c>
      <c r="M692" s="16">
        <v>51.57</v>
      </c>
      <c r="N692" s="17">
        <v>0.1</v>
      </c>
      <c r="O692" s="16">
        <v>22.58</v>
      </c>
      <c r="P692" s="16">
        <f t="shared" si="73"/>
        <v>185.65199999999999</v>
      </c>
      <c r="Q692" s="16">
        <f t="shared" si="74"/>
        <v>90.32</v>
      </c>
      <c r="R692" s="16">
        <f t="shared" si="75"/>
        <v>95.331999999999994</v>
      </c>
      <c r="S692" s="18">
        <f t="shared" si="76"/>
        <v>0.51349837330058401</v>
      </c>
      <c r="T692" s="19">
        <f>YEAR(SalesDataTable[[#This Row],[Order Date]])</f>
        <v>2026</v>
      </c>
      <c r="U692" s="18" t="str">
        <f>"Q"&amp;ROUNDUP(MONTH(SalesDataTable[[#This Row],[Order Date]])/3,0)</f>
        <v>Q2</v>
      </c>
      <c r="V692" s="15">
        <f>MONTH(SalesDataTable[[#This Row],[Order Date]])</f>
        <v>4</v>
      </c>
      <c r="W692" s="18" t="str">
        <f>TEXT(SalesDataTable[[#This Row],[Order Date]],"mmm")</f>
        <v>Apr</v>
      </c>
    </row>
    <row r="693" spans="1:23" ht="15.6">
      <c r="A693" s="11">
        <v>3167</v>
      </c>
      <c r="B693" s="12">
        <v>46140</v>
      </c>
      <c r="C693" s="11">
        <f t="shared" si="70"/>
        <v>2026</v>
      </c>
      <c r="D693" s="13" t="str">
        <f t="shared" si="71"/>
        <v>Apr</v>
      </c>
      <c r="E693" s="14" t="str">
        <f t="shared" si="72"/>
        <v>Q2</v>
      </c>
      <c r="F693" s="11" t="s">
        <v>44</v>
      </c>
      <c r="G693" s="11" t="s">
        <v>57</v>
      </c>
      <c r="H693" s="11" t="s">
        <v>26</v>
      </c>
      <c r="I693" s="11" t="s">
        <v>40</v>
      </c>
      <c r="J693" s="11" t="s">
        <v>28</v>
      </c>
      <c r="K693" s="11" t="s">
        <v>46</v>
      </c>
      <c r="L693" s="15">
        <v>1</v>
      </c>
      <c r="M693" s="16">
        <v>51.61</v>
      </c>
      <c r="N693" s="17">
        <v>0</v>
      </c>
      <c r="O693" s="16">
        <v>23</v>
      </c>
      <c r="P693" s="16">
        <f t="shared" si="73"/>
        <v>51.61</v>
      </c>
      <c r="Q693" s="16">
        <f t="shared" si="74"/>
        <v>23</v>
      </c>
      <c r="R693" s="16">
        <f t="shared" si="75"/>
        <v>28.61</v>
      </c>
      <c r="S693" s="18">
        <f t="shared" si="76"/>
        <v>0.554349932183685</v>
      </c>
      <c r="T693" s="19">
        <f>YEAR(SalesDataTable[[#This Row],[Order Date]])</f>
        <v>2026</v>
      </c>
      <c r="U693" s="18" t="str">
        <f>"Q"&amp;ROUNDUP(MONTH(SalesDataTable[[#This Row],[Order Date]])/3,0)</f>
        <v>Q2</v>
      </c>
      <c r="V693" s="15">
        <f>MONTH(SalesDataTable[[#This Row],[Order Date]])</f>
        <v>4</v>
      </c>
      <c r="W693" s="18" t="str">
        <f>TEXT(SalesDataTable[[#This Row],[Order Date]],"mmm")</f>
        <v>Apr</v>
      </c>
    </row>
    <row r="694" spans="1:23" ht="15.6">
      <c r="A694" s="11">
        <v>4396</v>
      </c>
      <c r="B694" s="12">
        <v>46140</v>
      </c>
      <c r="C694" s="11">
        <f t="shared" si="70"/>
        <v>2026</v>
      </c>
      <c r="D694" s="13" t="str">
        <f t="shared" si="71"/>
        <v>Apr</v>
      </c>
      <c r="E694" s="14" t="str">
        <f t="shared" si="72"/>
        <v>Q2</v>
      </c>
      <c r="F694" s="11" t="s">
        <v>24</v>
      </c>
      <c r="G694" s="11" t="s">
        <v>74</v>
      </c>
      <c r="H694" s="11" t="s">
        <v>43</v>
      </c>
      <c r="I694" s="11" t="s">
        <v>27</v>
      </c>
      <c r="J694" s="11" t="s">
        <v>58</v>
      </c>
      <c r="K694" s="11" t="s">
        <v>69</v>
      </c>
      <c r="L694" s="15">
        <v>1</v>
      </c>
      <c r="M694" s="16">
        <v>50.56</v>
      </c>
      <c r="N694" s="17">
        <v>0.05</v>
      </c>
      <c r="O694" s="16">
        <v>22.06</v>
      </c>
      <c r="P694" s="16">
        <f t="shared" si="73"/>
        <v>48.031999999999996</v>
      </c>
      <c r="Q694" s="16">
        <f t="shared" si="74"/>
        <v>22.06</v>
      </c>
      <c r="R694" s="16">
        <f t="shared" si="75"/>
        <v>25.972000000000001</v>
      </c>
      <c r="S694" s="18">
        <f t="shared" si="76"/>
        <v>0.54072285143237797</v>
      </c>
      <c r="T694" s="19">
        <f>YEAR(SalesDataTable[[#This Row],[Order Date]])</f>
        <v>2026</v>
      </c>
      <c r="U694" s="18" t="str">
        <f>"Q"&amp;ROUNDUP(MONTH(SalesDataTable[[#This Row],[Order Date]])/3,0)</f>
        <v>Q2</v>
      </c>
      <c r="V694" s="15">
        <f>MONTH(SalesDataTable[[#This Row],[Order Date]])</f>
        <v>4</v>
      </c>
      <c r="W694" s="18" t="str">
        <f>TEXT(SalesDataTable[[#This Row],[Order Date]],"mmm")</f>
        <v>Apr</v>
      </c>
    </row>
    <row r="695" spans="1:23" ht="15.6">
      <c r="A695" s="11">
        <v>4475</v>
      </c>
      <c r="B695" s="12">
        <v>46140</v>
      </c>
      <c r="C695" s="11">
        <f t="shared" si="70"/>
        <v>2026</v>
      </c>
      <c r="D695" s="13" t="str">
        <f t="shared" si="71"/>
        <v>Apr</v>
      </c>
      <c r="E695" s="14" t="str">
        <f t="shared" si="72"/>
        <v>Q2</v>
      </c>
      <c r="F695" s="11" t="s">
        <v>35</v>
      </c>
      <c r="G695" s="11" t="s">
        <v>49</v>
      </c>
      <c r="H695" s="11" t="s">
        <v>52</v>
      </c>
      <c r="I695" s="11" t="s">
        <v>40</v>
      </c>
      <c r="J695" s="11" t="s">
        <v>38</v>
      </c>
      <c r="K695" s="11" t="s">
        <v>72</v>
      </c>
      <c r="L695" s="15">
        <v>2</v>
      </c>
      <c r="M695" s="16">
        <v>165.74</v>
      </c>
      <c r="N695" s="17">
        <v>0</v>
      </c>
      <c r="O695" s="16">
        <v>87.73</v>
      </c>
      <c r="P695" s="16">
        <f t="shared" si="73"/>
        <v>331.48</v>
      </c>
      <c r="Q695" s="16">
        <f t="shared" si="74"/>
        <v>175.46</v>
      </c>
      <c r="R695" s="16">
        <f t="shared" si="75"/>
        <v>156.02000000000001</v>
      </c>
      <c r="S695" s="18">
        <f t="shared" si="76"/>
        <v>0.47067696391939201</v>
      </c>
      <c r="T695" s="19">
        <f>YEAR(SalesDataTable[[#This Row],[Order Date]])</f>
        <v>2026</v>
      </c>
      <c r="U695" s="18" t="str">
        <f>"Q"&amp;ROUNDUP(MONTH(SalesDataTable[[#This Row],[Order Date]])/3,0)</f>
        <v>Q2</v>
      </c>
      <c r="V695" s="15">
        <f>MONTH(SalesDataTable[[#This Row],[Order Date]])</f>
        <v>4</v>
      </c>
      <c r="W695" s="18" t="str">
        <f>TEXT(SalesDataTable[[#This Row],[Order Date]],"mmm")</f>
        <v>Apr</v>
      </c>
    </row>
    <row r="696" spans="1:23" ht="15.6">
      <c r="A696" s="11">
        <v>4482</v>
      </c>
      <c r="B696" s="12">
        <v>46140</v>
      </c>
      <c r="C696" s="11">
        <f t="shared" si="70"/>
        <v>2026</v>
      </c>
      <c r="D696" s="13" t="str">
        <f t="shared" si="71"/>
        <v>Apr</v>
      </c>
      <c r="E696" s="14" t="str">
        <f t="shared" si="72"/>
        <v>Q2</v>
      </c>
      <c r="F696" s="11" t="s">
        <v>35</v>
      </c>
      <c r="G696" s="11" t="s">
        <v>36</v>
      </c>
      <c r="H696" s="11" t="s">
        <v>26</v>
      </c>
      <c r="I696" s="11" t="s">
        <v>40</v>
      </c>
      <c r="J696" s="11" t="s">
        <v>58</v>
      </c>
      <c r="K696" s="11" t="s">
        <v>66</v>
      </c>
      <c r="L696" s="15">
        <v>3</v>
      </c>
      <c r="M696" s="16">
        <v>36.770000000000003</v>
      </c>
      <c r="N696" s="17">
        <v>0</v>
      </c>
      <c r="O696" s="16">
        <v>13.63</v>
      </c>
      <c r="P696" s="16">
        <f t="shared" si="73"/>
        <v>110.31</v>
      </c>
      <c r="Q696" s="16">
        <f t="shared" si="74"/>
        <v>40.89</v>
      </c>
      <c r="R696" s="16">
        <f t="shared" si="75"/>
        <v>69.42</v>
      </c>
      <c r="S696" s="18">
        <f t="shared" si="76"/>
        <v>0.62931737829752499</v>
      </c>
      <c r="T696" s="19">
        <f>YEAR(SalesDataTable[[#This Row],[Order Date]])</f>
        <v>2026</v>
      </c>
      <c r="U696" s="18" t="str">
        <f>"Q"&amp;ROUNDUP(MONTH(SalesDataTable[[#This Row],[Order Date]])/3,0)</f>
        <v>Q2</v>
      </c>
      <c r="V696" s="15">
        <f>MONTH(SalesDataTable[[#This Row],[Order Date]])</f>
        <v>4</v>
      </c>
      <c r="W696" s="18" t="str">
        <f>TEXT(SalesDataTable[[#This Row],[Order Date]],"mmm")</f>
        <v>Apr</v>
      </c>
    </row>
    <row r="697" spans="1:23" ht="15.6">
      <c r="A697" s="11">
        <v>5022</v>
      </c>
      <c r="B697" s="12">
        <v>46140</v>
      </c>
      <c r="C697" s="11">
        <f t="shared" si="70"/>
        <v>2026</v>
      </c>
      <c r="D697" s="13" t="str">
        <f t="shared" si="71"/>
        <v>Apr</v>
      </c>
      <c r="E697" s="14" t="str">
        <f t="shared" si="72"/>
        <v>Q2</v>
      </c>
      <c r="F697" s="11" t="s">
        <v>44</v>
      </c>
      <c r="G697" s="11" t="s">
        <v>55</v>
      </c>
      <c r="H697" s="11" t="s">
        <v>26</v>
      </c>
      <c r="I697" s="11" t="s">
        <v>40</v>
      </c>
      <c r="J697" s="11" t="s">
        <v>47</v>
      </c>
      <c r="K697" s="11" t="s">
        <v>53</v>
      </c>
      <c r="L697" s="15">
        <v>2</v>
      </c>
      <c r="M697" s="16">
        <v>196.37</v>
      </c>
      <c r="N697" s="17">
        <v>0</v>
      </c>
      <c r="O697" s="16">
        <v>101.73</v>
      </c>
      <c r="P697" s="16">
        <f t="shared" si="73"/>
        <v>392.74</v>
      </c>
      <c r="Q697" s="16">
        <f t="shared" si="74"/>
        <v>203.46</v>
      </c>
      <c r="R697" s="16">
        <f t="shared" si="75"/>
        <v>189.28</v>
      </c>
      <c r="S697" s="18">
        <f t="shared" si="76"/>
        <v>0.48194734429902703</v>
      </c>
      <c r="T697" s="19">
        <f>YEAR(SalesDataTable[[#This Row],[Order Date]])</f>
        <v>2026</v>
      </c>
      <c r="U697" s="18" t="str">
        <f>"Q"&amp;ROUNDUP(MONTH(SalesDataTable[[#This Row],[Order Date]])/3,0)</f>
        <v>Q2</v>
      </c>
      <c r="V697" s="15">
        <f>MONTH(SalesDataTable[[#This Row],[Order Date]])</f>
        <v>4</v>
      </c>
      <c r="W697" s="18" t="str">
        <f>TEXT(SalesDataTable[[#This Row],[Order Date]],"mmm")</f>
        <v>Apr</v>
      </c>
    </row>
    <row r="698" spans="1:23" ht="15.6">
      <c r="A698" s="11">
        <v>1304</v>
      </c>
      <c r="B698" s="12">
        <v>46141</v>
      </c>
      <c r="C698" s="11">
        <f t="shared" si="70"/>
        <v>2026</v>
      </c>
      <c r="D698" s="13" t="str">
        <f t="shared" si="71"/>
        <v>Apr</v>
      </c>
      <c r="E698" s="14" t="str">
        <f t="shared" si="72"/>
        <v>Q2</v>
      </c>
      <c r="F698" s="11" t="s">
        <v>24</v>
      </c>
      <c r="G698" s="11" t="s">
        <v>25</v>
      </c>
      <c r="H698" s="11" t="s">
        <v>52</v>
      </c>
      <c r="I698" s="11" t="s">
        <v>27</v>
      </c>
      <c r="J698" s="11" t="s">
        <v>38</v>
      </c>
      <c r="K698" s="11" t="s">
        <v>39</v>
      </c>
      <c r="L698" s="15">
        <v>2</v>
      </c>
      <c r="M698" s="16">
        <v>35.33</v>
      </c>
      <c r="N698" s="17">
        <v>0</v>
      </c>
      <c r="O698" s="16">
        <v>13.69</v>
      </c>
      <c r="P698" s="16">
        <f t="shared" si="73"/>
        <v>70.66</v>
      </c>
      <c r="Q698" s="16">
        <f t="shared" si="74"/>
        <v>27.38</v>
      </c>
      <c r="R698" s="16">
        <f t="shared" si="75"/>
        <v>43.28</v>
      </c>
      <c r="S698" s="18">
        <f t="shared" si="76"/>
        <v>0.61251061420888797</v>
      </c>
      <c r="T698" s="19">
        <f>YEAR(SalesDataTable[[#This Row],[Order Date]])</f>
        <v>2026</v>
      </c>
      <c r="U698" s="18" t="str">
        <f>"Q"&amp;ROUNDUP(MONTH(SalesDataTable[[#This Row],[Order Date]])/3,0)</f>
        <v>Q2</v>
      </c>
      <c r="V698" s="15">
        <f>MONTH(SalesDataTable[[#This Row],[Order Date]])</f>
        <v>4</v>
      </c>
      <c r="W698" s="18" t="str">
        <f>TEXT(SalesDataTable[[#This Row],[Order Date]],"mmm")</f>
        <v>Apr</v>
      </c>
    </row>
    <row r="699" spans="1:23" ht="15.6">
      <c r="A699" s="11">
        <v>3008</v>
      </c>
      <c r="B699" s="12">
        <v>46141</v>
      </c>
      <c r="C699" s="11">
        <f t="shared" si="70"/>
        <v>2026</v>
      </c>
      <c r="D699" s="13" t="str">
        <f t="shared" si="71"/>
        <v>Apr</v>
      </c>
      <c r="E699" s="14" t="str">
        <f t="shared" si="72"/>
        <v>Q2</v>
      </c>
      <c r="F699" s="11" t="s">
        <v>35</v>
      </c>
      <c r="G699" s="11" t="s">
        <v>36</v>
      </c>
      <c r="H699" s="11" t="s">
        <v>32</v>
      </c>
      <c r="I699" s="11" t="s">
        <v>40</v>
      </c>
      <c r="J699" s="11" t="s">
        <v>38</v>
      </c>
      <c r="K699" s="11" t="s">
        <v>56</v>
      </c>
      <c r="L699" s="15">
        <v>4</v>
      </c>
      <c r="M699" s="16">
        <v>46.43</v>
      </c>
      <c r="N699" s="17">
        <v>0.1</v>
      </c>
      <c r="O699" s="16">
        <v>18.04</v>
      </c>
      <c r="P699" s="16">
        <f t="shared" si="73"/>
        <v>167.148</v>
      </c>
      <c r="Q699" s="16">
        <f t="shared" si="74"/>
        <v>72.16</v>
      </c>
      <c r="R699" s="16">
        <f t="shared" si="75"/>
        <v>94.988</v>
      </c>
      <c r="S699" s="18">
        <f t="shared" si="76"/>
        <v>0.56828678775695796</v>
      </c>
      <c r="T699" s="19">
        <f>YEAR(SalesDataTable[[#This Row],[Order Date]])</f>
        <v>2026</v>
      </c>
      <c r="U699" s="18" t="str">
        <f>"Q"&amp;ROUNDUP(MONTH(SalesDataTable[[#This Row],[Order Date]])/3,0)</f>
        <v>Q2</v>
      </c>
      <c r="V699" s="15">
        <f>MONTH(SalesDataTable[[#This Row],[Order Date]])</f>
        <v>4</v>
      </c>
      <c r="W699" s="18" t="str">
        <f>TEXT(SalesDataTable[[#This Row],[Order Date]],"mmm")</f>
        <v>Apr</v>
      </c>
    </row>
    <row r="700" spans="1:23" ht="15.6">
      <c r="A700" s="11">
        <v>4140</v>
      </c>
      <c r="B700" s="12">
        <v>46141</v>
      </c>
      <c r="C700" s="11">
        <f t="shared" si="70"/>
        <v>2026</v>
      </c>
      <c r="D700" s="13" t="str">
        <f t="shared" si="71"/>
        <v>Apr</v>
      </c>
      <c r="E700" s="14" t="str">
        <f t="shared" si="72"/>
        <v>Q2</v>
      </c>
      <c r="F700" s="11" t="s">
        <v>44</v>
      </c>
      <c r="G700" s="11" t="s">
        <v>55</v>
      </c>
      <c r="H700" s="11" t="s">
        <v>52</v>
      </c>
      <c r="I700" s="11" t="s">
        <v>37</v>
      </c>
      <c r="J700" s="11" t="s">
        <v>58</v>
      </c>
      <c r="K700" s="11" t="s">
        <v>62</v>
      </c>
      <c r="L700" s="15">
        <v>1</v>
      </c>
      <c r="M700" s="16">
        <v>125.25</v>
      </c>
      <c r="N700" s="17">
        <v>0</v>
      </c>
      <c r="O700" s="16">
        <v>70.88</v>
      </c>
      <c r="P700" s="16">
        <f t="shared" si="73"/>
        <v>125.25</v>
      </c>
      <c r="Q700" s="16">
        <f t="shared" si="74"/>
        <v>70.88</v>
      </c>
      <c r="R700" s="16">
        <f t="shared" si="75"/>
        <v>54.37</v>
      </c>
      <c r="S700" s="18">
        <f t="shared" si="76"/>
        <v>0.43409181636726601</v>
      </c>
      <c r="T700" s="19">
        <f>YEAR(SalesDataTable[[#This Row],[Order Date]])</f>
        <v>2026</v>
      </c>
      <c r="U700" s="18" t="str">
        <f>"Q"&amp;ROUNDUP(MONTH(SalesDataTable[[#This Row],[Order Date]])/3,0)</f>
        <v>Q2</v>
      </c>
      <c r="V700" s="15">
        <f>MONTH(SalesDataTable[[#This Row],[Order Date]])</f>
        <v>4</v>
      </c>
      <c r="W700" s="18" t="str">
        <f>TEXT(SalesDataTable[[#This Row],[Order Date]],"mmm")</f>
        <v>Apr</v>
      </c>
    </row>
    <row r="701" spans="1:23" ht="15.6">
      <c r="A701" s="11">
        <v>4151</v>
      </c>
      <c r="B701" s="12">
        <v>46141</v>
      </c>
      <c r="C701" s="11">
        <f t="shared" si="70"/>
        <v>2026</v>
      </c>
      <c r="D701" s="13" t="str">
        <f t="shared" si="71"/>
        <v>Apr</v>
      </c>
      <c r="E701" s="14" t="str">
        <f t="shared" si="72"/>
        <v>Q2</v>
      </c>
      <c r="F701" s="11" t="s">
        <v>30</v>
      </c>
      <c r="G701" s="11" t="s">
        <v>73</v>
      </c>
      <c r="H701" s="11" t="s">
        <v>26</v>
      </c>
      <c r="I701" s="11" t="s">
        <v>27</v>
      </c>
      <c r="J701" s="11" t="s">
        <v>47</v>
      </c>
      <c r="K701" s="11" t="s">
        <v>48</v>
      </c>
      <c r="L701" s="15">
        <v>1</v>
      </c>
      <c r="M701" s="16">
        <v>341.98</v>
      </c>
      <c r="N701" s="17">
        <v>0</v>
      </c>
      <c r="O701" s="16">
        <v>192.43</v>
      </c>
      <c r="P701" s="16">
        <f t="shared" si="73"/>
        <v>341.98</v>
      </c>
      <c r="Q701" s="16">
        <f t="shared" si="74"/>
        <v>192.43</v>
      </c>
      <c r="R701" s="16">
        <f t="shared" si="75"/>
        <v>149.55000000000001</v>
      </c>
      <c r="S701" s="18">
        <f t="shared" si="76"/>
        <v>0.43730627522077298</v>
      </c>
      <c r="T701" s="19">
        <f>YEAR(SalesDataTable[[#This Row],[Order Date]])</f>
        <v>2026</v>
      </c>
      <c r="U701" s="18" t="str">
        <f>"Q"&amp;ROUNDUP(MONTH(SalesDataTable[[#This Row],[Order Date]])/3,0)</f>
        <v>Q2</v>
      </c>
      <c r="V701" s="15">
        <f>MONTH(SalesDataTable[[#This Row],[Order Date]])</f>
        <v>4</v>
      </c>
      <c r="W701" s="18" t="str">
        <f>TEXT(SalesDataTable[[#This Row],[Order Date]],"mmm")</f>
        <v>Apr</v>
      </c>
    </row>
    <row r="702" spans="1:23" ht="15.6">
      <c r="A702" s="11">
        <v>4650</v>
      </c>
      <c r="B702" s="12">
        <v>46141</v>
      </c>
      <c r="C702" s="11">
        <f t="shared" si="70"/>
        <v>2026</v>
      </c>
      <c r="D702" s="13" t="str">
        <f t="shared" si="71"/>
        <v>Apr</v>
      </c>
      <c r="E702" s="14" t="str">
        <f t="shared" si="72"/>
        <v>Q2</v>
      </c>
      <c r="F702" s="11" t="s">
        <v>30</v>
      </c>
      <c r="G702" s="11" t="s">
        <v>51</v>
      </c>
      <c r="H702" s="11" t="s">
        <v>52</v>
      </c>
      <c r="I702" s="11" t="s">
        <v>40</v>
      </c>
      <c r="J702" s="11" t="s">
        <v>58</v>
      </c>
      <c r="K702" s="11" t="s">
        <v>59</v>
      </c>
      <c r="L702" s="15">
        <v>1</v>
      </c>
      <c r="M702" s="16">
        <v>40.04</v>
      </c>
      <c r="N702" s="17">
        <v>0</v>
      </c>
      <c r="O702" s="16">
        <v>14.72</v>
      </c>
      <c r="P702" s="16">
        <f t="shared" si="73"/>
        <v>40.04</v>
      </c>
      <c r="Q702" s="16">
        <f t="shared" si="74"/>
        <v>14.72</v>
      </c>
      <c r="R702" s="16">
        <f t="shared" si="75"/>
        <v>25.32</v>
      </c>
      <c r="S702" s="18">
        <f t="shared" si="76"/>
        <v>0.63236763236763205</v>
      </c>
      <c r="T702" s="19">
        <f>YEAR(SalesDataTable[[#This Row],[Order Date]])</f>
        <v>2026</v>
      </c>
      <c r="U702" s="18" t="str">
        <f>"Q"&amp;ROUNDUP(MONTH(SalesDataTable[[#This Row],[Order Date]])/3,0)</f>
        <v>Q2</v>
      </c>
      <c r="V702" s="15">
        <f>MONTH(SalesDataTable[[#This Row],[Order Date]])</f>
        <v>4</v>
      </c>
      <c r="W702" s="18" t="str">
        <f>TEXT(SalesDataTable[[#This Row],[Order Date]],"mmm")</f>
        <v>Apr</v>
      </c>
    </row>
    <row r="703" spans="1:23" ht="15.6">
      <c r="A703" s="11">
        <v>4897</v>
      </c>
      <c r="B703" s="12">
        <v>46141</v>
      </c>
      <c r="C703" s="11">
        <f t="shared" si="70"/>
        <v>2026</v>
      </c>
      <c r="D703" s="13" t="str">
        <f t="shared" si="71"/>
        <v>Apr</v>
      </c>
      <c r="E703" s="14" t="str">
        <f t="shared" si="72"/>
        <v>Q2</v>
      </c>
      <c r="F703" s="11" t="s">
        <v>44</v>
      </c>
      <c r="G703" s="11" t="s">
        <v>71</v>
      </c>
      <c r="H703" s="11" t="s">
        <v>26</v>
      </c>
      <c r="I703" s="11" t="s">
        <v>27</v>
      </c>
      <c r="J703" s="11" t="s">
        <v>28</v>
      </c>
      <c r="K703" s="11" t="s">
        <v>50</v>
      </c>
      <c r="L703" s="15">
        <v>3</v>
      </c>
      <c r="M703" s="16">
        <v>40.47</v>
      </c>
      <c r="N703" s="17">
        <v>0.05</v>
      </c>
      <c r="O703" s="16">
        <v>17.14</v>
      </c>
      <c r="P703" s="16">
        <f t="shared" si="73"/>
        <v>115.3395</v>
      </c>
      <c r="Q703" s="16">
        <f t="shared" si="74"/>
        <v>51.42</v>
      </c>
      <c r="R703" s="16">
        <f t="shared" si="75"/>
        <v>63.919499999999999</v>
      </c>
      <c r="S703" s="18">
        <f t="shared" si="76"/>
        <v>0.55418568660346201</v>
      </c>
      <c r="T703" s="19">
        <f>YEAR(SalesDataTable[[#This Row],[Order Date]])</f>
        <v>2026</v>
      </c>
      <c r="U703" s="18" t="str">
        <f>"Q"&amp;ROUNDUP(MONTH(SalesDataTable[[#This Row],[Order Date]])/3,0)</f>
        <v>Q2</v>
      </c>
      <c r="V703" s="15">
        <f>MONTH(SalesDataTable[[#This Row],[Order Date]])</f>
        <v>4</v>
      </c>
      <c r="W703" s="18" t="str">
        <f>TEXT(SalesDataTable[[#This Row],[Order Date]],"mmm")</f>
        <v>Apr</v>
      </c>
    </row>
    <row r="704" spans="1:23" ht="15.6">
      <c r="A704" s="11">
        <v>792</v>
      </c>
      <c r="B704" s="12">
        <v>46142</v>
      </c>
      <c r="C704" s="11">
        <f t="shared" si="70"/>
        <v>2026</v>
      </c>
      <c r="D704" s="13" t="str">
        <f t="shared" si="71"/>
        <v>Apr</v>
      </c>
      <c r="E704" s="14" t="str">
        <f t="shared" si="72"/>
        <v>Q2</v>
      </c>
      <c r="F704" s="11" t="s">
        <v>44</v>
      </c>
      <c r="G704" s="11" t="s">
        <v>57</v>
      </c>
      <c r="H704" s="11" t="s">
        <v>32</v>
      </c>
      <c r="I704" s="11" t="s">
        <v>27</v>
      </c>
      <c r="J704" s="11" t="s">
        <v>47</v>
      </c>
      <c r="K704" s="11" t="s">
        <v>64</v>
      </c>
      <c r="L704" s="15">
        <v>6</v>
      </c>
      <c r="M704" s="16">
        <v>83.7</v>
      </c>
      <c r="N704" s="17">
        <v>0.2</v>
      </c>
      <c r="O704" s="16">
        <v>38.58</v>
      </c>
      <c r="P704" s="16">
        <f t="shared" si="73"/>
        <v>401.76</v>
      </c>
      <c r="Q704" s="16">
        <f t="shared" si="74"/>
        <v>231.48</v>
      </c>
      <c r="R704" s="16">
        <f t="shared" si="75"/>
        <v>170.28</v>
      </c>
      <c r="S704" s="18">
        <f t="shared" si="76"/>
        <v>0.42383512544802898</v>
      </c>
      <c r="T704" s="19">
        <f>YEAR(SalesDataTable[[#This Row],[Order Date]])</f>
        <v>2026</v>
      </c>
      <c r="U704" s="18" t="str">
        <f>"Q"&amp;ROUNDUP(MONTH(SalesDataTable[[#This Row],[Order Date]])/3,0)</f>
        <v>Q2</v>
      </c>
      <c r="V704" s="15">
        <f>MONTH(SalesDataTable[[#This Row],[Order Date]])</f>
        <v>4</v>
      </c>
      <c r="W704" s="18" t="str">
        <f>TEXT(SalesDataTable[[#This Row],[Order Date]],"mmm")</f>
        <v>Apr</v>
      </c>
    </row>
    <row r="705" spans="1:23" ht="15.6">
      <c r="A705" s="11">
        <v>1796</v>
      </c>
      <c r="B705" s="12">
        <v>46142</v>
      </c>
      <c r="C705" s="11">
        <f t="shared" si="70"/>
        <v>2026</v>
      </c>
      <c r="D705" s="13" t="str">
        <f t="shared" si="71"/>
        <v>Apr</v>
      </c>
      <c r="E705" s="14" t="str">
        <f t="shared" si="72"/>
        <v>Q2</v>
      </c>
      <c r="F705" s="11" t="s">
        <v>24</v>
      </c>
      <c r="G705" s="11" t="s">
        <v>74</v>
      </c>
      <c r="H705" s="11" t="s">
        <v>26</v>
      </c>
      <c r="I705" s="11" t="s">
        <v>27</v>
      </c>
      <c r="J705" s="11" t="s">
        <v>47</v>
      </c>
      <c r="K705" s="11" t="s">
        <v>64</v>
      </c>
      <c r="L705" s="15">
        <v>4</v>
      </c>
      <c r="M705" s="16">
        <v>83.27</v>
      </c>
      <c r="N705" s="17">
        <v>0</v>
      </c>
      <c r="O705" s="16">
        <v>39.979999999999997</v>
      </c>
      <c r="P705" s="16">
        <f t="shared" si="73"/>
        <v>333.08</v>
      </c>
      <c r="Q705" s="16">
        <f t="shared" si="74"/>
        <v>159.91999999999999</v>
      </c>
      <c r="R705" s="16">
        <f t="shared" si="75"/>
        <v>173.16</v>
      </c>
      <c r="S705" s="18">
        <f t="shared" si="76"/>
        <v>0.51987510507986101</v>
      </c>
      <c r="T705" s="19">
        <f>YEAR(SalesDataTable[[#This Row],[Order Date]])</f>
        <v>2026</v>
      </c>
      <c r="U705" s="18" t="str">
        <f>"Q"&amp;ROUNDUP(MONTH(SalesDataTable[[#This Row],[Order Date]])/3,0)</f>
        <v>Q2</v>
      </c>
      <c r="V705" s="15">
        <f>MONTH(SalesDataTable[[#This Row],[Order Date]])</f>
        <v>4</v>
      </c>
      <c r="W705" s="18" t="str">
        <f>TEXT(SalesDataTable[[#This Row],[Order Date]],"mmm")</f>
        <v>Apr</v>
      </c>
    </row>
    <row r="706" spans="1:23" ht="15.6">
      <c r="A706" s="11">
        <v>3222</v>
      </c>
      <c r="B706" s="12">
        <v>46142</v>
      </c>
      <c r="C706" s="11">
        <f t="shared" ref="C706:C769" si="77">YEAR(B706)</f>
        <v>2026</v>
      </c>
      <c r="D706" s="13" t="str">
        <f t="shared" ref="D706:D769" si="78">TEXT(B706,"MMM")</f>
        <v>Apr</v>
      </c>
      <c r="E706" s="14" t="str">
        <f t="shared" ref="E706:E769" si="79">"Q"&amp;ROUNDUP(MONTH(B706)/3,0)</f>
        <v>Q2</v>
      </c>
      <c r="F706" s="11" t="s">
        <v>35</v>
      </c>
      <c r="G706" s="11" t="s">
        <v>76</v>
      </c>
      <c r="H706" s="11" t="s">
        <v>32</v>
      </c>
      <c r="I706" s="11" t="s">
        <v>40</v>
      </c>
      <c r="J706" s="11" t="s">
        <v>47</v>
      </c>
      <c r="K706" s="11" t="s">
        <v>75</v>
      </c>
      <c r="L706" s="15">
        <v>3</v>
      </c>
      <c r="M706" s="16">
        <v>126.03</v>
      </c>
      <c r="N706" s="17">
        <v>0.1</v>
      </c>
      <c r="O706" s="16">
        <v>61.75</v>
      </c>
      <c r="P706" s="16">
        <f t="shared" ref="P706:P769" si="80">L706*M706*(1-N706)</f>
        <v>340.28100000000001</v>
      </c>
      <c r="Q706" s="16">
        <f t="shared" ref="Q706:Q769" si="81">L706*O706</f>
        <v>185.25</v>
      </c>
      <c r="R706" s="16">
        <f t="shared" ref="R706:R769" si="82">P706-Q706</f>
        <v>155.03100000000001</v>
      </c>
      <c r="S706" s="18">
        <f t="shared" ref="S706:S769" si="83">IFERROR(R706/P706,0)</f>
        <v>0.455596991897873</v>
      </c>
      <c r="T706" s="19">
        <f>YEAR(SalesDataTable[[#This Row],[Order Date]])</f>
        <v>2026</v>
      </c>
      <c r="U706" s="18" t="str">
        <f>"Q"&amp;ROUNDUP(MONTH(SalesDataTable[[#This Row],[Order Date]])/3,0)</f>
        <v>Q2</v>
      </c>
      <c r="V706" s="15">
        <f>MONTH(SalesDataTable[[#This Row],[Order Date]])</f>
        <v>4</v>
      </c>
      <c r="W706" s="18" t="str">
        <f>TEXT(SalesDataTable[[#This Row],[Order Date]],"mmm")</f>
        <v>Apr</v>
      </c>
    </row>
    <row r="707" spans="1:23" ht="15.6">
      <c r="A707" s="11">
        <v>3237</v>
      </c>
      <c r="B707" s="12">
        <v>46142</v>
      </c>
      <c r="C707" s="11">
        <f t="shared" si="77"/>
        <v>2026</v>
      </c>
      <c r="D707" s="13" t="str">
        <f t="shared" si="78"/>
        <v>Apr</v>
      </c>
      <c r="E707" s="14" t="str">
        <f t="shared" si="79"/>
        <v>Q2</v>
      </c>
      <c r="F707" s="11" t="s">
        <v>30</v>
      </c>
      <c r="G707" s="11" t="s">
        <v>73</v>
      </c>
      <c r="H707" s="11" t="s">
        <v>26</v>
      </c>
      <c r="I707" s="11" t="s">
        <v>37</v>
      </c>
      <c r="J707" s="11" t="s">
        <v>47</v>
      </c>
      <c r="K707" s="11" t="s">
        <v>75</v>
      </c>
      <c r="L707" s="15">
        <v>1</v>
      </c>
      <c r="M707" s="16">
        <v>122.86</v>
      </c>
      <c r="N707" s="17">
        <v>0.05</v>
      </c>
      <c r="O707" s="16">
        <v>59.22</v>
      </c>
      <c r="P707" s="16">
        <f t="shared" si="80"/>
        <v>116.717</v>
      </c>
      <c r="Q707" s="16">
        <f t="shared" si="81"/>
        <v>59.22</v>
      </c>
      <c r="R707" s="16">
        <f t="shared" si="82"/>
        <v>57.497</v>
      </c>
      <c r="S707" s="18">
        <f t="shared" si="83"/>
        <v>0.49261889870370201</v>
      </c>
      <c r="T707" s="19">
        <f>YEAR(SalesDataTable[[#This Row],[Order Date]])</f>
        <v>2026</v>
      </c>
      <c r="U707" s="18" t="str">
        <f>"Q"&amp;ROUNDUP(MONTH(SalesDataTable[[#This Row],[Order Date]])/3,0)</f>
        <v>Q2</v>
      </c>
      <c r="V707" s="15">
        <f>MONTH(SalesDataTable[[#This Row],[Order Date]])</f>
        <v>4</v>
      </c>
      <c r="W707" s="18" t="str">
        <f>TEXT(SalesDataTable[[#This Row],[Order Date]],"mmm")</f>
        <v>Apr</v>
      </c>
    </row>
    <row r="708" spans="1:23" ht="15.6">
      <c r="A708" s="11">
        <v>3695</v>
      </c>
      <c r="B708" s="12">
        <v>46142</v>
      </c>
      <c r="C708" s="11">
        <f t="shared" si="77"/>
        <v>2026</v>
      </c>
      <c r="D708" s="13" t="str">
        <f t="shared" si="78"/>
        <v>Apr</v>
      </c>
      <c r="E708" s="14" t="str">
        <f t="shared" si="79"/>
        <v>Q2</v>
      </c>
      <c r="F708" s="11" t="s">
        <v>35</v>
      </c>
      <c r="G708" s="11" t="s">
        <v>36</v>
      </c>
      <c r="H708" s="11" t="s">
        <v>26</v>
      </c>
      <c r="I708" s="11" t="s">
        <v>37</v>
      </c>
      <c r="J708" s="11" t="s">
        <v>28</v>
      </c>
      <c r="K708" s="11" t="s">
        <v>50</v>
      </c>
      <c r="L708" s="15">
        <v>1</v>
      </c>
      <c r="M708" s="16">
        <v>39.44</v>
      </c>
      <c r="N708" s="17">
        <v>0.1</v>
      </c>
      <c r="O708" s="16">
        <v>16.63</v>
      </c>
      <c r="P708" s="16">
        <f t="shared" si="80"/>
        <v>35.496000000000002</v>
      </c>
      <c r="Q708" s="16">
        <f t="shared" si="81"/>
        <v>16.63</v>
      </c>
      <c r="R708" s="16">
        <f t="shared" si="82"/>
        <v>18.866</v>
      </c>
      <c r="S708" s="18">
        <f t="shared" si="83"/>
        <v>0.53149650664863701</v>
      </c>
      <c r="T708" s="19">
        <f>YEAR(SalesDataTable[[#This Row],[Order Date]])</f>
        <v>2026</v>
      </c>
      <c r="U708" s="18" t="str">
        <f>"Q"&amp;ROUNDUP(MONTH(SalesDataTable[[#This Row],[Order Date]])/3,0)</f>
        <v>Q2</v>
      </c>
      <c r="V708" s="15">
        <f>MONTH(SalesDataTable[[#This Row],[Order Date]])</f>
        <v>4</v>
      </c>
      <c r="W708" s="18" t="str">
        <f>TEXT(SalesDataTable[[#This Row],[Order Date]],"mmm")</f>
        <v>Apr</v>
      </c>
    </row>
    <row r="709" spans="1:23" ht="15.6">
      <c r="A709" s="11">
        <v>5148</v>
      </c>
      <c r="B709" s="12">
        <v>46142</v>
      </c>
      <c r="C709" s="11">
        <f t="shared" si="77"/>
        <v>2026</v>
      </c>
      <c r="D709" s="13" t="str">
        <f t="shared" si="78"/>
        <v>Apr</v>
      </c>
      <c r="E709" s="14" t="str">
        <f t="shared" si="79"/>
        <v>Q2</v>
      </c>
      <c r="F709" s="11" t="s">
        <v>35</v>
      </c>
      <c r="G709" s="11" t="s">
        <v>63</v>
      </c>
      <c r="H709" s="11" t="s">
        <v>26</v>
      </c>
      <c r="I709" s="11" t="s">
        <v>27</v>
      </c>
      <c r="J709" s="11" t="s">
        <v>38</v>
      </c>
      <c r="K709" s="11" t="s">
        <v>68</v>
      </c>
      <c r="L709" s="15">
        <v>1</v>
      </c>
      <c r="M709" s="16">
        <v>130.34</v>
      </c>
      <c r="N709" s="17">
        <v>0.1</v>
      </c>
      <c r="O709" s="16">
        <v>66.680000000000007</v>
      </c>
      <c r="P709" s="16">
        <f t="shared" si="80"/>
        <v>117.306</v>
      </c>
      <c r="Q709" s="16">
        <f t="shared" si="81"/>
        <v>66.680000000000007</v>
      </c>
      <c r="R709" s="16">
        <f t="shared" si="82"/>
        <v>50.625999999999998</v>
      </c>
      <c r="S709" s="18">
        <f t="shared" si="83"/>
        <v>0.43157212759790597</v>
      </c>
      <c r="T709" s="19">
        <f>YEAR(SalesDataTable[[#This Row],[Order Date]])</f>
        <v>2026</v>
      </c>
      <c r="U709" s="18" t="str">
        <f>"Q"&amp;ROUNDUP(MONTH(SalesDataTable[[#This Row],[Order Date]])/3,0)</f>
        <v>Q2</v>
      </c>
      <c r="V709" s="15">
        <f>MONTH(SalesDataTable[[#This Row],[Order Date]])</f>
        <v>4</v>
      </c>
      <c r="W709" s="18" t="str">
        <f>TEXT(SalesDataTable[[#This Row],[Order Date]],"mmm")</f>
        <v>Apr</v>
      </c>
    </row>
    <row r="710" spans="1:23" ht="15.6">
      <c r="A710" s="11">
        <v>534</v>
      </c>
      <c r="B710" s="12">
        <v>46143</v>
      </c>
      <c r="C710" s="11">
        <f t="shared" si="77"/>
        <v>2026</v>
      </c>
      <c r="D710" s="13" t="str">
        <f t="shared" si="78"/>
        <v>May</v>
      </c>
      <c r="E710" s="14" t="str">
        <f t="shared" si="79"/>
        <v>Q2</v>
      </c>
      <c r="F710" s="11" t="s">
        <v>30</v>
      </c>
      <c r="G710" s="11" t="s">
        <v>67</v>
      </c>
      <c r="H710" s="11" t="s">
        <v>26</v>
      </c>
      <c r="I710" s="11" t="s">
        <v>40</v>
      </c>
      <c r="J710" s="11" t="s">
        <v>33</v>
      </c>
      <c r="K710" s="11" t="s">
        <v>61</v>
      </c>
      <c r="L710" s="15">
        <v>1</v>
      </c>
      <c r="M710" s="16">
        <v>154.86000000000001</v>
      </c>
      <c r="N710" s="17">
        <v>0</v>
      </c>
      <c r="O710" s="16">
        <v>78.37</v>
      </c>
      <c r="P710" s="16">
        <f t="shared" si="80"/>
        <v>154.86000000000001</v>
      </c>
      <c r="Q710" s="16">
        <f t="shared" si="81"/>
        <v>78.37</v>
      </c>
      <c r="R710" s="16">
        <f t="shared" si="82"/>
        <v>76.489999999999995</v>
      </c>
      <c r="S710" s="18">
        <f t="shared" si="83"/>
        <v>0.49393000129148901</v>
      </c>
      <c r="T710" s="19">
        <f>YEAR(SalesDataTable[[#This Row],[Order Date]])</f>
        <v>2026</v>
      </c>
      <c r="U710" s="18" t="str">
        <f>"Q"&amp;ROUNDUP(MONTH(SalesDataTable[[#This Row],[Order Date]])/3,0)</f>
        <v>Q2</v>
      </c>
      <c r="V710" s="15">
        <f>MONTH(SalesDataTable[[#This Row],[Order Date]])</f>
        <v>5</v>
      </c>
      <c r="W710" s="18" t="str">
        <f>TEXT(SalesDataTable[[#This Row],[Order Date]],"mmm")</f>
        <v>May</v>
      </c>
    </row>
    <row r="711" spans="1:23" ht="15.6">
      <c r="A711" s="11">
        <v>551</v>
      </c>
      <c r="B711" s="12">
        <v>46143</v>
      </c>
      <c r="C711" s="11">
        <f t="shared" si="77"/>
        <v>2026</v>
      </c>
      <c r="D711" s="13" t="str">
        <f t="shared" si="78"/>
        <v>May</v>
      </c>
      <c r="E711" s="14" t="str">
        <f t="shared" si="79"/>
        <v>Q2</v>
      </c>
      <c r="F711" s="11" t="s">
        <v>44</v>
      </c>
      <c r="G711" s="11" t="s">
        <v>57</v>
      </c>
      <c r="H711" s="11" t="s">
        <v>43</v>
      </c>
      <c r="I711" s="11" t="s">
        <v>27</v>
      </c>
      <c r="J711" s="11" t="s">
        <v>28</v>
      </c>
      <c r="K711" s="11" t="s">
        <v>54</v>
      </c>
      <c r="L711" s="15">
        <v>4</v>
      </c>
      <c r="M711" s="16">
        <v>103.64</v>
      </c>
      <c r="N711" s="17">
        <v>0</v>
      </c>
      <c r="O711" s="16">
        <v>50.59</v>
      </c>
      <c r="P711" s="16">
        <f t="shared" si="80"/>
        <v>414.56</v>
      </c>
      <c r="Q711" s="16">
        <f t="shared" si="81"/>
        <v>202.36</v>
      </c>
      <c r="R711" s="16">
        <f t="shared" si="82"/>
        <v>212.2</v>
      </c>
      <c r="S711" s="18">
        <f t="shared" si="83"/>
        <v>0.51186800463141602</v>
      </c>
      <c r="T711" s="19">
        <f>YEAR(SalesDataTable[[#This Row],[Order Date]])</f>
        <v>2026</v>
      </c>
      <c r="U711" s="18" t="str">
        <f>"Q"&amp;ROUNDUP(MONTH(SalesDataTable[[#This Row],[Order Date]])/3,0)</f>
        <v>Q2</v>
      </c>
      <c r="V711" s="15">
        <f>MONTH(SalesDataTable[[#This Row],[Order Date]])</f>
        <v>5</v>
      </c>
      <c r="W711" s="18" t="str">
        <f>TEXT(SalesDataTable[[#This Row],[Order Date]],"mmm")</f>
        <v>May</v>
      </c>
    </row>
    <row r="712" spans="1:23" ht="15.6">
      <c r="A712" s="11">
        <v>2110</v>
      </c>
      <c r="B712" s="12">
        <v>46143</v>
      </c>
      <c r="C712" s="11">
        <f t="shared" si="77"/>
        <v>2026</v>
      </c>
      <c r="D712" s="13" t="str">
        <f t="shared" si="78"/>
        <v>May</v>
      </c>
      <c r="E712" s="14" t="str">
        <f t="shared" si="79"/>
        <v>Q2</v>
      </c>
      <c r="F712" s="11" t="s">
        <v>24</v>
      </c>
      <c r="G712" s="11" t="s">
        <v>74</v>
      </c>
      <c r="H712" s="11" t="s">
        <v>26</v>
      </c>
      <c r="I712" s="11" t="s">
        <v>27</v>
      </c>
      <c r="J712" s="11" t="s">
        <v>38</v>
      </c>
      <c r="K712" s="11" t="s">
        <v>72</v>
      </c>
      <c r="L712" s="15">
        <v>1</v>
      </c>
      <c r="M712" s="16">
        <v>164.49</v>
      </c>
      <c r="N712" s="17">
        <v>0.05</v>
      </c>
      <c r="O712" s="16">
        <v>87.81</v>
      </c>
      <c r="P712" s="16">
        <f t="shared" si="80"/>
        <v>156.2655</v>
      </c>
      <c r="Q712" s="16">
        <f t="shared" si="81"/>
        <v>87.81</v>
      </c>
      <c r="R712" s="16">
        <f t="shared" si="82"/>
        <v>68.455500000000001</v>
      </c>
      <c r="S712" s="18">
        <f t="shared" si="83"/>
        <v>0.43807174328306597</v>
      </c>
      <c r="T712" s="19">
        <f>YEAR(SalesDataTable[[#This Row],[Order Date]])</f>
        <v>2026</v>
      </c>
      <c r="U712" s="18" t="str">
        <f>"Q"&amp;ROUNDUP(MONTH(SalesDataTable[[#This Row],[Order Date]])/3,0)</f>
        <v>Q2</v>
      </c>
      <c r="V712" s="15">
        <f>MONTH(SalesDataTable[[#This Row],[Order Date]])</f>
        <v>5</v>
      </c>
      <c r="W712" s="18" t="str">
        <f>TEXT(SalesDataTable[[#This Row],[Order Date]],"mmm")</f>
        <v>May</v>
      </c>
    </row>
    <row r="713" spans="1:23" ht="15.6">
      <c r="A713" s="11">
        <v>2217</v>
      </c>
      <c r="B713" s="12">
        <v>46143</v>
      </c>
      <c r="C713" s="11">
        <f t="shared" si="77"/>
        <v>2026</v>
      </c>
      <c r="D713" s="13" t="str">
        <f t="shared" si="78"/>
        <v>May</v>
      </c>
      <c r="E713" s="14" t="str">
        <f t="shared" si="79"/>
        <v>Q2</v>
      </c>
      <c r="F713" s="11" t="s">
        <v>44</v>
      </c>
      <c r="G713" s="11" t="s">
        <v>57</v>
      </c>
      <c r="H713" s="11" t="s">
        <v>32</v>
      </c>
      <c r="I713" s="11" t="s">
        <v>27</v>
      </c>
      <c r="J713" s="11" t="s">
        <v>38</v>
      </c>
      <c r="K713" s="11" t="s">
        <v>72</v>
      </c>
      <c r="L713" s="15">
        <v>3</v>
      </c>
      <c r="M713" s="16">
        <v>163.44999999999999</v>
      </c>
      <c r="N713" s="17">
        <v>0.05</v>
      </c>
      <c r="O713" s="16">
        <v>87.54</v>
      </c>
      <c r="P713" s="16">
        <f t="shared" si="80"/>
        <v>465.83249999999998</v>
      </c>
      <c r="Q713" s="16">
        <f t="shared" si="81"/>
        <v>262.62</v>
      </c>
      <c r="R713" s="16">
        <f t="shared" si="82"/>
        <v>203.21250000000001</v>
      </c>
      <c r="S713" s="18">
        <f t="shared" si="83"/>
        <v>0.43623512743314402</v>
      </c>
      <c r="T713" s="19">
        <f>YEAR(SalesDataTable[[#This Row],[Order Date]])</f>
        <v>2026</v>
      </c>
      <c r="U713" s="18" t="str">
        <f>"Q"&amp;ROUNDUP(MONTH(SalesDataTable[[#This Row],[Order Date]])/3,0)</f>
        <v>Q2</v>
      </c>
      <c r="V713" s="15">
        <f>MONTH(SalesDataTable[[#This Row],[Order Date]])</f>
        <v>5</v>
      </c>
      <c r="W713" s="18" t="str">
        <f>TEXT(SalesDataTable[[#This Row],[Order Date]],"mmm")</f>
        <v>May</v>
      </c>
    </row>
    <row r="714" spans="1:23" ht="15.6">
      <c r="A714" s="11">
        <v>2544</v>
      </c>
      <c r="B714" s="12">
        <v>46143</v>
      </c>
      <c r="C714" s="11">
        <f t="shared" si="77"/>
        <v>2026</v>
      </c>
      <c r="D714" s="13" t="str">
        <f t="shared" si="78"/>
        <v>May</v>
      </c>
      <c r="E714" s="14" t="str">
        <f t="shared" si="79"/>
        <v>Q2</v>
      </c>
      <c r="F714" s="11" t="s">
        <v>44</v>
      </c>
      <c r="G714" s="11" t="s">
        <v>45</v>
      </c>
      <c r="H714" s="11" t="s">
        <v>26</v>
      </c>
      <c r="I714" s="11" t="s">
        <v>27</v>
      </c>
      <c r="J714" s="11" t="s">
        <v>33</v>
      </c>
      <c r="K714" s="11" t="s">
        <v>70</v>
      </c>
      <c r="L714" s="15">
        <v>1</v>
      </c>
      <c r="M714" s="16">
        <v>71.87</v>
      </c>
      <c r="N714" s="17">
        <v>0.05</v>
      </c>
      <c r="O714" s="16">
        <v>31.97</v>
      </c>
      <c r="P714" s="16">
        <f t="shared" si="80"/>
        <v>68.276499999999999</v>
      </c>
      <c r="Q714" s="16">
        <f t="shared" si="81"/>
        <v>31.97</v>
      </c>
      <c r="R714" s="16">
        <f t="shared" si="82"/>
        <v>36.3065</v>
      </c>
      <c r="S714" s="18">
        <f t="shared" si="83"/>
        <v>0.53175690025118405</v>
      </c>
      <c r="T714" s="19">
        <f>YEAR(SalesDataTable[[#This Row],[Order Date]])</f>
        <v>2026</v>
      </c>
      <c r="U714" s="18" t="str">
        <f>"Q"&amp;ROUNDUP(MONTH(SalesDataTable[[#This Row],[Order Date]])/3,0)</f>
        <v>Q2</v>
      </c>
      <c r="V714" s="15">
        <f>MONTH(SalesDataTable[[#This Row],[Order Date]])</f>
        <v>5</v>
      </c>
      <c r="W714" s="18" t="str">
        <f>TEXT(SalesDataTable[[#This Row],[Order Date]],"mmm")</f>
        <v>May</v>
      </c>
    </row>
    <row r="715" spans="1:23" ht="15.6">
      <c r="A715" s="11">
        <v>3678</v>
      </c>
      <c r="B715" s="12">
        <v>46143</v>
      </c>
      <c r="C715" s="11">
        <f t="shared" si="77"/>
        <v>2026</v>
      </c>
      <c r="D715" s="13" t="str">
        <f t="shared" si="78"/>
        <v>May</v>
      </c>
      <c r="E715" s="14" t="str">
        <f t="shared" si="79"/>
        <v>Q2</v>
      </c>
      <c r="F715" s="11" t="s">
        <v>30</v>
      </c>
      <c r="G715" s="11" t="s">
        <v>73</v>
      </c>
      <c r="H715" s="11" t="s">
        <v>52</v>
      </c>
      <c r="I715" s="11" t="s">
        <v>27</v>
      </c>
      <c r="J715" s="11" t="s">
        <v>47</v>
      </c>
      <c r="K715" s="11" t="s">
        <v>53</v>
      </c>
      <c r="L715" s="15">
        <v>2</v>
      </c>
      <c r="M715" s="16">
        <v>194.97</v>
      </c>
      <c r="N715" s="17">
        <v>0</v>
      </c>
      <c r="O715" s="16">
        <v>101.14</v>
      </c>
      <c r="P715" s="16">
        <f t="shared" si="80"/>
        <v>389.94</v>
      </c>
      <c r="Q715" s="16">
        <f t="shared" si="81"/>
        <v>202.28</v>
      </c>
      <c r="R715" s="16">
        <f t="shared" si="82"/>
        <v>187.66</v>
      </c>
      <c r="S715" s="18">
        <f t="shared" si="83"/>
        <v>0.48125352618351502</v>
      </c>
      <c r="T715" s="19">
        <f>YEAR(SalesDataTable[[#This Row],[Order Date]])</f>
        <v>2026</v>
      </c>
      <c r="U715" s="18" t="str">
        <f>"Q"&amp;ROUNDUP(MONTH(SalesDataTable[[#This Row],[Order Date]])/3,0)</f>
        <v>Q2</v>
      </c>
      <c r="V715" s="15">
        <f>MONTH(SalesDataTable[[#This Row],[Order Date]])</f>
        <v>5</v>
      </c>
      <c r="W715" s="18" t="str">
        <f>TEXT(SalesDataTable[[#This Row],[Order Date]],"mmm")</f>
        <v>May</v>
      </c>
    </row>
    <row r="716" spans="1:23" ht="15.6">
      <c r="A716" s="11">
        <v>3726</v>
      </c>
      <c r="B716" s="12">
        <v>46143</v>
      </c>
      <c r="C716" s="11">
        <f t="shared" si="77"/>
        <v>2026</v>
      </c>
      <c r="D716" s="13" t="str">
        <f t="shared" si="78"/>
        <v>May</v>
      </c>
      <c r="E716" s="14" t="str">
        <f t="shared" si="79"/>
        <v>Q2</v>
      </c>
      <c r="F716" s="11" t="s">
        <v>44</v>
      </c>
      <c r="G716" s="11" t="s">
        <v>57</v>
      </c>
      <c r="H716" s="11" t="s">
        <v>52</v>
      </c>
      <c r="I716" s="11" t="s">
        <v>27</v>
      </c>
      <c r="J716" s="11" t="s">
        <v>28</v>
      </c>
      <c r="K716" s="11" t="s">
        <v>46</v>
      </c>
      <c r="L716" s="15">
        <v>2</v>
      </c>
      <c r="M716" s="16">
        <v>49.53</v>
      </c>
      <c r="N716" s="17">
        <v>0</v>
      </c>
      <c r="O716" s="16">
        <v>22.91</v>
      </c>
      <c r="P716" s="16">
        <f t="shared" si="80"/>
        <v>99.06</v>
      </c>
      <c r="Q716" s="16">
        <f t="shared" si="81"/>
        <v>45.82</v>
      </c>
      <c r="R716" s="16">
        <f t="shared" si="82"/>
        <v>53.24</v>
      </c>
      <c r="S716" s="18">
        <f t="shared" si="83"/>
        <v>0.537452049263073</v>
      </c>
      <c r="T716" s="19">
        <f>YEAR(SalesDataTable[[#This Row],[Order Date]])</f>
        <v>2026</v>
      </c>
      <c r="U716" s="18" t="str">
        <f>"Q"&amp;ROUNDUP(MONTH(SalesDataTable[[#This Row],[Order Date]])/3,0)</f>
        <v>Q2</v>
      </c>
      <c r="V716" s="15">
        <f>MONTH(SalesDataTable[[#This Row],[Order Date]])</f>
        <v>5</v>
      </c>
      <c r="W716" s="18" t="str">
        <f>TEXT(SalesDataTable[[#This Row],[Order Date]],"mmm")</f>
        <v>May</v>
      </c>
    </row>
    <row r="717" spans="1:23" ht="15.6">
      <c r="A717" s="11">
        <v>3897</v>
      </c>
      <c r="B717" s="12">
        <v>46143</v>
      </c>
      <c r="C717" s="11">
        <f t="shared" si="77"/>
        <v>2026</v>
      </c>
      <c r="D717" s="13" t="str">
        <f t="shared" si="78"/>
        <v>May</v>
      </c>
      <c r="E717" s="14" t="str">
        <f t="shared" si="79"/>
        <v>Q2</v>
      </c>
      <c r="F717" s="11" t="s">
        <v>44</v>
      </c>
      <c r="G717" s="11" t="s">
        <v>57</v>
      </c>
      <c r="H717" s="11" t="s">
        <v>32</v>
      </c>
      <c r="I717" s="11" t="s">
        <v>40</v>
      </c>
      <c r="J717" s="11" t="s">
        <v>58</v>
      </c>
      <c r="K717" s="11" t="s">
        <v>66</v>
      </c>
      <c r="L717" s="15">
        <v>4</v>
      </c>
      <c r="M717" s="16">
        <v>35.619999999999997</v>
      </c>
      <c r="N717" s="17">
        <v>0.15</v>
      </c>
      <c r="O717" s="16">
        <v>13.76</v>
      </c>
      <c r="P717" s="16">
        <f t="shared" si="80"/>
        <v>121.108</v>
      </c>
      <c r="Q717" s="16">
        <f t="shared" si="81"/>
        <v>55.04</v>
      </c>
      <c r="R717" s="16">
        <f t="shared" si="82"/>
        <v>66.067999999999998</v>
      </c>
      <c r="S717" s="18">
        <f t="shared" si="83"/>
        <v>0.54552960993493405</v>
      </c>
      <c r="T717" s="19">
        <f>YEAR(SalesDataTable[[#This Row],[Order Date]])</f>
        <v>2026</v>
      </c>
      <c r="U717" s="18" t="str">
        <f>"Q"&amp;ROUNDUP(MONTH(SalesDataTable[[#This Row],[Order Date]])/3,0)</f>
        <v>Q2</v>
      </c>
      <c r="V717" s="15">
        <f>MONTH(SalesDataTable[[#This Row],[Order Date]])</f>
        <v>5</v>
      </c>
      <c r="W717" s="18" t="str">
        <f>TEXT(SalesDataTable[[#This Row],[Order Date]],"mmm")</f>
        <v>May</v>
      </c>
    </row>
    <row r="718" spans="1:23" ht="15.6">
      <c r="A718" s="11">
        <v>1262</v>
      </c>
      <c r="B718" s="12">
        <v>46144</v>
      </c>
      <c r="C718" s="11">
        <f t="shared" si="77"/>
        <v>2026</v>
      </c>
      <c r="D718" s="13" t="str">
        <f t="shared" si="78"/>
        <v>May</v>
      </c>
      <c r="E718" s="14" t="str">
        <f t="shared" si="79"/>
        <v>Q2</v>
      </c>
      <c r="F718" s="11" t="s">
        <v>44</v>
      </c>
      <c r="G718" s="11" t="s">
        <v>55</v>
      </c>
      <c r="H718" s="11" t="s">
        <v>43</v>
      </c>
      <c r="I718" s="11" t="s">
        <v>27</v>
      </c>
      <c r="J718" s="11" t="s">
        <v>38</v>
      </c>
      <c r="K718" s="11" t="s">
        <v>56</v>
      </c>
      <c r="L718" s="15">
        <v>2</v>
      </c>
      <c r="M718" s="16">
        <v>45.47</v>
      </c>
      <c r="N718" s="17">
        <v>0</v>
      </c>
      <c r="O718" s="16">
        <v>18.37</v>
      </c>
      <c r="P718" s="16">
        <f t="shared" si="80"/>
        <v>90.94</v>
      </c>
      <c r="Q718" s="16">
        <f t="shared" si="81"/>
        <v>36.74</v>
      </c>
      <c r="R718" s="16">
        <f t="shared" si="82"/>
        <v>54.2</v>
      </c>
      <c r="S718" s="18">
        <f t="shared" si="83"/>
        <v>0.59599736089729505</v>
      </c>
      <c r="T718" s="19">
        <f>YEAR(SalesDataTable[[#This Row],[Order Date]])</f>
        <v>2026</v>
      </c>
      <c r="U718" s="18" t="str">
        <f>"Q"&amp;ROUNDUP(MONTH(SalesDataTable[[#This Row],[Order Date]])/3,0)</f>
        <v>Q2</v>
      </c>
      <c r="V718" s="15">
        <f>MONTH(SalesDataTable[[#This Row],[Order Date]])</f>
        <v>5</v>
      </c>
      <c r="W718" s="18" t="str">
        <f>TEXT(SalesDataTable[[#This Row],[Order Date]],"mmm")</f>
        <v>May</v>
      </c>
    </row>
    <row r="719" spans="1:23" ht="15.6">
      <c r="A719" s="11">
        <v>2657</v>
      </c>
      <c r="B719" s="12">
        <v>46144</v>
      </c>
      <c r="C719" s="11">
        <f t="shared" si="77"/>
        <v>2026</v>
      </c>
      <c r="D719" s="13" t="str">
        <f t="shared" si="78"/>
        <v>May</v>
      </c>
      <c r="E719" s="14" t="str">
        <f t="shared" si="79"/>
        <v>Q2</v>
      </c>
      <c r="F719" s="11" t="s">
        <v>24</v>
      </c>
      <c r="G719" s="11" t="s">
        <v>25</v>
      </c>
      <c r="H719" s="11" t="s">
        <v>43</v>
      </c>
      <c r="I719" s="11" t="s">
        <v>37</v>
      </c>
      <c r="J719" s="11" t="s">
        <v>33</v>
      </c>
      <c r="K719" s="11" t="s">
        <v>41</v>
      </c>
      <c r="L719" s="15">
        <v>1</v>
      </c>
      <c r="M719" s="16">
        <v>145.68</v>
      </c>
      <c r="N719" s="17">
        <v>0</v>
      </c>
      <c r="O719" s="16">
        <v>77.8</v>
      </c>
      <c r="P719" s="16">
        <f t="shared" si="80"/>
        <v>145.68</v>
      </c>
      <c r="Q719" s="16">
        <f t="shared" si="81"/>
        <v>77.8</v>
      </c>
      <c r="R719" s="16">
        <f t="shared" si="82"/>
        <v>67.88</v>
      </c>
      <c r="S719" s="18">
        <f t="shared" si="83"/>
        <v>0.465952773201538</v>
      </c>
      <c r="T719" s="19">
        <f>YEAR(SalesDataTable[[#This Row],[Order Date]])</f>
        <v>2026</v>
      </c>
      <c r="U719" s="18" t="str">
        <f>"Q"&amp;ROUNDUP(MONTH(SalesDataTable[[#This Row],[Order Date]])/3,0)</f>
        <v>Q2</v>
      </c>
      <c r="V719" s="15">
        <f>MONTH(SalesDataTable[[#This Row],[Order Date]])</f>
        <v>5</v>
      </c>
      <c r="W719" s="18" t="str">
        <f>TEXT(SalesDataTable[[#This Row],[Order Date]],"mmm")</f>
        <v>May</v>
      </c>
    </row>
    <row r="720" spans="1:23" ht="15.6">
      <c r="A720" s="11">
        <v>3238</v>
      </c>
      <c r="B720" s="12">
        <v>46144</v>
      </c>
      <c r="C720" s="11">
        <f t="shared" si="77"/>
        <v>2026</v>
      </c>
      <c r="D720" s="13" t="str">
        <f t="shared" si="78"/>
        <v>May</v>
      </c>
      <c r="E720" s="14" t="str">
        <f t="shared" si="79"/>
        <v>Q2</v>
      </c>
      <c r="F720" s="11" t="s">
        <v>44</v>
      </c>
      <c r="G720" s="11" t="s">
        <v>57</v>
      </c>
      <c r="H720" s="11" t="s">
        <v>52</v>
      </c>
      <c r="I720" s="11" t="s">
        <v>27</v>
      </c>
      <c r="J720" s="11" t="s">
        <v>47</v>
      </c>
      <c r="K720" s="11" t="s">
        <v>64</v>
      </c>
      <c r="L720" s="15">
        <v>2</v>
      </c>
      <c r="M720" s="16">
        <v>82.65</v>
      </c>
      <c r="N720" s="17">
        <v>0.05</v>
      </c>
      <c r="O720" s="16">
        <v>40.46</v>
      </c>
      <c r="P720" s="16">
        <f t="shared" si="80"/>
        <v>157.035</v>
      </c>
      <c r="Q720" s="16">
        <f t="shared" si="81"/>
        <v>80.92</v>
      </c>
      <c r="R720" s="16">
        <f t="shared" si="82"/>
        <v>76.114999999999995</v>
      </c>
      <c r="S720" s="18">
        <f t="shared" si="83"/>
        <v>0.484700862864966</v>
      </c>
      <c r="T720" s="19">
        <f>YEAR(SalesDataTable[[#This Row],[Order Date]])</f>
        <v>2026</v>
      </c>
      <c r="U720" s="18" t="str">
        <f>"Q"&amp;ROUNDUP(MONTH(SalesDataTable[[#This Row],[Order Date]])/3,0)</f>
        <v>Q2</v>
      </c>
      <c r="V720" s="15">
        <f>MONTH(SalesDataTable[[#This Row],[Order Date]])</f>
        <v>5</v>
      </c>
      <c r="W720" s="18" t="str">
        <f>TEXT(SalesDataTable[[#This Row],[Order Date]],"mmm")</f>
        <v>May</v>
      </c>
    </row>
    <row r="721" spans="1:23" ht="15.6">
      <c r="A721" s="11">
        <v>3607</v>
      </c>
      <c r="B721" s="12">
        <v>46144</v>
      </c>
      <c r="C721" s="11">
        <f t="shared" si="77"/>
        <v>2026</v>
      </c>
      <c r="D721" s="13" t="str">
        <f t="shared" si="78"/>
        <v>May</v>
      </c>
      <c r="E721" s="14" t="str">
        <f t="shared" si="79"/>
        <v>Q2</v>
      </c>
      <c r="F721" s="11" t="s">
        <v>30</v>
      </c>
      <c r="G721" s="11" t="s">
        <v>51</v>
      </c>
      <c r="H721" s="11" t="s">
        <v>26</v>
      </c>
      <c r="I721" s="11" t="s">
        <v>40</v>
      </c>
      <c r="J721" s="11" t="s">
        <v>38</v>
      </c>
      <c r="K721" s="11" t="s">
        <v>39</v>
      </c>
      <c r="L721" s="15">
        <v>1</v>
      </c>
      <c r="M721" s="16">
        <v>36.270000000000003</v>
      </c>
      <c r="N721" s="17">
        <v>0</v>
      </c>
      <c r="O721" s="16">
        <v>13.8</v>
      </c>
      <c r="P721" s="16">
        <f t="shared" si="80"/>
        <v>36.270000000000003</v>
      </c>
      <c r="Q721" s="16">
        <f t="shared" si="81"/>
        <v>13.8</v>
      </c>
      <c r="R721" s="16">
        <f t="shared" si="82"/>
        <v>22.47</v>
      </c>
      <c r="S721" s="18">
        <f t="shared" si="83"/>
        <v>0.61952026468155497</v>
      </c>
      <c r="T721" s="19">
        <f>YEAR(SalesDataTable[[#This Row],[Order Date]])</f>
        <v>2026</v>
      </c>
      <c r="U721" s="18" t="str">
        <f>"Q"&amp;ROUNDUP(MONTH(SalesDataTable[[#This Row],[Order Date]])/3,0)</f>
        <v>Q2</v>
      </c>
      <c r="V721" s="15">
        <f>MONTH(SalesDataTable[[#This Row],[Order Date]])</f>
        <v>5</v>
      </c>
      <c r="W721" s="18" t="str">
        <f>TEXT(SalesDataTable[[#This Row],[Order Date]],"mmm")</f>
        <v>May</v>
      </c>
    </row>
    <row r="722" spans="1:23" ht="15.6">
      <c r="A722" s="11">
        <v>5070</v>
      </c>
      <c r="B722" s="12">
        <v>46144</v>
      </c>
      <c r="C722" s="11">
        <f t="shared" si="77"/>
        <v>2026</v>
      </c>
      <c r="D722" s="13" t="str">
        <f t="shared" si="78"/>
        <v>May</v>
      </c>
      <c r="E722" s="14" t="str">
        <f t="shared" si="79"/>
        <v>Q2</v>
      </c>
      <c r="F722" s="11" t="s">
        <v>35</v>
      </c>
      <c r="G722" s="11" t="s">
        <v>76</v>
      </c>
      <c r="H722" s="11" t="s">
        <v>43</v>
      </c>
      <c r="I722" s="11" t="s">
        <v>37</v>
      </c>
      <c r="J722" s="11" t="s">
        <v>47</v>
      </c>
      <c r="K722" s="11" t="s">
        <v>64</v>
      </c>
      <c r="L722" s="15">
        <v>1</v>
      </c>
      <c r="M722" s="16">
        <v>80.819999999999993</v>
      </c>
      <c r="N722" s="17">
        <v>0</v>
      </c>
      <c r="O722" s="16">
        <v>39.950000000000003</v>
      </c>
      <c r="P722" s="16">
        <f t="shared" si="80"/>
        <v>80.819999999999993</v>
      </c>
      <c r="Q722" s="16">
        <f t="shared" si="81"/>
        <v>39.950000000000003</v>
      </c>
      <c r="R722" s="16">
        <f t="shared" si="82"/>
        <v>40.869999999999997</v>
      </c>
      <c r="S722" s="18">
        <f t="shared" si="83"/>
        <v>0.50569166048007896</v>
      </c>
      <c r="T722" s="19">
        <f>YEAR(SalesDataTable[[#This Row],[Order Date]])</f>
        <v>2026</v>
      </c>
      <c r="U722" s="18" t="str">
        <f>"Q"&amp;ROUNDUP(MONTH(SalesDataTable[[#This Row],[Order Date]])/3,0)</f>
        <v>Q2</v>
      </c>
      <c r="V722" s="15">
        <f>MONTH(SalesDataTable[[#This Row],[Order Date]])</f>
        <v>5</v>
      </c>
      <c r="W722" s="18" t="str">
        <f>TEXT(SalesDataTable[[#This Row],[Order Date]],"mmm")</f>
        <v>May</v>
      </c>
    </row>
    <row r="723" spans="1:23" ht="15.6">
      <c r="A723" s="11">
        <v>5171</v>
      </c>
      <c r="B723" s="12">
        <v>46144</v>
      </c>
      <c r="C723" s="11">
        <f t="shared" si="77"/>
        <v>2026</v>
      </c>
      <c r="D723" s="13" t="str">
        <f t="shared" si="78"/>
        <v>May</v>
      </c>
      <c r="E723" s="14" t="str">
        <f t="shared" si="79"/>
        <v>Q2</v>
      </c>
      <c r="F723" s="11" t="s">
        <v>30</v>
      </c>
      <c r="G723" s="11" t="s">
        <v>31</v>
      </c>
      <c r="H723" s="11" t="s">
        <v>43</v>
      </c>
      <c r="I723" s="11" t="s">
        <v>37</v>
      </c>
      <c r="J723" s="11" t="s">
        <v>33</v>
      </c>
      <c r="K723" s="11" t="s">
        <v>61</v>
      </c>
      <c r="L723" s="15">
        <v>2</v>
      </c>
      <c r="M723" s="16">
        <v>157.84</v>
      </c>
      <c r="N723" s="17">
        <v>0.1</v>
      </c>
      <c r="O723" s="16">
        <v>79.28</v>
      </c>
      <c r="P723" s="16">
        <f t="shared" si="80"/>
        <v>284.11200000000002</v>
      </c>
      <c r="Q723" s="16">
        <f t="shared" si="81"/>
        <v>158.56</v>
      </c>
      <c r="R723" s="16">
        <f t="shared" si="82"/>
        <v>125.55200000000001</v>
      </c>
      <c r="S723" s="18">
        <f t="shared" si="83"/>
        <v>0.44191023258433298</v>
      </c>
      <c r="T723" s="19">
        <f>YEAR(SalesDataTable[[#This Row],[Order Date]])</f>
        <v>2026</v>
      </c>
      <c r="U723" s="18" t="str">
        <f>"Q"&amp;ROUNDUP(MONTH(SalesDataTable[[#This Row],[Order Date]])/3,0)</f>
        <v>Q2</v>
      </c>
      <c r="V723" s="15">
        <f>MONTH(SalesDataTable[[#This Row],[Order Date]])</f>
        <v>5</v>
      </c>
      <c r="W723" s="18" t="str">
        <f>TEXT(SalesDataTable[[#This Row],[Order Date]],"mmm")</f>
        <v>May</v>
      </c>
    </row>
    <row r="724" spans="1:23" ht="15.6">
      <c r="A724" s="11">
        <v>617</v>
      </c>
      <c r="B724" s="12">
        <v>46145</v>
      </c>
      <c r="C724" s="11">
        <f t="shared" si="77"/>
        <v>2026</v>
      </c>
      <c r="D724" s="13" t="str">
        <f t="shared" si="78"/>
        <v>May</v>
      </c>
      <c r="E724" s="14" t="str">
        <f t="shared" si="79"/>
        <v>Q2</v>
      </c>
      <c r="F724" s="11" t="s">
        <v>30</v>
      </c>
      <c r="G724" s="11" t="s">
        <v>73</v>
      </c>
      <c r="H724" s="11" t="s">
        <v>52</v>
      </c>
      <c r="I724" s="11" t="s">
        <v>27</v>
      </c>
      <c r="J724" s="11" t="s">
        <v>58</v>
      </c>
      <c r="K724" s="11" t="s">
        <v>66</v>
      </c>
      <c r="L724" s="15">
        <v>4</v>
      </c>
      <c r="M724" s="16">
        <v>36.909999999999997</v>
      </c>
      <c r="N724" s="17">
        <v>0.1</v>
      </c>
      <c r="O724" s="16">
        <v>13.85</v>
      </c>
      <c r="P724" s="16">
        <f t="shared" si="80"/>
        <v>132.876</v>
      </c>
      <c r="Q724" s="16">
        <f t="shared" si="81"/>
        <v>55.4</v>
      </c>
      <c r="R724" s="16">
        <f t="shared" si="82"/>
        <v>77.475999999999999</v>
      </c>
      <c r="S724" s="18">
        <f t="shared" si="83"/>
        <v>0.58306992985941797</v>
      </c>
      <c r="T724" s="19">
        <f>YEAR(SalesDataTable[[#This Row],[Order Date]])</f>
        <v>2026</v>
      </c>
      <c r="U724" s="18" t="str">
        <f>"Q"&amp;ROUNDUP(MONTH(SalesDataTable[[#This Row],[Order Date]])/3,0)</f>
        <v>Q2</v>
      </c>
      <c r="V724" s="15">
        <f>MONTH(SalesDataTable[[#This Row],[Order Date]])</f>
        <v>5</v>
      </c>
      <c r="W724" s="18" t="str">
        <f>TEXT(SalesDataTable[[#This Row],[Order Date]],"mmm")</f>
        <v>May</v>
      </c>
    </row>
    <row r="725" spans="1:23" ht="15.6">
      <c r="A725" s="11">
        <v>849</v>
      </c>
      <c r="B725" s="12">
        <v>46145</v>
      </c>
      <c r="C725" s="11">
        <f t="shared" si="77"/>
        <v>2026</v>
      </c>
      <c r="D725" s="13" t="str">
        <f t="shared" si="78"/>
        <v>May</v>
      </c>
      <c r="E725" s="14" t="str">
        <f t="shared" si="79"/>
        <v>Q2</v>
      </c>
      <c r="F725" s="11" t="s">
        <v>30</v>
      </c>
      <c r="G725" s="11" t="s">
        <v>73</v>
      </c>
      <c r="H725" s="11" t="s">
        <v>32</v>
      </c>
      <c r="I725" s="11" t="s">
        <v>40</v>
      </c>
      <c r="J725" s="11" t="s">
        <v>47</v>
      </c>
      <c r="K725" s="11" t="s">
        <v>53</v>
      </c>
      <c r="L725" s="15">
        <v>3</v>
      </c>
      <c r="M725" s="16">
        <v>193.18</v>
      </c>
      <c r="N725" s="17">
        <v>0.1</v>
      </c>
      <c r="O725" s="16">
        <v>102.31</v>
      </c>
      <c r="P725" s="16">
        <f t="shared" si="80"/>
        <v>521.58600000000001</v>
      </c>
      <c r="Q725" s="16">
        <f t="shared" si="81"/>
        <v>306.93</v>
      </c>
      <c r="R725" s="16">
        <f t="shared" si="82"/>
        <v>214.65600000000001</v>
      </c>
      <c r="S725" s="18">
        <f t="shared" si="83"/>
        <v>0.41154478839539399</v>
      </c>
      <c r="T725" s="19">
        <f>YEAR(SalesDataTable[[#This Row],[Order Date]])</f>
        <v>2026</v>
      </c>
      <c r="U725" s="18" t="str">
        <f>"Q"&amp;ROUNDUP(MONTH(SalesDataTable[[#This Row],[Order Date]])/3,0)</f>
        <v>Q2</v>
      </c>
      <c r="V725" s="15">
        <f>MONTH(SalesDataTable[[#This Row],[Order Date]])</f>
        <v>5</v>
      </c>
      <c r="W725" s="18" t="str">
        <f>TEXT(SalesDataTable[[#This Row],[Order Date]],"mmm")</f>
        <v>May</v>
      </c>
    </row>
    <row r="726" spans="1:23" ht="15.6">
      <c r="A726" s="11">
        <v>956</v>
      </c>
      <c r="B726" s="12">
        <v>46145</v>
      </c>
      <c r="C726" s="11">
        <f t="shared" si="77"/>
        <v>2026</v>
      </c>
      <c r="D726" s="13" t="str">
        <f t="shared" si="78"/>
        <v>May</v>
      </c>
      <c r="E726" s="14" t="str">
        <f t="shared" si="79"/>
        <v>Q2</v>
      </c>
      <c r="F726" s="11" t="s">
        <v>24</v>
      </c>
      <c r="G726" s="11" t="s">
        <v>74</v>
      </c>
      <c r="H726" s="11" t="s">
        <v>26</v>
      </c>
      <c r="I726" s="11" t="s">
        <v>40</v>
      </c>
      <c r="J726" s="11" t="s">
        <v>33</v>
      </c>
      <c r="K726" s="11" t="s">
        <v>61</v>
      </c>
      <c r="L726" s="15">
        <v>1</v>
      </c>
      <c r="M726" s="16">
        <v>157.59</v>
      </c>
      <c r="N726" s="17">
        <v>0.05</v>
      </c>
      <c r="O726" s="16">
        <v>77.599999999999994</v>
      </c>
      <c r="P726" s="16">
        <f t="shared" si="80"/>
        <v>149.7105</v>
      </c>
      <c r="Q726" s="16">
        <f t="shared" si="81"/>
        <v>77.599999999999994</v>
      </c>
      <c r="R726" s="16">
        <f t="shared" si="82"/>
        <v>72.110500000000002</v>
      </c>
      <c r="S726" s="18">
        <f t="shared" si="83"/>
        <v>0.48166628259206901</v>
      </c>
      <c r="T726" s="19">
        <f>YEAR(SalesDataTable[[#This Row],[Order Date]])</f>
        <v>2026</v>
      </c>
      <c r="U726" s="18" t="str">
        <f>"Q"&amp;ROUNDUP(MONTH(SalesDataTable[[#This Row],[Order Date]])/3,0)</f>
        <v>Q2</v>
      </c>
      <c r="V726" s="15">
        <f>MONTH(SalesDataTable[[#This Row],[Order Date]])</f>
        <v>5</v>
      </c>
      <c r="W726" s="18" t="str">
        <f>TEXT(SalesDataTable[[#This Row],[Order Date]],"mmm")</f>
        <v>May</v>
      </c>
    </row>
    <row r="727" spans="1:23" ht="15.6">
      <c r="A727" s="11">
        <v>1896</v>
      </c>
      <c r="B727" s="12">
        <v>46145</v>
      </c>
      <c r="C727" s="11">
        <f t="shared" si="77"/>
        <v>2026</v>
      </c>
      <c r="D727" s="13" t="str">
        <f t="shared" si="78"/>
        <v>May</v>
      </c>
      <c r="E727" s="14" t="str">
        <f t="shared" si="79"/>
        <v>Q2</v>
      </c>
      <c r="F727" s="11" t="s">
        <v>30</v>
      </c>
      <c r="G727" s="11" t="s">
        <v>67</v>
      </c>
      <c r="H727" s="11" t="s">
        <v>52</v>
      </c>
      <c r="I727" s="11" t="s">
        <v>37</v>
      </c>
      <c r="J727" s="11" t="s">
        <v>58</v>
      </c>
      <c r="K727" s="11" t="s">
        <v>69</v>
      </c>
      <c r="L727" s="15">
        <v>2</v>
      </c>
      <c r="M727" s="16">
        <v>49.97</v>
      </c>
      <c r="N727" s="17">
        <v>0</v>
      </c>
      <c r="O727" s="16">
        <v>22.63</v>
      </c>
      <c r="P727" s="16">
        <f t="shared" si="80"/>
        <v>99.94</v>
      </c>
      <c r="Q727" s="16">
        <f t="shared" si="81"/>
        <v>45.26</v>
      </c>
      <c r="R727" s="16">
        <f t="shared" si="82"/>
        <v>54.68</v>
      </c>
      <c r="S727" s="18">
        <f t="shared" si="83"/>
        <v>0.54712827696618005</v>
      </c>
      <c r="T727" s="19">
        <f>YEAR(SalesDataTable[[#This Row],[Order Date]])</f>
        <v>2026</v>
      </c>
      <c r="U727" s="18" t="str">
        <f>"Q"&amp;ROUNDUP(MONTH(SalesDataTable[[#This Row],[Order Date]])/3,0)</f>
        <v>Q2</v>
      </c>
      <c r="V727" s="15">
        <f>MONTH(SalesDataTable[[#This Row],[Order Date]])</f>
        <v>5</v>
      </c>
      <c r="W727" s="18" t="str">
        <f>TEXT(SalesDataTable[[#This Row],[Order Date]],"mmm")</f>
        <v>May</v>
      </c>
    </row>
    <row r="728" spans="1:23" ht="15.6">
      <c r="A728" s="11">
        <v>2317</v>
      </c>
      <c r="B728" s="12">
        <v>46145</v>
      </c>
      <c r="C728" s="11">
        <f t="shared" si="77"/>
        <v>2026</v>
      </c>
      <c r="D728" s="13" t="str">
        <f t="shared" si="78"/>
        <v>May</v>
      </c>
      <c r="E728" s="14" t="str">
        <f t="shared" si="79"/>
        <v>Q2</v>
      </c>
      <c r="F728" s="11" t="s">
        <v>24</v>
      </c>
      <c r="G728" s="11" t="s">
        <v>74</v>
      </c>
      <c r="H728" s="11" t="s">
        <v>32</v>
      </c>
      <c r="I728" s="11" t="s">
        <v>40</v>
      </c>
      <c r="J728" s="11" t="s">
        <v>33</v>
      </c>
      <c r="K728" s="11" t="s">
        <v>61</v>
      </c>
      <c r="L728" s="15">
        <v>5</v>
      </c>
      <c r="M728" s="16">
        <v>155.54</v>
      </c>
      <c r="N728" s="17">
        <v>0.1</v>
      </c>
      <c r="O728" s="16">
        <v>78.02</v>
      </c>
      <c r="P728" s="16">
        <f t="shared" si="80"/>
        <v>699.93</v>
      </c>
      <c r="Q728" s="16">
        <f t="shared" si="81"/>
        <v>390.1</v>
      </c>
      <c r="R728" s="16">
        <f t="shared" si="82"/>
        <v>309.83</v>
      </c>
      <c r="S728" s="18">
        <f t="shared" si="83"/>
        <v>0.442658551569443</v>
      </c>
      <c r="T728" s="19">
        <f>YEAR(SalesDataTable[[#This Row],[Order Date]])</f>
        <v>2026</v>
      </c>
      <c r="U728" s="18" t="str">
        <f>"Q"&amp;ROUNDUP(MONTH(SalesDataTable[[#This Row],[Order Date]])/3,0)</f>
        <v>Q2</v>
      </c>
      <c r="V728" s="15">
        <f>MONTH(SalesDataTable[[#This Row],[Order Date]])</f>
        <v>5</v>
      </c>
      <c r="W728" s="18" t="str">
        <f>TEXT(SalesDataTable[[#This Row],[Order Date]],"mmm")</f>
        <v>May</v>
      </c>
    </row>
    <row r="729" spans="1:23" ht="15.6">
      <c r="A729" s="11">
        <v>2542</v>
      </c>
      <c r="B729" s="12">
        <v>46145</v>
      </c>
      <c r="C729" s="11">
        <f t="shared" si="77"/>
        <v>2026</v>
      </c>
      <c r="D729" s="13" t="str">
        <f t="shared" si="78"/>
        <v>May</v>
      </c>
      <c r="E729" s="14" t="str">
        <f t="shared" si="79"/>
        <v>Q2</v>
      </c>
      <c r="F729" s="11" t="s">
        <v>44</v>
      </c>
      <c r="G729" s="11" t="s">
        <v>57</v>
      </c>
      <c r="H729" s="11" t="s">
        <v>43</v>
      </c>
      <c r="I729" s="11" t="s">
        <v>37</v>
      </c>
      <c r="J729" s="11" t="s">
        <v>38</v>
      </c>
      <c r="K729" s="11" t="s">
        <v>68</v>
      </c>
      <c r="L729" s="15">
        <v>1</v>
      </c>
      <c r="M729" s="16">
        <v>131.13</v>
      </c>
      <c r="N729" s="17">
        <v>0.05</v>
      </c>
      <c r="O729" s="16">
        <v>67.010000000000005</v>
      </c>
      <c r="P729" s="16">
        <f t="shared" si="80"/>
        <v>124.5735</v>
      </c>
      <c r="Q729" s="16">
        <f t="shared" si="81"/>
        <v>67.010000000000005</v>
      </c>
      <c r="R729" s="16">
        <f t="shared" si="82"/>
        <v>57.563499999999998</v>
      </c>
      <c r="S729" s="18">
        <f t="shared" si="83"/>
        <v>0.46208463276700101</v>
      </c>
      <c r="T729" s="19">
        <f>YEAR(SalesDataTable[[#This Row],[Order Date]])</f>
        <v>2026</v>
      </c>
      <c r="U729" s="18" t="str">
        <f>"Q"&amp;ROUNDUP(MONTH(SalesDataTable[[#This Row],[Order Date]])/3,0)</f>
        <v>Q2</v>
      </c>
      <c r="V729" s="15">
        <f>MONTH(SalesDataTable[[#This Row],[Order Date]])</f>
        <v>5</v>
      </c>
      <c r="W729" s="18" t="str">
        <f>TEXT(SalesDataTable[[#This Row],[Order Date]],"mmm")</f>
        <v>May</v>
      </c>
    </row>
    <row r="730" spans="1:23" ht="15.6">
      <c r="A730" s="11">
        <v>4535</v>
      </c>
      <c r="B730" s="12">
        <v>46145</v>
      </c>
      <c r="C730" s="11">
        <f t="shared" si="77"/>
        <v>2026</v>
      </c>
      <c r="D730" s="13" t="str">
        <f t="shared" si="78"/>
        <v>May</v>
      </c>
      <c r="E730" s="14" t="str">
        <f t="shared" si="79"/>
        <v>Q2</v>
      </c>
      <c r="F730" s="11" t="s">
        <v>35</v>
      </c>
      <c r="G730" s="11" t="s">
        <v>49</v>
      </c>
      <c r="H730" s="11" t="s">
        <v>26</v>
      </c>
      <c r="I730" s="11" t="s">
        <v>37</v>
      </c>
      <c r="J730" s="11" t="s">
        <v>38</v>
      </c>
      <c r="K730" s="11" t="s">
        <v>39</v>
      </c>
      <c r="L730" s="15">
        <v>1</v>
      </c>
      <c r="M730" s="16">
        <v>36.82</v>
      </c>
      <c r="N730" s="17">
        <v>0.1</v>
      </c>
      <c r="O730" s="16">
        <v>13.4</v>
      </c>
      <c r="P730" s="16">
        <f t="shared" si="80"/>
        <v>33.137999999999998</v>
      </c>
      <c r="Q730" s="16">
        <f t="shared" si="81"/>
        <v>13.4</v>
      </c>
      <c r="R730" s="16">
        <f t="shared" si="82"/>
        <v>19.738</v>
      </c>
      <c r="S730" s="18">
        <f t="shared" si="83"/>
        <v>0.59563039410948204</v>
      </c>
      <c r="T730" s="19">
        <f>YEAR(SalesDataTable[[#This Row],[Order Date]])</f>
        <v>2026</v>
      </c>
      <c r="U730" s="18" t="str">
        <f>"Q"&amp;ROUNDUP(MONTH(SalesDataTable[[#This Row],[Order Date]])/3,0)</f>
        <v>Q2</v>
      </c>
      <c r="V730" s="15">
        <f>MONTH(SalesDataTable[[#This Row],[Order Date]])</f>
        <v>5</v>
      </c>
      <c r="W730" s="18" t="str">
        <f>TEXT(SalesDataTable[[#This Row],[Order Date]],"mmm")</f>
        <v>May</v>
      </c>
    </row>
    <row r="731" spans="1:23" ht="15.6">
      <c r="A731" s="11">
        <v>4988</v>
      </c>
      <c r="B731" s="12">
        <v>46145</v>
      </c>
      <c r="C731" s="11">
        <f t="shared" si="77"/>
        <v>2026</v>
      </c>
      <c r="D731" s="13" t="str">
        <f t="shared" si="78"/>
        <v>May</v>
      </c>
      <c r="E731" s="14" t="str">
        <f t="shared" si="79"/>
        <v>Q2</v>
      </c>
      <c r="F731" s="11" t="s">
        <v>35</v>
      </c>
      <c r="G731" s="11" t="s">
        <v>63</v>
      </c>
      <c r="H731" s="11" t="s">
        <v>43</v>
      </c>
      <c r="I731" s="11" t="s">
        <v>37</v>
      </c>
      <c r="J731" s="11" t="s">
        <v>58</v>
      </c>
      <c r="K731" s="11" t="s">
        <v>62</v>
      </c>
      <c r="L731" s="15">
        <v>1</v>
      </c>
      <c r="M731" s="16">
        <v>122.28</v>
      </c>
      <c r="N731" s="17">
        <v>0</v>
      </c>
      <c r="O731" s="16">
        <v>67.28</v>
      </c>
      <c r="P731" s="16">
        <f t="shared" si="80"/>
        <v>122.28</v>
      </c>
      <c r="Q731" s="16">
        <f t="shared" si="81"/>
        <v>67.28</v>
      </c>
      <c r="R731" s="16">
        <f t="shared" si="82"/>
        <v>55</v>
      </c>
      <c r="S731" s="18">
        <f t="shared" si="83"/>
        <v>0.44978737324174001</v>
      </c>
      <c r="T731" s="19">
        <f>YEAR(SalesDataTable[[#This Row],[Order Date]])</f>
        <v>2026</v>
      </c>
      <c r="U731" s="18" t="str">
        <f>"Q"&amp;ROUNDUP(MONTH(SalesDataTable[[#This Row],[Order Date]])/3,0)</f>
        <v>Q2</v>
      </c>
      <c r="V731" s="15">
        <f>MONTH(SalesDataTable[[#This Row],[Order Date]])</f>
        <v>5</v>
      </c>
      <c r="W731" s="18" t="str">
        <f>TEXT(SalesDataTable[[#This Row],[Order Date]],"mmm")</f>
        <v>May</v>
      </c>
    </row>
    <row r="732" spans="1:23" ht="15.6">
      <c r="A732" s="11">
        <v>253</v>
      </c>
      <c r="B732" s="12">
        <v>46146</v>
      </c>
      <c r="C732" s="11">
        <f t="shared" si="77"/>
        <v>2026</v>
      </c>
      <c r="D732" s="13" t="str">
        <f t="shared" si="78"/>
        <v>May</v>
      </c>
      <c r="E732" s="14" t="str">
        <f t="shared" si="79"/>
        <v>Q2</v>
      </c>
      <c r="F732" s="11" t="s">
        <v>35</v>
      </c>
      <c r="G732" s="11" t="s">
        <v>63</v>
      </c>
      <c r="H732" s="11" t="s">
        <v>43</v>
      </c>
      <c r="I732" s="11" t="s">
        <v>40</v>
      </c>
      <c r="J732" s="11" t="s">
        <v>33</v>
      </c>
      <c r="K732" s="11" t="s">
        <v>34</v>
      </c>
      <c r="L732" s="15">
        <v>1</v>
      </c>
      <c r="M732" s="16">
        <v>90.92</v>
      </c>
      <c r="N732" s="17">
        <v>0.15</v>
      </c>
      <c r="O732" s="16">
        <v>44.93</v>
      </c>
      <c r="P732" s="16">
        <f t="shared" si="80"/>
        <v>77.281999999999996</v>
      </c>
      <c r="Q732" s="16">
        <f t="shared" si="81"/>
        <v>44.93</v>
      </c>
      <c r="R732" s="16">
        <f t="shared" si="82"/>
        <v>32.351999999999997</v>
      </c>
      <c r="S732" s="18">
        <f t="shared" si="83"/>
        <v>0.41862270645169603</v>
      </c>
      <c r="T732" s="19">
        <f>YEAR(SalesDataTable[[#This Row],[Order Date]])</f>
        <v>2026</v>
      </c>
      <c r="U732" s="18" t="str">
        <f>"Q"&amp;ROUNDUP(MONTH(SalesDataTable[[#This Row],[Order Date]])/3,0)</f>
        <v>Q2</v>
      </c>
      <c r="V732" s="15">
        <f>MONTH(SalesDataTable[[#This Row],[Order Date]])</f>
        <v>5</v>
      </c>
      <c r="W732" s="18" t="str">
        <f>TEXT(SalesDataTable[[#This Row],[Order Date]],"mmm")</f>
        <v>May</v>
      </c>
    </row>
    <row r="733" spans="1:23" ht="15.6">
      <c r="A733" s="11">
        <v>1743</v>
      </c>
      <c r="B733" s="12">
        <v>46146</v>
      </c>
      <c r="C733" s="11">
        <f t="shared" si="77"/>
        <v>2026</v>
      </c>
      <c r="D733" s="13" t="str">
        <f t="shared" si="78"/>
        <v>May</v>
      </c>
      <c r="E733" s="14" t="str">
        <f t="shared" si="79"/>
        <v>Q2</v>
      </c>
      <c r="F733" s="11" t="s">
        <v>30</v>
      </c>
      <c r="G733" s="11" t="s">
        <v>67</v>
      </c>
      <c r="H733" s="11" t="s">
        <v>26</v>
      </c>
      <c r="I733" s="11" t="s">
        <v>37</v>
      </c>
      <c r="J733" s="11" t="s">
        <v>58</v>
      </c>
      <c r="K733" s="11" t="s">
        <v>69</v>
      </c>
      <c r="L733" s="15">
        <v>1</v>
      </c>
      <c r="M733" s="16">
        <v>51.02</v>
      </c>
      <c r="N733" s="17">
        <v>0</v>
      </c>
      <c r="O733" s="16">
        <v>21.83</v>
      </c>
      <c r="P733" s="16">
        <f t="shared" si="80"/>
        <v>51.02</v>
      </c>
      <c r="Q733" s="16">
        <f t="shared" si="81"/>
        <v>21.83</v>
      </c>
      <c r="R733" s="16">
        <f t="shared" si="82"/>
        <v>29.19</v>
      </c>
      <c r="S733" s="18">
        <f t="shared" si="83"/>
        <v>0.57212857702861597</v>
      </c>
      <c r="T733" s="19">
        <f>YEAR(SalesDataTable[[#This Row],[Order Date]])</f>
        <v>2026</v>
      </c>
      <c r="U733" s="18" t="str">
        <f>"Q"&amp;ROUNDUP(MONTH(SalesDataTable[[#This Row],[Order Date]])/3,0)</f>
        <v>Q2</v>
      </c>
      <c r="V733" s="15">
        <f>MONTH(SalesDataTable[[#This Row],[Order Date]])</f>
        <v>5</v>
      </c>
      <c r="W733" s="18" t="str">
        <f>TEXT(SalesDataTable[[#This Row],[Order Date]],"mmm")</f>
        <v>May</v>
      </c>
    </row>
    <row r="734" spans="1:23" ht="15.6">
      <c r="A734" s="11">
        <v>1801</v>
      </c>
      <c r="B734" s="12">
        <v>46146</v>
      </c>
      <c r="C734" s="11">
        <f t="shared" si="77"/>
        <v>2026</v>
      </c>
      <c r="D734" s="13" t="str">
        <f t="shared" si="78"/>
        <v>May</v>
      </c>
      <c r="E734" s="14" t="str">
        <f t="shared" si="79"/>
        <v>Q2</v>
      </c>
      <c r="F734" s="11" t="s">
        <v>35</v>
      </c>
      <c r="G734" s="11" t="s">
        <v>36</v>
      </c>
      <c r="H734" s="11" t="s">
        <v>26</v>
      </c>
      <c r="I734" s="11" t="s">
        <v>40</v>
      </c>
      <c r="J734" s="11" t="s">
        <v>38</v>
      </c>
      <c r="K734" s="11" t="s">
        <v>39</v>
      </c>
      <c r="L734" s="15">
        <v>2</v>
      </c>
      <c r="M734" s="16">
        <v>36.299999999999997</v>
      </c>
      <c r="N734" s="17">
        <v>0.05</v>
      </c>
      <c r="O734" s="16">
        <v>13.9</v>
      </c>
      <c r="P734" s="16">
        <f t="shared" si="80"/>
        <v>68.97</v>
      </c>
      <c r="Q734" s="16">
        <f t="shared" si="81"/>
        <v>27.8</v>
      </c>
      <c r="R734" s="16">
        <f t="shared" si="82"/>
        <v>41.17</v>
      </c>
      <c r="S734" s="18">
        <f t="shared" si="83"/>
        <v>0.596926199797013</v>
      </c>
      <c r="T734" s="19">
        <f>YEAR(SalesDataTable[[#This Row],[Order Date]])</f>
        <v>2026</v>
      </c>
      <c r="U734" s="18" t="str">
        <f>"Q"&amp;ROUNDUP(MONTH(SalesDataTable[[#This Row],[Order Date]])/3,0)</f>
        <v>Q2</v>
      </c>
      <c r="V734" s="15">
        <f>MONTH(SalesDataTable[[#This Row],[Order Date]])</f>
        <v>5</v>
      </c>
      <c r="W734" s="18" t="str">
        <f>TEXT(SalesDataTable[[#This Row],[Order Date]],"mmm")</f>
        <v>May</v>
      </c>
    </row>
    <row r="735" spans="1:23" ht="15.6">
      <c r="A735" s="11">
        <v>2511</v>
      </c>
      <c r="B735" s="12">
        <v>46146</v>
      </c>
      <c r="C735" s="11">
        <f t="shared" si="77"/>
        <v>2026</v>
      </c>
      <c r="D735" s="13" t="str">
        <f t="shared" si="78"/>
        <v>May</v>
      </c>
      <c r="E735" s="14" t="str">
        <f t="shared" si="79"/>
        <v>Q2</v>
      </c>
      <c r="F735" s="11" t="s">
        <v>35</v>
      </c>
      <c r="G735" s="11" t="s">
        <v>63</v>
      </c>
      <c r="H735" s="11" t="s">
        <v>32</v>
      </c>
      <c r="I735" s="11" t="s">
        <v>40</v>
      </c>
      <c r="J735" s="11" t="s">
        <v>47</v>
      </c>
      <c r="K735" s="11" t="s">
        <v>53</v>
      </c>
      <c r="L735" s="15">
        <v>8</v>
      </c>
      <c r="M735" s="16">
        <v>195.03</v>
      </c>
      <c r="N735" s="17">
        <v>0.15</v>
      </c>
      <c r="O735" s="16">
        <v>101.13</v>
      </c>
      <c r="P735" s="16">
        <f t="shared" si="80"/>
        <v>1326.204</v>
      </c>
      <c r="Q735" s="16">
        <f t="shared" si="81"/>
        <v>809.04</v>
      </c>
      <c r="R735" s="16">
        <f t="shared" si="82"/>
        <v>517.16399999999999</v>
      </c>
      <c r="S735" s="18">
        <f t="shared" si="83"/>
        <v>0.389958105992743</v>
      </c>
      <c r="T735" s="19">
        <f>YEAR(SalesDataTable[[#This Row],[Order Date]])</f>
        <v>2026</v>
      </c>
      <c r="U735" s="18" t="str">
        <f>"Q"&amp;ROUNDUP(MONTH(SalesDataTable[[#This Row],[Order Date]])/3,0)</f>
        <v>Q2</v>
      </c>
      <c r="V735" s="15">
        <f>MONTH(SalesDataTable[[#This Row],[Order Date]])</f>
        <v>5</v>
      </c>
      <c r="W735" s="18" t="str">
        <f>TEXT(SalesDataTable[[#This Row],[Order Date]],"mmm")</f>
        <v>May</v>
      </c>
    </row>
    <row r="736" spans="1:23" ht="15.6">
      <c r="A736" s="11">
        <v>3186</v>
      </c>
      <c r="B736" s="12">
        <v>46146</v>
      </c>
      <c r="C736" s="11">
        <f t="shared" si="77"/>
        <v>2026</v>
      </c>
      <c r="D736" s="13" t="str">
        <f t="shared" si="78"/>
        <v>May</v>
      </c>
      <c r="E736" s="14" t="str">
        <f t="shared" si="79"/>
        <v>Q2</v>
      </c>
      <c r="F736" s="11" t="s">
        <v>30</v>
      </c>
      <c r="G736" s="11" t="s">
        <v>51</v>
      </c>
      <c r="H736" s="11" t="s">
        <v>26</v>
      </c>
      <c r="I736" s="11" t="s">
        <v>37</v>
      </c>
      <c r="J736" s="11" t="s">
        <v>33</v>
      </c>
      <c r="K736" s="11" t="s">
        <v>41</v>
      </c>
      <c r="L736" s="15">
        <v>1</v>
      </c>
      <c r="M736" s="16">
        <v>143.66</v>
      </c>
      <c r="N736" s="17">
        <v>0.1</v>
      </c>
      <c r="O736" s="16">
        <v>79.25</v>
      </c>
      <c r="P736" s="16">
        <f t="shared" si="80"/>
        <v>129.29400000000001</v>
      </c>
      <c r="Q736" s="16">
        <f t="shared" si="81"/>
        <v>79.25</v>
      </c>
      <c r="R736" s="16">
        <f t="shared" si="82"/>
        <v>50.043999999999997</v>
      </c>
      <c r="S736" s="18">
        <f t="shared" si="83"/>
        <v>0.38705585719368302</v>
      </c>
      <c r="T736" s="19">
        <f>YEAR(SalesDataTable[[#This Row],[Order Date]])</f>
        <v>2026</v>
      </c>
      <c r="U736" s="18" t="str">
        <f>"Q"&amp;ROUNDUP(MONTH(SalesDataTable[[#This Row],[Order Date]])/3,0)</f>
        <v>Q2</v>
      </c>
      <c r="V736" s="15">
        <f>MONTH(SalesDataTable[[#This Row],[Order Date]])</f>
        <v>5</v>
      </c>
      <c r="W736" s="18" t="str">
        <f>TEXT(SalesDataTable[[#This Row],[Order Date]],"mmm")</f>
        <v>May</v>
      </c>
    </row>
    <row r="737" spans="1:23" ht="15.6">
      <c r="A737" s="11">
        <v>3378</v>
      </c>
      <c r="B737" s="12">
        <v>46146</v>
      </c>
      <c r="C737" s="11">
        <f t="shared" si="77"/>
        <v>2026</v>
      </c>
      <c r="D737" s="13" t="str">
        <f t="shared" si="78"/>
        <v>May</v>
      </c>
      <c r="E737" s="14" t="str">
        <f t="shared" si="79"/>
        <v>Q2</v>
      </c>
      <c r="F737" s="11" t="s">
        <v>24</v>
      </c>
      <c r="G737" s="11" t="s">
        <v>25</v>
      </c>
      <c r="H737" s="11" t="s">
        <v>32</v>
      </c>
      <c r="I737" s="11" t="s">
        <v>40</v>
      </c>
      <c r="J737" s="11" t="s">
        <v>58</v>
      </c>
      <c r="K737" s="11" t="s">
        <v>62</v>
      </c>
      <c r="L737" s="15">
        <v>3</v>
      </c>
      <c r="M737" s="16">
        <v>120.28</v>
      </c>
      <c r="N737" s="17">
        <v>0.2</v>
      </c>
      <c r="O737" s="16">
        <v>69.23</v>
      </c>
      <c r="P737" s="16">
        <f t="shared" si="80"/>
        <v>288.67200000000003</v>
      </c>
      <c r="Q737" s="16">
        <f t="shared" si="81"/>
        <v>207.69</v>
      </c>
      <c r="R737" s="16">
        <f t="shared" si="82"/>
        <v>80.981999999999999</v>
      </c>
      <c r="S737" s="18">
        <f t="shared" si="83"/>
        <v>0.28053292317924799</v>
      </c>
      <c r="T737" s="19">
        <f>YEAR(SalesDataTable[[#This Row],[Order Date]])</f>
        <v>2026</v>
      </c>
      <c r="U737" s="18" t="str">
        <f>"Q"&amp;ROUNDUP(MONTH(SalesDataTable[[#This Row],[Order Date]])/3,0)</f>
        <v>Q2</v>
      </c>
      <c r="V737" s="15">
        <f>MONTH(SalesDataTable[[#This Row],[Order Date]])</f>
        <v>5</v>
      </c>
      <c r="W737" s="18" t="str">
        <f>TEXT(SalesDataTable[[#This Row],[Order Date]],"mmm")</f>
        <v>May</v>
      </c>
    </row>
    <row r="738" spans="1:23" ht="15.6">
      <c r="A738" s="11">
        <v>4255</v>
      </c>
      <c r="B738" s="12">
        <v>46146</v>
      </c>
      <c r="C738" s="11">
        <f t="shared" si="77"/>
        <v>2026</v>
      </c>
      <c r="D738" s="13" t="str">
        <f t="shared" si="78"/>
        <v>May</v>
      </c>
      <c r="E738" s="14" t="str">
        <f t="shared" si="79"/>
        <v>Q2</v>
      </c>
      <c r="F738" s="11" t="s">
        <v>44</v>
      </c>
      <c r="G738" s="11" t="s">
        <v>55</v>
      </c>
      <c r="H738" s="11" t="s">
        <v>52</v>
      </c>
      <c r="I738" s="11" t="s">
        <v>27</v>
      </c>
      <c r="J738" s="11" t="s">
        <v>38</v>
      </c>
      <c r="K738" s="11" t="s">
        <v>39</v>
      </c>
      <c r="L738" s="15">
        <v>6</v>
      </c>
      <c r="M738" s="16">
        <v>36.04</v>
      </c>
      <c r="N738" s="17">
        <v>0</v>
      </c>
      <c r="O738" s="16">
        <v>13.38</v>
      </c>
      <c r="P738" s="16">
        <f t="shared" si="80"/>
        <v>216.24</v>
      </c>
      <c r="Q738" s="16">
        <f t="shared" si="81"/>
        <v>80.28</v>
      </c>
      <c r="R738" s="16">
        <f t="shared" si="82"/>
        <v>135.96</v>
      </c>
      <c r="S738" s="18">
        <f t="shared" si="83"/>
        <v>0.62874583795782502</v>
      </c>
      <c r="T738" s="19">
        <f>YEAR(SalesDataTable[[#This Row],[Order Date]])</f>
        <v>2026</v>
      </c>
      <c r="U738" s="18" t="str">
        <f>"Q"&amp;ROUNDUP(MONTH(SalesDataTable[[#This Row],[Order Date]])/3,0)</f>
        <v>Q2</v>
      </c>
      <c r="V738" s="15">
        <f>MONTH(SalesDataTable[[#This Row],[Order Date]])</f>
        <v>5</v>
      </c>
      <c r="W738" s="18" t="str">
        <f>TEXT(SalesDataTable[[#This Row],[Order Date]],"mmm")</f>
        <v>May</v>
      </c>
    </row>
    <row r="739" spans="1:23" ht="15.6">
      <c r="A739" s="11">
        <v>4587</v>
      </c>
      <c r="B739" s="12">
        <v>46146</v>
      </c>
      <c r="C739" s="11">
        <f t="shared" si="77"/>
        <v>2026</v>
      </c>
      <c r="D739" s="13" t="str">
        <f t="shared" si="78"/>
        <v>May</v>
      </c>
      <c r="E739" s="14" t="str">
        <f t="shared" si="79"/>
        <v>Q2</v>
      </c>
      <c r="F739" s="11" t="s">
        <v>35</v>
      </c>
      <c r="G739" s="11" t="s">
        <v>36</v>
      </c>
      <c r="H739" s="11" t="s">
        <v>52</v>
      </c>
      <c r="I739" s="11" t="s">
        <v>27</v>
      </c>
      <c r="J739" s="11" t="s">
        <v>33</v>
      </c>
      <c r="K739" s="11" t="s">
        <v>34</v>
      </c>
      <c r="L739" s="15">
        <v>2</v>
      </c>
      <c r="M739" s="16">
        <v>91.72</v>
      </c>
      <c r="N739" s="17">
        <v>0</v>
      </c>
      <c r="O739" s="16">
        <v>45.67</v>
      </c>
      <c r="P739" s="16">
        <f t="shared" si="80"/>
        <v>183.44</v>
      </c>
      <c r="Q739" s="16">
        <f t="shared" si="81"/>
        <v>91.34</v>
      </c>
      <c r="R739" s="16">
        <f t="shared" si="82"/>
        <v>92.1</v>
      </c>
      <c r="S739" s="18">
        <f t="shared" si="83"/>
        <v>0.50207152202354999</v>
      </c>
      <c r="T739" s="19">
        <f>YEAR(SalesDataTable[[#This Row],[Order Date]])</f>
        <v>2026</v>
      </c>
      <c r="U739" s="18" t="str">
        <f>"Q"&amp;ROUNDUP(MONTH(SalesDataTable[[#This Row],[Order Date]])/3,0)</f>
        <v>Q2</v>
      </c>
      <c r="V739" s="15">
        <f>MONTH(SalesDataTable[[#This Row],[Order Date]])</f>
        <v>5</v>
      </c>
      <c r="W739" s="18" t="str">
        <f>TEXT(SalesDataTable[[#This Row],[Order Date]],"mmm")</f>
        <v>May</v>
      </c>
    </row>
    <row r="740" spans="1:23" ht="15.6">
      <c r="A740" s="11">
        <v>830</v>
      </c>
      <c r="B740" s="12">
        <v>46147</v>
      </c>
      <c r="C740" s="11">
        <f t="shared" si="77"/>
        <v>2026</v>
      </c>
      <c r="D740" s="13" t="str">
        <f t="shared" si="78"/>
        <v>May</v>
      </c>
      <c r="E740" s="14" t="str">
        <f t="shared" si="79"/>
        <v>Q2</v>
      </c>
      <c r="F740" s="11" t="s">
        <v>44</v>
      </c>
      <c r="G740" s="11" t="s">
        <v>57</v>
      </c>
      <c r="H740" s="11" t="s">
        <v>26</v>
      </c>
      <c r="I740" s="11" t="s">
        <v>40</v>
      </c>
      <c r="J740" s="11" t="s">
        <v>28</v>
      </c>
      <c r="K740" s="11" t="s">
        <v>46</v>
      </c>
      <c r="L740" s="15">
        <v>2</v>
      </c>
      <c r="M740" s="16">
        <v>50.4</v>
      </c>
      <c r="N740" s="17">
        <v>0</v>
      </c>
      <c r="O740" s="16">
        <v>22.21</v>
      </c>
      <c r="P740" s="16">
        <f t="shared" si="80"/>
        <v>100.8</v>
      </c>
      <c r="Q740" s="16">
        <f t="shared" si="81"/>
        <v>44.42</v>
      </c>
      <c r="R740" s="16">
        <f t="shared" si="82"/>
        <v>56.38</v>
      </c>
      <c r="S740" s="18">
        <f t="shared" si="83"/>
        <v>0.55932539682539695</v>
      </c>
      <c r="T740" s="19">
        <f>YEAR(SalesDataTable[[#This Row],[Order Date]])</f>
        <v>2026</v>
      </c>
      <c r="U740" s="18" t="str">
        <f>"Q"&amp;ROUNDUP(MONTH(SalesDataTable[[#This Row],[Order Date]])/3,0)</f>
        <v>Q2</v>
      </c>
      <c r="V740" s="15">
        <f>MONTH(SalesDataTable[[#This Row],[Order Date]])</f>
        <v>5</v>
      </c>
      <c r="W740" s="18" t="str">
        <f>TEXT(SalesDataTable[[#This Row],[Order Date]],"mmm")</f>
        <v>May</v>
      </c>
    </row>
    <row r="741" spans="1:23" ht="15.6">
      <c r="A741" s="11">
        <v>4320</v>
      </c>
      <c r="B741" s="12">
        <v>46147</v>
      </c>
      <c r="C741" s="11">
        <f t="shared" si="77"/>
        <v>2026</v>
      </c>
      <c r="D741" s="13" t="str">
        <f t="shared" si="78"/>
        <v>May</v>
      </c>
      <c r="E741" s="14" t="str">
        <f t="shared" si="79"/>
        <v>Q2</v>
      </c>
      <c r="F741" s="11" t="s">
        <v>30</v>
      </c>
      <c r="G741" s="11" t="s">
        <v>51</v>
      </c>
      <c r="H741" s="11" t="s">
        <v>26</v>
      </c>
      <c r="I741" s="11" t="s">
        <v>27</v>
      </c>
      <c r="J741" s="11" t="s">
        <v>38</v>
      </c>
      <c r="K741" s="11" t="s">
        <v>72</v>
      </c>
      <c r="L741" s="15">
        <v>2</v>
      </c>
      <c r="M741" s="16">
        <v>165.17</v>
      </c>
      <c r="N741" s="17">
        <v>0</v>
      </c>
      <c r="O741" s="16">
        <v>87.78</v>
      </c>
      <c r="P741" s="16">
        <f t="shared" si="80"/>
        <v>330.34</v>
      </c>
      <c r="Q741" s="16">
        <f t="shared" si="81"/>
        <v>175.56</v>
      </c>
      <c r="R741" s="16">
        <f t="shared" si="82"/>
        <v>154.78</v>
      </c>
      <c r="S741" s="18">
        <f t="shared" si="83"/>
        <v>0.46854755706242102</v>
      </c>
      <c r="T741" s="19">
        <f>YEAR(SalesDataTable[[#This Row],[Order Date]])</f>
        <v>2026</v>
      </c>
      <c r="U741" s="18" t="str">
        <f>"Q"&amp;ROUNDUP(MONTH(SalesDataTable[[#This Row],[Order Date]])/3,0)</f>
        <v>Q2</v>
      </c>
      <c r="V741" s="15">
        <f>MONTH(SalesDataTable[[#This Row],[Order Date]])</f>
        <v>5</v>
      </c>
      <c r="W741" s="18" t="str">
        <f>TEXT(SalesDataTable[[#This Row],[Order Date]],"mmm")</f>
        <v>May</v>
      </c>
    </row>
    <row r="742" spans="1:23" ht="15.6">
      <c r="A742" s="11">
        <v>4386</v>
      </c>
      <c r="B742" s="12">
        <v>46147</v>
      </c>
      <c r="C742" s="11">
        <f t="shared" si="77"/>
        <v>2026</v>
      </c>
      <c r="D742" s="13" t="str">
        <f t="shared" si="78"/>
        <v>May</v>
      </c>
      <c r="E742" s="14" t="str">
        <f t="shared" si="79"/>
        <v>Q2</v>
      </c>
      <c r="F742" s="11" t="s">
        <v>24</v>
      </c>
      <c r="G742" s="11" t="s">
        <v>74</v>
      </c>
      <c r="H742" s="11" t="s">
        <v>26</v>
      </c>
      <c r="I742" s="11" t="s">
        <v>27</v>
      </c>
      <c r="J742" s="11" t="s">
        <v>33</v>
      </c>
      <c r="K742" s="11" t="s">
        <v>70</v>
      </c>
      <c r="L742" s="15">
        <v>1</v>
      </c>
      <c r="M742" s="16">
        <v>69.819999999999993</v>
      </c>
      <c r="N742" s="17">
        <v>0.05</v>
      </c>
      <c r="O742" s="16">
        <v>33.29</v>
      </c>
      <c r="P742" s="16">
        <f t="shared" si="80"/>
        <v>66.328999999999994</v>
      </c>
      <c r="Q742" s="16">
        <f t="shared" si="81"/>
        <v>33.29</v>
      </c>
      <c r="R742" s="16">
        <f t="shared" si="82"/>
        <v>33.039000000000001</v>
      </c>
      <c r="S742" s="18">
        <f t="shared" si="83"/>
        <v>0.49810791659756698</v>
      </c>
      <c r="T742" s="19">
        <f>YEAR(SalesDataTable[[#This Row],[Order Date]])</f>
        <v>2026</v>
      </c>
      <c r="U742" s="18" t="str">
        <f>"Q"&amp;ROUNDUP(MONTH(SalesDataTable[[#This Row],[Order Date]])/3,0)</f>
        <v>Q2</v>
      </c>
      <c r="V742" s="15">
        <f>MONTH(SalesDataTable[[#This Row],[Order Date]])</f>
        <v>5</v>
      </c>
      <c r="W742" s="18" t="str">
        <f>TEXT(SalesDataTable[[#This Row],[Order Date]],"mmm")</f>
        <v>May</v>
      </c>
    </row>
    <row r="743" spans="1:23" ht="15.6">
      <c r="A743" s="11">
        <v>4602</v>
      </c>
      <c r="B743" s="12">
        <v>46147</v>
      </c>
      <c r="C743" s="11">
        <f t="shared" si="77"/>
        <v>2026</v>
      </c>
      <c r="D743" s="13" t="str">
        <f t="shared" si="78"/>
        <v>May</v>
      </c>
      <c r="E743" s="14" t="str">
        <f t="shared" si="79"/>
        <v>Q2</v>
      </c>
      <c r="F743" s="11" t="s">
        <v>30</v>
      </c>
      <c r="G743" s="11" t="s">
        <v>67</v>
      </c>
      <c r="H743" s="11" t="s">
        <v>52</v>
      </c>
      <c r="I743" s="11" t="s">
        <v>37</v>
      </c>
      <c r="J743" s="11" t="s">
        <v>38</v>
      </c>
      <c r="K743" s="11" t="s">
        <v>68</v>
      </c>
      <c r="L743" s="15">
        <v>2</v>
      </c>
      <c r="M743" s="16">
        <v>131.36000000000001</v>
      </c>
      <c r="N743" s="17">
        <v>0.1</v>
      </c>
      <c r="O743" s="16">
        <v>65.3</v>
      </c>
      <c r="P743" s="16">
        <f t="shared" si="80"/>
        <v>236.44800000000001</v>
      </c>
      <c r="Q743" s="16">
        <f t="shared" si="81"/>
        <v>130.6</v>
      </c>
      <c r="R743" s="16">
        <f t="shared" si="82"/>
        <v>105.848</v>
      </c>
      <c r="S743" s="18">
        <f t="shared" si="83"/>
        <v>0.44765868182433399</v>
      </c>
      <c r="T743" s="19">
        <f>YEAR(SalesDataTable[[#This Row],[Order Date]])</f>
        <v>2026</v>
      </c>
      <c r="U743" s="18" t="str">
        <f>"Q"&amp;ROUNDUP(MONTH(SalesDataTable[[#This Row],[Order Date]])/3,0)</f>
        <v>Q2</v>
      </c>
      <c r="V743" s="15">
        <f>MONTH(SalesDataTable[[#This Row],[Order Date]])</f>
        <v>5</v>
      </c>
      <c r="W743" s="18" t="str">
        <f>TEXT(SalesDataTable[[#This Row],[Order Date]],"mmm")</f>
        <v>May</v>
      </c>
    </row>
    <row r="744" spans="1:23" ht="15.6">
      <c r="A744" s="11">
        <v>5190</v>
      </c>
      <c r="B744" s="12">
        <v>46147</v>
      </c>
      <c r="C744" s="11">
        <f t="shared" si="77"/>
        <v>2026</v>
      </c>
      <c r="D744" s="13" t="str">
        <f t="shared" si="78"/>
        <v>May</v>
      </c>
      <c r="E744" s="14" t="str">
        <f t="shared" si="79"/>
        <v>Q2</v>
      </c>
      <c r="F744" s="11" t="s">
        <v>44</v>
      </c>
      <c r="G744" s="11" t="s">
        <v>57</v>
      </c>
      <c r="H744" s="11" t="s">
        <v>32</v>
      </c>
      <c r="I744" s="11" t="s">
        <v>27</v>
      </c>
      <c r="J744" s="11" t="s">
        <v>33</v>
      </c>
      <c r="K744" s="11" t="s">
        <v>34</v>
      </c>
      <c r="L744" s="15">
        <v>15</v>
      </c>
      <c r="M744" s="16">
        <v>93.65</v>
      </c>
      <c r="N744" s="17">
        <v>0.1</v>
      </c>
      <c r="O744" s="16">
        <v>44.89</v>
      </c>
      <c r="P744" s="16">
        <f t="shared" si="80"/>
        <v>1264.2750000000001</v>
      </c>
      <c r="Q744" s="16">
        <f t="shared" si="81"/>
        <v>673.35</v>
      </c>
      <c r="R744" s="16">
        <f t="shared" si="82"/>
        <v>590.92499999999995</v>
      </c>
      <c r="S744" s="18">
        <f t="shared" si="83"/>
        <v>0.46740226612089902</v>
      </c>
      <c r="T744" s="19">
        <f>YEAR(SalesDataTable[[#This Row],[Order Date]])</f>
        <v>2026</v>
      </c>
      <c r="U744" s="18" t="str">
        <f>"Q"&amp;ROUNDUP(MONTH(SalesDataTable[[#This Row],[Order Date]])/3,0)</f>
        <v>Q2</v>
      </c>
      <c r="V744" s="15">
        <f>MONTH(SalesDataTable[[#This Row],[Order Date]])</f>
        <v>5</v>
      </c>
      <c r="W744" s="18" t="str">
        <f>TEXT(SalesDataTable[[#This Row],[Order Date]],"mmm")</f>
        <v>May</v>
      </c>
    </row>
    <row r="745" spans="1:23" ht="15.6">
      <c r="A745" s="11">
        <v>393</v>
      </c>
      <c r="B745" s="12">
        <v>46148</v>
      </c>
      <c r="C745" s="11">
        <f t="shared" si="77"/>
        <v>2026</v>
      </c>
      <c r="D745" s="13" t="str">
        <f t="shared" si="78"/>
        <v>May</v>
      </c>
      <c r="E745" s="14" t="str">
        <f t="shared" si="79"/>
        <v>Q2</v>
      </c>
      <c r="F745" s="11" t="s">
        <v>30</v>
      </c>
      <c r="G745" s="11" t="s">
        <v>67</v>
      </c>
      <c r="H745" s="11" t="s">
        <v>52</v>
      </c>
      <c r="I745" s="11" t="s">
        <v>37</v>
      </c>
      <c r="J745" s="11" t="s">
        <v>47</v>
      </c>
      <c r="K745" s="11" t="s">
        <v>53</v>
      </c>
      <c r="L745" s="15">
        <v>3</v>
      </c>
      <c r="M745" s="16">
        <v>199.93</v>
      </c>
      <c r="N745" s="17">
        <v>0</v>
      </c>
      <c r="O745" s="16">
        <v>104.86</v>
      </c>
      <c r="P745" s="16">
        <f t="shared" si="80"/>
        <v>599.79</v>
      </c>
      <c r="Q745" s="16">
        <f t="shared" si="81"/>
        <v>314.58</v>
      </c>
      <c r="R745" s="16">
        <f t="shared" si="82"/>
        <v>285.20999999999998</v>
      </c>
      <c r="S745" s="18">
        <f t="shared" si="83"/>
        <v>0.475516430750763</v>
      </c>
      <c r="T745" s="19">
        <f>YEAR(SalesDataTable[[#This Row],[Order Date]])</f>
        <v>2026</v>
      </c>
      <c r="U745" s="18" t="str">
        <f>"Q"&amp;ROUNDUP(MONTH(SalesDataTable[[#This Row],[Order Date]])/3,0)</f>
        <v>Q2</v>
      </c>
      <c r="V745" s="15">
        <f>MONTH(SalesDataTable[[#This Row],[Order Date]])</f>
        <v>5</v>
      </c>
      <c r="W745" s="18" t="str">
        <f>TEXT(SalesDataTable[[#This Row],[Order Date]],"mmm")</f>
        <v>May</v>
      </c>
    </row>
    <row r="746" spans="1:23" ht="15.6">
      <c r="A746" s="11">
        <v>812</v>
      </c>
      <c r="B746" s="12">
        <v>46148</v>
      </c>
      <c r="C746" s="11">
        <f t="shared" si="77"/>
        <v>2026</v>
      </c>
      <c r="D746" s="13" t="str">
        <f t="shared" si="78"/>
        <v>May</v>
      </c>
      <c r="E746" s="14" t="str">
        <f t="shared" si="79"/>
        <v>Q2</v>
      </c>
      <c r="F746" s="11" t="s">
        <v>24</v>
      </c>
      <c r="G746" s="11" t="s">
        <v>25</v>
      </c>
      <c r="H746" s="11" t="s">
        <v>26</v>
      </c>
      <c r="I746" s="11" t="s">
        <v>37</v>
      </c>
      <c r="J746" s="11" t="s">
        <v>33</v>
      </c>
      <c r="K746" s="11" t="s">
        <v>70</v>
      </c>
      <c r="L746" s="15">
        <v>5</v>
      </c>
      <c r="M746" s="16">
        <v>70.150000000000006</v>
      </c>
      <c r="N746" s="17">
        <v>0</v>
      </c>
      <c r="O746" s="16">
        <v>32.700000000000003</v>
      </c>
      <c r="P746" s="16">
        <f t="shared" si="80"/>
        <v>350.75</v>
      </c>
      <c r="Q746" s="16">
        <f t="shared" si="81"/>
        <v>163.5</v>
      </c>
      <c r="R746" s="16">
        <f t="shared" si="82"/>
        <v>187.25</v>
      </c>
      <c r="S746" s="18">
        <f t="shared" si="83"/>
        <v>0.53385602280826805</v>
      </c>
      <c r="T746" s="19">
        <f>YEAR(SalesDataTable[[#This Row],[Order Date]])</f>
        <v>2026</v>
      </c>
      <c r="U746" s="18" t="str">
        <f>"Q"&amp;ROUNDUP(MONTH(SalesDataTable[[#This Row],[Order Date]])/3,0)</f>
        <v>Q2</v>
      </c>
      <c r="V746" s="15">
        <f>MONTH(SalesDataTable[[#This Row],[Order Date]])</f>
        <v>5</v>
      </c>
      <c r="W746" s="18" t="str">
        <f>TEXT(SalesDataTable[[#This Row],[Order Date]],"mmm")</f>
        <v>May</v>
      </c>
    </row>
    <row r="747" spans="1:23" ht="15.6">
      <c r="A747" s="11">
        <v>1297</v>
      </c>
      <c r="B747" s="12">
        <v>46148</v>
      </c>
      <c r="C747" s="11">
        <f t="shared" si="77"/>
        <v>2026</v>
      </c>
      <c r="D747" s="13" t="str">
        <f t="shared" si="78"/>
        <v>May</v>
      </c>
      <c r="E747" s="14" t="str">
        <f t="shared" si="79"/>
        <v>Q2</v>
      </c>
      <c r="F747" s="11" t="s">
        <v>35</v>
      </c>
      <c r="G747" s="11" t="s">
        <v>36</v>
      </c>
      <c r="H747" s="11" t="s">
        <v>43</v>
      </c>
      <c r="I747" s="11" t="s">
        <v>37</v>
      </c>
      <c r="J747" s="11" t="s">
        <v>58</v>
      </c>
      <c r="K747" s="11" t="s">
        <v>66</v>
      </c>
      <c r="L747" s="15">
        <v>2</v>
      </c>
      <c r="M747" s="16">
        <v>35.86</v>
      </c>
      <c r="N747" s="17">
        <v>0</v>
      </c>
      <c r="O747" s="16">
        <v>13.9</v>
      </c>
      <c r="P747" s="16">
        <f t="shared" si="80"/>
        <v>71.72</v>
      </c>
      <c r="Q747" s="16">
        <f t="shared" si="81"/>
        <v>27.8</v>
      </c>
      <c r="R747" s="16">
        <f t="shared" si="82"/>
        <v>43.92</v>
      </c>
      <c r="S747" s="18">
        <f t="shared" si="83"/>
        <v>0.61238148354712796</v>
      </c>
      <c r="T747" s="19">
        <f>YEAR(SalesDataTable[[#This Row],[Order Date]])</f>
        <v>2026</v>
      </c>
      <c r="U747" s="18" t="str">
        <f>"Q"&amp;ROUNDUP(MONTH(SalesDataTable[[#This Row],[Order Date]])/3,0)</f>
        <v>Q2</v>
      </c>
      <c r="V747" s="15">
        <f>MONTH(SalesDataTable[[#This Row],[Order Date]])</f>
        <v>5</v>
      </c>
      <c r="W747" s="18" t="str">
        <f>TEXT(SalesDataTable[[#This Row],[Order Date]],"mmm")</f>
        <v>May</v>
      </c>
    </row>
    <row r="748" spans="1:23" ht="15.6">
      <c r="A748" s="11">
        <v>1574</v>
      </c>
      <c r="B748" s="12">
        <v>46148</v>
      </c>
      <c r="C748" s="11">
        <f t="shared" si="77"/>
        <v>2026</v>
      </c>
      <c r="D748" s="13" t="str">
        <f t="shared" si="78"/>
        <v>May</v>
      </c>
      <c r="E748" s="14" t="str">
        <f t="shared" si="79"/>
        <v>Q2</v>
      </c>
      <c r="F748" s="11" t="s">
        <v>30</v>
      </c>
      <c r="G748" s="11" t="s">
        <v>51</v>
      </c>
      <c r="H748" s="11" t="s">
        <v>26</v>
      </c>
      <c r="I748" s="11" t="s">
        <v>27</v>
      </c>
      <c r="J748" s="11" t="s">
        <v>33</v>
      </c>
      <c r="K748" s="11" t="s">
        <v>34</v>
      </c>
      <c r="L748" s="15">
        <v>1</v>
      </c>
      <c r="M748" s="16">
        <v>92.27</v>
      </c>
      <c r="N748" s="17">
        <v>0</v>
      </c>
      <c r="O748" s="16">
        <v>46.5</v>
      </c>
      <c r="P748" s="16">
        <f t="shared" si="80"/>
        <v>92.27</v>
      </c>
      <c r="Q748" s="16">
        <f t="shared" si="81"/>
        <v>46.5</v>
      </c>
      <c r="R748" s="16">
        <f t="shared" si="82"/>
        <v>45.77</v>
      </c>
      <c r="S748" s="18">
        <f t="shared" si="83"/>
        <v>0.49604421805570598</v>
      </c>
      <c r="T748" s="19">
        <f>YEAR(SalesDataTable[[#This Row],[Order Date]])</f>
        <v>2026</v>
      </c>
      <c r="U748" s="18" t="str">
        <f>"Q"&amp;ROUNDUP(MONTH(SalesDataTable[[#This Row],[Order Date]])/3,0)</f>
        <v>Q2</v>
      </c>
      <c r="V748" s="15">
        <f>MONTH(SalesDataTable[[#This Row],[Order Date]])</f>
        <v>5</v>
      </c>
      <c r="W748" s="18" t="str">
        <f>TEXT(SalesDataTable[[#This Row],[Order Date]],"mmm")</f>
        <v>May</v>
      </c>
    </row>
    <row r="749" spans="1:23" ht="15.6">
      <c r="A749" s="11">
        <v>3060</v>
      </c>
      <c r="B749" s="12">
        <v>46148</v>
      </c>
      <c r="C749" s="11">
        <f t="shared" si="77"/>
        <v>2026</v>
      </c>
      <c r="D749" s="13" t="str">
        <f t="shared" si="78"/>
        <v>May</v>
      </c>
      <c r="E749" s="14" t="str">
        <f t="shared" si="79"/>
        <v>Q2</v>
      </c>
      <c r="F749" s="11" t="s">
        <v>30</v>
      </c>
      <c r="G749" s="11" t="s">
        <v>51</v>
      </c>
      <c r="H749" s="11" t="s">
        <v>32</v>
      </c>
      <c r="I749" s="11" t="s">
        <v>40</v>
      </c>
      <c r="J749" s="11" t="s">
        <v>33</v>
      </c>
      <c r="K749" s="11" t="s">
        <v>61</v>
      </c>
      <c r="L749" s="15">
        <v>6</v>
      </c>
      <c r="M749" s="16">
        <v>157.31</v>
      </c>
      <c r="N749" s="17">
        <v>0.15</v>
      </c>
      <c r="O749" s="16">
        <v>80.34</v>
      </c>
      <c r="P749" s="16">
        <f t="shared" si="80"/>
        <v>802.28099999999995</v>
      </c>
      <c r="Q749" s="16">
        <f t="shared" si="81"/>
        <v>482.04</v>
      </c>
      <c r="R749" s="16">
        <f t="shared" si="82"/>
        <v>320.24099999999999</v>
      </c>
      <c r="S749" s="18">
        <f t="shared" si="83"/>
        <v>0.399163136108172</v>
      </c>
      <c r="T749" s="19">
        <f>YEAR(SalesDataTable[[#This Row],[Order Date]])</f>
        <v>2026</v>
      </c>
      <c r="U749" s="18" t="str">
        <f>"Q"&amp;ROUNDUP(MONTH(SalesDataTable[[#This Row],[Order Date]])/3,0)</f>
        <v>Q2</v>
      </c>
      <c r="V749" s="15">
        <f>MONTH(SalesDataTable[[#This Row],[Order Date]])</f>
        <v>5</v>
      </c>
      <c r="W749" s="18" t="str">
        <f>TEXT(SalesDataTable[[#This Row],[Order Date]],"mmm")</f>
        <v>May</v>
      </c>
    </row>
    <row r="750" spans="1:23" ht="15.6">
      <c r="A750" s="11">
        <v>3490</v>
      </c>
      <c r="B750" s="12">
        <v>46148</v>
      </c>
      <c r="C750" s="11">
        <f t="shared" si="77"/>
        <v>2026</v>
      </c>
      <c r="D750" s="13" t="str">
        <f t="shared" si="78"/>
        <v>May</v>
      </c>
      <c r="E750" s="14" t="str">
        <f t="shared" si="79"/>
        <v>Q2</v>
      </c>
      <c r="F750" s="11" t="s">
        <v>30</v>
      </c>
      <c r="G750" s="11" t="s">
        <v>65</v>
      </c>
      <c r="H750" s="11" t="s">
        <v>26</v>
      </c>
      <c r="I750" s="11" t="s">
        <v>37</v>
      </c>
      <c r="J750" s="11" t="s">
        <v>38</v>
      </c>
      <c r="K750" s="11" t="s">
        <v>56</v>
      </c>
      <c r="L750" s="15">
        <v>2</v>
      </c>
      <c r="M750" s="16">
        <v>46.18</v>
      </c>
      <c r="N750" s="17">
        <v>0.05</v>
      </c>
      <c r="O750" s="16">
        <v>17.899999999999999</v>
      </c>
      <c r="P750" s="16">
        <f t="shared" si="80"/>
        <v>87.742000000000004</v>
      </c>
      <c r="Q750" s="16">
        <f t="shared" si="81"/>
        <v>35.799999999999997</v>
      </c>
      <c r="R750" s="16">
        <f t="shared" si="82"/>
        <v>51.942</v>
      </c>
      <c r="S750" s="18">
        <f t="shared" si="83"/>
        <v>0.59198559412824003</v>
      </c>
      <c r="T750" s="19">
        <f>YEAR(SalesDataTable[[#This Row],[Order Date]])</f>
        <v>2026</v>
      </c>
      <c r="U750" s="18" t="str">
        <f>"Q"&amp;ROUNDUP(MONTH(SalesDataTable[[#This Row],[Order Date]])/3,0)</f>
        <v>Q2</v>
      </c>
      <c r="V750" s="15">
        <f>MONTH(SalesDataTable[[#This Row],[Order Date]])</f>
        <v>5</v>
      </c>
      <c r="W750" s="18" t="str">
        <f>TEXT(SalesDataTable[[#This Row],[Order Date]],"mmm")</f>
        <v>May</v>
      </c>
    </row>
    <row r="751" spans="1:23" ht="15.6">
      <c r="A751" s="11">
        <v>3654</v>
      </c>
      <c r="B751" s="12">
        <v>46148</v>
      </c>
      <c r="C751" s="11">
        <f t="shared" si="77"/>
        <v>2026</v>
      </c>
      <c r="D751" s="13" t="str">
        <f t="shared" si="78"/>
        <v>May</v>
      </c>
      <c r="E751" s="14" t="str">
        <f t="shared" si="79"/>
        <v>Q2</v>
      </c>
      <c r="F751" s="11" t="s">
        <v>35</v>
      </c>
      <c r="G751" s="11" t="s">
        <v>63</v>
      </c>
      <c r="H751" s="11" t="s">
        <v>26</v>
      </c>
      <c r="I751" s="11" t="s">
        <v>40</v>
      </c>
      <c r="J751" s="11" t="s">
        <v>28</v>
      </c>
      <c r="K751" s="11" t="s">
        <v>46</v>
      </c>
      <c r="L751" s="15">
        <v>1</v>
      </c>
      <c r="M751" s="16">
        <v>51.44</v>
      </c>
      <c r="N751" s="17">
        <v>0.1</v>
      </c>
      <c r="O751" s="16">
        <v>22.88</v>
      </c>
      <c r="P751" s="16">
        <f t="shared" si="80"/>
        <v>46.295999999999999</v>
      </c>
      <c r="Q751" s="16">
        <f t="shared" si="81"/>
        <v>22.88</v>
      </c>
      <c r="R751" s="16">
        <f t="shared" si="82"/>
        <v>23.416</v>
      </c>
      <c r="S751" s="18">
        <f t="shared" si="83"/>
        <v>0.50578883704855704</v>
      </c>
      <c r="T751" s="19">
        <f>YEAR(SalesDataTable[[#This Row],[Order Date]])</f>
        <v>2026</v>
      </c>
      <c r="U751" s="18" t="str">
        <f>"Q"&amp;ROUNDUP(MONTH(SalesDataTable[[#This Row],[Order Date]])/3,0)</f>
        <v>Q2</v>
      </c>
      <c r="V751" s="15">
        <f>MONTH(SalesDataTable[[#This Row],[Order Date]])</f>
        <v>5</v>
      </c>
      <c r="W751" s="18" t="str">
        <f>TEXT(SalesDataTable[[#This Row],[Order Date]],"mmm")</f>
        <v>May</v>
      </c>
    </row>
    <row r="752" spans="1:23" ht="15.6">
      <c r="A752" s="11">
        <v>4209</v>
      </c>
      <c r="B752" s="12">
        <v>46148</v>
      </c>
      <c r="C752" s="11">
        <f t="shared" si="77"/>
        <v>2026</v>
      </c>
      <c r="D752" s="13" t="str">
        <f t="shared" si="78"/>
        <v>May</v>
      </c>
      <c r="E752" s="14" t="str">
        <f t="shared" si="79"/>
        <v>Q2</v>
      </c>
      <c r="F752" s="11" t="s">
        <v>30</v>
      </c>
      <c r="G752" s="11" t="s">
        <v>31</v>
      </c>
      <c r="H752" s="11" t="s">
        <v>26</v>
      </c>
      <c r="I752" s="11" t="s">
        <v>37</v>
      </c>
      <c r="J752" s="11" t="s">
        <v>58</v>
      </c>
      <c r="K752" s="11" t="s">
        <v>69</v>
      </c>
      <c r="L752" s="15">
        <v>2</v>
      </c>
      <c r="M752" s="16">
        <v>50.97</v>
      </c>
      <c r="N752" s="17">
        <v>0.05</v>
      </c>
      <c r="O752" s="16">
        <v>21.67</v>
      </c>
      <c r="P752" s="16">
        <f t="shared" si="80"/>
        <v>96.843000000000004</v>
      </c>
      <c r="Q752" s="16">
        <f t="shared" si="81"/>
        <v>43.34</v>
      </c>
      <c r="R752" s="16">
        <f t="shared" si="82"/>
        <v>53.503</v>
      </c>
      <c r="S752" s="18">
        <f t="shared" si="83"/>
        <v>0.55247152607829197</v>
      </c>
      <c r="T752" s="19">
        <f>YEAR(SalesDataTable[[#This Row],[Order Date]])</f>
        <v>2026</v>
      </c>
      <c r="U752" s="18" t="str">
        <f>"Q"&amp;ROUNDUP(MONTH(SalesDataTable[[#This Row],[Order Date]])/3,0)</f>
        <v>Q2</v>
      </c>
      <c r="V752" s="15">
        <f>MONTH(SalesDataTable[[#This Row],[Order Date]])</f>
        <v>5</v>
      </c>
      <c r="W752" s="18" t="str">
        <f>TEXT(SalesDataTable[[#This Row],[Order Date]],"mmm")</f>
        <v>May</v>
      </c>
    </row>
    <row r="753" spans="1:23" ht="15.6">
      <c r="A753" s="11">
        <v>4227</v>
      </c>
      <c r="B753" s="12">
        <v>46148</v>
      </c>
      <c r="C753" s="11">
        <f t="shared" si="77"/>
        <v>2026</v>
      </c>
      <c r="D753" s="13" t="str">
        <f t="shared" si="78"/>
        <v>May</v>
      </c>
      <c r="E753" s="14" t="str">
        <f t="shared" si="79"/>
        <v>Q2</v>
      </c>
      <c r="F753" s="11" t="s">
        <v>30</v>
      </c>
      <c r="G753" s="11" t="s">
        <v>31</v>
      </c>
      <c r="H753" s="11" t="s">
        <v>26</v>
      </c>
      <c r="I753" s="11" t="s">
        <v>37</v>
      </c>
      <c r="J753" s="11" t="s">
        <v>28</v>
      </c>
      <c r="K753" s="11" t="s">
        <v>50</v>
      </c>
      <c r="L753" s="15">
        <v>2</v>
      </c>
      <c r="M753" s="16">
        <v>40.549999999999997</v>
      </c>
      <c r="N753" s="17">
        <v>0</v>
      </c>
      <c r="O753" s="16">
        <v>16.52</v>
      </c>
      <c r="P753" s="16">
        <f t="shared" si="80"/>
        <v>81.099999999999994</v>
      </c>
      <c r="Q753" s="16">
        <f t="shared" si="81"/>
        <v>33.04</v>
      </c>
      <c r="R753" s="16">
        <f t="shared" si="82"/>
        <v>48.06</v>
      </c>
      <c r="S753" s="18">
        <f t="shared" si="83"/>
        <v>0.59260172626387198</v>
      </c>
      <c r="T753" s="19">
        <f>YEAR(SalesDataTable[[#This Row],[Order Date]])</f>
        <v>2026</v>
      </c>
      <c r="U753" s="18" t="str">
        <f>"Q"&amp;ROUNDUP(MONTH(SalesDataTable[[#This Row],[Order Date]])/3,0)</f>
        <v>Q2</v>
      </c>
      <c r="V753" s="15">
        <f>MONTH(SalesDataTable[[#This Row],[Order Date]])</f>
        <v>5</v>
      </c>
      <c r="W753" s="18" t="str">
        <f>TEXT(SalesDataTable[[#This Row],[Order Date]],"mmm")</f>
        <v>May</v>
      </c>
    </row>
    <row r="754" spans="1:23" ht="15.6">
      <c r="A754" s="11">
        <v>4247</v>
      </c>
      <c r="B754" s="12">
        <v>46148</v>
      </c>
      <c r="C754" s="11">
        <f t="shared" si="77"/>
        <v>2026</v>
      </c>
      <c r="D754" s="13" t="str">
        <f t="shared" si="78"/>
        <v>May</v>
      </c>
      <c r="E754" s="14" t="str">
        <f t="shared" si="79"/>
        <v>Q2</v>
      </c>
      <c r="F754" s="11" t="s">
        <v>35</v>
      </c>
      <c r="G754" s="11" t="s">
        <v>76</v>
      </c>
      <c r="H754" s="11" t="s">
        <v>26</v>
      </c>
      <c r="I754" s="11" t="s">
        <v>37</v>
      </c>
      <c r="J754" s="11" t="s">
        <v>28</v>
      </c>
      <c r="K754" s="11" t="s">
        <v>46</v>
      </c>
      <c r="L754" s="15">
        <v>2</v>
      </c>
      <c r="M754" s="16">
        <v>51.3</v>
      </c>
      <c r="N754" s="17">
        <v>0</v>
      </c>
      <c r="O754" s="16">
        <v>23.12</v>
      </c>
      <c r="P754" s="16">
        <f t="shared" si="80"/>
        <v>102.6</v>
      </c>
      <c r="Q754" s="16">
        <f t="shared" si="81"/>
        <v>46.24</v>
      </c>
      <c r="R754" s="16">
        <f t="shared" si="82"/>
        <v>56.36</v>
      </c>
      <c r="S754" s="18">
        <f t="shared" si="83"/>
        <v>0.54931773879142298</v>
      </c>
      <c r="T754" s="19">
        <f>YEAR(SalesDataTable[[#This Row],[Order Date]])</f>
        <v>2026</v>
      </c>
      <c r="U754" s="18" t="str">
        <f>"Q"&amp;ROUNDUP(MONTH(SalesDataTable[[#This Row],[Order Date]])/3,0)</f>
        <v>Q2</v>
      </c>
      <c r="V754" s="15">
        <f>MONTH(SalesDataTable[[#This Row],[Order Date]])</f>
        <v>5</v>
      </c>
      <c r="W754" s="18" t="str">
        <f>TEXT(SalesDataTable[[#This Row],[Order Date]],"mmm")</f>
        <v>May</v>
      </c>
    </row>
    <row r="755" spans="1:23" ht="15.6">
      <c r="A755" s="11">
        <v>5196</v>
      </c>
      <c r="B755" s="12">
        <v>46148</v>
      </c>
      <c r="C755" s="11">
        <f t="shared" si="77"/>
        <v>2026</v>
      </c>
      <c r="D755" s="13" t="str">
        <f t="shared" si="78"/>
        <v>May</v>
      </c>
      <c r="E755" s="14" t="str">
        <f t="shared" si="79"/>
        <v>Q2</v>
      </c>
      <c r="F755" s="11" t="s">
        <v>44</v>
      </c>
      <c r="G755" s="11" t="s">
        <v>57</v>
      </c>
      <c r="H755" s="11" t="s">
        <v>26</v>
      </c>
      <c r="I755" s="11" t="s">
        <v>37</v>
      </c>
      <c r="J755" s="11" t="s">
        <v>47</v>
      </c>
      <c r="K755" s="11" t="s">
        <v>64</v>
      </c>
      <c r="L755" s="15">
        <v>3</v>
      </c>
      <c r="M755" s="16">
        <v>82.56</v>
      </c>
      <c r="N755" s="17">
        <v>0</v>
      </c>
      <c r="O755" s="16">
        <v>39.99</v>
      </c>
      <c r="P755" s="16">
        <f t="shared" si="80"/>
        <v>247.68</v>
      </c>
      <c r="Q755" s="16">
        <f t="shared" si="81"/>
        <v>119.97</v>
      </c>
      <c r="R755" s="16">
        <f t="shared" si="82"/>
        <v>127.71</v>
      </c>
      <c r="S755" s="18">
        <f t="shared" si="83"/>
        <v>0.515625</v>
      </c>
      <c r="T755" s="19">
        <f>YEAR(SalesDataTable[[#This Row],[Order Date]])</f>
        <v>2026</v>
      </c>
      <c r="U755" s="18" t="str">
        <f>"Q"&amp;ROUNDUP(MONTH(SalesDataTable[[#This Row],[Order Date]])/3,0)</f>
        <v>Q2</v>
      </c>
      <c r="V755" s="15">
        <f>MONTH(SalesDataTable[[#This Row],[Order Date]])</f>
        <v>5</v>
      </c>
      <c r="W755" s="18" t="str">
        <f>TEXT(SalesDataTable[[#This Row],[Order Date]],"mmm")</f>
        <v>May</v>
      </c>
    </row>
    <row r="756" spans="1:23" ht="15.6">
      <c r="A756" s="11">
        <v>400</v>
      </c>
      <c r="B756" s="12">
        <v>46149</v>
      </c>
      <c r="C756" s="11">
        <f t="shared" si="77"/>
        <v>2026</v>
      </c>
      <c r="D756" s="13" t="str">
        <f t="shared" si="78"/>
        <v>May</v>
      </c>
      <c r="E756" s="14" t="str">
        <f t="shared" si="79"/>
        <v>Q2</v>
      </c>
      <c r="F756" s="11" t="s">
        <v>30</v>
      </c>
      <c r="G756" s="11" t="s">
        <v>67</v>
      </c>
      <c r="H756" s="11" t="s">
        <v>32</v>
      </c>
      <c r="I756" s="11" t="s">
        <v>40</v>
      </c>
      <c r="J756" s="11" t="s">
        <v>33</v>
      </c>
      <c r="K756" s="11" t="s">
        <v>34</v>
      </c>
      <c r="L756" s="15">
        <v>6</v>
      </c>
      <c r="M756" s="16">
        <v>92.66</v>
      </c>
      <c r="N756" s="17">
        <v>0.15</v>
      </c>
      <c r="O756" s="16">
        <v>44.71</v>
      </c>
      <c r="P756" s="16">
        <f t="shared" si="80"/>
        <v>472.56599999999997</v>
      </c>
      <c r="Q756" s="16">
        <f t="shared" si="81"/>
        <v>268.26</v>
      </c>
      <c r="R756" s="16">
        <f t="shared" si="82"/>
        <v>204.30600000000001</v>
      </c>
      <c r="S756" s="18">
        <f t="shared" si="83"/>
        <v>0.43233326138571099</v>
      </c>
      <c r="T756" s="19">
        <f>YEAR(SalesDataTable[[#This Row],[Order Date]])</f>
        <v>2026</v>
      </c>
      <c r="U756" s="18" t="str">
        <f>"Q"&amp;ROUNDUP(MONTH(SalesDataTable[[#This Row],[Order Date]])/3,0)</f>
        <v>Q2</v>
      </c>
      <c r="V756" s="15">
        <f>MONTH(SalesDataTable[[#This Row],[Order Date]])</f>
        <v>5</v>
      </c>
      <c r="W756" s="18" t="str">
        <f>TEXT(SalesDataTable[[#This Row],[Order Date]],"mmm")</f>
        <v>May</v>
      </c>
    </row>
    <row r="757" spans="1:23" ht="15.6">
      <c r="A757" s="11">
        <v>829</v>
      </c>
      <c r="B757" s="12">
        <v>46149</v>
      </c>
      <c r="C757" s="11">
        <f t="shared" si="77"/>
        <v>2026</v>
      </c>
      <c r="D757" s="13" t="str">
        <f t="shared" si="78"/>
        <v>May</v>
      </c>
      <c r="E757" s="14" t="str">
        <f t="shared" si="79"/>
        <v>Q2</v>
      </c>
      <c r="F757" s="11" t="s">
        <v>35</v>
      </c>
      <c r="G757" s="11" t="s">
        <v>76</v>
      </c>
      <c r="H757" s="11" t="s">
        <v>52</v>
      </c>
      <c r="I757" s="11" t="s">
        <v>37</v>
      </c>
      <c r="J757" s="11" t="s">
        <v>58</v>
      </c>
      <c r="K757" s="11" t="s">
        <v>59</v>
      </c>
      <c r="L757" s="15">
        <v>1</v>
      </c>
      <c r="M757" s="16">
        <v>39.42</v>
      </c>
      <c r="N757" s="17">
        <v>0</v>
      </c>
      <c r="O757" s="16">
        <v>14.86</v>
      </c>
      <c r="P757" s="16">
        <f t="shared" si="80"/>
        <v>39.42</v>
      </c>
      <c r="Q757" s="16">
        <f t="shared" si="81"/>
        <v>14.86</v>
      </c>
      <c r="R757" s="16">
        <f t="shared" si="82"/>
        <v>24.56</v>
      </c>
      <c r="S757" s="18">
        <f t="shared" si="83"/>
        <v>0.62303399289700701</v>
      </c>
      <c r="T757" s="19">
        <f>YEAR(SalesDataTable[[#This Row],[Order Date]])</f>
        <v>2026</v>
      </c>
      <c r="U757" s="18" t="str">
        <f>"Q"&amp;ROUNDUP(MONTH(SalesDataTable[[#This Row],[Order Date]])/3,0)</f>
        <v>Q2</v>
      </c>
      <c r="V757" s="15">
        <f>MONTH(SalesDataTable[[#This Row],[Order Date]])</f>
        <v>5</v>
      </c>
      <c r="W757" s="18" t="str">
        <f>TEXT(SalesDataTable[[#This Row],[Order Date]],"mmm")</f>
        <v>May</v>
      </c>
    </row>
    <row r="758" spans="1:23" ht="15.6">
      <c r="A758" s="11">
        <v>1236</v>
      </c>
      <c r="B758" s="12">
        <v>46149</v>
      </c>
      <c r="C758" s="11">
        <f t="shared" si="77"/>
        <v>2026</v>
      </c>
      <c r="D758" s="13" t="str">
        <f t="shared" si="78"/>
        <v>May</v>
      </c>
      <c r="E758" s="14" t="str">
        <f t="shared" si="79"/>
        <v>Q2</v>
      </c>
      <c r="F758" s="11" t="s">
        <v>24</v>
      </c>
      <c r="G758" s="11" t="s">
        <v>60</v>
      </c>
      <c r="H758" s="11" t="s">
        <v>43</v>
      </c>
      <c r="I758" s="11" t="s">
        <v>27</v>
      </c>
      <c r="J758" s="11" t="s">
        <v>58</v>
      </c>
      <c r="K758" s="11" t="s">
        <v>62</v>
      </c>
      <c r="L758" s="15">
        <v>2</v>
      </c>
      <c r="M758" s="16">
        <v>124.25</v>
      </c>
      <c r="N758" s="17">
        <v>0</v>
      </c>
      <c r="O758" s="16">
        <v>69.510000000000005</v>
      </c>
      <c r="P758" s="16">
        <f t="shared" si="80"/>
        <v>248.5</v>
      </c>
      <c r="Q758" s="16">
        <f t="shared" si="81"/>
        <v>139.02000000000001</v>
      </c>
      <c r="R758" s="16">
        <f t="shared" si="82"/>
        <v>109.48</v>
      </c>
      <c r="S758" s="18">
        <f t="shared" si="83"/>
        <v>0.44056338028169001</v>
      </c>
      <c r="T758" s="19">
        <f>YEAR(SalesDataTable[[#This Row],[Order Date]])</f>
        <v>2026</v>
      </c>
      <c r="U758" s="18" t="str">
        <f>"Q"&amp;ROUNDUP(MONTH(SalesDataTable[[#This Row],[Order Date]])/3,0)</f>
        <v>Q2</v>
      </c>
      <c r="V758" s="15">
        <f>MONTH(SalesDataTable[[#This Row],[Order Date]])</f>
        <v>5</v>
      </c>
      <c r="W758" s="18" t="str">
        <f>TEXT(SalesDataTable[[#This Row],[Order Date]],"mmm")</f>
        <v>May</v>
      </c>
    </row>
    <row r="759" spans="1:23" ht="15.6">
      <c r="A759" s="11">
        <v>1364</v>
      </c>
      <c r="B759" s="12">
        <v>46149</v>
      </c>
      <c r="C759" s="11">
        <f t="shared" si="77"/>
        <v>2026</v>
      </c>
      <c r="D759" s="13" t="str">
        <f t="shared" si="78"/>
        <v>May</v>
      </c>
      <c r="E759" s="14" t="str">
        <f t="shared" si="79"/>
        <v>Q2</v>
      </c>
      <c r="F759" s="11" t="s">
        <v>30</v>
      </c>
      <c r="G759" s="11" t="s">
        <v>73</v>
      </c>
      <c r="H759" s="11" t="s">
        <v>26</v>
      </c>
      <c r="I759" s="11" t="s">
        <v>37</v>
      </c>
      <c r="J759" s="11" t="s">
        <v>33</v>
      </c>
      <c r="K759" s="11" t="s">
        <v>61</v>
      </c>
      <c r="L759" s="15">
        <v>2</v>
      </c>
      <c r="M759" s="16">
        <v>156.43</v>
      </c>
      <c r="N759" s="17">
        <v>0</v>
      </c>
      <c r="O759" s="16">
        <v>78.569999999999993</v>
      </c>
      <c r="P759" s="16">
        <f t="shared" si="80"/>
        <v>312.86</v>
      </c>
      <c r="Q759" s="16">
        <f t="shared" si="81"/>
        <v>157.13999999999999</v>
      </c>
      <c r="R759" s="16">
        <f t="shared" si="82"/>
        <v>155.72</v>
      </c>
      <c r="S759" s="18">
        <f t="shared" si="83"/>
        <v>0.49773061433228899</v>
      </c>
      <c r="T759" s="19">
        <f>YEAR(SalesDataTable[[#This Row],[Order Date]])</f>
        <v>2026</v>
      </c>
      <c r="U759" s="18" t="str">
        <f>"Q"&amp;ROUNDUP(MONTH(SalesDataTable[[#This Row],[Order Date]])/3,0)</f>
        <v>Q2</v>
      </c>
      <c r="V759" s="15">
        <f>MONTH(SalesDataTable[[#This Row],[Order Date]])</f>
        <v>5</v>
      </c>
      <c r="W759" s="18" t="str">
        <f>TEXT(SalesDataTable[[#This Row],[Order Date]],"mmm")</f>
        <v>May</v>
      </c>
    </row>
    <row r="760" spans="1:23" ht="15.6">
      <c r="A760" s="11">
        <v>2105</v>
      </c>
      <c r="B760" s="12">
        <v>46149</v>
      </c>
      <c r="C760" s="11">
        <f t="shared" si="77"/>
        <v>2026</v>
      </c>
      <c r="D760" s="13" t="str">
        <f t="shared" si="78"/>
        <v>May</v>
      </c>
      <c r="E760" s="14" t="str">
        <f t="shared" si="79"/>
        <v>Q2</v>
      </c>
      <c r="F760" s="11" t="s">
        <v>30</v>
      </c>
      <c r="G760" s="11" t="s">
        <v>73</v>
      </c>
      <c r="H760" s="11" t="s">
        <v>43</v>
      </c>
      <c r="I760" s="11" t="s">
        <v>37</v>
      </c>
      <c r="J760" s="11" t="s">
        <v>47</v>
      </c>
      <c r="K760" s="11" t="s">
        <v>64</v>
      </c>
      <c r="L760" s="15">
        <v>1</v>
      </c>
      <c r="M760" s="16">
        <v>80.3</v>
      </c>
      <c r="N760" s="17">
        <v>0</v>
      </c>
      <c r="O760" s="16">
        <v>40.020000000000003</v>
      </c>
      <c r="P760" s="16">
        <f t="shared" si="80"/>
        <v>80.3</v>
      </c>
      <c r="Q760" s="16">
        <f t="shared" si="81"/>
        <v>40.020000000000003</v>
      </c>
      <c r="R760" s="16">
        <f t="shared" si="82"/>
        <v>40.28</v>
      </c>
      <c r="S760" s="18">
        <f t="shared" si="83"/>
        <v>0.50161892901618899</v>
      </c>
      <c r="T760" s="19">
        <f>YEAR(SalesDataTable[[#This Row],[Order Date]])</f>
        <v>2026</v>
      </c>
      <c r="U760" s="18" t="str">
        <f>"Q"&amp;ROUNDUP(MONTH(SalesDataTable[[#This Row],[Order Date]])/3,0)</f>
        <v>Q2</v>
      </c>
      <c r="V760" s="15">
        <f>MONTH(SalesDataTable[[#This Row],[Order Date]])</f>
        <v>5</v>
      </c>
      <c r="W760" s="18" t="str">
        <f>TEXT(SalesDataTable[[#This Row],[Order Date]],"mmm")</f>
        <v>May</v>
      </c>
    </row>
    <row r="761" spans="1:23" ht="15.6">
      <c r="A761" s="11">
        <v>4706</v>
      </c>
      <c r="B761" s="12">
        <v>46149</v>
      </c>
      <c r="C761" s="11">
        <f t="shared" si="77"/>
        <v>2026</v>
      </c>
      <c r="D761" s="13" t="str">
        <f t="shared" si="78"/>
        <v>May</v>
      </c>
      <c r="E761" s="14" t="str">
        <f t="shared" si="79"/>
        <v>Q2</v>
      </c>
      <c r="F761" s="11" t="s">
        <v>44</v>
      </c>
      <c r="G761" s="11" t="s">
        <v>71</v>
      </c>
      <c r="H761" s="11" t="s">
        <v>43</v>
      </c>
      <c r="I761" s="11" t="s">
        <v>37</v>
      </c>
      <c r="J761" s="11" t="s">
        <v>47</v>
      </c>
      <c r="K761" s="11" t="s">
        <v>64</v>
      </c>
      <c r="L761" s="15">
        <v>1</v>
      </c>
      <c r="M761" s="16">
        <v>79.89</v>
      </c>
      <c r="N761" s="17">
        <v>0</v>
      </c>
      <c r="O761" s="16">
        <v>39.549999999999997</v>
      </c>
      <c r="P761" s="16">
        <f t="shared" si="80"/>
        <v>79.89</v>
      </c>
      <c r="Q761" s="16">
        <f t="shared" si="81"/>
        <v>39.549999999999997</v>
      </c>
      <c r="R761" s="16">
        <f t="shared" si="82"/>
        <v>40.340000000000003</v>
      </c>
      <c r="S761" s="18">
        <f t="shared" si="83"/>
        <v>0.50494429841031396</v>
      </c>
      <c r="T761" s="19">
        <f>YEAR(SalesDataTable[[#This Row],[Order Date]])</f>
        <v>2026</v>
      </c>
      <c r="U761" s="18" t="str">
        <f>"Q"&amp;ROUNDUP(MONTH(SalesDataTable[[#This Row],[Order Date]])/3,0)</f>
        <v>Q2</v>
      </c>
      <c r="V761" s="15">
        <f>MONTH(SalesDataTable[[#This Row],[Order Date]])</f>
        <v>5</v>
      </c>
      <c r="W761" s="18" t="str">
        <f>TEXT(SalesDataTable[[#This Row],[Order Date]],"mmm")</f>
        <v>May</v>
      </c>
    </row>
    <row r="762" spans="1:23" ht="15.6">
      <c r="A762" s="11">
        <v>68</v>
      </c>
      <c r="B762" s="12">
        <v>46150</v>
      </c>
      <c r="C762" s="11">
        <f t="shared" si="77"/>
        <v>2026</v>
      </c>
      <c r="D762" s="13" t="str">
        <f t="shared" si="78"/>
        <v>May</v>
      </c>
      <c r="E762" s="14" t="str">
        <f t="shared" si="79"/>
        <v>Q2</v>
      </c>
      <c r="F762" s="11" t="s">
        <v>44</v>
      </c>
      <c r="G762" s="11" t="s">
        <v>55</v>
      </c>
      <c r="H762" s="11" t="s">
        <v>43</v>
      </c>
      <c r="I762" s="11" t="s">
        <v>37</v>
      </c>
      <c r="J762" s="11" t="s">
        <v>58</v>
      </c>
      <c r="K762" s="11" t="s">
        <v>59</v>
      </c>
      <c r="L762" s="15">
        <v>1</v>
      </c>
      <c r="M762" s="16">
        <v>39.5</v>
      </c>
      <c r="N762" s="17">
        <v>0</v>
      </c>
      <c r="O762" s="16">
        <v>14.68</v>
      </c>
      <c r="P762" s="16">
        <f t="shared" si="80"/>
        <v>39.5</v>
      </c>
      <c r="Q762" s="16">
        <f t="shared" si="81"/>
        <v>14.68</v>
      </c>
      <c r="R762" s="16">
        <f t="shared" si="82"/>
        <v>24.82</v>
      </c>
      <c r="S762" s="18">
        <f t="shared" si="83"/>
        <v>0.62835443037974703</v>
      </c>
      <c r="T762" s="19">
        <f>YEAR(SalesDataTable[[#This Row],[Order Date]])</f>
        <v>2026</v>
      </c>
      <c r="U762" s="18" t="str">
        <f>"Q"&amp;ROUNDUP(MONTH(SalesDataTable[[#This Row],[Order Date]])/3,0)</f>
        <v>Q2</v>
      </c>
      <c r="V762" s="15">
        <f>MONTH(SalesDataTable[[#This Row],[Order Date]])</f>
        <v>5</v>
      </c>
      <c r="W762" s="18" t="str">
        <f>TEXT(SalesDataTable[[#This Row],[Order Date]],"mmm")</f>
        <v>May</v>
      </c>
    </row>
    <row r="763" spans="1:23" ht="15.6">
      <c r="A763" s="11">
        <v>1352</v>
      </c>
      <c r="B763" s="12">
        <v>46150</v>
      </c>
      <c r="C763" s="11">
        <f t="shared" si="77"/>
        <v>2026</v>
      </c>
      <c r="D763" s="13" t="str">
        <f t="shared" si="78"/>
        <v>May</v>
      </c>
      <c r="E763" s="14" t="str">
        <f t="shared" si="79"/>
        <v>Q2</v>
      </c>
      <c r="F763" s="11" t="s">
        <v>44</v>
      </c>
      <c r="G763" s="11" t="s">
        <v>55</v>
      </c>
      <c r="H763" s="11" t="s">
        <v>26</v>
      </c>
      <c r="I763" s="11" t="s">
        <v>27</v>
      </c>
      <c r="J763" s="11" t="s">
        <v>28</v>
      </c>
      <c r="K763" s="11" t="s">
        <v>29</v>
      </c>
      <c r="L763" s="15">
        <v>1</v>
      </c>
      <c r="M763" s="16">
        <v>80.7</v>
      </c>
      <c r="N763" s="17">
        <v>0</v>
      </c>
      <c r="O763" s="16">
        <v>41.88</v>
      </c>
      <c r="P763" s="16">
        <f t="shared" si="80"/>
        <v>80.7</v>
      </c>
      <c r="Q763" s="16">
        <f t="shared" si="81"/>
        <v>41.88</v>
      </c>
      <c r="R763" s="16">
        <f t="shared" si="82"/>
        <v>38.82</v>
      </c>
      <c r="S763" s="18">
        <f t="shared" si="83"/>
        <v>0.48104089219330898</v>
      </c>
      <c r="T763" s="19">
        <f>YEAR(SalesDataTable[[#This Row],[Order Date]])</f>
        <v>2026</v>
      </c>
      <c r="U763" s="18" t="str">
        <f>"Q"&amp;ROUNDUP(MONTH(SalesDataTable[[#This Row],[Order Date]])/3,0)</f>
        <v>Q2</v>
      </c>
      <c r="V763" s="15">
        <f>MONTH(SalesDataTable[[#This Row],[Order Date]])</f>
        <v>5</v>
      </c>
      <c r="W763" s="18" t="str">
        <f>TEXT(SalesDataTable[[#This Row],[Order Date]],"mmm")</f>
        <v>May</v>
      </c>
    </row>
    <row r="764" spans="1:23" ht="15.6">
      <c r="A764" s="11">
        <v>2526</v>
      </c>
      <c r="B764" s="12">
        <v>46150</v>
      </c>
      <c r="C764" s="11">
        <f t="shared" si="77"/>
        <v>2026</v>
      </c>
      <c r="D764" s="13" t="str">
        <f t="shared" si="78"/>
        <v>May</v>
      </c>
      <c r="E764" s="14" t="str">
        <f t="shared" si="79"/>
        <v>Q2</v>
      </c>
      <c r="F764" s="11" t="s">
        <v>30</v>
      </c>
      <c r="G764" s="11" t="s">
        <v>73</v>
      </c>
      <c r="H764" s="11" t="s">
        <v>26</v>
      </c>
      <c r="I764" s="11" t="s">
        <v>37</v>
      </c>
      <c r="J764" s="11" t="s">
        <v>47</v>
      </c>
      <c r="K764" s="11" t="s">
        <v>64</v>
      </c>
      <c r="L764" s="15">
        <v>1</v>
      </c>
      <c r="M764" s="16">
        <v>80.86</v>
      </c>
      <c r="N764" s="17">
        <v>0</v>
      </c>
      <c r="O764" s="16">
        <v>38.44</v>
      </c>
      <c r="P764" s="16">
        <f t="shared" si="80"/>
        <v>80.86</v>
      </c>
      <c r="Q764" s="16">
        <f t="shared" si="81"/>
        <v>38.44</v>
      </c>
      <c r="R764" s="16">
        <f t="shared" si="82"/>
        <v>42.42</v>
      </c>
      <c r="S764" s="18">
        <f t="shared" si="83"/>
        <v>0.52461043779371797</v>
      </c>
      <c r="T764" s="19">
        <f>YEAR(SalesDataTable[[#This Row],[Order Date]])</f>
        <v>2026</v>
      </c>
      <c r="U764" s="18" t="str">
        <f>"Q"&amp;ROUNDUP(MONTH(SalesDataTable[[#This Row],[Order Date]])/3,0)</f>
        <v>Q2</v>
      </c>
      <c r="V764" s="15">
        <f>MONTH(SalesDataTable[[#This Row],[Order Date]])</f>
        <v>5</v>
      </c>
      <c r="W764" s="18" t="str">
        <f>TEXT(SalesDataTable[[#This Row],[Order Date]],"mmm")</f>
        <v>May</v>
      </c>
    </row>
    <row r="765" spans="1:23" ht="15.6">
      <c r="A765" s="11">
        <v>3298</v>
      </c>
      <c r="B765" s="12">
        <v>46150</v>
      </c>
      <c r="C765" s="11">
        <f t="shared" si="77"/>
        <v>2026</v>
      </c>
      <c r="D765" s="13" t="str">
        <f t="shared" si="78"/>
        <v>May</v>
      </c>
      <c r="E765" s="14" t="str">
        <f t="shared" si="79"/>
        <v>Q2</v>
      </c>
      <c r="F765" s="11" t="s">
        <v>30</v>
      </c>
      <c r="G765" s="11" t="s">
        <v>73</v>
      </c>
      <c r="H765" s="11" t="s">
        <v>52</v>
      </c>
      <c r="I765" s="11" t="s">
        <v>37</v>
      </c>
      <c r="J765" s="11" t="s">
        <v>47</v>
      </c>
      <c r="K765" s="11" t="s">
        <v>48</v>
      </c>
      <c r="L765" s="15">
        <v>2</v>
      </c>
      <c r="M765" s="16">
        <v>337.7</v>
      </c>
      <c r="N765" s="17">
        <v>0.1</v>
      </c>
      <c r="O765" s="16">
        <v>192.16</v>
      </c>
      <c r="P765" s="16">
        <f t="shared" si="80"/>
        <v>607.86</v>
      </c>
      <c r="Q765" s="16">
        <f t="shared" si="81"/>
        <v>384.32</v>
      </c>
      <c r="R765" s="16">
        <f t="shared" si="82"/>
        <v>223.54</v>
      </c>
      <c r="S765" s="18">
        <f t="shared" si="83"/>
        <v>0.36774915276543901</v>
      </c>
      <c r="T765" s="19">
        <f>YEAR(SalesDataTable[[#This Row],[Order Date]])</f>
        <v>2026</v>
      </c>
      <c r="U765" s="18" t="str">
        <f>"Q"&amp;ROUNDUP(MONTH(SalesDataTable[[#This Row],[Order Date]])/3,0)</f>
        <v>Q2</v>
      </c>
      <c r="V765" s="15">
        <f>MONTH(SalesDataTable[[#This Row],[Order Date]])</f>
        <v>5</v>
      </c>
      <c r="W765" s="18" t="str">
        <f>TEXT(SalesDataTable[[#This Row],[Order Date]],"mmm")</f>
        <v>May</v>
      </c>
    </row>
    <row r="766" spans="1:23" ht="15.6">
      <c r="A766" s="11">
        <v>3510</v>
      </c>
      <c r="B766" s="12">
        <v>46150</v>
      </c>
      <c r="C766" s="11">
        <f t="shared" si="77"/>
        <v>2026</v>
      </c>
      <c r="D766" s="13" t="str">
        <f t="shared" si="78"/>
        <v>May</v>
      </c>
      <c r="E766" s="14" t="str">
        <f t="shared" si="79"/>
        <v>Q2</v>
      </c>
      <c r="F766" s="11" t="s">
        <v>35</v>
      </c>
      <c r="G766" s="11" t="s">
        <v>36</v>
      </c>
      <c r="H766" s="11" t="s">
        <v>26</v>
      </c>
      <c r="I766" s="11" t="s">
        <v>27</v>
      </c>
      <c r="J766" s="11" t="s">
        <v>47</v>
      </c>
      <c r="K766" s="11" t="s">
        <v>75</v>
      </c>
      <c r="L766" s="15">
        <v>4</v>
      </c>
      <c r="M766" s="16">
        <v>121.81</v>
      </c>
      <c r="N766" s="17">
        <v>0</v>
      </c>
      <c r="O766" s="16">
        <v>58.95</v>
      </c>
      <c r="P766" s="16">
        <f t="shared" si="80"/>
        <v>487.24</v>
      </c>
      <c r="Q766" s="16">
        <f t="shared" si="81"/>
        <v>235.8</v>
      </c>
      <c r="R766" s="16">
        <f t="shared" si="82"/>
        <v>251.44</v>
      </c>
      <c r="S766" s="18">
        <f t="shared" si="83"/>
        <v>0.51604958541991597</v>
      </c>
      <c r="T766" s="19">
        <f>YEAR(SalesDataTable[[#This Row],[Order Date]])</f>
        <v>2026</v>
      </c>
      <c r="U766" s="18" t="str">
        <f>"Q"&amp;ROUNDUP(MONTH(SalesDataTable[[#This Row],[Order Date]])/3,0)</f>
        <v>Q2</v>
      </c>
      <c r="V766" s="15">
        <f>MONTH(SalesDataTable[[#This Row],[Order Date]])</f>
        <v>5</v>
      </c>
      <c r="W766" s="18" t="str">
        <f>TEXT(SalesDataTable[[#This Row],[Order Date]],"mmm")</f>
        <v>May</v>
      </c>
    </row>
    <row r="767" spans="1:23" ht="15.6">
      <c r="A767" s="11">
        <v>3638</v>
      </c>
      <c r="B767" s="12">
        <v>46150</v>
      </c>
      <c r="C767" s="11">
        <f t="shared" si="77"/>
        <v>2026</v>
      </c>
      <c r="D767" s="13" t="str">
        <f t="shared" si="78"/>
        <v>May</v>
      </c>
      <c r="E767" s="14" t="str">
        <f t="shared" si="79"/>
        <v>Q2</v>
      </c>
      <c r="F767" s="11" t="s">
        <v>44</v>
      </c>
      <c r="G767" s="11" t="s">
        <v>55</v>
      </c>
      <c r="H767" s="11" t="s">
        <v>32</v>
      </c>
      <c r="I767" s="11" t="s">
        <v>40</v>
      </c>
      <c r="J767" s="11" t="s">
        <v>38</v>
      </c>
      <c r="K767" s="11" t="s">
        <v>72</v>
      </c>
      <c r="L767" s="15">
        <v>10</v>
      </c>
      <c r="M767" s="16">
        <v>168.55</v>
      </c>
      <c r="N767" s="17">
        <v>0.1</v>
      </c>
      <c r="O767" s="16">
        <v>88.85</v>
      </c>
      <c r="P767" s="16">
        <f t="shared" si="80"/>
        <v>1516.95</v>
      </c>
      <c r="Q767" s="16">
        <f t="shared" si="81"/>
        <v>888.5</v>
      </c>
      <c r="R767" s="16">
        <f t="shared" si="82"/>
        <v>628.45000000000005</v>
      </c>
      <c r="S767" s="18">
        <f t="shared" si="83"/>
        <v>0.41428524341606499</v>
      </c>
      <c r="T767" s="19">
        <f>YEAR(SalesDataTable[[#This Row],[Order Date]])</f>
        <v>2026</v>
      </c>
      <c r="U767" s="18" t="str">
        <f>"Q"&amp;ROUNDUP(MONTH(SalesDataTable[[#This Row],[Order Date]])/3,0)</f>
        <v>Q2</v>
      </c>
      <c r="V767" s="15">
        <f>MONTH(SalesDataTable[[#This Row],[Order Date]])</f>
        <v>5</v>
      </c>
      <c r="W767" s="18" t="str">
        <f>TEXT(SalesDataTable[[#This Row],[Order Date]],"mmm")</f>
        <v>May</v>
      </c>
    </row>
    <row r="768" spans="1:23" ht="15.6">
      <c r="A768" s="11">
        <v>3754</v>
      </c>
      <c r="B768" s="12">
        <v>46150</v>
      </c>
      <c r="C768" s="11">
        <f t="shared" si="77"/>
        <v>2026</v>
      </c>
      <c r="D768" s="13" t="str">
        <f t="shared" si="78"/>
        <v>May</v>
      </c>
      <c r="E768" s="14" t="str">
        <f t="shared" si="79"/>
        <v>Q2</v>
      </c>
      <c r="F768" s="11" t="s">
        <v>30</v>
      </c>
      <c r="G768" s="11" t="s">
        <v>67</v>
      </c>
      <c r="H768" s="11" t="s">
        <v>26</v>
      </c>
      <c r="I768" s="11" t="s">
        <v>27</v>
      </c>
      <c r="J768" s="11" t="s">
        <v>28</v>
      </c>
      <c r="K768" s="11" t="s">
        <v>50</v>
      </c>
      <c r="L768" s="15">
        <v>1</v>
      </c>
      <c r="M768" s="16">
        <v>39.42</v>
      </c>
      <c r="N768" s="17">
        <v>0.05</v>
      </c>
      <c r="O768" s="16">
        <v>16.77</v>
      </c>
      <c r="P768" s="16">
        <f t="shared" si="80"/>
        <v>37.448999999999998</v>
      </c>
      <c r="Q768" s="16">
        <f t="shared" si="81"/>
        <v>16.77</v>
      </c>
      <c r="R768" s="16">
        <f t="shared" si="82"/>
        <v>20.678999999999998</v>
      </c>
      <c r="S768" s="18">
        <f t="shared" si="83"/>
        <v>0.55219097973243603</v>
      </c>
      <c r="T768" s="19">
        <f>YEAR(SalesDataTable[[#This Row],[Order Date]])</f>
        <v>2026</v>
      </c>
      <c r="U768" s="18" t="str">
        <f>"Q"&amp;ROUNDUP(MONTH(SalesDataTable[[#This Row],[Order Date]])/3,0)</f>
        <v>Q2</v>
      </c>
      <c r="V768" s="15">
        <f>MONTH(SalesDataTable[[#This Row],[Order Date]])</f>
        <v>5</v>
      </c>
      <c r="W768" s="18" t="str">
        <f>TEXT(SalesDataTable[[#This Row],[Order Date]],"mmm")</f>
        <v>May</v>
      </c>
    </row>
    <row r="769" spans="1:23" ht="15.6">
      <c r="A769" s="11">
        <v>4029</v>
      </c>
      <c r="B769" s="12">
        <v>46150</v>
      </c>
      <c r="C769" s="11">
        <f t="shared" si="77"/>
        <v>2026</v>
      </c>
      <c r="D769" s="13" t="str">
        <f t="shared" si="78"/>
        <v>May</v>
      </c>
      <c r="E769" s="14" t="str">
        <f t="shared" si="79"/>
        <v>Q2</v>
      </c>
      <c r="F769" s="11" t="s">
        <v>44</v>
      </c>
      <c r="G769" s="11" t="s">
        <v>71</v>
      </c>
      <c r="H769" s="11" t="s">
        <v>43</v>
      </c>
      <c r="I769" s="11" t="s">
        <v>37</v>
      </c>
      <c r="J769" s="11" t="s">
        <v>38</v>
      </c>
      <c r="K769" s="11" t="s">
        <v>72</v>
      </c>
      <c r="L769" s="15">
        <v>1</v>
      </c>
      <c r="M769" s="16">
        <v>161.36000000000001</v>
      </c>
      <c r="N769" s="17">
        <v>0</v>
      </c>
      <c r="O769" s="16">
        <v>87</v>
      </c>
      <c r="P769" s="16">
        <f t="shared" si="80"/>
        <v>161.36000000000001</v>
      </c>
      <c r="Q769" s="16">
        <f t="shared" si="81"/>
        <v>87</v>
      </c>
      <c r="R769" s="16">
        <f t="shared" si="82"/>
        <v>74.36</v>
      </c>
      <c r="S769" s="18">
        <f t="shared" si="83"/>
        <v>0.46083292017848299</v>
      </c>
      <c r="T769" s="19">
        <f>YEAR(SalesDataTable[[#This Row],[Order Date]])</f>
        <v>2026</v>
      </c>
      <c r="U769" s="18" t="str">
        <f>"Q"&amp;ROUNDUP(MONTH(SalesDataTable[[#This Row],[Order Date]])/3,0)</f>
        <v>Q2</v>
      </c>
      <c r="V769" s="15">
        <f>MONTH(SalesDataTable[[#This Row],[Order Date]])</f>
        <v>5</v>
      </c>
      <c r="W769" s="18" t="str">
        <f>TEXT(SalesDataTable[[#This Row],[Order Date]],"mmm")</f>
        <v>May</v>
      </c>
    </row>
    <row r="770" spans="1:23" ht="15.6">
      <c r="A770" s="11">
        <v>4651</v>
      </c>
      <c r="B770" s="12">
        <v>46150</v>
      </c>
      <c r="C770" s="11">
        <f t="shared" ref="C770:C833" si="84">YEAR(B770)</f>
        <v>2026</v>
      </c>
      <c r="D770" s="13" t="str">
        <f t="shared" ref="D770:D833" si="85">TEXT(B770,"MMM")</f>
        <v>May</v>
      </c>
      <c r="E770" s="14" t="str">
        <f t="shared" ref="E770:E833" si="86">"Q"&amp;ROUNDUP(MONTH(B770)/3,0)</f>
        <v>Q2</v>
      </c>
      <c r="F770" s="11" t="s">
        <v>30</v>
      </c>
      <c r="G770" s="11" t="s">
        <v>65</v>
      </c>
      <c r="H770" s="11" t="s">
        <v>26</v>
      </c>
      <c r="I770" s="11" t="s">
        <v>40</v>
      </c>
      <c r="J770" s="11" t="s">
        <v>47</v>
      </c>
      <c r="K770" s="11" t="s">
        <v>75</v>
      </c>
      <c r="L770" s="15">
        <v>1</v>
      </c>
      <c r="M770" s="16">
        <v>123.68</v>
      </c>
      <c r="N770" s="17">
        <v>0</v>
      </c>
      <c r="O770" s="16">
        <v>59.26</v>
      </c>
      <c r="P770" s="16">
        <f t="shared" ref="P770:P833" si="87">L770*M770*(1-N770)</f>
        <v>123.68</v>
      </c>
      <c r="Q770" s="16">
        <f t="shared" ref="Q770:Q833" si="88">L770*O770</f>
        <v>59.26</v>
      </c>
      <c r="R770" s="16">
        <f t="shared" ref="R770:R833" si="89">P770-Q770</f>
        <v>64.42</v>
      </c>
      <c r="S770" s="18">
        <f t="shared" ref="S770:S833" si="90">IFERROR(R770/P770,0)</f>
        <v>0.52086028460543299</v>
      </c>
      <c r="T770" s="19">
        <f>YEAR(SalesDataTable[[#This Row],[Order Date]])</f>
        <v>2026</v>
      </c>
      <c r="U770" s="18" t="str">
        <f>"Q"&amp;ROUNDUP(MONTH(SalesDataTable[[#This Row],[Order Date]])/3,0)</f>
        <v>Q2</v>
      </c>
      <c r="V770" s="15">
        <f>MONTH(SalesDataTable[[#This Row],[Order Date]])</f>
        <v>5</v>
      </c>
      <c r="W770" s="18" t="str">
        <f>TEXT(SalesDataTable[[#This Row],[Order Date]],"mmm")</f>
        <v>May</v>
      </c>
    </row>
    <row r="771" spans="1:23" ht="15.6">
      <c r="A771" s="11">
        <v>4886</v>
      </c>
      <c r="B771" s="12">
        <v>46150</v>
      </c>
      <c r="C771" s="11">
        <f t="shared" si="84"/>
        <v>2026</v>
      </c>
      <c r="D771" s="13" t="str">
        <f t="shared" si="85"/>
        <v>May</v>
      </c>
      <c r="E771" s="14" t="str">
        <f t="shared" si="86"/>
        <v>Q2</v>
      </c>
      <c r="F771" s="11" t="s">
        <v>44</v>
      </c>
      <c r="G771" s="11" t="s">
        <v>57</v>
      </c>
      <c r="H771" s="11" t="s">
        <v>52</v>
      </c>
      <c r="I771" s="11" t="s">
        <v>27</v>
      </c>
      <c r="J771" s="11" t="s">
        <v>33</v>
      </c>
      <c r="K771" s="11" t="s">
        <v>41</v>
      </c>
      <c r="L771" s="15">
        <v>1</v>
      </c>
      <c r="M771" s="16">
        <v>146.29</v>
      </c>
      <c r="N771" s="17">
        <v>0</v>
      </c>
      <c r="O771" s="16">
        <v>81.16</v>
      </c>
      <c r="P771" s="16">
        <f t="shared" si="87"/>
        <v>146.29</v>
      </c>
      <c r="Q771" s="16">
        <f t="shared" si="88"/>
        <v>81.16</v>
      </c>
      <c r="R771" s="16">
        <f t="shared" si="89"/>
        <v>65.13</v>
      </c>
      <c r="S771" s="18">
        <f t="shared" si="90"/>
        <v>0.44521156606739998</v>
      </c>
      <c r="T771" s="19">
        <f>YEAR(SalesDataTable[[#This Row],[Order Date]])</f>
        <v>2026</v>
      </c>
      <c r="U771" s="18" t="str">
        <f>"Q"&amp;ROUNDUP(MONTH(SalesDataTable[[#This Row],[Order Date]])/3,0)</f>
        <v>Q2</v>
      </c>
      <c r="V771" s="15">
        <f>MONTH(SalesDataTable[[#This Row],[Order Date]])</f>
        <v>5</v>
      </c>
      <c r="W771" s="18" t="str">
        <f>TEXT(SalesDataTable[[#This Row],[Order Date]],"mmm")</f>
        <v>May</v>
      </c>
    </row>
    <row r="772" spans="1:23" ht="15.6">
      <c r="A772" s="11">
        <v>162</v>
      </c>
      <c r="B772" s="12">
        <v>46151</v>
      </c>
      <c r="C772" s="11">
        <f t="shared" si="84"/>
        <v>2026</v>
      </c>
      <c r="D772" s="13" t="str">
        <f t="shared" si="85"/>
        <v>May</v>
      </c>
      <c r="E772" s="14" t="str">
        <f t="shared" si="86"/>
        <v>Q2</v>
      </c>
      <c r="F772" s="11" t="s">
        <v>24</v>
      </c>
      <c r="G772" s="11" t="s">
        <v>25</v>
      </c>
      <c r="H772" s="11" t="s">
        <v>26</v>
      </c>
      <c r="I772" s="11" t="s">
        <v>37</v>
      </c>
      <c r="J772" s="11" t="s">
        <v>38</v>
      </c>
      <c r="K772" s="11" t="s">
        <v>72</v>
      </c>
      <c r="L772" s="15">
        <v>2</v>
      </c>
      <c r="M772" s="16">
        <v>164.95</v>
      </c>
      <c r="N772" s="17">
        <v>0.1</v>
      </c>
      <c r="O772" s="16">
        <v>86.27</v>
      </c>
      <c r="P772" s="16">
        <f t="shared" si="87"/>
        <v>296.91000000000003</v>
      </c>
      <c r="Q772" s="16">
        <f t="shared" si="88"/>
        <v>172.54</v>
      </c>
      <c r="R772" s="16">
        <f t="shared" si="89"/>
        <v>124.37</v>
      </c>
      <c r="S772" s="18">
        <f t="shared" si="90"/>
        <v>0.41888114243373398</v>
      </c>
      <c r="T772" s="19">
        <f>YEAR(SalesDataTable[[#This Row],[Order Date]])</f>
        <v>2026</v>
      </c>
      <c r="U772" s="18" t="str">
        <f>"Q"&amp;ROUNDUP(MONTH(SalesDataTable[[#This Row],[Order Date]])/3,0)</f>
        <v>Q2</v>
      </c>
      <c r="V772" s="15">
        <f>MONTH(SalesDataTable[[#This Row],[Order Date]])</f>
        <v>5</v>
      </c>
      <c r="W772" s="18" t="str">
        <f>TEXT(SalesDataTable[[#This Row],[Order Date]],"mmm")</f>
        <v>May</v>
      </c>
    </row>
    <row r="773" spans="1:23" ht="15.6">
      <c r="A773" s="11">
        <v>184</v>
      </c>
      <c r="B773" s="12">
        <v>46151</v>
      </c>
      <c r="C773" s="11">
        <f t="shared" si="84"/>
        <v>2026</v>
      </c>
      <c r="D773" s="13" t="str">
        <f t="shared" si="85"/>
        <v>May</v>
      </c>
      <c r="E773" s="14" t="str">
        <f t="shared" si="86"/>
        <v>Q2</v>
      </c>
      <c r="F773" s="11" t="s">
        <v>24</v>
      </c>
      <c r="G773" s="11" t="s">
        <v>74</v>
      </c>
      <c r="H773" s="11" t="s">
        <v>43</v>
      </c>
      <c r="I773" s="11" t="s">
        <v>40</v>
      </c>
      <c r="J773" s="11" t="s">
        <v>33</v>
      </c>
      <c r="K773" s="11" t="s">
        <v>34</v>
      </c>
      <c r="L773" s="15">
        <v>2</v>
      </c>
      <c r="M773" s="16">
        <v>91.59</v>
      </c>
      <c r="N773" s="17">
        <v>0</v>
      </c>
      <c r="O773" s="16">
        <v>44.97</v>
      </c>
      <c r="P773" s="16">
        <f t="shared" si="87"/>
        <v>183.18</v>
      </c>
      <c r="Q773" s="16">
        <f t="shared" si="88"/>
        <v>89.94</v>
      </c>
      <c r="R773" s="16">
        <f t="shared" si="89"/>
        <v>93.24</v>
      </c>
      <c r="S773" s="18">
        <f t="shared" si="90"/>
        <v>0.50900753357353401</v>
      </c>
      <c r="T773" s="19">
        <f>YEAR(SalesDataTable[[#This Row],[Order Date]])</f>
        <v>2026</v>
      </c>
      <c r="U773" s="18" t="str">
        <f>"Q"&amp;ROUNDUP(MONTH(SalesDataTable[[#This Row],[Order Date]])/3,0)</f>
        <v>Q2</v>
      </c>
      <c r="V773" s="15">
        <f>MONTH(SalesDataTable[[#This Row],[Order Date]])</f>
        <v>5</v>
      </c>
      <c r="W773" s="18" t="str">
        <f>TEXT(SalesDataTable[[#This Row],[Order Date]],"mmm")</f>
        <v>May</v>
      </c>
    </row>
    <row r="774" spans="1:23" ht="15.6">
      <c r="A774" s="11">
        <v>328</v>
      </c>
      <c r="B774" s="12">
        <v>46151</v>
      </c>
      <c r="C774" s="11">
        <f t="shared" si="84"/>
        <v>2026</v>
      </c>
      <c r="D774" s="13" t="str">
        <f t="shared" si="85"/>
        <v>May</v>
      </c>
      <c r="E774" s="14" t="str">
        <f t="shared" si="86"/>
        <v>Q2</v>
      </c>
      <c r="F774" s="11" t="s">
        <v>44</v>
      </c>
      <c r="G774" s="11" t="s">
        <v>71</v>
      </c>
      <c r="H774" s="11" t="s">
        <v>26</v>
      </c>
      <c r="I774" s="11" t="s">
        <v>27</v>
      </c>
      <c r="J774" s="11" t="s">
        <v>58</v>
      </c>
      <c r="K774" s="11" t="s">
        <v>69</v>
      </c>
      <c r="L774" s="15">
        <v>1</v>
      </c>
      <c r="M774" s="16">
        <v>51.78</v>
      </c>
      <c r="N774" s="17">
        <v>0.1</v>
      </c>
      <c r="O774" s="16">
        <v>21.63</v>
      </c>
      <c r="P774" s="16">
        <f t="shared" si="87"/>
        <v>46.601999999999997</v>
      </c>
      <c r="Q774" s="16">
        <f t="shared" si="88"/>
        <v>21.63</v>
      </c>
      <c r="R774" s="16">
        <f t="shared" si="89"/>
        <v>24.972000000000001</v>
      </c>
      <c r="S774" s="18">
        <f t="shared" si="90"/>
        <v>0.53585683017896202</v>
      </c>
      <c r="T774" s="19">
        <f>YEAR(SalesDataTable[[#This Row],[Order Date]])</f>
        <v>2026</v>
      </c>
      <c r="U774" s="18" t="str">
        <f>"Q"&amp;ROUNDUP(MONTH(SalesDataTable[[#This Row],[Order Date]])/3,0)</f>
        <v>Q2</v>
      </c>
      <c r="V774" s="15">
        <f>MONTH(SalesDataTable[[#This Row],[Order Date]])</f>
        <v>5</v>
      </c>
      <c r="W774" s="18" t="str">
        <f>TEXT(SalesDataTable[[#This Row],[Order Date]],"mmm")</f>
        <v>May</v>
      </c>
    </row>
    <row r="775" spans="1:23" ht="15.6">
      <c r="A775" s="11">
        <v>908</v>
      </c>
      <c r="B775" s="12">
        <v>46151</v>
      </c>
      <c r="C775" s="11">
        <f t="shared" si="84"/>
        <v>2026</v>
      </c>
      <c r="D775" s="13" t="str">
        <f t="shared" si="85"/>
        <v>May</v>
      </c>
      <c r="E775" s="14" t="str">
        <f t="shared" si="86"/>
        <v>Q2</v>
      </c>
      <c r="F775" s="11" t="s">
        <v>44</v>
      </c>
      <c r="G775" s="11" t="s">
        <v>57</v>
      </c>
      <c r="H775" s="11" t="s">
        <v>43</v>
      </c>
      <c r="I775" s="11" t="s">
        <v>27</v>
      </c>
      <c r="J775" s="11" t="s">
        <v>38</v>
      </c>
      <c r="K775" s="11" t="s">
        <v>56</v>
      </c>
      <c r="L775" s="15">
        <v>2</v>
      </c>
      <c r="M775" s="16">
        <v>46.25</v>
      </c>
      <c r="N775" s="17">
        <v>0</v>
      </c>
      <c r="O775" s="16">
        <v>18.12</v>
      </c>
      <c r="P775" s="16">
        <f t="shared" si="87"/>
        <v>92.5</v>
      </c>
      <c r="Q775" s="16">
        <f t="shared" si="88"/>
        <v>36.24</v>
      </c>
      <c r="R775" s="16">
        <f t="shared" si="89"/>
        <v>56.26</v>
      </c>
      <c r="S775" s="18">
        <f t="shared" si="90"/>
        <v>0.60821621621621602</v>
      </c>
      <c r="T775" s="19">
        <f>YEAR(SalesDataTable[[#This Row],[Order Date]])</f>
        <v>2026</v>
      </c>
      <c r="U775" s="18" t="str">
        <f>"Q"&amp;ROUNDUP(MONTH(SalesDataTable[[#This Row],[Order Date]])/3,0)</f>
        <v>Q2</v>
      </c>
      <c r="V775" s="15">
        <f>MONTH(SalesDataTable[[#This Row],[Order Date]])</f>
        <v>5</v>
      </c>
      <c r="W775" s="18" t="str">
        <f>TEXT(SalesDataTable[[#This Row],[Order Date]],"mmm")</f>
        <v>May</v>
      </c>
    </row>
    <row r="776" spans="1:23" ht="15.6">
      <c r="A776" s="11">
        <v>3159</v>
      </c>
      <c r="B776" s="12">
        <v>46151</v>
      </c>
      <c r="C776" s="11">
        <f t="shared" si="84"/>
        <v>2026</v>
      </c>
      <c r="D776" s="13" t="str">
        <f t="shared" si="85"/>
        <v>May</v>
      </c>
      <c r="E776" s="14" t="str">
        <f t="shared" si="86"/>
        <v>Q2</v>
      </c>
      <c r="F776" s="11" t="s">
        <v>24</v>
      </c>
      <c r="G776" s="11" t="s">
        <v>25</v>
      </c>
      <c r="H776" s="11" t="s">
        <v>26</v>
      </c>
      <c r="I776" s="11" t="s">
        <v>27</v>
      </c>
      <c r="J776" s="11" t="s">
        <v>47</v>
      </c>
      <c r="K776" s="11" t="s">
        <v>53</v>
      </c>
      <c r="L776" s="15">
        <v>3</v>
      </c>
      <c r="M776" s="16">
        <v>198.5</v>
      </c>
      <c r="N776" s="17">
        <v>0</v>
      </c>
      <c r="O776" s="16">
        <v>102.23</v>
      </c>
      <c r="P776" s="16">
        <f t="shared" si="87"/>
        <v>595.5</v>
      </c>
      <c r="Q776" s="16">
        <f t="shared" si="88"/>
        <v>306.69</v>
      </c>
      <c r="R776" s="16">
        <f t="shared" si="89"/>
        <v>288.81</v>
      </c>
      <c r="S776" s="18">
        <f t="shared" si="90"/>
        <v>0.484987405541562</v>
      </c>
      <c r="T776" s="19">
        <f>YEAR(SalesDataTable[[#This Row],[Order Date]])</f>
        <v>2026</v>
      </c>
      <c r="U776" s="18" t="str">
        <f>"Q"&amp;ROUNDUP(MONTH(SalesDataTable[[#This Row],[Order Date]])/3,0)</f>
        <v>Q2</v>
      </c>
      <c r="V776" s="15">
        <f>MONTH(SalesDataTable[[#This Row],[Order Date]])</f>
        <v>5</v>
      </c>
      <c r="W776" s="18" t="str">
        <f>TEXT(SalesDataTable[[#This Row],[Order Date]],"mmm")</f>
        <v>May</v>
      </c>
    </row>
    <row r="777" spans="1:23" ht="15.6">
      <c r="A777" s="11">
        <v>4509</v>
      </c>
      <c r="B777" s="12">
        <v>46151</v>
      </c>
      <c r="C777" s="11">
        <f t="shared" si="84"/>
        <v>2026</v>
      </c>
      <c r="D777" s="13" t="str">
        <f t="shared" si="85"/>
        <v>May</v>
      </c>
      <c r="E777" s="14" t="str">
        <f t="shared" si="86"/>
        <v>Q2</v>
      </c>
      <c r="F777" s="11" t="s">
        <v>44</v>
      </c>
      <c r="G777" s="11" t="s">
        <v>57</v>
      </c>
      <c r="H777" s="11" t="s">
        <v>26</v>
      </c>
      <c r="I777" s="11" t="s">
        <v>37</v>
      </c>
      <c r="J777" s="11" t="s">
        <v>33</v>
      </c>
      <c r="K777" s="11" t="s">
        <v>61</v>
      </c>
      <c r="L777" s="15">
        <v>1</v>
      </c>
      <c r="M777" s="16">
        <v>152.80000000000001</v>
      </c>
      <c r="N777" s="17">
        <v>0.1</v>
      </c>
      <c r="O777" s="16">
        <v>77.67</v>
      </c>
      <c r="P777" s="16">
        <f t="shared" si="87"/>
        <v>137.52000000000001</v>
      </c>
      <c r="Q777" s="16">
        <f t="shared" si="88"/>
        <v>77.67</v>
      </c>
      <c r="R777" s="16">
        <f t="shared" si="89"/>
        <v>59.85</v>
      </c>
      <c r="S777" s="18">
        <f t="shared" si="90"/>
        <v>0.43520942408377</v>
      </c>
      <c r="T777" s="19">
        <f>YEAR(SalesDataTable[[#This Row],[Order Date]])</f>
        <v>2026</v>
      </c>
      <c r="U777" s="18" t="str">
        <f>"Q"&amp;ROUNDUP(MONTH(SalesDataTable[[#This Row],[Order Date]])/3,0)</f>
        <v>Q2</v>
      </c>
      <c r="V777" s="15">
        <f>MONTH(SalesDataTable[[#This Row],[Order Date]])</f>
        <v>5</v>
      </c>
      <c r="W777" s="18" t="str">
        <f>TEXT(SalesDataTable[[#This Row],[Order Date]],"mmm")</f>
        <v>May</v>
      </c>
    </row>
    <row r="778" spans="1:23" ht="15.6">
      <c r="A778" s="11">
        <v>4677</v>
      </c>
      <c r="B778" s="12">
        <v>46151</v>
      </c>
      <c r="C778" s="11">
        <f t="shared" si="84"/>
        <v>2026</v>
      </c>
      <c r="D778" s="13" t="str">
        <f t="shared" si="85"/>
        <v>May</v>
      </c>
      <c r="E778" s="14" t="str">
        <f t="shared" si="86"/>
        <v>Q2</v>
      </c>
      <c r="F778" s="11" t="s">
        <v>30</v>
      </c>
      <c r="G778" s="11" t="s">
        <v>73</v>
      </c>
      <c r="H778" s="11" t="s">
        <v>26</v>
      </c>
      <c r="I778" s="11" t="s">
        <v>40</v>
      </c>
      <c r="J778" s="11" t="s">
        <v>38</v>
      </c>
      <c r="K778" s="11" t="s">
        <v>72</v>
      </c>
      <c r="L778" s="15">
        <v>2</v>
      </c>
      <c r="M778" s="16">
        <v>161.47999999999999</v>
      </c>
      <c r="N778" s="17">
        <v>0</v>
      </c>
      <c r="O778" s="16">
        <v>85.03</v>
      </c>
      <c r="P778" s="16">
        <f t="shared" si="87"/>
        <v>322.95999999999998</v>
      </c>
      <c r="Q778" s="16">
        <f t="shared" si="88"/>
        <v>170.06</v>
      </c>
      <c r="R778" s="16">
        <f t="shared" si="89"/>
        <v>152.9</v>
      </c>
      <c r="S778" s="18">
        <f t="shared" si="90"/>
        <v>0.47343324250681201</v>
      </c>
      <c r="T778" s="19">
        <f>YEAR(SalesDataTable[[#This Row],[Order Date]])</f>
        <v>2026</v>
      </c>
      <c r="U778" s="18" t="str">
        <f>"Q"&amp;ROUNDUP(MONTH(SalesDataTable[[#This Row],[Order Date]])/3,0)</f>
        <v>Q2</v>
      </c>
      <c r="V778" s="15">
        <f>MONTH(SalesDataTable[[#This Row],[Order Date]])</f>
        <v>5</v>
      </c>
      <c r="W778" s="18" t="str">
        <f>TEXT(SalesDataTable[[#This Row],[Order Date]],"mmm")</f>
        <v>May</v>
      </c>
    </row>
    <row r="779" spans="1:23" ht="15.6">
      <c r="A779" s="11">
        <v>4867</v>
      </c>
      <c r="B779" s="12">
        <v>46151</v>
      </c>
      <c r="C779" s="11">
        <f t="shared" si="84"/>
        <v>2026</v>
      </c>
      <c r="D779" s="13" t="str">
        <f t="shared" si="85"/>
        <v>May</v>
      </c>
      <c r="E779" s="14" t="str">
        <f t="shared" si="86"/>
        <v>Q2</v>
      </c>
      <c r="F779" s="11" t="s">
        <v>30</v>
      </c>
      <c r="G779" s="11" t="s">
        <v>51</v>
      </c>
      <c r="H779" s="11" t="s">
        <v>43</v>
      </c>
      <c r="I779" s="11" t="s">
        <v>27</v>
      </c>
      <c r="J779" s="11" t="s">
        <v>28</v>
      </c>
      <c r="K779" s="11" t="s">
        <v>29</v>
      </c>
      <c r="L779" s="15">
        <v>1</v>
      </c>
      <c r="M779" s="16">
        <v>82.86</v>
      </c>
      <c r="N779" s="17">
        <v>0</v>
      </c>
      <c r="O779" s="16">
        <v>42.67</v>
      </c>
      <c r="P779" s="16">
        <f t="shared" si="87"/>
        <v>82.86</v>
      </c>
      <c r="Q779" s="16">
        <f t="shared" si="88"/>
        <v>42.67</v>
      </c>
      <c r="R779" s="16">
        <f t="shared" si="89"/>
        <v>40.19</v>
      </c>
      <c r="S779" s="18">
        <f t="shared" si="90"/>
        <v>0.48503499879314499</v>
      </c>
      <c r="T779" s="19">
        <f>YEAR(SalesDataTable[[#This Row],[Order Date]])</f>
        <v>2026</v>
      </c>
      <c r="U779" s="18" t="str">
        <f>"Q"&amp;ROUNDUP(MONTH(SalesDataTable[[#This Row],[Order Date]])/3,0)</f>
        <v>Q2</v>
      </c>
      <c r="V779" s="15">
        <f>MONTH(SalesDataTable[[#This Row],[Order Date]])</f>
        <v>5</v>
      </c>
      <c r="W779" s="18" t="str">
        <f>TEXT(SalesDataTable[[#This Row],[Order Date]],"mmm")</f>
        <v>May</v>
      </c>
    </row>
    <row r="780" spans="1:23" ht="15.6">
      <c r="A780" s="11">
        <v>1615</v>
      </c>
      <c r="B780" s="12">
        <v>46152</v>
      </c>
      <c r="C780" s="11">
        <f t="shared" si="84"/>
        <v>2026</v>
      </c>
      <c r="D780" s="13" t="str">
        <f t="shared" si="85"/>
        <v>May</v>
      </c>
      <c r="E780" s="14" t="str">
        <f t="shared" si="86"/>
        <v>Q2</v>
      </c>
      <c r="F780" s="11" t="s">
        <v>44</v>
      </c>
      <c r="G780" s="11" t="s">
        <v>45</v>
      </c>
      <c r="H780" s="11" t="s">
        <v>26</v>
      </c>
      <c r="I780" s="11" t="s">
        <v>37</v>
      </c>
      <c r="J780" s="11" t="s">
        <v>58</v>
      </c>
      <c r="K780" s="11" t="s">
        <v>69</v>
      </c>
      <c r="L780" s="15">
        <v>1</v>
      </c>
      <c r="M780" s="16">
        <v>51.15</v>
      </c>
      <c r="N780" s="17">
        <v>0</v>
      </c>
      <c r="O780" s="16">
        <v>21.39</v>
      </c>
      <c r="P780" s="16">
        <f t="shared" si="87"/>
        <v>51.15</v>
      </c>
      <c r="Q780" s="16">
        <f t="shared" si="88"/>
        <v>21.39</v>
      </c>
      <c r="R780" s="16">
        <f t="shared" si="89"/>
        <v>29.76</v>
      </c>
      <c r="S780" s="18">
        <f t="shared" si="90"/>
        <v>0.58181818181818201</v>
      </c>
      <c r="T780" s="19">
        <f>YEAR(SalesDataTable[[#This Row],[Order Date]])</f>
        <v>2026</v>
      </c>
      <c r="U780" s="18" t="str">
        <f>"Q"&amp;ROUNDUP(MONTH(SalesDataTable[[#This Row],[Order Date]])/3,0)</f>
        <v>Q2</v>
      </c>
      <c r="V780" s="15">
        <f>MONTH(SalesDataTable[[#This Row],[Order Date]])</f>
        <v>5</v>
      </c>
      <c r="W780" s="18" t="str">
        <f>TEXT(SalesDataTable[[#This Row],[Order Date]],"mmm")</f>
        <v>May</v>
      </c>
    </row>
    <row r="781" spans="1:23" ht="15.6">
      <c r="A781" s="11">
        <v>1812</v>
      </c>
      <c r="B781" s="12">
        <v>46152</v>
      </c>
      <c r="C781" s="11">
        <f t="shared" si="84"/>
        <v>2026</v>
      </c>
      <c r="D781" s="13" t="str">
        <f t="shared" si="85"/>
        <v>May</v>
      </c>
      <c r="E781" s="14" t="str">
        <f t="shared" si="86"/>
        <v>Q2</v>
      </c>
      <c r="F781" s="11" t="s">
        <v>35</v>
      </c>
      <c r="G781" s="11" t="s">
        <v>36</v>
      </c>
      <c r="H781" s="11" t="s">
        <v>32</v>
      </c>
      <c r="I781" s="11" t="s">
        <v>40</v>
      </c>
      <c r="J781" s="11" t="s">
        <v>58</v>
      </c>
      <c r="K781" s="11" t="s">
        <v>69</v>
      </c>
      <c r="L781" s="15">
        <v>12</v>
      </c>
      <c r="M781" s="16">
        <v>50.53</v>
      </c>
      <c r="N781" s="17">
        <v>0.1</v>
      </c>
      <c r="O781" s="16">
        <v>22.09</v>
      </c>
      <c r="P781" s="16">
        <f t="shared" si="87"/>
        <v>545.72400000000005</v>
      </c>
      <c r="Q781" s="16">
        <f t="shared" si="88"/>
        <v>265.08</v>
      </c>
      <c r="R781" s="16">
        <f t="shared" si="89"/>
        <v>280.64400000000001</v>
      </c>
      <c r="S781" s="18">
        <f t="shared" si="90"/>
        <v>0.51425995558194304</v>
      </c>
      <c r="T781" s="19">
        <f>YEAR(SalesDataTable[[#This Row],[Order Date]])</f>
        <v>2026</v>
      </c>
      <c r="U781" s="18" t="str">
        <f>"Q"&amp;ROUNDUP(MONTH(SalesDataTable[[#This Row],[Order Date]])/3,0)</f>
        <v>Q2</v>
      </c>
      <c r="V781" s="15">
        <f>MONTH(SalesDataTable[[#This Row],[Order Date]])</f>
        <v>5</v>
      </c>
      <c r="W781" s="18" t="str">
        <f>TEXT(SalesDataTable[[#This Row],[Order Date]],"mmm")</f>
        <v>May</v>
      </c>
    </row>
    <row r="782" spans="1:23" ht="15.6">
      <c r="A782" s="11">
        <v>3645</v>
      </c>
      <c r="B782" s="12">
        <v>46152</v>
      </c>
      <c r="C782" s="11">
        <f t="shared" si="84"/>
        <v>2026</v>
      </c>
      <c r="D782" s="13" t="str">
        <f t="shared" si="85"/>
        <v>May</v>
      </c>
      <c r="E782" s="14" t="str">
        <f t="shared" si="86"/>
        <v>Q2</v>
      </c>
      <c r="F782" s="11" t="s">
        <v>30</v>
      </c>
      <c r="G782" s="11" t="s">
        <v>31</v>
      </c>
      <c r="H782" s="11" t="s">
        <v>52</v>
      </c>
      <c r="I782" s="11" t="s">
        <v>27</v>
      </c>
      <c r="J782" s="11" t="s">
        <v>28</v>
      </c>
      <c r="K782" s="11" t="s">
        <v>46</v>
      </c>
      <c r="L782" s="15">
        <v>2</v>
      </c>
      <c r="M782" s="16">
        <v>50.93</v>
      </c>
      <c r="N782" s="17">
        <v>0</v>
      </c>
      <c r="O782" s="16">
        <v>22.91</v>
      </c>
      <c r="P782" s="16">
        <f t="shared" si="87"/>
        <v>101.86</v>
      </c>
      <c r="Q782" s="16">
        <f t="shared" si="88"/>
        <v>45.82</v>
      </c>
      <c r="R782" s="16">
        <f t="shared" si="89"/>
        <v>56.04</v>
      </c>
      <c r="S782" s="18">
        <f t="shared" si="90"/>
        <v>0.55016689573925004</v>
      </c>
      <c r="T782" s="19">
        <f>YEAR(SalesDataTable[[#This Row],[Order Date]])</f>
        <v>2026</v>
      </c>
      <c r="U782" s="18" t="str">
        <f>"Q"&amp;ROUNDUP(MONTH(SalesDataTable[[#This Row],[Order Date]])/3,0)</f>
        <v>Q2</v>
      </c>
      <c r="V782" s="15">
        <f>MONTH(SalesDataTable[[#This Row],[Order Date]])</f>
        <v>5</v>
      </c>
      <c r="W782" s="18" t="str">
        <f>TEXT(SalesDataTable[[#This Row],[Order Date]],"mmm")</f>
        <v>May</v>
      </c>
    </row>
    <row r="783" spans="1:23" ht="15.6">
      <c r="A783" s="11">
        <v>3804</v>
      </c>
      <c r="B783" s="12">
        <v>46152</v>
      </c>
      <c r="C783" s="11">
        <f t="shared" si="84"/>
        <v>2026</v>
      </c>
      <c r="D783" s="13" t="str">
        <f t="shared" si="85"/>
        <v>May</v>
      </c>
      <c r="E783" s="14" t="str">
        <f t="shared" si="86"/>
        <v>Q2</v>
      </c>
      <c r="F783" s="11" t="s">
        <v>35</v>
      </c>
      <c r="G783" s="11" t="s">
        <v>49</v>
      </c>
      <c r="H783" s="11" t="s">
        <v>26</v>
      </c>
      <c r="I783" s="11" t="s">
        <v>27</v>
      </c>
      <c r="J783" s="11" t="s">
        <v>58</v>
      </c>
      <c r="K783" s="11" t="s">
        <v>69</v>
      </c>
      <c r="L783" s="15">
        <v>2</v>
      </c>
      <c r="M783" s="16">
        <v>50.79</v>
      </c>
      <c r="N783" s="17">
        <v>0.05</v>
      </c>
      <c r="O783" s="16">
        <v>21.83</v>
      </c>
      <c r="P783" s="16">
        <f t="shared" si="87"/>
        <v>96.501000000000005</v>
      </c>
      <c r="Q783" s="16">
        <f t="shared" si="88"/>
        <v>43.66</v>
      </c>
      <c r="R783" s="16">
        <f t="shared" si="89"/>
        <v>52.841000000000001</v>
      </c>
      <c r="S783" s="18">
        <f t="shared" si="90"/>
        <v>0.54756945523880596</v>
      </c>
      <c r="T783" s="19">
        <f>YEAR(SalesDataTable[[#This Row],[Order Date]])</f>
        <v>2026</v>
      </c>
      <c r="U783" s="18" t="str">
        <f>"Q"&amp;ROUNDUP(MONTH(SalesDataTable[[#This Row],[Order Date]])/3,0)</f>
        <v>Q2</v>
      </c>
      <c r="V783" s="15">
        <f>MONTH(SalesDataTable[[#This Row],[Order Date]])</f>
        <v>5</v>
      </c>
      <c r="W783" s="18" t="str">
        <f>TEXT(SalesDataTable[[#This Row],[Order Date]],"mmm")</f>
        <v>May</v>
      </c>
    </row>
    <row r="784" spans="1:23" ht="15.6">
      <c r="A784" s="11">
        <v>4367</v>
      </c>
      <c r="B784" s="12">
        <v>46152</v>
      </c>
      <c r="C784" s="11">
        <f t="shared" si="84"/>
        <v>2026</v>
      </c>
      <c r="D784" s="13" t="str">
        <f t="shared" si="85"/>
        <v>May</v>
      </c>
      <c r="E784" s="14" t="str">
        <f t="shared" si="86"/>
        <v>Q2</v>
      </c>
      <c r="F784" s="11" t="s">
        <v>44</v>
      </c>
      <c r="G784" s="11" t="s">
        <v>57</v>
      </c>
      <c r="H784" s="11" t="s">
        <v>26</v>
      </c>
      <c r="I784" s="11" t="s">
        <v>40</v>
      </c>
      <c r="J784" s="11" t="s">
        <v>38</v>
      </c>
      <c r="K784" s="11" t="s">
        <v>72</v>
      </c>
      <c r="L784" s="15">
        <v>5</v>
      </c>
      <c r="M784" s="16">
        <v>160.94</v>
      </c>
      <c r="N784" s="17">
        <v>0.1</v>
      </c>
      <c r="O784" s="16">
        <v>88.89</v>
      </c>
      <c r="P784" s="16">
        <f t="shared" si="87"/>
        <v>724.23</v>
      </c>
      <c r="Q784" s="16">
        <f t="shared" si="88"/>
        <v>444.45</v>
      </c>
      <c r="R784" s="16">
        <f t="shared" si="89"/>
        <v>279.77999999999997</v>
      </c>
      <c r="S784" s="18">
        <f t="shared" si="90"/>
        <v>0.38631374011018599</v>
      </c>
      <c r="T784" s="19">
        <f>YEAR(SalesDataTable[[#This Row],[Order Date]])</f>
        <v>2026</v>
      </c>
      <c r="U784" s="18" t="str">
        <f>"Q"&amp;ROUNDUP(MONTH(SalesDataTable[[#This Row],[Order Date]])/3,0)</f>
        <v>Q2</v>
      </c>
      <c r="V784" s="15">
        <f>MONTH(SalesDataTable[[#This Row],[Order Date]])</f>
        <v>5</v>
      </c>
      <c r="W784" s="18" t="str">
        <f>TEXT(SalesDataTable[[#This Row],[Order Date]],"mmm")</f>
        <v>May</v>
      </c>
    </row>
    <row r="785" spans="1:23" ht="15.6">
      <c r="A785" s="11">
        <v>4746</v>
      </c>
      <c r="B785" s="12">
        <v>46152</v>
      </c>
      <c r="C785" s="11">
        <f t="shared" si="84"/>
        <v>2026</v>
      </c>
      <c r="D785" s="13" t="str">
        <f t="shared" si="85"/>
        <v>May</v>
      </c>
      <c r="E785" s="14" t="str">
        <f t="shared" si="86"/>
        <v>Q2</v>
      </c>
      <c r="F785" s="11" t="s">
        <v>30</v>
      </c>
      <c r="G785" s="11" t="s">
        <v>31</v>
      </c>
      <c r="H785" s="11" t="s">
        <v>26</v>
      </c>
      <c r="I785" s="11" t="s">
        <v>27</v>
      </c>
      <c r="J785" s="11" t="s">
        <v>58</v>
      </c>
      <c r="K785" s="11" t="s">
        <v>66</v>
      </c>
      <c r="L785" s="15">
        <v>2</v>
      </c>
      <c r="M785" s="16">
        <v>36.409999999999997</v>
      </c>
      <c r="N785" s="17">
        <v>0</v>
      </c>
      <c r="O785" s="16">
        <v>13.92</v>
      </c>
      <c r="P785" s="16">
        <f t="shared" si="87"/>
        <v>72.819999999999993</v>
      </c>
      <c r="Q785" s="16">
        <f t="shared" si="88"/>
        <v>27.84</v>
      </c>
      <c r="R785" s="16">
        <f t="shared" si="89"/>
        <v>44.98</v>
      </c>
      <c r="S785" s="18">
        <f t="shared" si="90"/>
        <v>0.61768744850315804</v>
      </c>
      <c r="T785" s="19">
        <f>YEAR(SalesDataTable[[#This Row],[Order Date]])</f>
        <v>2026</v>
      </c>
      <c r="U785" s="18" t="str">
        <f>"Q"&amp;ROUNDUP(MONTH(SalesDataTable[[#This Row],[Order Date]])/3,0)</f>
        <v>Q2</v>
      </c>
      <c r="V785" s="15">
        <f>MONTH(SalesDataTable[[#This Row],[Order Date]])</f>
        <v>5</v>
      </c>
      <c r="W785" s="18" t="str">
        <f>TEXT(SalesDataTable[[#This Row],[Order Date]],"mmm")</f>
        <v>May</v>
      </c>
    </row>
    <row r="786" spans="1:23" ht="15.6">
      <c r="A786" s="11">
        <v>4795</v>
      </c>
      <c r="B786" s="12">
        <v>46152</v>
      </c>
      <c r="C786" s="11">
        <f t="shared" si="84"/>
        <v>2026</v>
      </c>
      <c r="D786" s="13" t="str">
        <f t="shared" si="85"/>
        <v>May</v>
      </c>
      <c r="E786" s="14" t="str">
        <f t="shared" si="86"/>
        <v>Q2</v>
      </c>
      <c r="F786" s="11" t="s">
        <v>44</v>
      </c>
      <c r="G786" s="11" t="s">
        <v>45</v>
      </c>
      <c r="H786" s="11" t="s">
        <v>52</v>
      </c>
      <c r="I786" s="11" t="s">
        <v>27</v>
      </c>
      <c r="J786" s="11" t="s">
        <v>33</v>
      </c>
      <c r="K786" s="11" t="s">
        <v>70</v>
      </c>
      <c r="L786" s="15">
        <v>2</v>
      </c>
      <c r="M786" s="16">
        <v>72.25</v>
      </c>
      <c r="N786" s="17">
        <v>0</v>
      </c>
      <c r="O786" s="16">
        <v>32.25</v>
      </c>
      <c r="P786" s="16">
        <f t="shared" si="87"/>
        <v>144.5</v>
      </c>
      <c r="Q786" s="16">
        <f t="shared" si="88"/>
        <v>64.5</v>
      </c>
      <c r="R786" s="16">
        <f t="shared" si="89"/>
        <v>80</v>
      </c>
      <c r="S786" s="18">
        <f t="shared" si="90"/>
        <v>0.55363321799307996</v>
      </c>
      <c r="T786" s="19">
        <f>YEAR(SalesDataTable[[#This Row],[Order Date]])</f>
        <v>2026</v>
      </c>
      <c r="U786" s="18" t="str">
        <f>"Q"&amp;ROUNDUP(MONTH(SalesDataTable[[#This Row],[Order Date]])/3,0)</f>
        <v>Q2</v>
      </c>
      <c r="V786" s="15">
        <f>MONTH(SalesDataTable[[#This Row],[Order Date]])</f>
        <v>5</v>
      </c>
      <c r="W786" s="18" t="str">
        <f>TEXT(SalesDataTable[[#This Row],[Order Date]],"mmm")</f>
        <v>May</v>
      </c>
    </row>
    <row r="787" spans="1:23" ht="15.6">
      <c r="A787" s="11">
        <v>4800</v>
      </c>
      <c r="B787" s="12">
        <v>46152</v>
      </c>
      <c r="C787" s="11">
        <f t="shared" si="84"/>
        <v>2026</v>
      </c>
      <c r="D787" s="13" t="str">
        <f t="shared" si="85"/>
        <v>May</v>
      </c>
      <c r="E787" s="14" t="str">
        <f t="shared" si="86"/>
        <v>Q2</v>
      </c>
      <c r="F787" s="11" t="s">
        <v>44</v>
      </c>
      <c r="G787" s="11" t="s">
        <v>57</v>
      </c>
      <c r="H787" s="11" t="s">
        <v>43</v>
      </c>
      <c r="I787" s="11" t="s">
        <v>37</v>
      </c>
      <c r="J787" s="11" t="s">
        <v>28</v>
      </c>
      <c r="K787" s="11" t="s">
        <v>54</v>
      </c>
      <c r="L787" s="15">
        <v>4</v>
      </c>
      <c r="M787" s="16">
        <v>103.36</v>
      </c>
      <c r="N787" s="17">
        <v>0</v>
      </c>
      <c r="O787" s="16">
        <v>51.59</v>
      </c>
      <c r="P787" s="16">
        <f t="shared" si="87"/>
        <v>413.44</v>
      </c>
      <c r="Q787" s="16">
        <f t="shared" si="88"/>
        <v>206.36</v>
      </c>
      <c r="R787" s="16">
        <f t="shared" si="89"/>
        <v>207.08</v>
      </c>
      <c r="S787" s="18">
        <f t="shared" si="90"/>
        <v>0.50087074303405599</v>
      </c>
      <c r="T787" s="19">
        <f>YEAR(SalesDataTable[[#This Row],[Order Date]])</f>
        <v>2026</v>
      </c>
      <c r="U787" s="18" t="str">
        <f>"Q"&amp;ROUNDUP(MONTH(SalesDataTable[[#This Row],[Order Date]])/3,0)</f>
        <v>Q2</v>
      </c>
      <c r="V787" s="15">
        <f>MONTH(SalesDataTable[[#This Row],[Order Date]])</f>
        <v>5</v>
      </c>
      <c r="W787" s="18" t="str">
        <f>TEXT(SalesDataTable[[#This Row],[Order Date]],"mmm")</f>
        <v>May</v>
      </c>
    </row>
    <row r="788" spans="1:23" ht="15.6">
      <c r="A788" s="11">
        <v>5018</v>
      </c>
      <c r="B788" s="12">
        <v>46152</v>
      </c>
      <c r="C788" s="11">
        <f t="shared" si="84"/>
        <v>2026</v>
      </c>
      <c r="D788" s="13" t="str">
        <f t="shared" si="85"/>
        <v>May</v>
      </c>
      <c r="E788" s="14" t="str">
        <f t="shared" si="86"/>
        <v>Q2</v>
      </c>
      <c r="F788" s="11" t="s">
        <v>35</v>
      </c>
      <c r="G788" s="11" t="s">
        <v>36</v>
      </c>
      <c r="H788" s="11" t="s">
        <v>32</v>
      </c>
      <c r="I788" s="11" t="s">
        <v>40</v>
      </c>
      <c r="J788" s="11" t="s">
        <v>33</v>
      </c>
      <c r="K788" s="11" t="s">
        <v>41</v>
      </c>
      <c r="L788" s="15">
        <v>4</v>
      </c>
      <c r="M788" s="16">
        <v>145.85</v>
      </c>
      <c r="N788" s="17">
        <v>0.15</v>
      </c>
      <c r="O788" s="16">
        <v>79.69</v>
      </c>
      <c r="P788" s="16">
        <f t="shared" si="87"/>
        <v>495.89</v>
      </c>
      <c r="Q788" s="16">
        <f t="shared" si="88"/>
        <v>318.76</v>
      </c>
      <c r="R788" s="16">
        <f t="shared" si="89"/>
        <v>177.13</v>
      </c>
      <c r="S788" s="18">
        <f t="shared" si="90"/>
        <v>0.35719615237250202</v>
      </c>
      <c r="T788" s="19">
        <f>YEAR(SalesDataTable[[#This Row],[Order Date]])</f>
        <v>2026</v>
      </c>
      <c r="U788" s="18" t="str">
        <f>"Q"&amp;ROUNDUP(MONTH(SalesDataTable[[#This Row],[Order Date]])/3,0)</f>
        <v>Q2</v>
      </c>
      <c r="V788" s="15">
        <f>MONTH(SalesDataTable[[#This Row],[Order Date]])</f>
        <v>5</v>
      </c>
      <c r="W788" s="18" t="str">
        <f>TEXT(SalesDataTable[[#This Row],[Order Date]],"mmm")</f>
        <v>May</v>
      </c>
    </row>
    <row r="789" spans="1:23" ht="15.6">
      <c r="A789" s="11">
        <v>474</v>
      </c>
      <c r="B789" s="12">
        <v>46153</v>
      </c>
      <c r="C789" s="11">
        <f t="shared" si="84"/>
        <v>2026</v>
      </c>
      <c r="D789" s="13" t="str">
        <f t="shared" si="85"/>
        <v>May</v>
      </c>
      <c r="E789" s="14" t="str">
        <f t="shared" si="86"/>
        <v>Q2</v>
      </c>
      <c r="F789" s="11" t="s">
        <v>30</v>
      </c>
      <c r="G789" s="11" t="s">
        <v>67</v>
      </c>
      <c r="H789" s="11" t="s">
        <v>26</v>
      </c>
      <c r="I789" s="11" t="s">
        <v>27</v>
      </c>
      <c r="J789" s="11" t="s">
        <v>28</v>
      </c>
      <c r="K789" s="11" t="s">
        <v>54</v>
      </c>
      <c r="L789" s="15">
        <v>2</v>
      </c>
      <c r="M789" s="16">
        <v>100.49</v>
      </c>
      <c r="N789" s="17">
        <v>0.1</v>
      </c>
      <c r="O789" s="16">
        <v>50.11</v>
      </c>
      <c r="P789" s="16">
        <f t="shared" si="87"/>
        <v>180.88200000000001</v>
      </c>
      <c r="Q789" s="16">
        <f t="shared" si="88"/>
        <v>100.22</v>
      </c>
      <c r="R789" s="16">
        <f t="shared" si="89"/>
        <v>80.662000000000006</v>
      </c>
      <c r="S789" s="18">
        <f t="shared" si="90"/>
        <v>0.44593713028383097</v>
      </c>
      <c r="T789" s="19">
        <f>YEAR(SalesDataTable[[#This Row],[Order Date]])</f>
        <v>2026</v>
      </c>
      <c r="U789" s="18" t="str">
        <f>"Q"&amp;ROUNDUP(MONTH(SalesDataTable[[#This Row],[Order Date]])/3,0)</f>
        <v>Q2</v>
      </c>
      <c r="V789" s="15">
        <f>MONTH(SalesDataTable[[#This Row],[Order Date]])</f>
        <v>5</v>
      </c>
      <c r="W789" s="18" t="str">
        <f>TEXT(SalesDataTable[[#This Row],[Order Date]],"mmm")</f>
        <v>May</v>
      </c>
    </row>
    <row r="790" spans="1:23" ht="15.6">
      <c r="A790" s="11">
        <v>1175</v>
      </c>
      <c r="B790" s="12">
        <v>46153</v>
      </c>
      <c r="C790" s="11">
        <f t="shared" si="84"/>
        <v>2026</v>
      </c>
      <c r="D790" s="13" t="str">
        <f t="shared" si="85"/>
        <v>May</v>
      </c>
      <c r="E790" s="14" t="str">
        <f t="shared" si="86"/>
        <v>Q2</v>
      </c>
      <c r="F790" s="11" t="s">
        <v>35</v>
      </c>
      <c r="G790" s="11" t="s">
        <v>76</v>
      </c>
      <c r="H790" s="11" t="s">
        <v>32</v>
      </c>
      <c r="I790" s="11" t="s">
        <v>27</v>
      </c>
      <c r="J790" s="11" t="s">
        <v>47</v>
      </c>
      <c r="K790" s="11" t="s">
        <v>48</v>
      </c>
      <c r="L790" s="15">
        <v>4</v>
      </c>
      <c r="M790" s="16">
        <v>332.89</v>
      </c>
      <c r="N790" s="17">
        <v>0.1</v>
      </c>
      <c r="O790" s="16">
        <v>198.06</v>
      </c>
      <c r="P790" s="16">
        <f t="shared" si="87"/>
        <v>1198.404</v>
      </c>
      <c r="Q790" s="16">
        <f t="shared" si="88"/>
        <v>792.24</v>
      </c>
      <c r="R790" s="16">
        <f t="shared" si="89"/>
        <v>406.16399999999999</v>
      </c>
      <c r="S790" s="18">
        <f t="shared" si="90"/>
        <v>0.33892076461694098</v>
      </c>
      <c r="T790" s="19">
        <f>YEAR(SalesDataTable[[#This Row],[Order Date]])</f>
        <v>2026</v>
      </c>
      <c r="U790" s="18" t="str">
        <f>"Q"&amp;ROUNDUP(MONTH(SalesDataTable[[#This Row],[Order Date]])/3,0)</f>
        <v>Q2</v>
      </c>
      <c r="V790" s="15">
        <f>MONTH(SalesDataTable[[#This Row],[Order Date]])</f>
        <v>5</v>
      </c>
      <c r="W790" s="18" t="str">
        <f>TEXT(SalesDataTable[[#This Row],[Order Date]],"mmm")</f>
        <v>May</v>
      </c>
    </row>
    <row r="791" spans="1:23" ht="15.6">
      <c r="A791" s="11">
        <v>2015</v>
      </c>
      <c r="B791" s="12">
        <v>46153</v>
      </c>
      <c r="C791" s="11">
        <f t="shared" si="84"/>
        <v>2026</v>
      </c>
      <c r="D791" s="13" t="str">
        <f t="shared" si="85"/>
        <v>May</v>
      </c>
      <c r="E791" s="14" t="str">
        <f t="shared" si="86"/>
        <v>Q2</v>
      </c>
      <c r="F791" s="11" t="s">
        <v>30</v>
      </c>
      <c r="G791" s="11" t="s">
        <v>67</v>
      </c>
      <c r="H791" s="11" t="s">
        <v>26</v>
      </c>
      <c r="I791" s="11" t="s">
        <v>37</v>
      </c>
      <c r="J791" s="11" t="s">
        <v>33</v>
      </c>
      <c r="K791" s="11" t="s">
        <v>61</v>
      </c>
      <c r="L791" s="15">
        <v>1</v>
      </c>
      <c r="M791" s="16">
        <v>154.6</v>
      </c>
      <c r="N791" s="17">
        <v>0</v>
      </c>
      <c r="O791" s="16">
        <v>80.05</v>
      </c>
      <c r="P791" s="16">
        <f t="shared" si="87"/>
        <v>154.6</v>
      </c>
      <c r="Q791" s="16">
        <f t="shared" si="88"/>
        <v>80.05</v>
      </c>
      <c r="R791" s="16">
        <f t="shared" si="89"/>
        <v>74.55</v>
      </c>
      <c r="S791" s="18">
        <f t="shared" si="90"/>
        <v>0.48221216041397202</v>
      </c>
      <c r="T791" s="19">
        <f>YEAR(SalesDataTable[[#This Row],[Order Date]])</f>
        <v>2026</v>
      </c>
      <c r="U791" s="18" t="str">
        <f>"Q"&amp;ROUNDUP(MONTH(SalesDataTable[[#This Row],[Order Date]])/3,0)</f>
        <v>Q2</v>
      </c>
      <c r="V791" s="15">
        <f>MONTH(SalesDataTable[[#This Row],[Order Date]])</f>
        <v>5</v>
      </c>
      <c r="W791" s="18" t="str">
        <f>TEXT(SalesDataTable[[#This Row],[Order Date]],"mmm")</f>
        <v>May</v>
      </c>
    </row>
    <row r="792" spans="1:23" ht="15.6">
      <c r="A792" s="11">
        <v>2196</v>
      </c>
      <c r="B792" s="12">
        <v>46153</v>
      </c>
      <c r="C792" s="11">
        <f t="shared" si="84"/>
        <v>2026</v>
      </c>
      <c r="D792" s="13" t="str">
        <f t="shared" si="85"/>
        <v>May</v>
      </c>
      <c r="E792" s="14" t="str">
        <f t="shared" si="86"/>
        <v>Q2</v>
      </c>
      <c r="F792" s="11" t="s">
        <v>44</v>
      </c>
      <c r="G792" s="11" t="s">
        <v>45</v>
      </c>
      <c r="H792" s="11" t="s">
        <v>52</v>
      </c>
      <c r="I792" s="11" t="s">
        <v>27</v>
      </c>
      <c r="J792" s="11" t="s">
        <v>28</v>
      </c>
      <c r="K792" s="11" t="s">
        <v>29</v>
      </c>
      <c r="L792" s="15">
        <v>1</v>
      </c>
      <c r="M792" s="16">
        <v>83.23</v>
      </c>
      <c r="N792" s="17">
        <v>0.05</v>
      </c>
      <c r="O792" s="16">
        <v>43.82</v>
      </c>
      <c r="P792" s="16">
        <f t="shared" si="87"/>
        <v>79.0685</v>
      </c>
      <c r="Q792" s="16">
        <f t="shared" si="88"/>
        <v>43.82</v>
      </c>
      <c r="R792" s="16">
        <f t="shared" si="89"/>
        <v>35.2485</v>
      </c>
      <c r="S792" s="18">
        <f t="shared" si="90"/>
        <v>0.44579699880483398</v>
      </c>
      <c r="T792" s="19">
        <f>YEAR(SalesDataTable[[#This Row],[Order Date]])</f>
        <v>2026</v>
      </c>
      <c r="U792" s="18" t="str">
        <f>"Q"&amp;ROUNDUP(MONTH(SalesDataTable[[#This Row],[Order Date]])/3,0)</f>
        <v>Q2</v>
      </c>
      <c r="V792" s="15">
        <f>MONTH(SalesDataTable[[#This Row],[Order Date]])</f>
        <v>5</v>
      </c>
      <c r="W792" s="18" t="str">
        <f>TEXT(SalesDataTable[[#This Row],[Order Date]],"mmm")</f>
        <v>May</v>
      </c>
    </row>
    <row r="793" spans="1:23" ht="15.6">
      <c r="A793" s="11">
        <v>3508</v>
      </c>
      <c r="B793" s="12">
        <v>46153</v>
      </c>
      <c r="C793" s="11">
        <f t="shared" si="84"/>
        <v>2026</v>
      </c>
      <c r="D793" s="13" t="str">
        <f t="shared" si="85"/>
        <v>May</v>
      </c>
      <c r="E793" s="14" t="str">
        <f t="shared" si="86"/>
        <v>Q2</v>
      </c>
      <c r="F793" s="11" t="s">
        <v>30</v>
      </c>
      <c r="G793" s="11" t="s">
        <v>67</v>
      </c>
      <c r="H793" s="11" t="s">
        <v>52</v>
      </c>
      <c r="I793" s="11" t="s">
        <v>27</v>
      </c>
      <c r="J793" s="11" t="s">
        <v>38</v>
      </c>
      <c r="K793" s="11" t="s">
        <v>56</v>
      </c>
      <c r="L793" s="15">
        <v>3</v>
      </c>
      <c r="M793" s="16">
        <v>46.23</v>
      </c>
      <c r="N793" s="17">
        <v>0</v>
      </c>
      <c r="O793" s="16">
        <v>18.47</v>
      </c>
      <c r="P793" s="16">
        <f t="shared" si="87"/>
        <v>138.69</v>
      </c>
      <c r="Q793" s="16">
        <f t="shared" si="88"/>
        <v>55.41</v>
      </c>
      <c r="R793" s="16">
        <f t="shared" si="89"/>
        <v>83.28</v>
      </c>
      <c r="S793" s="18">
        <f t="shared" si="90"/>
        <v>0.60047588146225395</v>
      </c>
      <c r="T793" s="19">
        <f>YEAR(SalesDataTable[[#This Row],[Order Date]])</f>
        <v>2026</v>
      </c>
      <c r="U793" s="18" t="str">
        <f>"Q"&amp;ROUNDUP(MONTH(SalesDataTable[[#This Row],[Order Date]])/3,0)</f>
        <v>Q2</v>
      </c>
      <c r="V793" s="15">
        <f>MONTH(SalesDataTable[[#This Row],[Order Date]])</f>
        <v>5</v>
      </c>
      <c r="W793" s="18" t="str">
        <f>TEXT(SalesDataTable[[#This Row],[Order Date]],"mmm")</f>
        <v>May</v>
      </c>
    </row>
    <row r="794" spans="1:23" ht="15.6">
      <c r="A794" s="11">
        <v>3516</v>
      </c>
      <c r="B794" s="12">
        <v>46153</v>
      </c>
      <c r="C794" s="11">
        <f t="shared" si="84"/>
        <v>2026</v>
      </c>
      <c r="D794" s="13" t="str">
        <f t="shared" si="85"/>
        <v>May</v>
      </c>
      <c r="E794" s="14" t="str">
        <f t="shared" si="86"/>
        <v>Q2</v>
      </c>
      <c r="F794" s="11" t="s">
        <v>44</v>
      </c>
      <c r="G794" s="11" t="s">
        <v>55</v>
      </c>
      <c r="H794" s="11" t="s">
        <v>52</v>
      </c>
      <c r="I794" s="11" t="s">
        <v>27</v>
      </c>
      <c r="J794" s="11" t="s">
        <v>47</v>
      </c>
      <c r="K794" s="11" t="s">
        <v>75</v>
      </c>
      <c r="L794" s="15">
        <v>1</v>
      </c>
      <c r="M794" s="16">
        <v>125.3</v>
      </c>
      <c r="N794" s="17">
        <v>0.05</v>
      </c>
      <c r="O794" s="16">
        <v>59.62</v>
      </c>
      <c r="P794" s="16">
        <f t="shared" si="87"/>
        <v>119.035</v>
      </c>
      <c r="Q794" s="16">
        <f t="shared" si="88"/>
        <v>59.62</v>
      </c>
      <c r="R794" s="16">
        <f t="shared" si="89"/>
        <v>59.414999999999999</v>
      </c>
      <c r="S794" s="18">
        <f t="shared" si="90"/>
        <v>0.49913890872432498</v>
      </c>
      <c r="T794" s="19">
        <f>YEAR(SalesDataTable[[#This Row],[Order Date]])</f>
        <v>2026</v>
      </c>
      <c r="U794" s="18" t="str">
        <f>"Q"&amp;ROUNDUP(MONTH(SalesDataTable[[#This Row],[Order Date]])/3,0)</f>
        <v>Q2</v>
      </c>
      <c r="V794" s="15">
        <f>MONTH(SalesDataTable[[#This Row],[Order Date]])</f>
        <v>5</v>
      </c>
      <c r="W794" s="18" t="str">
        <f>TEXT(SalesDataTable[[#This Row],[Order Date]],"mmm")</f>
        <v>May</v>
      </c>
    </row>
    <row r="795" spans="1:23" ht="15.6">
      <c r="A795" s="11">
        <v>3570</v>
      </c>
      <c r="B795" s="12">
        <v>46153</v>
      </c>
      <c r="C795" s="11">
        <f t="shared" si="84"/>
        <v>2026</v>
      </c>
      <c r="D795" s="13" t="str">
        <f t="shared" si="85"/>
        <v>May</v>
      </c>
      <c r="E795" s="14" t="str">
        <f t="shared" si="86"/>
        <v>Q2</v>
      </c>
      <c r="F795" s="11" t="s">
        <v>30</v>
      </c>
      <c r="G795" s="11" t="s">
        <v>67</v>
      </c>
      <c r="H795" s="11" t="s">
        <v>26</v>
      </c>
      <c r="I795" s="11" t="s">
        <v>40</v>
      </c>
      <c r="J795" s="11" t="s">
        <v>38</v>
      </c>
      <c r="K795" s="11" t="s">
        <v>39</v>
      </c>
      <c r="L795" s="15">
        <v>1</v>
      </c>
      <c r="M795" s="16">
        <v>36.159999999999997</v>
      </c>
      <c r="N795" s="17">
        <v>0.1</v>
      </c>
      <c r="O795" s="16">
        <v>13.38</v>
      </c>
      <c r="P795" s="16">
        <f t="shared" si="87"/>
        <v>32.543999999999997</v>
      </c>
      <c r="Q795" s="16">
        <f t="shared" si="88"/>
        <v>13.38</v>
      </c>
      <c r="R795" s="16">
        <f t="shared" si="89"/>
        <v>19.164000000000001</v>
      </c>
      <c r="S795" s="18">
        <f t="shared" si="90"/>
        <v>0.58886430678466095</v>
      </c>
      <c r="T795" s="19">
        <f>YEAR(SalesDataTable[[#This Row],[Order Date]])</f>
        <v>2026</v>
      </c>
      <c r="U795" s="18" t="str">
        <f>"Q"&amp;ROUNDUP(MONTH(SalesDataTable[[#This Row],[Order Date]])/3,0)</f>
        <v>Q2</v>
      </c>
      <c r="V795" s="15">
        <f>MONTH(SalesDataTable[[#This Row],[Order Date]])</f>
        <v>5</v>
      </c>
      <c r="W795" s="18" t="str">
        <f>TEXT(SalesDataTable[[#This Row],[Order Date]],"mmm")</f>
        <v>May</v>
      </c>
    </row>
    <row r="796" spans="1:23" ht="15.6">
      <c r="A796" s="11">
        <v>4799</v>
      </c>
      <c r="B796" s="12">
        <v>46153</v>
      </c>
      <c r="C796" s="11">
        <f t="shared" si="84"/>
        <v>2026</v>
      </c>
      <c r="D796" s="13" t="str">
        <f t="shared" si="85"/>
        <v>May</v>
      </c>
      <c r="E796" s="14" t="str">
        <f t="shared" si="86"/>
        <v>Q2</v>
      </c>
      <c r="F796" s="11" t="s">
        <v>44</v>
      </c>
      <c r="G796" s="11" t="s">
        <v>71</v>
      </c>
      <c r="H796" s="11" t="s">
        <v>26</v>
      </c>
      <c r="I796" s="11" t="s">
        <v>27</v>
      </c>
      <c r="J796" s="11" t="s">
        <v>47</v>
      </c>
      <c r="K796" s="11" t="s">
        <v>75</v>
      </c>
      <c r="L796" s="15">
        <v>1</v>
      </c>
      <c r="M796" s="16">
        <v>121.41</v>
      </c>
      <c r="N796" s="17">
        <v>0.05</v>
      </c>
      <c r="O796" s="16">
        <v>60.75</v>
      </c>
      <c r="P796" s="16">
        <f t="shared" si="87"/>
        <v>115.3395</v>
      </c>
      <c r="Q796" s="16">
        <f t="shared" si="88"/>
        <v>60.75</v>
      </c>
      <c r="R796" s="16">
        <f t="shared" si="89"/>
        <v>54.589500000000001</v>
      </c>
      <c r="S796" s="18">
        <f t="shared" si="90"/>
        <v>0.47329405797666901</v>
      </c>
      <c r="T796" s="19">
        <f>YEAR(SalesDataTable[[#This Row],[Order Date]])</f>
        <v>2026</v>
      </c>
      <c r="U796" s="18" t="str">
        <f>"Q"&amp;ROUNDUP(MONTH(SalesDataTable[[#This Row],[Order Date]])/3,0)</f>
        <v>Q2</v>
      </c>
      <c r="V796" s="15">
        <f>MONTH(SalesDataTable[[#This Row],[Order Date]])</f>
        <v>5</v>
      </c>
      <c r="W796" s="18" t="str">
        <f>TEXT(SalesDataTable[[#This Row],[Order Date]],"mmm")</f>
        <v>May</v>
      </c>
    </row>
    <row r="797" spans="1:23" ht="15.6">
      <c r="A797" s="11">
        <v>5156</v>
      </c>
      <c r="B797" s="12">
        <v>46153</v>
      </c>
      <c r="C797" s="11">
        <f t="shared" si="84"/>
        <v>2026</v>
      </c>
      <c r="D797" s="13" t="str">
        <f t="shared" si="85"/>
        <v>May</v>
      </c>
      <c r="E797" s="14" t="str">
        <f t="shared" si="86"/>
        <v>Q2</v>
      </c>
      <c r="F797" s="11" t="s">
        <v>24</v>
      </c>
      <c r="G797" s="11" t="s">
        <v>25</v>
      </c>
      <c r="H797" s="11" t="s">
        <v>43</v>
      </c>
      <c r="I797" s="11" t="s">
        <v>37</v>
      </c>
      <c r="J797" s="11" t="s">
        <v>38</v>
      </c>
      <c r="K797" s="11" t="s">
        <v>68</v>
      </c>
      <c r="L797" s="15">
        <v>3</v>
      </c>
      <c r="M797" s="16">
        <v>132.58000000000001</v>
      </c>
      <c r="N797" s="17">
        <v>0.1</v>
      </c>
      <c r="O797" s="16">
        <v>67.88</v>
      </c>
      <c r="P797" s="16">
        <f t="shared" si="87"/>
        <v>357.96600000000001</v>
      </c>
      <c r="Q797" s="16">
        <f t="shared" si="88"/>
        <v>203.64</v>
      </c>
      <c r="R797" s="16">
        <f t="shared" si="89"/>
        <v>154.32599999999999</v>
      </c>
      <c r="S797" s="18">
        <f t="shared" si="90"/>
        <v>0.43111915656794197</v>
      </c>
      <c r="T797" s="19">
        <f>YEAR(SalesDataTable[[#This Row],[Order Date]])</f>
        <v>2026</v>
      </c>
      <c r="U797" s="18" t="str">
        <f>"Q"&amp;ROUNDUP(MONTH(SalesDataTable[[#This Row],[Order Date]])/3,0)</f>
        <v>Q2</v>
      </c>
      <c r="V797" s="15">
        <f>MONTH(SalesDataTable[[#This Row],[Order Date]])</f>
        <v>5</v>
      </c>
      <c r="W797" s="18" t="str">
        <f>TEXT(SalesDataTable[[#This Row],[Order Date]],"mmm")</f>
        <v>May</v>
      </c>
    </row>
    <row r="798" spans="1:23" ht="15.6">
      <c r="A798" s="11">
        <v>526</v>
      </c>
      <c r="B798" s="12">
        <v>46154</v>
      </c>
      <c r="C798" s="11">
        <f t="shared" si="84"/>
        <v>2026</v>
      </c>
      <c r="D798" s="13" t="str">
        <f t="shared" si="85"/>
        <v>May</v>
      </c>
      <c r="E798" s="14" t="str">
        <f t="shared" si="86"/>
        <v>Q2</v>
      </c>
      <c r="F798" s="11" t="s">
        <v>30</v>
      </c>
      <c r="G798" s="11" t="s">
        <v>31</v>
      </c>
      <c r="H798" s="11" t="s">
        <v>43</v>
      </c>
      <c r="I798" s="11" t="s">
        <v>27</v>
      </c>
      <c r="J798" s="11" t="s">
        <v>47</v>
      </c>
      <c r="K798" s="11" t="s">
        <v>64</v>
      </c>
      <c r="L798" s="15">
        <v>2</v>
      </c>
      <c r="M798" s="16">
        <v>81.11</v>
      </c>
      <c r="N798" s="17">
        <v>0.05</v>
      </c>
      <c r="O798" s="16">
        <v>40.049999999999997</v>
      </c>
      <c r="P798" s="16">
        <f t="shared" si="87"/>
        <v>154.10900000000001</v>
      </c>
      <c r="Q798" s="16">
        <f t="shared" si="88"/>
        <v>80.099999999999994</v>
      </c>
      <c r="R798" s="16">
        <f t="shared" si="89"/>
        <v>74.009</v>
      </c>
      <c r="S798" s="18">
        <f t="shared" si="90"/>
        <v>0.48023801335418398</v>
      </c>
      <c r="T798" s="19">
        <f>YEAR(SalesDataTable[[#This Row],[Order Date]])</f>
        <v>2026</v>
      </c>
      <c r="U798" s="18" t="str">
        <f>"Q"&amp;ROUNDUP(MONTH(SalesDataTable[[#This Row],[Order Date]])/3,0)</f>
        <v>Q2</v>
      </c>
      <c r="V798" s="15">
        <f>MONTH(SalesDataTable[[#This Row],[Order Date]])</f>
        <v>5</v>
      </c>
      <c r="W798" s="18" t="str">
        <f>TEXT(SalesDataTable[[#This Row],[Order Date]],"mmm")</f>
        <v>May</v>
      </c>
    </row>
    <row r="799" spans="1:23" ht="15.6">
      <c r="A799" s="11">
        <v>712</v>
      </c>
      <c r="B799" s="12">
        <v>46154</v>
      </c>
      <c r="C799" s="11">
        <f t="shared" si="84"/>
        <v>2026</v>
      </c>
      <c r="D799" s="13" t="str">
        <f t="shared" si="85"/>
        <v>May</v>
      </c>
      <c r="E799" s="14" t="str">
        <f t="shared" si="86"/>
        <v>Q2</v>
      </c>
      <c r="F799" s="11" t="s">
        <v>30</v>
      </c>
      <c r="G799" s="11" t="s">
        <v>73</v>
      </c>
      <c r="H799" s="11" t="s">
        <v>52</v>
      </c>
      <c r="I799" s="11" t="s">
        <v>40</v>
      </c>
      <c r="J799" s="11" t="s">
        <v>28</v>
      </c>
      <c r="K799" s="11" t="s">
        <v>54</v>
      </c>
      <c r="L799" s="15">
        <v>3</v>
      </c>
      <c r="M799" s="16">
        <v>104.54</v>
      </c>
      <c r="N799" s="17">
        <v>0</v>
      </c>
      <c r="O799" s="16">
        <v>51.45</v>
      </c>
      <c r="P799" s="16">
        <f t="shared" si="87"/>
        <v>313.62</v>
      </c>
      <c r="Q799" s="16">
        <f t="shared" si="88"/>
        <v>154.35</v>
      </c>
      <c r="R799" s="16">
        <f t="shared" si="89"/>
        <v>159.27000000000001</v>
      </c>
      <c r="S799" s="18">
        <f t="shared" si="90"/>
        <v>0.50784388750717402</v>
      </c>
      <c r="T799" s="19">
        <f>YEAR(SalesDataTable[[#This Row],[Order Date]])</f>
        <v>2026</v>
      </c>
      <c r="U799" s="18" t="str">
        <f>"Q"&amp;ROUNDUP(MONTH(SalesDataTable[[#This Row],[Order Date]])/3,0)</f>
        <v>Q2</v>
      </c>
      <c r="V799" s="15">
        <f>MONTH(SalesDataTable[[#This Row],[Order Date]])</f>
        <v>5</v>
      </c>
      <c r="W799" s="18" t="str">
        <f>TEXT(SalesDataTable[[#This Row],[Order Date]],"mmm")</f>
        <v>May</v>
      </c>
    </row>
    <row r="800" spans="1:23" ht="15.6">
      <c r="A800" s="11">
        <v>1533</v>
      </c>
      <c r="B800" s="12">
        <v>46154</v>
      </c>
      <c r="C800" s="11">
        <f t="shared" si="84"/>
        <v>2026</v>
      </c>
      <c r="D800" s="13" t="str">
        <f t="shared" si="85"/>
        <v>May</v>
      </c>
      <c r="E800" s="14" t="str">
        <f t="shared" si="86"/>
        <v>Q2</v>
      </c>
      <c r="F800" s="11" t="s">
        <v>35</v>
      </c>
      <c r="G800" s="11" t="s">
        <v>76</v>
      </c>
      <c r="H800" s="11" t="s">
        <v>43</v>
      </c>
      <c r="I800" s="11" t="s">
        <v>37</v>
      </c>
      <c r="J800" s="11" t="s">
        <v>33</v>
      </c>
      <c r="K800" s="11" t="s">
        <v>41</v>
      </c>
      <c r="L800" s="15">
        <v>3</v>
      </c>
      <c r="M800" s="16">
        <v>143.87</v>
      </c>
      <c r="N800" s="17">
        <v>0</v>
      </c>
      <c r="O800" s="16">
        <v>79.2</v>
      </c>
      <c r="P800" s="16">
        <f t="shared" si="87"/>
        <v>431.61</v>
      </c>
      <c r="Q800" s="16">
        <f t="shared" si="88"/>
        <v>237.6</v>
      </c>
      <c r="R800" s="16">
        <f t="shared" si="89"/>
        <v>194.01</v>
      </c>
      <c r="S800" s="18">
        <f t="shared" si="90"/>
        <v>0.44950302356293897</v>
      </c>
      <c r="T800" s="19">
        <f>YEAR(SalesDataTable[[#This Row],[Order Date]])</f>
        <v>2026</v>
      </c>
      <c r="U800" s="18" t="str">
        <f>"Q"&amp;ROUNDUP(MONTH(SalesDataTable[[#This Row],[Order Date]])/3,0)</f>
        <v>Q2</v>
      </c>
      <c r="V800" s="15">
        <f>MONTH(SalesDataTable[[#This Row],[Order Date]])</f>
        <v>5</v>
      </c>
      <c r="W800" s="18" t="str">
        <f>TEXT(SalesDataTable[[#This Row],[Order Date]],"mmm")</f>
        <v>May</v>
      </c>
    </row>
    <row r="801" spans="1:23" ht="15.6">
      <c r="A801" s="11">
        <v>1933</v>
      </c>
      <c r="B801" s="12">
        <v>46154</v>
      </c>
      <c r="C801" s="11">
        <f t="shared" si="84"/>
        <v>2026</v>
      </c>
      <c r="D801" s="13" t="str">
        <f t="shared" si="85"/>
        <v>May</v>
      </c>
      <c r="E801" s="14" t="str">
        <f t="shared" si="86"/>
        <v>Q2</v>
      </c>
      <c r="F801" s="11" t="s">
        <v>44</v>
      </c>
      <c r="G801" s="11" t="s">
        <v>71</v>
      </c>
      <c r="H801" s="11" t="s">
        <v>26</v>
      </c>
      <c r="I801" s="11" t="s">
        <v>27</v>
      </c>
      <c r="J801" s="11" t="s">
        <v>38</v>
      </c>
      <c r="K801" s="11" t="s">
        <v>39</v>
      </c>
      <c r="L801" s="15">
        <v>1</v>
      </c>
      <c r="M801" s="16">
        <v>36.950000000000003</v>
      </c>
      <c r="N801" s="17">
        <v>0.1</v>
      </c>
      <c r="O801" s="16">
        <v>13.26</v>
      </c>
      <c r="P801" s="16">
        <f t="shared" si="87"/>
        <v>33.255000000000003</v>
      </c>
      <c r="Q801" s="16">
        <f t="shared" si="88"/>
        <v>13.26</v>
      </c>
      <c r="R801" s="16">
        <f t="shared" si="89"/>
        <v>19.995000000000001</v>
      </c>
      <c r="S801" s="18">
        <f t="shared" si="90"/>
        <v>0.60126296797474099</v>
      </c>
      <c r="T801" s="19">
        <f>YEAR(SalesDataTable[[#This Row],[Order Date]])</f>
        <v>2026</v>
      </c>
      <c r="U801" s="18" t="str">
        <f>"Q"&amp;ROUNDUP(MONTH(SalesDataTable[[#This Row],[Order Date]])/3,0)</f>
        <v>Q2</v>
      </c>
      <c r="V801" s="15">
        <f>MONTH(SalesDataTable[[#This Row],[Order Date]])</f>
        <v>5</v>
      </c>
      <c r="W801" s="18" t="str">
        <f>TEXT(SalesDataTable[[#This Row],[Order Date]],"mmm")</f>
        <v>May</v>
      </c>
    </row>
    <row r="802" spans="1:23" ht="15.6">
      <c r="A802" s="11">
        <v>3128</v>
      </c>
      <c r="B802" s="12">
        <v>46154</v>
      </c>
      <c r="C802" s="11">
        <f t="shared" si="84"/>
        <v>2026</v>
      </c>
      <c r="D802" s="13" t="str">
        <f t="shared" si="85"/>
        <v>May</v>
      </c>
      <c r="E802" s="14" t="str">
        <f t="shared" si="86"/>
        <v>Q2</v>
      </c>
      <c r="F802" s="11" t="s">
        <v>35</v>
      </c>
      <c r="G802" s="11" t="s">
        <v>49</v>
      </c>
      <c r="H802" s="11" t="s">
        <v>26</v>
      </c>
      <c r="I802" s="11" t="s">
        <v>37</v>
      </c>
      <c r="J802" s="11" t="s">
        <v>47</v>
      </c>
      <c r="K802" s="11" t="s">
        <v>75</v>
      </c>
      <c r="L802" s="15">
        <v>1</v>
      </c>
      <c r="M802" s="16">
        <v>121.38</v>
      </c>
      <c r="N802" s="17">
        <v>0</v>
      </c>
      <c r="O802" s="16">
        <v>59.68</v>
      </c>
      <c r="P802" s="16">
        <f t="shared" si="87"/>
        <v>121.38</v>
      </c>
      <c r="Q802" s="16">
        <f t="shared" si="88"/>
        <v>59.68</v>
      </c>
      <c r="R802" s="16">
        <f t="shared" si="89"/>
        <v>61.7</v>
      </c>
      <c r="S802" s="18">
        <f t="shared" si="90"/>
        <v>0.50832097544900301</v>
      </c>
      <c r="T802" s="19">
        <f>YEAR(SalesDataTable[[#This Row],[Order Date]])</f>
        <v>2026</v>
      </c>
      <c r="U802" s="18" t="str">
        <f>"Q"&amp;ROUNDUP(MONTH(SalesDataTable[[#This Row],[Order Date]])/3,0)</f>
        <v>Q2</v>
      </c>
      <c r="V802" s="15">
        <f>MONTH(SalesDataTable[[#This Row],[Order Date]])</f>
        <v>5</v>
      </c>
      <c r="W802" s="18" t="str">
        <f>TEXT(SalesDataTable[[#This Row],[Order Date]],"mmm")</f>
        <v>May</v>
      </c>
    </row>
    <row r="803" spans="1:23" ht="15.6">
      <c r="A803" s="11">
        <v>4922</v>
      </c>
      <c r="B803" s="12">
        <v>46154</v>
      </c>
      <c r="C803" s="11">
        <f t="shared" si="84"/>
        <v>2026</v>
      </c>
      <c r="D803" s="13" t="str">
        <f t="shared" si="85"/>
        <v>May</v>
      </c>
      <c r="E803" s="14" t="str">
        <f t="shared" si="86"/>
        <v>Q2</v>
      </c>
      <c r="F803" s="11" t="s">
        <v>44</v>
      </c>
      <c r="G803" s="11" t="s">
        <v>57</v>
      </c>
      <c r="H803" s="11" t="s">
        <v>26</v>
      </c>
      <c r="I803" s="11" t="s">
        <v>27</v>
      </c>
      <c r="J803" s="11" t="s">
        <v>58</v>
      </c>
      <c r="K803" s="11" t="s">
        <v>59</v>
      </c>
      <c r="L803" s="15">
        <v>2</v>
      </c>
      <c r="M803" s="16">
        <v>39.79</v>
      </c>
      <c r="N803" s="17">
        <v>0.1</v>
      </c>
      <c r="O803" s="16">
        <v>14.33</v>
      </c>
      <c r="P803" s="16">
        <f t="shared" si="87"/>
        <v>71.622</v>
      </c>
      <c r="Q803" s="16">
        <f t="shared" si="88"/>
        <v>28.66</v>
      </c>
      <c r="R803" s="16">
        <f t="shared" si="89"/>
        <v>42.962000000000003</v>
      </c>
      <c r="S803" s="18">
        <f t="shared" si="90"/>
        <v>0.59984362346764997</v>
      </c>
      <c r="T803" s="19">
        <f>YEAR(SalesDataTable[[#This Row],[Order Date]])</f>
        <v>2026</v>
      </c>
      <c r="U803" s="18" t="str">
        <f>"Q"&amp;ROUNDUP(MONTH(SalesDataTable[[#This Row],[Order Date]])/3,0)</f>
        <v>Q2</v>
      </c>
      <c r="V803" s="15">
        <f>MONTH(SalesDataTable[[#This Row],[Order Date]])</f>
        <v>5</v>
      </c>
      <c r="W803" s="18" t="str">
        <f>TEXT(SalesDataTable[[#This Row],[Order Date]],"mmm")</f>
        <v>May</v>
      </c>
    </row>
    <row r="804" spans="1:23" ht="15.6">
      <c r="A804" s="11">
        <v>5051</v>
      </c>
      <c r="B804" s="12">
        <v>46154</v>
      </c>
      <c r="C804" s="11">
        <f t="shared" si="84"/>
        <v>2026</v>
      </c>
      <c r="D804" s="13" t="str">
        <f t="shared" si="85"/>
        <v>May</v>
      </c>
      <c r="E804" s="14" t="str">
        <f t="shared" si="86"/>
        <v>Q2</v>
      </c>
      <c r="F804" s="11" t="s">
        <v>24</v>
      </c>
      <c r="G804" s="11" t="s">
        <v>74</v>
      </c>
      <c r="H804" s="11" t="s">
        <v>43</v>
      </c>
      <c r="I804" s="11" t="s">
        <v>27</v>
      </c>
      <c r="J804" s="11" t="s">
        <v>28</v>
      </c>
      <c r="K804" s="11" t="s">
        <v>46</v>
      </c>
      <c r="L804" s="15">
        <v>4</v>
      </c>
      <c r="M804" s="16">
        <v>51.31</v>
      </c>
      <c r="N804" s="17">
        <v>0</v>
      </c>
      <c r="O804" s="16">
        <v>22.19</v>
      </c>
      <c r="P804" s="16">
        <f t="shared" si="87"/>
        <v>205.24</v>
      </c>
      <c r="Q804" s="16">
        <f t="shared" si="88"/>
        <v>88.76</v>
      </c>
      <c r="R804" s="16">
        <f t="shared" si="89"/>
        <v>116.48</v>
      </c>
      <c r="S804" s="18">
        <f t="shared" si="90"/>
        <v>0.56753069577080495</v>
      </c>
      <c r="T804" s="19">
        <f>YEAR(SalesDataTable[[#This Row],[Order Date]])</f>
        <v>2026</v>
      </c>
      <c r="U804" s="18" t="str">
        <f>"Q"&amp;ROUNDUP(MONTH(SalesDataTable[[#This Row],[Order Date]])/3,0)</f>
        <v>Q2</v>
      </c>
      <c r="V804" s="15">
        <f>MONTH(SalesDataTable[[#This Row],[Order Date]])</f>
        <v>5</v>
      </c>
      <c r="W804" s="18" t="str">
        <f>TEXT(SalesDataTable[[#This Row],[Order Date]],"mmm")</f>
        <v>May</v>
      </c>
    </row>
    <row r="805" spans="1:23" ht="15.6">
      <c r="A805" s="11">
        <v>5182</v>
      </c>
      <c r="B805" s="12">
        <v>46154</v>
      </c>
      <c r="C805" s="11">
        <f t="shared" si="84"/>
        <v>2026</v>
      </c>
      <c r="D805" s="13" t="str">
        <f t="shared" si="85"/>
        <v>May</v>
      </c>
      <c r="E805" s="14" t="str">
        <f t="shared" si="86"/>
        <v>Q2</v>
      </c>
      <c r="F805" s="11" t="s">
        <v>44</v>
      </c>
      <c r="G805" s="11" t="s">
        <v>55</v>
      </c>
      <c r="H805" s="11" t="s">
        <v>26</v>
      </c>
      <c r="I805" s="11" t="s">
        <v>27</v>
      </c>
      <c r="J805" s="11" t="s">
        <v>58</v>
      </c>
      <c r="K805" s="11" t="s">
        <v>69</v>
      </c>
      <c r="L805" s="15">
        <v>2</v>
      </c>
      <c r="M805" s="16">
        <v>51.15</v>
      </c>
      <c r="N805" s="17">
        <v>0</v>
      </c>
      <c r="O805" s="16">
        <v>22.53</v>
      </c>
      <c r="P805" s="16">
        <f t="shared" si="87"/>
        <v>102.3</v>
      </c>
      <c r="Q805" s="16">
        <f t="shared" si="88"/>
        <v>45.06</v>
      </c>
      <c r="R805" s="16">
        <f t="shared" si="89"/>
        <v>57.24</v>
      </c>
      <c r="S805" s="18">
        <f t="shared" si="90"/>
        <v>0.55953079178885601</v>
      </c>
      <c r="T805" s="19">
        <f>YEAR(SalesDataTable[[#This Row],[Order Date]])</f>
        <v>2026</v>
      </c>
      <c r="U805" s="18" t="str">
        <f>"Q"&amp;ROUNDUP(MONTH(SalesDataTable[[#This Row],[Order Date]])/3,0)</f>
        <v>Q2</v>
      </c>
      <c r="V805" s="15">
        <f>MONTH(SalesDataTable[[#This Row],[Order Date]])</f>
        <v>5</v>
      </c>
      <c r="W805" s="18" t="str">
        <f>TEXT(SalesDataTable[[#This Row],[Order Date]],"mmm")</f>
        <v>May</v>
      </c>
    </row>
    <row r="806" spans="1:23" ht="15.6">
      <c r="A806" s="11">
        <v>1071</v>
      </c>
      <c r="B806" s="12">
        <v>46155</v>
      </c>
      <c r="C806" s="11">
        <f t="shared" si="84"/>
        <v>2026</v>
      </c>
      <c r="D806" s="13" t="str">
        <f t="shared" si="85"/>
        <v>May</v>
      </c>
      <c r="E806" s="14" t="str">
        <f t="shared" si="86"/>
        <v>Q2</v>
      </c>
      <c r="F806" s="11" t="s">
        <v>30</v>
      </c>
      <c r="G806" s="11" t="s">
        <v>67</v>
      </c>
      <c r="H806" s="11" t="s">
        <v>43</v>
      </c>
      <c r="I806" s="11" t="s">
        <v>40</v>
      </c>
      <c r="J806" s="11" t="s">
        <v>58</v>
      </c>
      <c r="K806" s="11" t="s">
        <v>69</v>
      </c>
      <c r="L806" s="15">
        <v>1</v>
      </c>
      <c r="M806" s="16">
        <v>50.83</v>
      </c>
      <c r="N806" s="17">
        <v>0.1</v>
      </c>
      <c r="O806" s="16">
        <v>21.82</v>
      </c>
      <c r="P806" s="16">
        <f t="shared" si="87"/>
        <v>45.747</v>
      </c>
      <c r="Q806" s="16">
        <f t="shared" si="88"/>
        <v>21.82</v>
      </c>
      <c r="R806" s="16">
        <f t="shared" si="89"/>
        <v>23.927</v>
      </c>
      <c r="S806" s="18">
        <f t="shared" si="90"/>
        <v>0.52302883249174803</v>
      </c>
      <c r="T806" s="19">
        <f>YEAR(SalesDataTable[[#This Row],[Order Date]])</f>
        <v>2026</v>
      </c>
      <c r="U806" s="18" t="str">
        <f>"Q"&amp;ROUNDUP(MONTH(SalesDataTable[[#This Row],[Order Date]])/3,0)</f>
        <v>Q2</v>
      </c>
      <c r="V806" s="15">
        <f>MONTH(SalesDataTable[[#This Row],[Order Date]])</f>
        <v>5</v>
      </c>
      <c r="W806" s="18" t="str">
        <f>TEXT(SalesDataTable[[#This Row],[Order Date]],"mmm")</f>
        <v>May</v>
      </c>
    </row>
    <row r="807" spans="1:23" ht="15.6">
      <c r="A807" s="11">
        <v>1210</v>
      </c>
      <c r="B807" s="12">
        <v>46155</v>
      </c>
      <c r="C807" s="11">
        <f t="shared" si="84"/>
        <v>2026</v>
      </c>
      <c r="D807" s="13" t="str">
        <f t="shared" si="85"/>
        <v>May</v>
      </c>
      <c r="E807" s="14" t="str">
        <f t="shared" si="86"/>
        <v>Q2</v>
      </c>
      <c r="F807" s="11" t="s">
        <v>35</v>
      </c>
      <c r="G807" s="11" t="s">
        <v>36</v>
      </c>
      <c r="H807" s="11" t="s">
        <v>32</v>
      </c>
      <c r="I807" s="11" t="s">
        <v>40</v>
      </c>
      <c r="J807" s="11" t="s">
        <v>33</v>
      </c>
      <c r="K807" s="11" t="s">
        <v>41</v>
      </c>
      <c r="L807" s="15">
        <v>6</v>
      </c>
      <c r="M807" s="16">
        <v>141.9</v>
      </c>
      <c r="N807" s="17">
        <v>0.1</v>
      </c>
      <c r="O807" s="16">
        <v>79.64</v>
      </c>
      <c r="P807" s="16">
        <f t="shared" si="87"/>
        <v>766.26</v>
      </c>
      <c r="Q807" s="16">
        <f t="shared" si="88"/>
        <v>477.84</v>
      </c>
      <c r="R807" s="16">
        <f t="shared" si="89"/>
        <v>288.42</v>
      </c>
      <c r="S807" s="18">
        <f t="shared" si="90"/>
        <v>0.376399655469423</v>
      </c>
      <c r="T807" s="19">
        <f>YEAR(SalesDataTable[[#This Row],[Order Date]])</f>
        <v>2026</v>
      </c>
      <c r="U807" s="18" t="str">
        <f>"Q"&amp;ROUNDUP(MONTH(SalesDataTable[[#This Row],[Order Date]])/3,0)</f>
        <v>Q2</v>
      </c>
      <c r="V807" s="15">
        <f>MONTH(SalesDataTable[[#This Row],[Order Date]])</f>
        <v>5</v>
      </c>
      <c r="W807" s="18" t="str">
        <f>TEXT(SalesDataTable[[#This Row],[Order Date]],"mmm")</f>
        <v>May</v>
      </c>
    </row>
    <row r="808" spans="1:23" ht="15.6">
      <c r="A808" s="11">
        <v>1244</v>
      </c>
      <c r="B808" s="12">
        <v>46155</v>
      </c>
      <c r="C808" s="11">
        <f t="shared" si="84"/>
        <v>2026</v>
      </c>
      <c r="D808" s="13" t="str">
        <f t="shared" si="85"/>
        <v>May</v>
      </c>
      <c r="E808" s="14" t="str">
        <f t="shared" si="86"/>
        <v>Q2</v>
      </c>
      <c r="F808" s="11" t="s">
        <v>44</v>
      </c>
      <c r="G808" s="11" t="s">
        <v>57</v>
      </c>
      <c r="H808" s="11" t="s">
        <v>26</v>
      </c>
      <c r="I808" s="11" t="s">
        <v>27</v>
      </c>
      <c r="J808" s="11" t="s">
        <v>47</v>
      </c>
      <c r="K808" s="11" t="s">
        <v>75</v>
      </c>
      <c r="L808" s="15">
        <v>1</v>
      </c>
      <c r="M808" s="16">
        <v>122.11</v>
      </c>
      <c r="N808" s="17">
        <v>0</v>
      </c>
      <c r="O808" s="16">
        <v>59.86</v>
      </c>
      <c r="P808" s="16">
        <f t="shared" si="87"/>
        <v>122.11</v>
      </c>
      <c r="Q808" s="16">
        <f t="shared" si="88"/>
        <v>59.86</v>
      </c>
      <c r="R808" s="16">
        <f t="shared" si="89"/>
        <v>62.25</v>
      </c>
      <c r="S808" s="18">
        <f t="shared" si="90"/>
        <v>0.50978625829170399</v>
      </c>
      <c r="T808" s="19">
        <f>YEAR(SalesDataTable[[#This Row],[Order Date]])</f>
        <v>2026</v>
      </c>
      <c r="U808" s="18" t="str">
        <f>"Q"&amp;ROUNDUP(MONTH(SalesDataTable[[#This Row],[Order Date]])/3,0)</f>
        <v>Q2</v>
      </c>
      <c r="V808" s="15">
        <f>MONTH(SalesDataTable[[#This Row],[Order Date]])</f>
        <v>5</v>
      </c>
      <c r="W808" s="18" t="str">
        <f>TEXT(SalesDataTable[[#This Row],[Order Date]],"mmm")</f>
        <v>May</v>
      </c>
    </row>
    <row r="809" spans="1:23" ht="15.6">
      <c r="A809" s="11">
        <v>1403</v>
      </c>
      <c r="B809" s="12">
        <v>46155</v>
      </c>
      <c r="C809" s="11">
        <f t="shared" si="84"/>
        <v>2026</v>
      </c>
      <c r="D809" s="13" t="str">
        <f t="shared" si="85"/>
        <v>May</v>
      </c>
      <c r="E809" s="14" t="str">
        <f t="shared" si="86"/>
        <v>Q2</v>
      </c>
      <c r="F809" s="11" t="s">
        <v>30</v>
      </c>
      <c r="G809" s="11" t="s">
        <v>65</v>
      </c>
      <c r="H809" s="11" t="s">
        <v>26</v>
      </c>
      <c r="I809" s="11" t="s">
        <v>27</v>
      </c>
      <c r="J809" s="11" t="s">
        <v>28</v>
      </c>
      <c r="K809" s="11" t="s">
        <v>54</v>
      </c>
      <c r="L809" s="15">
        <v>1</v>
      </c>
      <c r="M809" s="16">
        <v>102.38</v>
      </c>
      <c r="N809" s="17">
        <v>0</v>
      </c>
      <c r="O809" s="16">
        <v>50.82</v>
      </c>
      <c r="P809" s="16">
        <f t="shared" si="87"/>
        <v>102.38</v>
      </c>
      <c r="Q809" s="16">
        <f t="shared" si="88"/>
        <v>50.82</v>
      </c>
      <c r="R809" s="16">
        <f t="shared" si="89"/>
        <v>51.56</v>
      </c>
      <c r="S809" s="18">
        <f t="shared" si="90"/>
        <v>0.50361398710685701</v>
      </c>
      <c r="T809" s="19">
        <f>YEAR(SalesDataTable[[#This Row],[Order Date]])</f>
        <v>2026</v>
      </c>
      <c r="U809" s="18" t="str">
        <f>"Q"&amp;ROUNDUP(MONTH(SalesDataTable[[#This Row],[Order Date]])/3,0)</f>
        <v>Q2</v>
      </c>
      <c r="V809" s="15">
        <f>MONTH(SalesDataTable[[#This Row],[Order Date]])</f>
        <v>5</v>
      </c>
      <c r="W809" s="18" t="str">
        <f>TEXT(SalesDataTable[[#This Row],[Order Date]],"mmm")</f>
        <v>May</v>
      </c>
    </row>
    <row r="810" spans="1:23" ht="15.6">
      <c r="A810" s="11">
        <v>1592</v>
      </c>
      <c r="B810" s="12">
        <v>46155</v>
      </c>
      <c r="C810" s="11">
        <f t="shared" si="84"/>
        <v>2026</v>
      </c>
      <c r="D810" s="13" t="str">
        <f t="shared" si="85"/>
        <v>May</v>
      </c>
      <c r="E810" s="14" t="str">
        <f t="shared" si="86"/>
        <v>Q2</v>
      </c>
      <c r="F810" s="11" t="s">
        <v>35</v>
      </c>
      <c r="G810" s="11" t="s">
        <v>76</v>
      </c>
      <c r="H810" s="11" t="s">
        <v>43</v>
      </c>
      <c r="I810" s="11" t="s">
        <v>27</v>
      </c>
      <c r="J810" s="11" t="s">
        <v>58</v>
      </c>
      <c r="K810" s="11" t="s">
        <v>66</v>
      </c>
      <c r="L810" s="15">
        <v>5</v>
      </c>
      <c r="M810" s="16">
        <v>37.119999999999997</v>
      </c>
      <c r="N810" s="17">
        <v>0.1</v>
      </c>
      <c r="O810" s="16">
        <v>13.96</v>
      </c>
      <c r="P810" s="16">
        <f t="shared" si="87"/>
        <v>167.04</v>
      </c>
      <c r="Q810" s="16">
        <f t="shared" si="88"/>
        <v>69.8</v>
      </c>
      <c r="R810" s="16">
        <f t="shared" si="89"/>
        <v>97.24</v>
      </c>
      <c r="S810" s="18">
        <f t="shared" si="90"/>
        <v>0.58213601532567005</v>
      </c>
      <c r="T810" s="19">
        <f>YEAR(SalesDataTable[[#This Row],[Order Date]])</f>
        <v>2026</v>
      </c>
      <c r="U810" s="18" t="str">
        <f>"Q"&amp;ROUNDUP(MONTH(SalesDataTable[[#This Row],[Order Date]])/3,0)</f>
        <v>Q2</v>
      </c>
      <c r="V810" s="15">
        <f>MONTH(SalesDataTable[[#This Row],[Order Date]])</f>
        <v>5</v>
      </c>
      <c r="W810" s="18" t="str">
        <f>TEXT(SalesDataTable[[#This Row],[Order Date]],"mmm")</f>
        <v>May</v>
      </c>
    </row>
    <row r="811" spans="1:23" ht="15.6">
      <c r="A811" s="11">
        <v>2581</v>
      </c>
      <c r="B811" s="12">
        <v>46155</v>
      </c>
      <c r="C811" s="11">
        <f t="shared" si="84"/>
        <v>2026</v>
      </c>
      <c r="D811" s="13" t="str">
        <f t="shared" si="85"/>
        <v>May</v>
      </c>
      <c r="E811" s="14" t="str">
        <f t="shared" si="86"/>
        <v>Q2</v>
      </c>
      <c r="F811" s="11" t="s">
        <v>30</v>
      </c>
      <c r="G811" s="11" t="s">
        <v>67</v>
      </c>
      <c r="H811" s="11" t="s">
        <v>26</v>
      </c>
      <c r="I811" s="11" t="s">
        <v>37</v>
      </c>
      <c r="J811" s="11" t="s">
        <v>33</v>
      </c>
      <c r="K811" s="11" t="s">
        <v>34</v>
      </c>
      <c r="L811" s="15">
        <v>2</v>
      </c>
      <c r="M811" s="16">
        <v>91.76</v>
      </c>
      <c r="N811" s="17">
        <v>0.05</v>
      </c>
      <c r="O811" s="16">
        <v>46.31</v>
      </c>
      <c r="P811" s="16">
        <f t="shared" si="87"/>
        <v>174.34399999999999</v>
      </c>
      <c r="Q811" s="16">
        <f t="shared" si="88"/>
        <v>92.62</v>
      </c>
      <c r="R811" s="16">
        <f t="shared" si="89"/>
        <v>81.724000000000004</v>
      </c>
      <c r="S811" s="18">
        <f t="shared" si="90"/>
        <v>0.46875143394668001</v>
      </c>
      <c r="T811" s="19">
        <f>YEAR(SalesDataTable[[#This Row],[Order Date]])</f>
        <v>2026</v>
      </c>
      <c r="U811" s="18" t="str">
        <f>"Q"&amp;ROUNDUP(MONTH(SalesDataTable[[#This Row],[Order Date]])/3,0)</f>
        <v>Q2</v>
      </c>
      <c r="V811" s="15">
        <f>MONTH(SalesDataTable[[#This Row],[Order Date]])</f>
        <v>5</v>
      </c>
      <c r="W811" s="18" t="str">
        <f>TEXT(SalesDataTable[[#This Row],[Order Date]],"mmm")</f>
        <v>May</v>
      </c>
    </row>
    <row r="812" spans="1:23" ht="15.6">
      <c r="A812" s="11">
        <v>3428</v>
      </c>
      <c r="B812" s="12">
        <v>46155</v>
      </c>
      <c r="C812" s="11">
        <f t="shared" si="84"/>
        <v>2026</v>
      </c>
      <c r="D812" s="13" t="str">
        <f t="shared" si="85"/>
        <v>May</v>
      </c>
      <c r="E812" s="14" t="str">
        <f t="shared" si="86"/>
        <v>Q2</v>
      </c>
      <c r="F812" s="11" t="s">
        <v>44</v>
      </c>
      <c r="G812" s="11" t="s">
        <v>45</v>
      </c>
      <c r="H812" s="11" t="s">
        <v>26</v>
      </c>
      <c r="I812" s="11" t="s">
        <v>27</v>
      </c>
      <c r="J812" s="11" t="s">
        <v>33</v>
      </c>
      <c r="K812" s="11" t="s">
        <v>41</v>
      </c>
      <c r="L812" s="15">
        <v>1</v>
      </c>
      <c r="M812" s="16">
        <v>144.51</v>
      </c>
      <c r="N812" s="17">
        <v>0</v>
      </c>
      <c r="O812" s="16">
        <v>79.22</v>
      </c>
      <c r="P812" s="16">
        <f t="shared" si="87"/>
        <v>144.51</v>
      </c>
      <c r="Q812" s="16">
        <f t="shared" si="88"/>
        <v>79.22</v>
      </c>
      <c r="R812" s="16">
        <f t="shared" si="89"/>
        <v>65.290000000000006</v>
      </c>
      <c r="S812" s="18">
        <f t="shared" si="90"/>
        <v>0.45180264341568099</v>
      </c>
      <c r="T812" s="19">
        <f>YEAR(SalesDataTable[[#This Row],[Order Date]])</f>
        <v>2026</v>
      </c>
      <c r="U812" s="18" t="str">
        <f>"Q"&amp;ROUNDUP(MONTH(SalesDataTable[[#This Row],[Order Date]])/3,0)</f>
        <v>Q2</v>
      </c>
      <c r="V812" s="15">
        <f>MONTH(SalesDataTable[[#This Row],[Order Date]])</f>
        <v>5</v>
      </c>
      <c r="W812" s="18" t="str">
        <f>TEXT(SalesDataTable[[#This Row],[Order Date]],"mmm")</f>
        <v>May</v>
      </c>
    </row>
    <row r="813" spans="1:23" ht="15.6">
      <c r="A813" s="11">
        <v>765</v>
      </c>
      <c r="B813" s="12">
        <v>46156</v>
      </c>
      <c r="C813" s="11">
        <f t="shared" si="84"/>
        <v>2026</v>
      </c>
      <c r="D813" s="13" t="str">
        <f t="shared" si="85"/>
        <v>May</v>
      </c>
      <c r="E813" s="14" t="str">
        <f t="shared" si="86"/>
        <v>Q2</v>
      </c>
      <c r="F813" s="11" t="s">
        <v>30</v>
      </c>
      <c r="G813" s="11" t="s">
        <v>51</v>
      </c>
      <c r="H813" s="11" t="s">
        <v>32</v>
      </c>
      <c r="I813" s="11" t="s">
        <v>40</v>
      </c>
      <c r="J813" s="11" t="s">
        <v>58</v>
      </c>
      <c r="K813" s="11" t="s">
        <v>69</v>
      </c>
      <c r="L813" s="15">
        <v>3</v>
      </c>
      <c r="M813" s="16">
        <v>49.7</v>
      </c>
      <c r="N813" s="17">
        <v>0.1</v>
      </c>
      <c r="O813" s="16">
        <v>21.84</v>
      </c>
      <c r="P813" s="16">
        <f t="shared" si="87"/>
        <v>134.19</v>
      </c>
      <c r="Q813" s="16">
        <f t="shared" si="88"/>
        <v>65.52</v>
      </c>
      <c r="R813" s="16">
        <f t="shared" si="89"/>
        <v>68.67</v>
      </c>
      <c r="S813" s="18">
        <f t="shared" si="90"/>
        <v>0.51173708920187799</v>
      </c>
      <c r="T813" s="19">
        <f>YEAR(SalesDataTable[[#This Row],[Order Date]])</f>
        <v>2026</v>
      </c>
      <c r="U813" s="18" t="str">
        <f>"Q"&amp;ROUNDUP(MONTH(SalesDataTable[[#This Row],[Order Date]])/3,0)</f>
        <v>Q2</v>
      </c>
      <c r="V813" s="15">
        <f>MONTH(SalesDataTable[[#This Row],[Order Date]])</f>
        <v>5</v>
      </c>
      <c r="W813" s="18" t="str">
        <f>TEXT(SalesDataTable[[#This Row],[Order Date]],"mmm")</f>
        <v>May</v>
      </c>
    </row>
    <row r="814" spans="1:23" ht="15.6">
      <c r="A814" s="11">
        <v>854</v>
      </c>
      <c r="B814" s="12">
        <v>46156</v>
      </c>
      <c r="C814" s="11">
        <f t="shared" si="84"/>
        <v>2026</v>
      </c>
      <c r="D814" s="13" t="str">
        <f t="shared" si="85"/>
        <v>May</v>
      </c>
      <c r="E814" s="14" t="str">
        <f t="shared" si="86"/>
        <v>Q2</v>
      </c>
      <c r="F814" s="11" t="s">
        <v>24</v>
      </c>
      <c r="G814" s="11" t="s">
        <v>25</v>
      </c>
      <c r="H814" s="11" t="s">
        <v>26</v>
      </c>
      <c r="I814" s="11" t="s">
        <v>27</v>
      </c>
      <c r="J814" s="11" t="s">
        <v>47</v>
      </c>
      <c r="K814" s="11" t="s">
        <v>75</v>
      </c>
      <c r="L814" s="15">
        <v>1</v>
      </c>
      <c r="M814" s="16">
        <v>120.9</v>
      </c>
      <c r="N814" s="17">
        <v>0</v>
      </c>
      <c r="O814" s="16">
        <v>59.31</v>
      </c>
      <c r="P814" s="16">
        <f t="shared" si="87"/>
        <v>120.9</v>
      </c>
      <c r="Q814" s="16">
        <f t="shared" si="88"/>
        <v>59.31</v>
      </c>
      <c r="R814" s="16">
        <f t="shared" si="89"/>
        <v>61.59</v>
      </c>
      <c r="S814" s="18">
        <f t="shared" si="90"/>
        <v>0.50942928039702196</v>
      </c>
      <c r="T814" s="19">
        <f>YEAR(SalesDataTable[[#This Row],[Order Date]])</f>
        <v>2026</v>
      </c>
      <c r="U814" s="18" t="str">
        <f>"Q"&amp;ROUNDUP(MONTH(SalesDataTable[[#This Row],[Order Date]])/3,0)</f>
        <v>Q2</v>
      </c>
      <c r="V814" s="15">
        <f>MONTH(SalesDataTable[[#This Row],[Order Date]])</f>
        <v>5</v>
      </c>
      <c r="W814" s="18" t="str">
        <f>TEXT(SalesDataTable[[#This Row],[Order Date]],"mmm")</f>
        <v>May</v>
      </c>
    </row>
    <row r="815" spans="1:23" ht="15.6">
      <c r="A815" s="11">
        <v>1087</v>
      </c>
      <c r="B815" s="12">
        <v>46156</v>
      </c>
      <c r="C815" s="11">
        <f t="shared" si="84"/>
        <v>2026</v>
      </c>
      <c r="D815" s="13" t="str">
        <f t="shared" si="85"/>
        <v>May</v>
      </c>
      <c r="E815" s="14" t="str">
        <f t="shared" si="86"/>
        <v>Q2</v>
      </c>
      <c r="F815" s="11" t="s">
        <v>35</v>
      </c>
      <c r="G815" s="11" t="s">
        <v>63</v>
      </c>
      <c r="H815" s="11" t="s">
        <v>26</v>
      </c>
      <c r="I815" s="11" t="s">
        <v>27</v>
      </c>
      <c r="J815" s="11" t="s">
        <v>47</v>
      </c>
      <c r="K815" s="11" t="s">
        <v>53</v>
      </c>
      <c r="L815" s="15">
        <v>1</v>
      </c>
      <c r="M815" s="16">
        <v>195.72</v>
      </c>
      <c r="N815" s="17">
        <v>0.05</v>
      </c>
      <c r="O815" s="16">
        <v>105.73</v>
      </c>
      <c r="P815" s="16">
        <f t="shared" si="87"/>
        <v>185.934</v>
      </c>
      <c r="Q815" s="16">
        <f t="shared" si="88"/>
        <v>105.73</v>
      </c>
      <c r="R815" s="16">
        <f t="shared" si="89"/>
        <v>80.203999999999994</v>
      </c>
      <c r="S815" s="18">
        <f t="shared" si="90"/>
        <v>0.43135736336549502</v>
      </c>
      <c r="T815" s="19">
        <f>YEAR(SalesDataTable[[#This Row],[Order Date]])</f>
        <v>2026</v>
      </c>
      <c r="U815" s="18" t="str">
        <f>"Q"&amp;ROUNDUP(MONTH(SalesDataTable[[#This Row],[Order Date]])/3,0)</f>
        <v>Q2</v>
      </c>
      <c r="V815" s="15">
        <f>MONTH(SalesDataTable[[#This Row],[Order Date]])</f>
        <v>5</v>
      </c>
      <c r="W815" s="18" t="str">
        <f>TEXT(SalesDataTable[[#This Row],[Order Date]],"mmm")</f>
        <v>May</v>
      </c>
    </row>
    <row r="816" spans="1:23" ht="15.6">
      <c r="A816" s="11">
        <v>1150</v>
      </c>
      <c r="B816" s="12">
        <v>46156</v>
      </c>
      <c r="C816" s="11">
        <f t="shared" si="84"/>
        <v>2026</v>
      </c>
      <c r="D816" s="13" t="str">
        <f t="shared" si="85"/>
        <v>May</v>
      </c>
      <c r="E816" s="14" t="str">
        <f t="shared" si="86"/>
        <v>Q2</v>
      </c>
      <c r="F816" s="11" t="s">
        <v>24</v>
      </c>
      <c r="G816" s="11" t="s">
        <v>25</v>
      </c>
      <c r="H816" s="11" t="s">
        <v>32</v>
      </c>
      <c r="I816" s="11" t="s">
        <v>27</v>
      </c>
      <c r="J816" s="11" t="s">
        <v>28</v>
      </c>
      <c r="K816" s="11" t="s">
        <v>50</v>
      </c>
      <c r="L816" s="15">
        <v>8</v>
      </c>
      <c r="M816" s="16">
        <v>40.15</v>
      </c>
      <c r="N816" s="17">
        <v>0.15</v>
      </c>
      <c r="O816" s="16">
        <v>16.91</v>
      </c>
      <c r="P816" s="16">
        <f t="shared" si="87"/>
        <v>273.02</v>
      </c>
      <c r="Q816" s="16">
        <f t="shared" si="88"/>
        <v>135.28</v>
      </c>
      <c r="R816" s="16">
        <f t="shared" si="89"/>
        <v>137.74</v>
      </c>
      <c r="S816" s="18">
        <f t="shared" si="90"/>
        <v>0.50450516445681604</v>
      </c>
      <c r="T816" s="19">
        <f>YEAR(SalesDataTable[[#This Row],[Order Date]])</f>
        <v>2026</v>
      </c>
      <c r="U816" s="18" t="str">
        <f>"Q"&amp;ROUNDUP(MONTH(SalesDataTable[[#This Row],[Order Date]])/3,0)</f>
        <v>Q2</v>
      </c>
      <c r="V816" s="15">
        <f>MONTH(SalesDataTable[[#This Row],[Order Date]])</f>
        <v>5</v>
      </c>
      <c r="W816" s="18" t="str">
        <f>TEXT(SalesDataTable[[#This Row],[Order Date]],"mmm")</f>
        <v>May</v>
      </c>
    </row>
    <row r="817" spans="1:23" ht="15.6">
      <c r="A817" s="11">
        <v>1902</v>
      </c>
      <c r="B817" s="12">
        <v>46156</v>
      </c>
      <c r="C817" s="11">
        <f t="shared" si="84"/>
        <v>2026</v>
      </c>
      <c r="D817" s="13" t="str">
        <f t="shared" si="85"/>
        <v>May</v>
      </c>
      <c r="E817" s="14" t="str">
        <f t="shared" si="86"/>
        <v>Q2</v>
      </c>
      <c r="F817" s="11" t="s">
        <v>30</v>
      </c>
      <c r="G817" s="11" t="s">
        <v>73</v>
      </c>
      <c r="H817" s="11" t="s">
        <v>43</v>
      </c>
      <c r="I817" s="11" t="s">
        <v>40</v>
      </c>
      <c r="J817" s="11" t="s">
        <v>38</v>
      </c>
      <c r="K817" s="11" t="s">
        <v>68</v>
      </c>
      <c r="L817" s="15">
        <v>4</v>
      </c>
      <c r="M817" s="16">
        <v>130.83000000000001</v>
      </c>
      <c r="N817" s="17">
        <v>0</v>
      </c>
      <c r="O817" s="16">
        <v>66.959999999999994</v>
      </c>
      <c r="P817" s="16">
        <f t="shared" si="87"/>
        <v>523.32000000000005</v>
      </c>
      <c r="Q817" s="16">
        <f t="shared" si="88"/>
        <v>267.83999999999997</v>
      </c>
      <c r="R817" s="16">
        <f t="shared" si="89"/>
        <v>255.48</v>
      </c>
      <c r="S817" s="18">
        <f t="shared" si="90"/>
        <v>0.48819078193075</v>
      </c>
      <c r="T817" s="19">
        <f>YEAR(SalesDataTable[[#This Row],[Order Date]])</f>
        <v>2026</v>
      </c>
      <c r="U817" s="18" t="str">
        <f>"Q"&amp;ROUNDUP(MONTH(SalesDataTable[[#This Row],[Order Date]])/3,0)</f>
        <v>Q2</v>
      </c>
      <c r="V817" s="15">
        <f>MONTH(SalesDataTable[[#This Row],[Order Date]])</f>
        <v>5</v>
      </c>
      <c r="W817" s="18" t="str">
        <f>TEXT(SalesDataTable[[#This Row],[Order Date]],"mmm")</f>
        <v>May</v>
      </c>
    </row>
    <row r="818" spans="1:23" ht="15.6">
      <c r="A818" s="11">
        <v>3913</v>
      </c>
      <c r="B818" s="12">
        <v>46156</v>
      </c>
      <c r="C818" s="11">
        <f t="shared" si="84"/>
        <v>2026</v>
      </c>
      <c r="D818" s="13" t="str">
        <f t="shared" si="85"/>
        <v>May</v>
      </c>
      <c r="E818" s="14" t="str">
        <f t="shared" si="86"/>
        <v>Q2</v>
      </c>
      <c r="F818" s="11" t="s">
        <v>30</v>
      </c>
      <c r="G818" s="11" t="s">
        <v>67</v>
      </c>
      <c r="H818" s="11" t="s">
        <v>26</v>
      </c>
      <c r="I818" s="11" t="s">
        <v>37</v>
      </c>
      <c r="J818" s="11" t="s">
        <v>28</v>
      </c>
      <c r="K818" s="11" t="s">
        <v>46</v>
      </c>
      <c r="L818" s="15">
        <v>1</v>
      </c>
      <c r="M818" s="16">
        <v>50.34</v>
      </c>
      <c r="N818" s="17">
        <v>0.05</v>
      </c>
      <c r="O818" s="16">
        <v>22.23</v>
      </c>
      <c r="P818" s="16">
        <f t="shared" si="87"/>
        <v>47.823</v>
      </c>
      <c r="Q818" s="16">
        <f t="shared" si="88"/>
        <v>22.23</v>
      </c>
      <c r="R818" s="16">
        <f t="shared" si="89"/>
        <v>25.593</v>
      </c>
      <c r="S818" s="18">
        <f t="shared" si="90"/>
        <v>0.53516090584028597</v>
      </c>
      <c r="T818" s="19">
        <f>YEAR(SalesDataTable[[#This Row],[Order Date]])</f>
        <v>2026</v>
      </c>
      <c r="U818" s="18" t="str">
        <f>"Q"&amp;ROUNDUP(MONTH(SalesDataTable[[#This Row],[Order Date]])/3,0)</f>
        <v>Q2</v>
      </c>
      <c r="V818" s="15">
        <f>MONTH(SalesDataTable[[#This Row],[Order Date]])</f>
        <v>5</v>
      </c>
      <c r="W818" s="18" t="str">
        <f>TEXT(SalesDataTable[[#This Row],[Order Date]],"mmm")</f>
        <v>May</v>
      </c>
    </row>
    <row r="819" spans="1:23" ht="15.6">
      <c r="A819" s="11">
        <v>4378</v>
      </c>
      <c r="B819" s="12">
        <v>46156</v>
      </c>
      <c r="C819" s="11">
        <f t="shared" si="84"/>
        <v>2026</v>
      </c>
      <c r="D819" s="13" t="str">
        <f t="shared" si="85"/>
        <v>May</v>
      </c>
      <c r="E819" s="14" t="str">
        <f t="shared" si="86"/>
        <v>Q2</v>
      </c>
      <c r="F819" s="11" t="s">
        <v>35</v>
      </c>
      <c r="G819" s="11" t="s">
        <v>63</v>
      </c>
      <c r="H819" s="11" t="s">
        <v>26</v>
      </c>
      <c r="I819" s="11" t="s">
        <v>27</v>
      </c>
      <c r="J819" s="11" t="s">
        <v>28</v>
      </c>
      <c r="K819" s="11" t="s">
        <v>54</v>
      </c>
      <c r="L819" s="15">
        <v>2</v>
      </c>
      <c r="M819" s="16">
        <v>103.37</v>
      </c>
      <c r="N819" s="17">
        <v>0</v>
      </c>
      <c r="O819" s="16">
        <v>50.49</v>
      </c>
      <c r="P819" s="16">
        <f t="shared" si="87"/>
        <v>206.74</v>
      </c>
      <c r="Q819" s="16">
        <f t="shared" si="88"/>
        <v>100.98</v>
      </c>
      <c r="R819" s="16">
        <f t="shared" si="89"/>
        <v>105.76</v>
      </c>
      <c r="S819" s="18">
        <f t="shared" si="90"/>
        <v>0.511560414046629</v>
      </c>
      <c r="T819" s="19">
        <f>YEAR(SalesDataTable[[#This Row],[Order Date]])</f>
        <v>2026</v>
      </c>
      <c r="U819" s="18" t="str">
        <f>"Q"&amp;ROUNDUP(MONTH(SalesDataTable[[#This Row],[Order Date]])/3,0)</f>
        <v>Q2</v>
      </c>
      <c r="V819" s="15">
        <f>MONTH(SalesDataTable[[#This Row],[Order Date]])</f>
        <v>5</v>
      </c>
      <c r="W819" s="18" t="str">
        <f>TEXT(SalesDataTable[[#This Row],[Order Date]],"mmm")</f>
        <v>May</v>
      </c>
    </row>
    <row r="820" spans="1:23" ht="15.6">
      <c r="A820" s="11">
        <v>4551</v>
      </c>
      <c r="B820" s="12">
        <v>46156</v>
      </c>
      <c r="C820" s="11">
        <f t="shared" si="84"/>
        <v>2026</v>
      </c>
      <c r="D820" s="13" t="str">
        <f t="shared" si="85"/>
        <v>May</v>
      </c>
      <c r="E820" s="14" t="str">
        <f t="shared" si="86"/>
        <v>Q2</v>
      </c>
      <c r="F820" s="11" t="s">
        <v>30</v>
      </c>
      <c r="G820" s="11" t="s">
        <v>73</v>
      </c>
      <c r="H820" s="11" t="s">
        <v>43</v>
      </c>
      <c r="I820" s="11" t="s">
        <v>40</v>
      </c>
      <c r="J820" s="11" t="s">
        <v>58</v>
      </c>
      <c r="K820" s="11" t="s">
        <v>62</v>
      </c>
      <c r="L820" s="15">
        <v>3</v>
      </c>
      <c r="M820" s="16">
        <v>122.31</v>
      </c>
      <c r="N820" s="17">
        <v>0.05</v>
      </c>
      <c r="O820" s="16">
        <v>71.11</v>
      </c>
      <c r="P820" s="16">
        <f t="shared" si="87"/>
        <v>348.58350000000002</v>
      </c>
      <c r="Q820" s="16">
        <f t="shared" si="88"/>
        <v>213.33</v>
      </c>
      <c r="R820" s="16">
        <f t="shared" si="89"/>
        <v>135.2535</v>
      </c>
      <c r="S820" s="18">
        <f t="shared" si="90"/>
        <v>0.38800889887215001</v>
      </c>
      <c r="T820" s="19">
        <f>YEAR(SalesDataTable[[#This Row],[Order Date]])</f>
        <v>2026</v>
      </c>
      <c r="U820" s="18" t="str">
        <f>"Q"&amp;ROUNDUP(MONTH(SalesDataTable[[#This Row],[Order Date]])/3,0)</f>
        <v>Q2</v>
      </c>
      <c r="V820" s="15">
        <f>MONTH(SalesDataTable[[#This Row],[Order Date]])</f>
        <v>5</v>
      </c>
      <c r="W820" s="18" t="str">
        <f>TEXT(SalesDataTable[[#This Row],[Order Date]],"mmm")</f>
        <v>May</v>
      </c>
    </row>
    <row r="821" spans="1:23" ht="15.6">
      <c r="A821" s="11">
        <v>787</v>
      </c>
      <c r="B821" s="12">
        <v>46157</v>
      </c>
      <c r="C821" s="11">
        <f t="shared" si="84"/>
        <v>2026</v>
      </c>
      <c r="D821" s="13" t="str">
        <f t="shared" si="85"/>
        <v>May</v>
      </c>
      <c r="E821" s="14" t="str">
        <f t="shared" si="86"/>
        <v>Q2</v>
      </c>
      <c r="F821" s="11" t="s">
        <v>24</v>
      </c>
      <c r="G821" s="11" t="s">
        <v>60</v>
      </c>
      <c r="H821" s="11" t="s">
        <v>26</v>
      </c>
      <c r="I821" s="11" t="s">
        <v>40</v>
      </c>
      <c r="J821" s="11" t="s">
        <v>38</v>
      </c>
      <c r="K821" s="11" t="s">
        <v>72</v>
      </c>
      <c r="L821" s="15">
        <v>1</v>
      </c>
      <c r="M821" s="16">
        <v>166.48</v>
      </c>
      <c r="N821" s="17">
        <v>0</v>
      </c>
      <c r="O821" s="16">
        <v>89.42</v>
      </c>
      <c r="P821" s="16">
        <f t="shared" si="87"/>
        <v>166.48</v>
      </c>
      <c r="Q821" s="16">
        <f t="shared" si="88"/>
        <v>89.42</v>
      </c>
      <c r="R821" s="16">
        <f t="shared" si="89"/>
        <v>77.06</v>
      </c>
      <c r="S821" s="18">
        <f t="shared" si="90"/>
        <v>0.46287842383469502</v>
      </c>
      <c r="T821" s="19">
        <f>YEAR(SalesDataTable[[#This Row],[Order Date]])</f>
        <v>2026</v>
      </c>
      <c r="U821" s="18" t="str">
        <f>"Q"&amp;ROUNDUP(MONTH(SalesDataTable[[#This Row],[Order Date]])/3,0)</f>
        <v>Q2</v>
      </c>
      <c r="V821" s="15">
        <f>MONTH(SalesDataTable[[#This Row],[Order Date]])</f>
        <v>5</v>
      </c>
      <c r="W821" s="18" t="str">
        <f>TEXT(SalesDataTable[[#This Row],[Order Date]],"mmm")</f>
        <v>May</v>
      </c>
    </row>
    <row r="822" spans="1:23" ht="15.6">
      <c r="A822" s="11">
        <v>1133</v>
      </c>
      <c r="B822" s="12">
        <v>46157</v>
      </c>
      <c r="C822" s="11">
        <f t="shared" si="84"/>
        <v>2026</v>
      </c>
      <c r="D822" s="13" t="str">
        <f t="shared" si="85"/>
        <v>May</v>
      </c>
      <c r="E822" s="14" t="str">
        <f t="shared" si="86"/>
        <v>Q2</v>
      </c>
      <c r="F822" s="11" t="s">
        <v>24</v>
      </c>
      <c r="G822" s="11" t="s">
        <v>74</v>
      </c>
      <c r="H822" s="11" t="s">
        <v>43</v>
      </c>
      <c r="I822" s="11" t="s">
        <v>37</v>
      </c>
      <c r="J822" s="11" t="s">
        <v>47</v>
      </c>
      <c r="K822" s="11" t="s">
        <v>53</v>
      </c>
      <c r="L822" s="15">
        <v>3</v>
      </c>
      <c r="M822" s="16">
        <v>192.21</v>
      </c>
      <c r="N822" s="17">
        <v>0</v>
      </c>
      <c r="O822" s="16">
        <v>103.51</v>
      </c>
      <c r="P822" s="16">
        <f t="shared" si="87"/>
        <v>576.63</v>
      </c>
      <c r="Q822" s="16">
        <f t="shared" si="88"/>
        <v>310.52999999999997</v>
      </c>
      <c r="R822" s="16">
        <f t="shared" si="89"/>
        <v>266.10000000000002</v>
      </c>
      <c r="S822" s="18">
        <f t="shared" si="90"/>
        <v>0.46147442900993701</v>
      </c>
      <c r="T822" s="19">
        <f>YEAR(SalesDataTable[[#This Row],[Order Date]])</f>
        <v>2026</v>
      </c>
      <c r="U822" s="18" t="str">
        <f>"Q"&amp;ROUNDUP(MONTH(SalesDataTable[[#This Row],[Order Date]])/3,0)</f>
        <v>Q2</v>
      </c>
      <c r="V822" s="15">
        <f>MONTH(SalesDataTable[[#This Row],[Order Date]])</f>
        <v>5</v>
      </c>
      <c r="W822" s="18" t="str">
        <f>TEXT(SalesDataTable[[#This Row],[Order Date]],"mmm")</f>
        <v>May</v>
      </c>
    </row>
    <row r="823" spans="1:23" ht="15.6">
      <c r="A823" s="11">
        <v>2075</v>
      </c>
      <c r="B823" s="12">
        <v>46157</v>
      </c>
      <c r="C823" s="11">
        <f t="shared" si="84"/>
        <v>2026</v>
      </c>
      <c r="D823" s="13" t="str">
        <f t="shared" si="85"/>
        <v>May</v>
      </c>
      <c r="E823" s="14" t="str">
        <f t="shared" si="86"/>
        <v>Q2</v>
      </c>
      <c r="F823" s="11" t="s">
        <v>24</v>
      </c>
      <c r="G823" s="11" t="s">
        <v>60</v>
      </c>
      <c r="H823" s="11" t="s">
        <v>32</v>
      </c>
      <c r="I823" s="11" t="s">
        <v>40</v>
      </c>
      <c r="J823" s="11" t="s">
        <v>47</v>
      </c>
      <c r="K823" s="11" t="s">
        <v>64</v>
      </c>
      <c r="L823" s="15">
        <v>6</v>
      </c>
      <c r="M823" s="16">
        <v>81.13</v>
      </c>
      <c r="N823" s="17">
        <v>0.05</v>
      </c>
      <c r="O823" s="16">
        <v>39.409999999999997</v>
      </c>
      <c r="P823" s="16">
        <f t="shared" si="87"/>
        <v>462.44099999999997</v>
      </c>
      <c r="Q823" s="16">
        <f t="shared" si="88"/>
        <v>236.46</v>
      </c>
      <c r="R823" s="16">
        <f t="shared" si="89"/>
        <v>225.98099999999999</v>
      </c>
      <c r="S823" s="18">
        <f t="shared" si="90"/>
        <v>0.48866990599881899</v>
      </c>
      <c r="T823" s="19">
        <f>YEAR(SalesDataTable[[#This Row],[Order Date]])</f>
        <v>2026</v>
      </c>
      <c r="U823" s="18" t="str">
        <f>"Q"&amp;ROUNDUP(MONTH(SalesDataTable[[#This Row],[Order Date]])/3,0)</f>
        <v>Q2</v>
      </c>
      <c r="V823" s="15">
        <f>MONTH(SalesDataTable[[#This Row],[Order Date]])</f>
        <v>5</v>
      </c>
      <c r="W823" s="18" t="str">
        <f>TEXT(SalesDataTable[[#This Row],[Order Date]],"mmm")</f>
        <v>May</v>
      </c>
    </row>
    <row r="824" spans="1:23" ht="15.6">
      <c r="A824" s="11">
        <v>2172</v>
      </c>
      <c r="B824" s="12">
        <v>46157</v>
      </c>
      <c r="C824" s="11">
        <f t="shared" si="84"/>
        <v>2026</v>
      </c>
      <c r="D824" s="13" t="str">
        <f t="shared" si="85"/>
        <v>May</v>
      </c>
      <c r="E824" s="14" t="str">
        <f t="shared" si="86"/>
        <v>Q2</v>
      </c>
      <c r="F824" s="11" t="s">
        <v>35</v>
      </c>
      <c r="G824" s="11" t="s">
        <v>63</v>
      </c>
      <c r="H824" s="11" t="s">
        <v>32</v>
      </c>
      <c r="I824" s="11" t="s">
        <v>40</v>
      </c>
      <c r="J824" s="11" t="s">
        <v>38</v>
      </c>
      <c r="K824" s="11" t="s">
        <v>39</v>
      </c>
      <c r="L824" s="15">
        <v>6</v>
      </c>
      <c r="M824" s="16">
        <v>37.1</v>
      </c>
      <c r="N824" s="17">
        <v>0.1</v>
      </c>
      <c r="O824" s="16">
        <v>13.63</v>
      </c>
      <c r="P824" s="16">
        <f t="shared" si="87"/>
        <v>200.34</v>
      </c>
      <c r="Q824" s="16">
        <f t="shared" si="88"/>
        <v>81.78</v>
      </c>
      <c r="R824" s="16">
        <f t="shared" si="89"/>
        <v>118.56</v>
      </c>
      <c r="S824" s="18">
        <f t="shared" si="90"/>
        <v>0.59179395028451598</v>
      </c>
      <c r="T824" s="19">
        <f>YEAR(SalesDataTable[[#This Row],[Order Date]])</f>
        <v>2026</v>
      </c>
      <c r="U824" s="18" t="str">
        <f>"Q"&amp;ROUNDUP(MONTH(SalesDataTable[[#This Row],[Order Date]])/3,0)</f>
        <v>Q2</v>
      </c>
      <c r="V824" s="15">
        <f>MONTH(SalesDataTable[[#This Row],[Order Date]])</f>
        <v>5</v>
      </c>
      <c r="W824" s="18" t="str">
        <f>TEXT(SalesDataTable[[#This Row],[Order Date]],"mmm")</f>
        <v>May</v>
      </c>
    </row>
    <row r="825" spans="1:23" ht="15.6">
      <c r="A825" s="11">
        <v>2977</v>
      </c>
      <c r="B825" s="12">
        <v>46157</v>
      </c>
      <c r="C825" s="11">
        <f t="shared" si="84"/>
        <v>2026</v>
      </c>
      <c r="D825" s="13" t="str">
        <f t="shared" si="85"/>
        <v>May</v>
      </c>
      <c r="E825" s="14" t="str">
        <f t="shared" si="86"/>
        <v>Q2</v>
      </c>
      <c r="F825" s="11" t="s">
        <v>30</v>
      </c>
      <c r="G825" s="11" t="s">
        <v>73</v>
      </c>
      <c r="H825" s="11" t="s">
        <v>32</v>
      </c>
      <c r="I825" s="11" t="s">
        <v>40</v>
      </c>
      <c r="J825" s="11" t="s">
        <v>38</v>
      </c>
      <c r="K825" s="11" t="s">
        <v>39</v>
      </c>
      <c r="L825" s="15">
        <v>6</v>
      </c>
      <c r="M825" s="16">
        <v>35.92</v>
      </c>
      <c r="N825" s="17">
        <v>0.15</v>
      </c>
      <c r="O825" s="16">
        <v>13.3</v>
      </c>
      <c r="P825" s="16">
        <f t="shared" si="87"/>
        <v>183.19200000000001</v>
      </c>
      <c r="Q825" s="16">
        <f t="shared" si="88"/>
        <v>79.8</v>
      </c>
      <c r="R825" s="16">
        <f t="shared" si="89"/>
        <v>103.392</v>
      </c>
      <c r="S825" s="18">
        <f t="shared" si="90"/>
        <v>0.56439145814227698</v>
      </c>
      <c r="T825" s="19">
        <f>YEAR(SalesDataTable[[#This Row],[Order Date]])</f>
        <v>2026</v>
      </c>
      <c r="U825" s="18" t="str">
        <f>"Q"&amp;ROUNDUP(MONTH(SalesDataTable[[#This Row],[Order Date]])/3,0)</f>
        <v>Q2</v>
      </c>
      <c r="V825" s="15">
        <f>MONTH(SalesDataTable[[#This Row],[Order Date]])</f>
        <v>5</v>
      </c>
      <c r="W825" s="18" t="str">
        <f>TEXT(SalesDataTable[[#This Row],[Order Date]],"mmm")</f>
        <v>May</v>
      </c>
    </row>
    <row r="826" spans="1:23" ht="15.6">
      <c r="A826" s="11">
        <v>3531</v>
      </c>
      <c r="B826" s="12">
        <v>46157</v>
      </c>
      <c r="C826" s="11">
        <f t="shared" si="84"/>
        <v>2026</v>
      </c>
      <c r="D826" s="13" t="str">
        <f t="shared" si="85"/>
        <v>May</v>
      </c>
      <c r="E826" s="14" t="str">
        <f t="shared" si="86"/>
        <v>Q2</v>
      </c>
      <c r="F826" s="11" t="s">
        <v>44</v>
      </c>
      <c r="G826" s="11" t="s">
        <v>71</v>
      </c>
      <c r="H826" s="11" t="s">
        <v>43</v>
      </c>
      <c r="I826" s="11" t="s">
        <v>40</v>
      </c>
      <c r="J826" s="11" t="s">
        <v>58</v>
      </c>
      <c r="K826" s="11" t="s">
        <v>66</v>
      </c>
      <c r="L826" s="15">
        <v>4</v>
      </c>
      <c r="M826" s="16">
        <v>36.21</v>
      </c>
      <c r="N826" s="17">
        <v>0</v>
      </c>
      <c r="O826" s="16">
        <v>14.3</v>
      </c>
      <c r="P826" s="16">
        <f t="shared" si="87"/>
        <v>144.84</v>
      </c>
      <c r="Q826" s="16">
        <f t="shared" si="88"/>
        <v>57.2</v>
      </c>
      <c r="R826" s="16">
        <f t="shared" si="89"/>
        <v>87.64</v>
      </c>
      <c r="S826" s="18">
        <f t="shared" si="90"/>
        <v>0.60508146920740102</v>
      </c>
      <c r="T826" s="19">
        <f>YEAR(SalesDataTable[[#This Row],[Order Date]])</f>
        <v>2026</v>
      </c>
      <c r="U826" s="18" t="str">
        <f>"Q"&amp;ROUNDUP(MONTH(SalesDataTable[[#This Row],[Order Date]])/3,0)</f>
        <v>Q2</v>
      </c>
      <c r="V826" s="15">
        <f>MONTH(SalesDataTable[[#This Row],[Order Date]])</f>
        <v>5</v>
      </c>
      <c r="W826" s="18" t="str">
        <f>TEXT(SalesDataTable[[#This Row],[Order Date]],"mmm")</f>
        <v>May</v>
      </c>
    </row>
    <row r="827" spans="1:23" ht="15.6">
      <c r="A827" s="11">
        <v>3881</v>
      </c>
      <c r="B827" s="12">
        <v>46157</v>
      </c>
      <c r="C827" s="11">
        <f t="shared" si="84"/>
        <v>2026</v>
      </c>
      <c r="D827" s="13" t="str">
        <f t="shared" si="85"/>
        <v>May</v>
      </c>
      <c r="E827" s="14" t="str">
        <f t="shared" si="86"/>
        <v>Q2</v>
      </c>
      <c r="F827" s="11" t="s">
        <v>35</v>
      </c>
      <c r="G827" s="11" t="s">
        <v>63</v>
      </c>
      <c r="H827" s="11" t="s">
        <v>26</v>
      </c>
      <c r="I827" s="11" t="s">
        <v>40</v>
      </c>
      <c r="J827" s="11" t="s">
        <v>33</v>
      </c>
      <c r="K827" s="11" t="s">
        <v>70</v>
      </c>
      <c r="L827" s="15">
        <v>3</v>
      </c>
      <c r="M827" s="16">
        <v>73.03</v>
      </c>
      <c r="N827" s="17">
        <v>0.05</v>
      </c>
      <c r="O827" s="16">
        <v>33.200000000000003</v>
      </c>
      <c r="P827" s="16">
        <f t="shared" si="87"/>
        <v>208.13550000000001</v>
      </c>
      <c r="Q827" s="16">
        <f t="shared" si="88"/>
        <v>99.6</v>
      </c>
      <c r="R827" s="16">
        <f t="shared" si="89"/>
        <v>108.5355</v>
      </c>
      <c r="S827" s="18">
        <f t="shared" si="90"/>
        <v>0.52146558371829899</v>
      </c>
      <c r="T827" s="19">
        <f>YEAR(SalesDataTable[[#This Row],[Order Date]])</f>
        <v>2026</v>
      </c>
      <c r="U827" s="18" t="str">
        <f>"Q"&amp;ROUNDUP(MONTH(SalesDataTable[[#This Row],[Order Date]])/3,0)</f>
        <v>Q2</v>
      </c>
      <c r="V827" s="15">
        <f>MONTH(SalesDataTable[[#This Row],[Order Date]])</f>
        <v>5</v>
      </c>
      <c r="W827" s="18" t="str">
        <f>TEXT(SalesDataTable[[#This Row],[Order Date]],"mmm")</f>
        <v>May</v>
      </c>
    </row>
    <row r="828" spans="1:23" ht="15.6">
      <c r="A828" s="11">
        <v>4469</v>
      </c>
      <c r="B828" s="12">
        <v>46157</v>
      </c>
      <c r="C828" s="11">
        <f t="shared" si="84"/>
        <v>2026</v>
      </c>
      <c r="D828" s="13" t="str">
        <f t="shared" si="85"/>
        <v>May</v>
      </c>
      <c r="E828" s="14" t="str">
        <f t="shared" si="86"/>
        <v>Q2</v>
      </c>
      <c r="F828" s="11" t="s">
        <v>35</v>
      </c>
      <c r="G828" s="11" t="s">
        <v>49</v>
      </c>
      <c r="H828" s="11" t="s">
        <v>43</v>
      </c>
      <c r="I828" s="11" t="s">
        <v>27</v>
      </c>
      <c r="J828" s="11" t="s">
        <v>28</v>
      </c>
      <c r="K828" s="11" t="s">
        <v>29</v>
      </c>
      <c r="L828" s="15">
        <v>2</v>
      </c>
      <c r="M828" s="16">
        <v>80.81</v>
      </c>
      <c r="N828" s="17">
        <v>0</v>
      </c>
      <c r="O828" s="16">
        <v>42.53</v>
      </c>
      <c r="P828" s="16">
        <f t="shared" si="87"/>
        <v>161.62</v>
      </c>
      <c r="Q828" s="16">
        <f t="shared" si="88"/>
        <v>85.06</v>
      </c>
      <c r="R828" s="16">
        <f t="shared" si="89"/>
        <v>76.56</v>
      </c>
      <c r="S828" s="18">
        <f t="shared" si="90"/>
        <v>0.47370374953594901</v>
      </c>
      <c r="T828" s="19">
        <f>YEAR(SalesDataTable[[#This Row],[Order Date]])</f>
        <v>2026</v>
      </c>
      <c r="U828" s="18" t="str">
        <f>"Q"&amp;ROUNDUP(MONTH(SalesDataTable[[#This Row],[Order Date]])/3,0)</f>
        <v>Q2</v>
      </c>
      <c r="V828" s="15">
        <f>MONTH(SalesDataTable[[#This Row],[Order Date]])</f>
        <v>5</v>
      </c>
      <c r="W828" s="18" t="str">
        <f>TEXT(SalesDataTable[[#This Row],[Order Date]],"mmm")</f>
        <v>May</v>
      </c>
    </row>
    <row r="829" spans="1:23" ht="15.6">
      <c r="A829" s="11">
        <v>5037</v>
      </c>
      <c r="B829" s="12">
        <v>46157</v>
      </c>
      <c r="C829" s="11">
        <f t="shared" si="84"/>
        <v>2026</v>
      </c>
      <c r="D829" s="13" t="str">
        <f t="shared" si="85"/>
        <v>May</v>
      </c>
      <c r="E829" s="14" t="str">
        <f t="shared" si="86"/>
        <v>Q2</v>
      </c>
      <c r="F829" s="11" t="s">
        <v>30</v>
      </c>
      <c r="G829" s="11" t="s">
        <v>65</v>
      </c>
      <c r="H829" s="11" t="s">
        <v>26</v>
      </c>
      <c r="I829" s="11" t="s">
        <v>37</v>
      </c>
      <c r="J829" s="11" t="s">
        <v>28</v>
      </c>
      <c r="K829" s="11" t="s">
        <v>46</v>
      </c>
      <c r="L829" s="15">
        <v>1</v>
      </c>
      <c r="M829" s="16">
        <v>51.53</v>
      </c>
      <c r="N829" s="17">
        <v>0.1</v>
      </c>
      <c r="O829" s="16">
        <v>23.06</v>
      </c>
      <c r="P829" s="16">
        <f t="shared" si="87"/>
        <v>46.377000000000002</v>
      </c>
      <c r="Q829" s="16">
        <f t="shared" si="88"/>
        <v>23.06</v>
      </c>
      <c r="R829" s="16">
        <f t="shared" si="89"/>
        <v>23.317</v>
      </c>
      <c r="S829" s="18">
        <f t="shared" si="90"/>
        <v>0.50277076999374704</v>
      </c>
      <c r="T829" s="19">
        <f>YEAR(SalesDataTable[[#This Row],[Order Date]])</f>
        <v>2026</v>
      </c>
      <c r="U829" s="18" t="str">
        <f>"Q"&amp;ROUNDUP(MONTH(SalesDataTable[[#This Row],[Order Date]])/3,0)</f>
        <v>Q2</v>
      </c>
      <c r="V829" s="15">
        <f>MONTH(SalesDataTable[[#This Row],[Order Date]])</f>
        <v>5</v>
      </c>
      <c r="W829" s="18" t="str">
        <f>TEXT(SalesDataTable[[#This Row],[Order Date]],"mmm")</f>
        <v>May</v>
      </c>
    </row>
    <row r="830" spans="1:23" ht="15.6">
      <c r="A830" s="11">
        <v>35</v>
      </c>
      <c r="B830" s="12">
        <v>46158</v>
      </c>
      <c r="C830" s="11">
        <f t="shared" si="84"/>
        <v>2026</v>
      </c>
      <c r="D830" s="13" t="str">
        <f t="shared" si="85"/>
        <v>May</v>
      </c>
      <c r="E830" s="14" t="str">
        <f t="shared" si="86"/>
        <v>Q2</v>
      </c>
      <c r="F830" s="11" t="s">
        <v>44</v>
      </c>
      <c r="G830" s="11" t="s">
        <v>71</v>
      </c>
      <c r="H830" s="11" t="s">
        <v>32</v>
      </c>
      <c r="I830" s="11" t="s">
        <v>40</v>
      </c>
      <c r="J830" s="11" t="s">
        <v>47</v>
      </c>
      <c r="K830" s="11" t="s">
        <v>64</v>
      </c>
      <c r="L830" s="15">
        <v>5</v>
      </c>
      <c r="M830" s="16">
        <v>81.75</v>
      </c>
      <c r="N830" s="17">
        <v>0.05</v>
      </c>
      <c r="O830" s="16">
        <v>39.159999999999997</v>
      </c>
      <c r="P830" s="16">
        <f t="shared" si="87"/>
        <v>388.3125</v>
      </c>
      <c r="Q830" s="16">
        <f t="shared" si="88"/>
        <v>195.8</v>
      </c>
      <c r="R830" s="16">
        <f t="shared" si="89"/>
        <v>192.51249999999999</v>
      </c>
      <c r="S830" s="18">
        <f t="shared" si="90"/>
        <v>0.49576694028649598</v>
      </c>
      <c r="T830" s="19">
        <f>YEAR(SalesDataTable[[#This Row],[Order Date]])</f>
        <v>2026</v>
      </c>
      <c r="U830" s="18" t="str">
        <f>"Q"&amp;ROUNDUP(MONTH(SalesDataTable[[#This Row],[Order Date]])/3,0)</f>
        <v>Q2</v>
      </c>
      <c r="V830" s="15">
        <f>MONTH(SalesDataTable[[#This Row],[Order Date]])</f>
        <v>5</v>
      </c>
      <c r="W830" s="18" t="str">
        <f>TEXT(SalesDataTable[[#This Row],[Order Date]],"mmm")</f>
        <v>May</v>
      </c>
    </row>
    <row r="831" spans="1:23" ht="15.6">
      <c r="A831" s="11">
        <v>226</v>
      </c>
      <c r="B831" s="12">
        <v>46158</v>
      </c>
      <c r="C831" s="11">
        <f t="shared" si="84"/>
        <v>2026</v>
      </c>
      <c r="D831" s="13" t="str">
        <f t="shared" si="85"/>
        <v>May</v>
      </c>
      <c r="E831" s="14" t="str">
        <f t="shared" si="86"/>
        <v>Q2</v>
      </c>
      <c r="F831" s="11" t="s">
        <v>35</v>
      </c>
      <c r="G831" s="11" t="s">
        <v>63</v>
      </c>
      <c r="H831" s="11" t="s">
        <v>26</v>
      </c>
      <c r="I831" s="11" t="s">
        <v>37</v>
      </c>
      <c r="J831" s="11" t="s">
        <v>38</v>
      </c>
      <c r="K831" s="11" t="s">
        <v>72</v>
      </c>
      <c r="L831" s="15">
        <v>1</v>
      </c>
      <c r="M831" s="16">
        <v>165.99</v>
      </c>
      <c r="N831" s="17">
        <v>0.1</v>
      </c>
      <c r="O831" s="16">
        <v>89.9</v>
      </c>
      <c r="P831" s="16">
        <f t="shared" si="87"/>
        <v>149.39099999999999</v>
      </c>
      <c r="Q831" s="16">
        <f t="shared" si="88"/>
        <v>89.9</v>
      </c>
      <c r="R831" s="16">
        <f t="shared" si="89"/>
        <v>59.491</v>
      </c>
      <c r="S831" s="18">
        <f t="shared" si="90"/>
        <v>0.39822345388945801</v>
      </c>
      <c r="T831" s="19">
        <f>YEAR(SalesDataTable[[#This Row],[Order Date]])</f>
        <v>2026</v>
      </c>
      <c r="U831" s="18" t="str">
        <f>"Q"&amp;ROUNDUP(MONTH(SalesDataTable[[#This Row],[Order Date]])/3,0)</f>
        <v>Q2</v>
      </c>
      <c r="V831" s="15">
        <f>MONTH(SalesDataTable[[#This Row],[Order Date]])</f>
        <v>5</v>
      </c>
      <c r="W831" s="18" t="str">
        <f>TEXT(SalesDataTable[[#This Row],[Order Date]],"mmm")</f>
        <v>May</v>
      </c>
    </row>
    <row r="832" spans="1:23" ht="15.6">
      <c r="A832" s="11">
        <v>1713</v>
      </c>
      <c r="B832" s="12">
        <v>46158</v>
      </c>
      <c r="C832" s="11">
        <f t="shared" si="84"/>
        <v>2026</v>
      </c>
      <c r="D832" s="13" t="str">
        <f t="shared" si="85"/>
        <v>May</v>
      </c>
      <c r="E832" s="14" t="str">
        <f t="shared" si="86"/>
        <v>Q2</v>
      </c>
      <c r="F832" s="11" t="s">
        <v>24</v>
      </c>
      <c r="G832" s="11" t="s">
        <v>74</v>
      </c>
      <c r="H832" s="11" t="s">
        <v>43</v>
      </c>
      <c r="I832" s="11" t="s">
        <v>37</v>
      </c>
      <c r="J832" s="11" t="s">
        <v>47</v>
      </c>
      <c r="K832" s="11" t="s">
        <v>75</v>
      </c>
      <c r="L832" s="15">
        <v>2</v>
      </c>
      <c r="M832" s="16">
        <v>121.22</v>
      </c>
      <c r="N832" s="17">
        <v>0</v>
      </c>
      <c r="O832" s="16">
        <v>60.38</v>
      </c>
      <c r="P832" s="16">
        <f t="shared" si="87"/>
        <v>242.44</v>
      </c>
      <c r="Q832" s="16">
        <f t="shared" si="88"/>
        <v>120.76</v>
      </c>
      <c r="R832" s="16">
        <f t="shared" si="89"/>
        <v>121.68</v>
      </c>
      <c r="S832" s="18">
        <f t="shared" si="90"/>
        <v>0.50189737667051604</v>
      </c>
      <c r="T832" s="19">
        <f>YEAR(SalesDataTable[[#This Row],[Order Date]])</f>
        <v>2026</v>
      </c>
      <c r="U832" s="18" t="str">
        <f>"Q"&amp;ROUNDUP(MONTH(SalesDataTable[[#This Row],[Order Date]])/3,0)</f>
        <v>Q2</v>
      </c>
      <c r="V832" s="15">
        <f>MONTH(SalesDataTable[[#This Row],[Order Date]])</f>
        <v>5</v>
      </c>
      <c r="W832" s="18" t="str">
        <f>TEXT(SalesDataTable[[#This Row],[Order Date]],"mmm")</f>
        <v>May</v>
      </c>
    </row>
    <row r="833" spans="1:23" ht="15.6">
      <c r="A833" s="11">
        <v>2320</v>
      </c>
      <c r="B833" s="12">
        <v>46158</v>
      </c>
      <c r="C833" s="11">
        <f t="shared" si="84"/>
        <v>2026</v>
      </c>
      <c r="D833" s="13" t="str">
        <f t="shared" si="85"/>
        <v>May</v>
      </c>
      <c r="E833" s="14" t="str">
        <f t="shared" si="86"/>
        <v>Q2</v>
      </c>
      <c r="F833" s="11" t="s">
        <v>30</v>
      </c>
      <c r="G833" s="11" t="s">
        <v>67</v>
      </c>
      <c r="H833" s="11" t="s">
        <v>43</v>
      </c>
      <c r="I833" s="11" t="s">
        <v>40</v>
      </c>
      <c r="J833" s="11" t="s">
        <v>38</v>
      </c>
      <c r="K833" s="11" t="s">
        <v>68</v>
      </c>
      <c r="L833" s="15">
        <v>2</v>
      </c>
      <c r="M833" s="16">
        <v>131.1</v>
      </c>
      <c r="N833" s="17">
        <v>0</v>
      </c>
      <c r="O833" s="16">
        <v>65.55</v>
      </c>
      <c r="P833" s="16">
        <f t="shared" si="87"/>
        <v>262.2</v>
      </c>
      <c r="Q833" s="16">
        <f t="shared" si="88"/>
        <v>131.1</v>
      </c>
      <c r="R833" s="16">
        <f t="shared" si="89"/>
        <v>131.1</v>
      </c>
      <c r="S833" s="18">
        <f t="shared" si="90"/>
        <v>0.5</v>
      </c>
      <c r="T833" s="19">
        <f>YEAR(SalesDataTable[[#This Row],[Order Date]])</f>
        <v>2026</v>
      </c>
      <c r="U833" s="18" t="str">
        <f>"Q"&amp;ROUNDUP(MONTH(SalesDataTable[[#This Row],[Order Date]])/3,0)</f>
        <v>Q2</v>
      </c>
      <c r="V833" s="15">
        <f>MONTH(SalesDataTable[[#This Row],[Order Date]])</f>
        <v>5</v>
      </c>
      <c r="W833" s="18" t="str">
        <f>TEXT(SalesDataTable[[#This Row],[Order Date]],"mmm")</f>
        <v>May</v>
      </c>
    </row>
    <row r="834" spans="1:23" ht="15.6">
      <c r="A834" s="11">
        <v>2496</v>
      </c>
      <c r="B834" s="12">
        <v>46158</v>
      </c>
      <c r="C834" s="11">
        <f t="shared" ref="C834:C897" si="91">YEAR(B834)</f>
        <v>2026</v>
      </c>
      <c r="D834" s="13" t="str">
        <f t="shared" ref="D834:D897" si="92">TEXT(B834,"MMM")</f>
        <v>May</v>
      </c>
      <c r="E834" s="14" t="str">
        <f t="shared" ref="E834:E897" si="93">"Q"&amp;ROUNDUP(MONTH(B834)/3,0)</f>
        <v>Q2</v>
      </c>
      <c r="F834" s="11" t="s">
        <v>30</v>
      </c>
      <c r="G834" s="11" t="s">
        <v>51</v>
      </c>
      <c r="H834" s="11" t="s">
        <v>26</v>
      </c>
      <c r="I834" s="11" t="s">
        <v>27</v>
      </c>
      <c r="J834" s="11" t="s">
        <v>38</v>
      </c>
      <c r="K834" s="11" t="s">
        <v>56</v>
      </c>
      <c r="L834" s="15">
        <v>2</v>
      </c>
      <c r="M834" s="16">
        <v>46.44</v>
      </c>
      <c r="N834" s="17">
        <v>0</v>
      </c>
      <c r="O834" s="16">
        <v>18.63</v>
      </c>
      <c r="P834" s="16">
        <f t="shared" ref="P834:P897" si="94">L834*M834*(1-N834)</f>
        <v>92.88</v>
      </c>
      <c r="Q834" s="16">
        <f t="shared" ref="Q834:Q897" si="95">L834*O834</f>
        <v>37.26</v>
      </c>
      <c r="R834" s="16">
        <f t="shared" ref="R834:R897" si="96">P834-Q834</f>
        <v>55.62</v>
      </c>
      <c r="S834" s="18">
        <f t="shared" ref="S834:S897" si="97">IFERROR(R834/P834,0)</f>
        <v>0.59883720930232598</v>
      </c>
      <c r="T834" s="19">
        <f>YEAR(SalesDataTable[[#This Row],[Order Date]])</f>
        <v>2026</v>
      </c>
      <c r="U834" s="18" t="str">
        <f>"Q"&amp;ROUNDUP(MONTH(SalesDataTable[[#This Row],[Order Date]])/3,0)</f>
        <v>Q2</v>
      </c>
      <c r="V834" s="15">
        <f>MONTH(SalesDataTable[[#This Row],[Order Date]])</f>
        <v>5</v>
      </c>
      <c r="W834" s="18" t="str">
        <f>TEXT(SalesDataTable[[#This Row],[Order Date]],"mmm")</f>
        <v>May</v>
      </c>
    </row>
    <row r="835" spans="1:23" ht="15.6">
      <c r="A835" s="11">
        <v>2504</v>
      </c>
      <c r="B835" s="12">
        <v>46158</v>
      </c>
      <c r="C835" s="11">
        <f t="shared" si="91"/>
        <v>2026</v>
      </c>
      <c r="D835" s="13" t="str">
        <f t="shared" si="92"/>
        <v>May</v>
      </c>
      <c r="E835" s="14" t="str">
        <f t="shared" si="93"/>
        <v>Q2</v>
      </c>
      <c r="F835" s="11" t="s">
        <v>44</v>
      </c>
      <c r="G835" s="11" t="s">
        <v>55</v>
      </c>
      <c r="H835" s="11" t="s">
        <v>26</v>
      </c>
      <c r="I835" s="11" t="s">
        <v>37</v>
      </c>
      <c r="J835" s="11" t="s">
        <v>38</v>
      </c>
      <c r="K835" s="11" t="s">
        <v>39</v>
      </c>
      <c r="L835" s="15">
        <v>1</v>
      </c>
      <c r="M835" s="16">
        <v>36.659999999999997</v>
      </c>
      <c r="N835" s="17">
        <v>0</v>
      </c>
      <c r="O835" s="16">
        <v>13.61</v>
      </c>
      <c r="P835" s="16">
        <f t="shared" si="94"/>
        <v>36.659999999999997</v>
      </c>
      <c r="Q835" s="16">
        <f t="shared" si="95"/>
        <v>13.61</v>
      </c>
      <c r="R835" s="16">
        <f t="shared" si="96"/>
        <v>23.05</v>
      </c>
      <c r="S835" s="18">
        <f t="shared" si="97"/>
        <v>0.62875068194217099</v>
      </c>
      <c r="T835" s="19">
        <f>YEAR(SalesDataTable[[#This Row],[Order Date]])</f>
        <v>2026</v>
      </c>
      <c r="U835" s="18" t="str">
        <f>"Q"&amp;ROUNDUP(MONTH(SalesDataTable[[#This Row],[Order Date]])/3,0)</f>
        <v>Q2</v>
      </c>
      <c r="V835" s="15">
        <f>MONTH(SalesDataTable[[#This Row],[Order Date]])</f>
        <v>5</v>
      </c>
      <c r="W835" s="18" t="str">
        <f>TEXT(SalesDataTable[[#This Row],[Order Date]],"mmm")</f>
        <v>May</v>
      </c>
    </row>
    <row r="836" spans="1:23" ht="15.6">
      <c r="A836" s="11">
        <v>2598</v>
      </c>
      <c r="B836" s="12">
        <v>46158</v>
      </c>
      <c r="C836" s="11">
        <f t="shared" si="91"/>
        <v>2026</v>
      </c>
      <c r="D836" s="13" t="str">
        <f t="shared" si="92"/>
        <v>May</v>
      </c>
      <c r="E836" s="14" t="str">
        <f t="shared" si="93"/>
        <v>Q2</v>
      </c>
      <c r="F836" s="11" t="s">
        <v>44</v>
      </c>
      <c r="G836" s="11" t="s">
        <v>57</v>
      </c>
      <c r="H836" s="11" t="s">
        <v>26</v>
      </c>
      <c r="I836" s="11" t="s">
        <v>37</v>
      </c>
      <c r="J836" s="11" t="s">
        <v>33</v>
      </c>
      <c r="K836" s="11" t="s">
        <v>61</v>
      </c>
      <c r="L836" s="15">
        <v>5</v>
      </c>
      <c r="M836" s="16">
        <v>156.16999999999999</v>
      </c>
      <c r="N836" s="17">
        <v>0.1</v>
      </c>
      <c r="O836" s="16">
        <v>80.59</v>
      </c>
      <c r="P836" s="16">
        <f t="shared" si="94"/>
        <v>702.76499999999999</v>
      </c>
      <c r="Q836" s="16">
        <f t="shared" si="95"/>
        <v>402.95</v>
      </c>
      <c r="R836" s="16">
        <f t="shared" si="96"/>
        <v>299.815</v>
      </c>
      <c r="S836" s="18">
        <f t="shared" si="97"/>
        <v>0.42662198601239398</v>
      </c>
      <c r="T836" s="19">
        <f>YEAR(SalesDataTable[[#This Row],[Order Date]])</f>
        <v>2026</v>
      </c>
      <c r="U836" s="18" t="str">
        <f>"Q"&amp;ROUNDUP(MONTH(SalesDataTable[[#This Row],[Order Date]])/3,0)</f>
        <v>Q2</v>
      </c>
      <c r="V836" s="15">
        <f>MONTH(SalesDataTable[[#This Row],[Order Date]])</f>
        <v>5</v>
      </c>
      <c r="W836" s="18" t="str">
        <f>TEXT(SalesDataTable[[#This Row],[Order Date]],"mmm")</f>
        <v>May</v>
      </c>
    </row>
    <row r="837" spans="1:23" ht="15.6">
      <c r="A837" s="11">
        <v>2600</v>
      </c>
      <c r="B837" s="12">
        <v>46158</v>
      </c>
      <c r="C837" s="11">
        <f t="shared" si="91"/>
        <v>2026</v>
      </c>
      <c r="D837" s="13" t="str">
        <f t="shared" si="92"/>
        <v>May</v>
      </c>
      <c r="E837" s="14" t="str">
        <f t="shared" si="93"/>
        <v>Q2</v>
      </c>
      <c r="F837" s="11" t="s">
        <v>30</v>
      </c>
      <c r="G837" s="11" t="s">
        <v>67</v>
      </c>
      <c r="H837" s="11" t="s">
        <v>43</v>
      </c>
      <c r="I837" s="11" t="s">
        <v>37</v>
      </c>
      <c r="J837" s="11" t="s">
        <v>38</v>
      </c>
      <c r="K837" s="11" t="s">
        <v>39</v>
      </c>
      <c r="L837" s="15">
        <v>1</v>
      </c>
      <c r="M837" s="16">
        <v>35.97</v>
      </c>
      <c r="N837" s="17">
        <v>0.1</v>
      </c>
      <c r="O837" s="16">
        <v>13.54</v>
      </c>
      <c r="P837" s="16">
        <f t="shared" si="94"/>
        <v>32.372999999999998</v>
      </c>
      <c r="Q837" s="16">
        <f t="shared" si="95"/>
        <v>13.54</v>
      </c>
      <c r="R837" s="16">
        <f t="shared" si="96"/>
        <v>18.832999999999998</v>
      </c>
      <c r="S837" s="18">
        <f t="shared" si="97"/>
        <v>0.581750223952059</v>
      </c>
      <c r="T837" s="19">
        <f>YEAR(SalesDataTable[[#This Row],[Order Date]])</f>
        <v>2026</v>
      </c>
      <c r="U837" s="18" t="str">
        <f>"Q"&amp;ROUNDUP(MONTH(SalesDataTable[[#This Row],[Order Date]])/3,0)</f>
        <v>Q2</v>
      </c>
      <c r="V837" s="15">
        <f>MONTH(SalesDataTable[[#This Row],[Order Date]])</f>
        <v>5</v>
      </c>
      <c r="W837" s="18" t="str">
        <f>TEXT(SalesDataTable[[#This Row],[Order Date]],"mmm")</f>
        <v>May</v>
      </c>
    </row>
    <row r="838" spans="1:23" ht="15.6">
      <c r="A838" s="11">
        <v>2856</v>
      </c>
      <c r="B838" s="12">
        <v>46158</v>
      </c>
      <c r="C838" s="11">
        <f t="shared" si="91"/>
        <v>2026</v>
      </c>
      <c r="D838" s="13" t="str">
        <f t="shared" si="92"/>
        <v>May</v>
      </c>
      <c r="E838" s="14" t="str">
        <f t="shared" si="93"/>
        <v>Q2</v>
      </c>
      <c r="F838" s="11" t="s">
        <v>30</v>
      </c>
      <c r="G838" s="11" t="s">
        <v>65</v>
      </c>
      <c r="H838" s="11" t="s">
        <v>32</v>
      </c>
      <c r="I838" s="11" t="s">
        <v>40</v>
      </c>
      <c r="J838" s="11" t="s">
        <v>58</v>
      </c>
      <c r="K838" s="11" t="s">
        <v>62</v>
      </c>
      <c r="L838" s="15">
        <v>4</v>
      </c>
      <c r="M838" s="16">
        <v>125.11</v>
      </c>
      <c r="N838" s="17">
        <v>0.15</v>
      </c>
      <c r="O838" s="16">
        <v>70.010000000000005</v>
      </c>
      <c r="P838" s="16">
        <f t="shared" si="94"/>
        <v>425.37400000000002</v>
      </c>
      <c r="Q838" s="16">
        <f t="shared" si="95"/>
        <v>280.04000000000002</v>
      </c>
      <c r="R838" s="16">
        <f t="shared" si="96"/>
        <v>145.334</v>
      </c>
      <c r="S838" s="18">
        <f t="shared" si="97"/>
        <v>0.34166169065340102</v>
      </c>
      <c r="T838" s="19">
        <f>YEAR(SalesDataTable[[#This Row],[Order Date]])</f>
        <v>2026</v>
      </c>
      <c r="U838" s="18" t="str">
        <f>"Q"&amp;ROUNDUP(MONTH(SalesDataTable[[#This Row],[Order Date]])/3,0)</f>
        <v>Q2</v>
      </c>
      <c r="V838" s="15">
        <f>MONTH(SalesDataTable[[#This Row],[Order Date]])</f>
        <v>5</v>
      </c>
      <c r="W838" s="18" t="str">
        <f>TEXT(SalesDataTable[[#This Row],[Order Date]],"mmm")</f>
        <v>May</v>
      </c>
    </row>
    <row r="839" spans="1:23" ht="15.6">
      <c r="A839" s="11">
        <v>3478</v>
      </c>
      <c r="B839" s="12">
        <v>46158</v>
      </c>
      <c r="C839" s="11">
        <f t="shared" si="91"/>
        <v>2026</v>
      </c>
      <c r="D839" s="13" t="str">
        <f t="shared" si="92"/>
        <v>May</v>
      </c>
      <c r="E839" s="14" t="str">
        <f t="shared" si="93"/>
        <v>Q2</v>
      </c>
      <c r="F839" s="11" t="s">
        <v>44</v>
      </c>
      <c r="G839" s="11" t="s">
        <v>57</v>
      </c>
      <c r="H839" s="11" t="s">
        <v>26</v>
      </c>
      <c r="I839" s="11" t="s">
        <v>37</v>
      </c>
      <c r="J839" s="11" t="s">
        <v>58</v>
      </c>
      <c r="K839" s="11" t="s">
        <v>66</v>
      </c>
      <c r="L839" s="15">
        <v>4</v>
      </c>
      <c r="M839" s="16">
        <v>36.29</v>
      </c>
      <c r="N839" s="17">
        <v>0.1</v>
      </c>
      <c r="O839" s="16">
        <v>13.77</v>
      </c>
      <c r="P839" s="16">
        <f t="shared" si="94"/>
        <v>130.64400000000001</v>
      </c>
      <c r="Q839" s="16">
        <f t="shared" si="95"/>
        <v>55.08</v>
      </c>
      <c r="R839" s="16">
        <f t="shared" si="96"/>
        <v>75.563999999999993</v>
      </c>
      <c r="S839" s="18">
        <f t="shared" si="97"/>
        <v>0.57839625241113302</v>
      </c>
      <c r="T839" s="19">
        <f>YEAR(SalesDataTable[[#This Row],[Order Date]])</f>
        <v>2026</v>
      </c>
      <c r="U839" s="18" t="str">
        <f>"Q"&amp;ROUNDUP(MONTH(SalesDataTable[[#This Row],[Order Date]])/3,0)</f>
        <v>Q2</v>
      </c>
      <c r="V839" s="15">
        <f>MONTH(SalesDataTable[[#This Row],[Order Date]])</f>
        <v>5</v>
      </c>
      <c r="W839" s="18" t="str">
        <f>TEXT(SalesDataTable[[#This Row],[Order Date]],"mmm")</f>
        <v>May</v>
      </c>
    </row>
    <row r="840" spans="1:23" ht="15.6">
      <c r="A840" s="11">
        <v>3599</v>
      </c>
      <c r="B840" s="12">
        <v>46158</v>
      </c>
      <c r="C840" s="11">
        <f t="shared" si="91"/>
        <v>2026</v>
      </c>
      <c r="D840" s="13" t="str">
        <f t="shared" si="92"/>
        <v>May</v>
      </c>
      <c r="E840" s="14" t="str">
        <f t="shared" si="93"/>
        <v>Q2</v>
      </c>
      <c r="F840" s="11" t="s">
        <v>30</v>
      </c>
      <c r="G840" s="11" t="s">
        <v>51</v>
      </c>
      <c r="H840" s="11" t="s">
        <v>26</v>
      </c>
      <c r="I840" s="11" t="s">
        <v>37</v>
      </c>
      <c r="J840" s="11" t="s">
        <v>33</v>
      </c>
      <c r="K840" s="11" t="s">
        <v>41</v>
      </c>
      <c r="L840" s="15">
        <v>4</v>
      </c>
      <c r="M840" s="16">
        <v>143.34</v>
      </c>
      <c r="N840" s="17">
        <v>0</v>
      </c>
      <c r="O840" s="16">
        <v>80.55</v>
      </c>
      <c r="P840" s="16">
        <f t="shared" si="94"/>
        <v>573.36</v>
      </c>
      <c r="Q840" s="16">
        <f t="shared" si="95"/>
        <v>322.2</v>
      </c>
      <c r="R840" s="16">
        <f t="shared" si="96"/>
        <v>251.16</v>
      </c>
      <c r="S840" s="18">
        <f t="shared" si="97"/>
        <v>0.43804939305148599</v>
      </c>
      <c r="T840" s="19">
        <f>YEAR(SalesDataTable[[#This Row],[Order Date]])</f>
        <v>2026</v>
      </c>
      <c r="U840" s="18" t="str">
        <f>"Q"&amp;ROUNDUP(MONTH(SalesDataTable[[#This Row],[Order Date]])/3,0)</f>
        <v>Q2</v>
      </c>
      <c r="V840" s="15">
        <f>MONTH(SalesDataTable[[#This Row],[Order Date]])</f>
        <v>5</v>
      </c>
      <c r="W840" s="18" t="str">
        <f>TEXT(SalesDataTable[[#This Row],[Order Date]],"mmm")</f>
        <v>May</v>
      </c>
    </row>
    <row r="841" spans="1:23" ht="15.6">
      <c r="A841" s="11">
        <v>282</v>
      </c>
      <c r="B841" s="12">
        <v>46159</v>
      </c>
      <c r="C841" s="11">
        <f t="shared" si="91"/>
        <v>2026</v>
      </c>
      <c r="D841" s="13" t="str">
        <f t="shared" si="92"/>
        <v>May</v>
      </c>
      <c r="E841" s="14" t="str">
        <f t="shared" si="93"/>
        <v>Q2</v>
      </c>
      <c r="F841" s="11" t="s">
        <v>30</v>
      </c>
      <c r="G841" s="11" t="s">
        <v>67</v>
      </c>
      <c r="H841" s="11" t="s">
        <v>52</v>
      </c>
      <c r="I841" s="11" t="s">
        <v>37</v>
      </c>
      <c r="J841" s="11" t="s">
        <v>28</v>
      </c>
      <c r="K841" s="11" t="s">
        <v>46</v>
      </c>
      <c r="L841" s="15">
        <v>3</v>
      </c>
      <c r="M841" s="16">
        <v>51.68</v>
      </c>
      <c r="N841" s="17">
        <v>0</v>
      </c>
      <c r="O841" s="16">
        <v>22.4</v>
      </c>
      <c r="P841" s="16">
        <f t="shared" si="94"/>
        <v>155.04</v>
      </c>
      <c r="Q841" s="16">
        <f t="shared" si="95"/>
        <v>67.2</v>
      </c>
      <c r="R841" s="16">
        <f t="shared" si="96"/>
        <v>87.84</v>
      </c>
      <c r="S841" s="18">
        <f t="shared" si="97"/>
        <v>0.56656346749226005</v>
      </c>
      <c r="T841" s="19">
        <f>YEAR(SalesDataTable[[#This Row],[Order Date]])</f>
        <v>2026</v>
      </c>
      <c r="U841" s="18" t="str">
        <f>"Q"&amp;ROUNDUP(MONTH(SalesDataTable[[#This Row],[Order Date]])/3,0)</f>
        <v>Q2</v>
      </c>
      <c r="V841" s="15">
        <f>MONTH(SalesDataTable[[#This Row],[Order Date]])</f>
        <v>5</v>
      </c>
      <c r="W841" s="18" t="str">
        <f>TEXT(SalesDataTable[[#This Row],[Order Date]],"mmm")</f>
        <v>May</v>
      </c>
    </row>
    <row r="842" spans="1:23" ht="15.6">
      <c r="A842" s="11">
        <v>980</v>
      </c>
      <c r="B842" s="12">
        <v>46159</v>
      </c>
      <c r="C842" s="11">
        <f t="shared" si="91"/>
        <v>2026</v>
      </c>
      <c r="D842" s="13" t="str">
        <f t="shared" si="92"/>
        <v>May</v>
      </c>
      <c r="E842" s="14" t="str">
        <f t="shared" si="93"/>
        <v>Q2</v>
      </c>
      <c r="F842" s="11" t="s">
        <v>44</v>
      </c>
      <c r="G842" s="11" t="s">
        <v>55</v>
      </c>
      <c r="H842" s="11" t="s">
        <v>26</v>
      </c>
      <c r="I842" s="11" t="s">
        <v>27</v>
      </c>
      <c r="J842" s="11" t="s">
        <v>38</v>
      </c>
      <c r="K842" s="11" t="s">
        <v>56</v>
      </c>
      <c r="L842" s="15">
        <v>1</v>
      </c>
      <c r="M842" s="16">
        <v>46.84</v>
      </c>
      <c r="N842" s="17">
        <v>0</v>
      </c>
      <c r="O842" s="16">
        <v>17.93</v>
      </c>
      <c r="P842" s="16">
        <f t="shared" si="94"/>
        <v>46.84</v>
      </c>
      <c r="Q842" s="16">
        <f t="shared" si="95"/>
        <v>17.93</v>
      </c>
      <c r="R842" s="16">
        <f t="shared" si="96"/>
        <v>28.91</v>
      </c>
      <c r="S842" s="18">
        <f t="shared" si="97"/>
        <v>0.617207514944492</v>
      </c>
      <c r="T842" s="19">
        <f>YEAR(SalesDataTable[[#This Row],[Order Date]])</f>
        <v>2026</v>
      </c>
      <c r="U842" s="18" t="str">
        <f>"Q"&amp;ROUNDUP(MONTH(SalesDataTable[[#This Row],[Order Date]])/3,0)</f>
        <v>Q2</v>
      </c>
      <c r="V842" s="15">
        <f>MONTH(SalesDataTable[[#This Row],[Order Date]])</f>
        <v>5</v>
      </c>
      <c r="W842" s="18" t="str">
        <f>TEXT(SalesDataTable[[#This Row],[Order Date]],"mmm")</f>
        <v>May</v>
      </c>
    </row>
    <row r="843" spans="1:23" ht="15.6">
      <c r="A843" s="11">
        <v>1155</v>
      </c>
      <c r="B843" s="12">
        <v>46159</v>
      </c>
      <c r="C843" s="11">
        <f t="shared" si="91"/>
        <v>2026</v>
      </c>
      <c r="D843" s="13" t="str">
        <f t="shared" si="92"/>
        <v>May</v>
      </c>
      <c r="E843" s="14" t="str">
        <f t="shared" si="93"/>
        <v>Q2</v>
      </c>
      <c r="F843" s="11" t="s">
        <v>35</v>
      </c>
      <c r="G843" s="11" t="s">
        <v>36</v>
      </c>
      <c r="H843" s="11" t="s">
        <v>52</v>
      </c>
      <c r="I843" s="11" t="s">
        <v>37</v>
      </c>
      <c r="J843" s="11" t="s">
        <v>33</v>
      </c>
      <c r="K843" s="11" t="s">
        <v>70</v>
      </c>
      <c r="L843" s="15">
        <v>5</v>
      </c>
      <c r="M843" s="16">
        <v>72.900000000000006</v>
      </c>
      <c r="N843" s="17">
        <v>0.05</v>
      </c>
      <c r="O843" s="16">
        <v>31.57</v>
      </c>
      <c r="P843" s="16">
        <f t="shared" si="94"/>
        <v>346.27499999999998</v>
      </c>
      <c r="Q843" s="16">
        <f t="shared" si="95"/>
        <v>157.85</v>
      </c>
      <c r="R843" s="16">
        <f t="shared" si="96"/>
        <v>188.42500000000001</v>
      </c>
      <c r="S843" s="18">
        <f t="shared" si="97"/>
        <v>0.54414843693596104</v>
      </c>
      <c r="T843" s="19">
        <f>YEAR(SalesDataTable[[#This Row],[Order Date]])</f>
        <v>2026</v>
      </c>
      <c r="U843" s="18" t="str">
        <f>"Q"&amp;ROUNDUP(MONTH(SalesDataTable[[#This Row],[Order Date]])/3,0)</f>
        <v>Q2</v>
      </c>
      <c r="V843" s="15">
        <f>MONTH(SalesDataTable[[#This Row],[Order Date]])</f>
        <v>5</v>
      </c>
      <c r="W843" s="18" t="str">
        <f>TEXT(SalesDataTable[[#This Row],[Order Date]],"mmm")</f>
        <v>May</v>
      </c>
    </row>
    <row r="844" spans="1:23" ht="15.6">
      <c r="A844" s="11">
        <v>1816</v>
      </c>
      <c r="B844" s="12">
        <v>46159</v>
      </c>
      <c r="C844" s="11">
        <f t="shared" si="91"/>
        <v>2026</v>
      </c>
      <c r="D844" s="13" t="str">
        <f t="shared" si="92"/>
        <v>May</v>
      </c>
      <c r="E844" s="14" t="str">
        <f t="shared" si="93"/>
        <v>Q2</v>
      </c>
      <c r="F844" s="11" t="s">
        <v>44</v>
      </c>
      <c r="G844" s="11" t="s">
        <v>55</v>
      </c>
      <c r="H844" s="11" t="s">
        <v>26</v>
      </c>
      <c r="I844" s="11" t="s">
        <v>37</v>
      </c>
      <c r="J844" s="11" t="s">
        <v>33</v>
      </c>
      <c r="K844" s="11" t="s">
        <v>34</v>
      </c>
      <c r="L844" s="15">
        <v>1</v>
      </c>
      <c r="M844" s="16">
        <v>91.07</v>
      </c>
      <c r="N844" s="17">
        <v>0</v>
      </c>
      <c r="O844" s="16">
        <v>45.3</v>
      </c>
      <c r="P844" s="16">
        <f t="shared" si="94"/>
        <v>91.07</v>
      </c>
      <c r="Q844" s="16">
        <f t="shared" si="95"/>
        <v>45.3</v>
      </c>
      <c r="R844" s="16">
        <f t="shared" si="96"/>
        <v>45.77</v>
      </c>
      <c r="S844" s="18">
        <f t="shared" si="97"/>
        <v>0.50258043263423702</v>
      </c>
      <c r="T844" s="19">
        <f>YEAR(SalesDataTable[[#This Row],[Order Date]])</f>
        <v>2026</v>
      </c>
      <c r="U844" s="18" t="str">
        <f>"Q"&amp;ROUNDUP(MONTH(SalesDataTable[[#This Row],[Order Date]])/3,0)</f>
        <v>Q2</v>
      </c>
      <c r="V844" s="15">
        <f>MONTH(SalesDataTable[[#This Row],[Order Date]])</f>
        <v>5</v>
      </c>
      <c r="W844" s="18" t="str">
        <f>TEXT(SalesDataTable[[#This Row],[Order Date]],"mmm")</f>
        <v>May</v>
      </c>
    </row>
    <row r="845" spans="1:23" ht="15.6">
      <c r="A845" s="11">
        <v>2128</v>
      </c>
      <c r="B845" s="12">
        <v>46159</v>
      </c>
      <c r="C845" s="11">
        <f t="shared" si="91"/>
        <v>2026</v>
      </c>
      <c r="D845" s="13" t="str">
        <f t="shared" si="92"/>
        <v>May</v>
      </c>
      <c r="E845" s="14" t="str">
        <f t="shared" si="93"/>
        <v>Q2</v>
      </c>
      <c r="F845" s="11" t="s">
        <v>35</v>
      </c>
      <c r="G845" s="11" t="s">
        <v>63</v>
      </c>
      <c r="H845" s="11" t="s">
        <v>43</v>
      </c>
      <c r="I845" s="11" t="s">
        <v>37</v>
      </c>
      <c r="J845" s="11" t="s">
        <v>28</v>
      </c>
      <c r="K845" s="11" t="s">
        <v>29</v>
      </c>
      <c r="L845" s="15">
        <v>1</v>
      </c>
      <c r="M845" s="16">
        <v>81.86</v>
      </c>
      <c r="N845" s="17">
        <v>0</v>
      </c>
      <c r="O845" s="16">
        <v>43.14</v>
      </c>
      <c r="P845" s="16">
        <f t="shared" si="94"/>
        <v>81.86</v>
      </c>
      <c r="Q845" s="16">
        <f t="shared" si="95"/>
        <v>43.14</v>
      </c>
      <c r="R845" s="16">
        <f t="shared" si="96"/>
        <v>38.72</v>
      </c>
      <c r="S845" s="18">
        <f t="shared" si="97"/>
        <v>0.47300268751527003</v>
      </c>
      <c r="T845" s="19">
        <f>YEAR(SalesDataTable[[#This Row],[Order Date]])</f>
        <v>2026</v>
      </c>
      <c r="U845" s="18" t="str">
        <f>"Q"&amp;ROUNDUP(MONTH(SalesDataTable[[#This Row],[Order Date]])/3,0)</f>
        <v>Q2</v>
      </c>
      <c r="V845" s="15">
        <f>MONTH(SalesDataTable[[#This Row],[Order Date]])</f>
        <v>5</v>
      </c>
      <c r="W845" s="18" t="str">
        <f>TEXT(SalesDataTable[[#This Row],[Order Date]],"mmm")</f>
        <v>May</v>
      </c>
    </row>
    <row r="846" spans="1:23" ht="15.6">
      <c r="A846" s="11">
        <v>2296</v>
      </c>
      <c r="B846" s="12">
        <v>46159</v>
      </c>
      <c r="C846" s="11">
        <f t="shared" si="91"/>
        <v>2026</v>
      </c>
      <c r="D846" s="13" t="str">
        <f t="shared" si="92"/>
        <v>May</v>
      </c>
      <c r="E846" s="14" t="str">
        <f t="shared" si="93"/>
        <v>Q2</v>
      </c>
      <c r="F846" s="11" t="s">
        <v>44</v>
      </c>
      <c r="G846" s="11" t="s">
        <v>57</v>
      </c>
      <c r="H846" s="11" t="s">
        <v>26</v>
      </c>
      <c r="I846" s="11" t="s">
        <v>27</v>
      </c>
      <c r="J846" s="11" t="s">
        <v>38</v>
      </c>
      <c r="K846" s="11" t="s">
        <v>56</v>
      </c>
      <c r="L846" s="15">
        <v>1</v>
      </c>
      <c r="M846" s="16">
        <v>45.45</v>
      </c>
      <c r="N846" s="17">
        <v>0</v>
      </c>
      <c r="O846" s="16">
        <v>17.93</v>
      </c>
      <c r="P846" s="16">
        <f t="shared" si="94"/>
        <v>45.45</v>
      </c>
      <c r="Q846" s="16">
        <f t="shared" si="95"/>
        <v>17.93</v>
      </c>
      <c r="R846" s="16">
        <f t="shared" si="96"/>
        <v>27.52</v>
      </c>
      <c r="S846" s="18">
        <f t="shared" si="97"/>
        <v>0.60550055005500603</v>
      </c>
      <c r="T846" s="19">
        <f>YEAR(SalesDataTable[[#This Row],[Order Date]])</f>
        <v>2026</v>
      </c>
      <c r="U846" s="18" t="str">
        <f>"Q"&amp;ROUNDUP(MONTH(SalesDataTable[[#This Row],[Order Date]])/3,0)</f>
        <v>Q2</v>
      </c>
      <c r="V846" s="15">
        <f>MONTH(SalesDataTable[[#This Row],[Order Date]])</f>
        <v>5</v>
      </c>
      <c r="W846" s="18" t="str">
        <f>TEXT(SalesDataTable[[#This Row],[Order Date]],"mmm")</f>
        <v>May</v>
      </c>
    </row>
    <row r="847" spans="1:23" ht="15.6">
      <c r="A847" s="11">
        <v>2322</v>
      </c>
      <c r="B847" s="12">
        <v>46159</v>
      </c>
      <c r="C847" s="11">
        <f t="shared" si="91"/>
        <v>2026</v>
      </c>
      <c r="D847" s="13" t="str">
        <f t="shared" si="92"/>
        <v>May</v>
      </c>
      <c r="E847" s="14" t="str">
        <f t="shared" si="93"/>
        <v>Q2</v>
      </c>
      <c r="F847" s="11" t="s">
        <v>35</v>
      </c>
      <c r="G847" s="11" t="s">
        <v>63</v>
      </c>
      <c r="H847" s="11" t="s">
        <v>43</v>
      </c>
      <c r="I847" s="11" t="s">
        <v>40</v>
      </c>
      <c r="J847" s="11" t="s">
        <v>33</v>
      </c>
      <c r="K847" s="11" t="s">
        <v>70</v>
      </c>
      <c r="L847" s="15">
        <v>1</v>
      </c>
      <c r="M847" s="16">
        <v>70.62</v>
      </c>
      <c r="N847" s="17">
        <v>0</v>
      </c>
      <c r="O847" s="16">
        <v>32.53</v>
      </c>
      <c r="P847" s="16">
        <f t="shared" si="94"/>
        <v>70.62</v>
      </c>
      <c r="Q847" s="16">
        <f t="shared" si="95"/>
        <v>32.53</v>
      </c>
      <c r="R847" s="16">
        <f t="shared" si="96"/>
        <v>38.090000000000003</v>
      </c>
      <c r="S847" s="18">
        <f t="shared" si="97"/>
        <v>0.53936561880487099</v>
      </c>
      <c r="T847" s="19">
        <f>YEAR(SalesDataTable[[#This Row],[Order Date]])</f>
        <v>2026</v>
      </c>
      <c r="U847" s="18" t="str">
        <f>"Q"&amp;ROUNDUP(MONTH(SalesDataTable[[#This Row],[Order Date]])/3,0)</f>
        <v>Q2</v>
      </c>
      <c r="V847" s="15">
        <f>MONTH(SalesDataTable[[#This Row],[Order Date]])</f>
        <v>5</v>
      </c>
      <c r="W847" s="18" t="str">
        <f>TEXT(SalesDataTable[[#This Row],[Order Date]],"mmm")</f>
        <v>May</v>
      </c>
    </row>
    <row r="848" spans="1:23" ht="15.6">
      <c r="A848" s="11">
        <v>3480</v>
      </c>
      <c r="B848" s="12">
        <v>46159</v>
      </c>
      <c r="C848" s="11">
        <f t="shared" si="91"/>
        <v>2026</v>
      </c>
      <c r="D848" s="13" t="str">
        <f t="shared" si="92"/>
        <v>May</v>
      </c>
      <c r="E848" s="14" t="str">
        <f t="shared" si="93"/>
        <v>Q2</v>
      </c>
      <c r="F848" s="11" t="s">
        <v>44</v>
      </c>
      <c r="G848" s="11" t="s">
        <v>57</v>
      </c>
      <c r="H848" s="11" t="s">
        <v>26</v>
      </c>
      <c r="I848" s="11" t="s">
        <v>37</v>
      </c>
      <c r="J848" s="11" t="s">
        <v>58</v>
      </c>
      <c r="K848" s="11" t="s">
        <v>69</v>
      </c>
      <c r="L848" s="15">
        <v>2</v>
      </c>
      <c r="M848" s="16">
        <v>51.56</v>
      </c>
      <c r="N848" s="17">
        <v>0</v>
      </c>
      <c r="O848" s="16">
        <v>22.46</v>
      </c>
      <c r="P848" s="16">
        <f t="shared" si="94"/>
        <v>103.12</v>
      </c>
      <c r="Q848" s="16">
        <f t="shared" si="95"/>
        <v>44.92</v>
      </c>
      <c r="R848" s="16">
        <f t="shared" si="96"/>
        <v>58.2</v>
      </c>
      <c r="S848" s="18">
        <f t="shared" si="97"/>
        <v>0.56439100077579496</v>
      </c>
      <c r="T848" s="19">
        <f>YEAR(SalesDataTable[[#This Row],[Order Date]])</f>
        <v>2026</v>
      </c>
      <c r="U848" s="18" t="str">
        <f>"Q"&amp;ROUNDUP(MONTH(SalesDataTable[[#This Row],[Order Date]])/3,0)</f>
        <v>Q2</v>
      </c>
      <c r="V848" s="15">
        <f>MONTH(SalesDataTable[[#This Row],[Order Date]])</f>
        <v>5</v>
      </c>
      <c r="W848" s="18" t="str">
        <f>TEXT(SalesDataTable[[#This Row],[Order Date]],"mmm")</f>
        <v>May</v>
      </c>
    </row>
    <row r="849" spans="1:23" ht="15.6">
      <c r="A849" s="11">
        <v>4426</v>
      </c>
      <c r="B849" s="12">
        <v>46159</v>
      </c>
      <c r="C849" s="11">
        <f t="shared" si="91"/>
        <v>2026</v>
      </c>
      <c r="D849" s="13" t="str">
        <f t="shared" si="92"/>
        <v>May</v>
      </c>
      <c r="E849" s="14" t="str">
        <f t="shared" si="93"/>
        <v>Q2</v>
      </c>
      <c r="F849" s="11" t="s">
        <v>44</v>
      </c>
      <c r="G849" s="11" t="s">
        <v>57</v>
      </c>
      <c r="H849" s="11" t="s">
        <v>26</v>
      </c>
      <c r="I849" s="11" t="s">
        <v>37</v>
      </c>
      <c r="J849" s="11" t="s">
        <v>33</v>
      </c>
      <c r="K849" s="11" t="s">
        <v>41</v>
      </c>
      <c r="L849" s="15">
        <v>2</v>
      </c>
      <c r="M849" s="16">
        <v>146.22</v>
      </c>
      <c r="N849" s="17">
        <v>0</v>
      </c>
      <c r="O849" s="16">
        <v>81.069999999999993</v>
      </c>
      <c r="P849" s="16">
        <f t="shared" si="94"/>
        <v>292.44</v>
      </c>
      <c r="Q849" s="16">
        <f t="shared" si="95"/>
        <v>162.13999999999999</v>
      </c>
      <c r="R849" s="16">
        <f t="shared" si="96"/>
        <v>130.30000000000001</v>
      </c>
      <c r="S849" s="18">
        <f t="shared" si="97"/>
        <v>0.445561482697305</v>
      </c>
      <c r="T849" s="19">
        <f>YEAR(SalesDataTable[[#This Row],[Order Date]])</f>
        <v>2026</v>
      </c>
      <c r="U849" s="18" t="str">
        <f>"Q"&amp;ROUNDUP(MONTH(SalesDataTable[[#This Row],[Order Date]])/3,0)</f>
        <v>Q2</v>
      </c>
      <c r="V849" s="15">
        <f>MONTH(SalesDataTable[[#This Row],[Order Date]])</f>
        <v>5</v>
      </c>
      <c r="W849" s="18" t="str">
        <f>TEXT(SalesDataTable[[#This Row],[Order Date]],"mmm")</f>
        <v>May</v>
      </c>
    </row>
    <row r="850" spans="1:23" ht="15.6">
      <c r="A850" s="11">
        <v>4938</v>
      </c>
      <c r="B850" s="12">
        <v>46159</v>
      </c>
      <c r="C850" s="11">
        <f t="shared" si="91"/>
        <v>2026</v>
      </c>
      <c r="D850" s="13" t="str">
        <f t="shared" si="92"/>
        <v>May</v>
      </c>
      <c r="E850" s="14" t="str">
        <f t="shared" si="93"/>
        <v>Q2</v>
      </c>
      <c r="F850" s="11" t="s">
        <v>44</v>
      </c>
      <c r="G850" s="11" t="s">
        <v>71</v>
      </c>
      <c r="H850" s="11" t="s">
        <v>43</v>
      </c>
      <c r="I850" s="11" t="s">
        <v>27</v>
      </c>
      <c r="J850" s="11" t="s">
        <v>58</v>
      </c>
      <c r="K850" s="11" t="s">
        <v>69</v>
      </c>
      <c r="L850" s="15">
        <v>2</v>
      </c>
      <c r="M850" s="16">
        <v>51.34</v>
      </c>
      <c r="N850" s="17">
        <v>0</v>
      </c>
      <c r="O850" s="16">
        <v>22.17</v>
      </c>
      <c r="P850" s="16">
        <f t="shared" si="94"/>
        <v>102.68</v>
      </c>
      <c r="Q850" s="16">
        <f t="shared" si="95"/>
        <v>44.34</v>
      </c>
      <c r="R850" s="16">
        <f t="shared" si="96"/>
        <v>58.34</v>
      </c>
      <c r="S850" s="18">
        <f t="shared" si="97"/>
        <v>0.56817296455005795</v>
      </c>
      <c r="T850" s="19">
        <f>YEAR(SalesDataTable[[#This Row],[Order Date]])</f>
        <v>2026</v>
      </c>
      <c r="U850" s="18" t="str">
        <f>"Q"&amp;ROUNDUP(MONTH(SalesDataTable[[#This Row],[Order Date]])/3,0)</f>
        <v>Q2</v>
      </c>
      <c r="V850" s="15">
        <f>MONTH(SalesDataTable[[#This Row],[Order Date]])</f>
        <v>5</v>
      </c>
      <c r="W850" s="18" t="str">
        <f>TEXT(SalesDataTable[[#This Row],[Order Date]],"mmm")</f>
        <v>May</v>
      </c>
    </row>
    <row r="851" spans="1:23" ht="15.6">
      <c r="A851" s="11">
        <v>915</v>
      </c>
      <c r="B851" s="12">
        <v>46160</v>
      </c>
      <c r="C851" s="11">
        <f t="shared" si="91"/>
        <v>2026</v>
      </c>
      <c r="D851" s="13" t="str">
        <f t="shared" si="92"/>
        <v>May</v>
      </c>
      <c r="E851" s="14" t="str">
        <f t="shared" si="93"/>
        <v>Q2</v>
      </c>
      <c r="F851" s="11" t="s">
        <v>44</v>
      </c>
      <c r="G851" s="11" t="s">
        <v>57</v>
      </c>
      <c r="H851" s="11" t="s">
        <v>26</v>
      </c>
      <c r="I851" s="11" t="s">
        <v>37</v>
      </c>
      <c r="J851" s="11" t="s">
        <v>33</v>
      </c>
      <c r="K851" s="11" t="s">
        <v>61</v>
      </c>
      <c r="L851" s="15">
        <v>1</v>
      </c>
      <c r="M851" s="16">
        <v>153.61000000000001</v>
      </c>
      <c r="N851" s="17">
        <v>0.05</v>
      </c>
      <c r="O851" s="16">
        <v>79.94</v>
      </c>
      <c r="P851" s="16">
        <f t="shared" si="94"/>
        <v>145.92949999999999</v>
      </c>
      <c r="Q851" s="16">
        <f t="shared" si="95"/>
        <v>79.94</v>
      </c>
      <c r="R851" s="16">
        <f t="shared" si="96"/>
        <v>65.989500000000007</v>
      </c>
      <c r="S851" s="18">
        <f t="shared" si="97"/>
        <v>0.45220123415759</v>
      </c>
      <c r="T851" s="19">
        <f>YEAR(SalesDataTable[[#This Row],[Order Date]])</f>
        <v>2026</v>
      </c>
      <c r="U851" s="18" t="str">
        <f>"Q"&amp;ROUNDUP(MONTH(SalesDataTable[[#This Row],[Order Date]])/3,0)</f>
        <v>Q2</v>
      </c>
      <c r="V851" s="15">
        <f>MONTH(SalesDataTable[[#This Row],[Order Date]])</f>
        <v>5</v>
      </c>
      <c r="W851" s="18" t="str">
        <f>TEXT(SalesDataTable[[#This Row],[Order Date]],"mmm")</f>
        <v>May</v>
      </c>
    </row>
    <row r="852" spans="1:23" ht="15.6">
      <c r="A852" s="11">
        <v>1188</v>
      </c>
      <c r="B852" s="12">
        <v>46160</v>
      </c>
      <c r="C852" s="11">
        <f t="shared" si="91"/>
        <v>2026</v>
      </c>
      <c r="D852" s="13" t="str">
        <f t="shared" si="92"/>
        <v>May</v>
      </c>
      <c r="E852" s="14" t="str">
        <f t="shared" si="93"/>
        <v>Q2</v>
      </c>
      <c r="F852" s="11" t="s">
        <v>30</v>
      </c>
      <c r="G852" s="11" t="s">
        <v>51</v>
      </c>
      <c r="H852" s="11" t="s">
        <v>26</v>
      </c>
      <c r="I852" s="11" t="s">
        <v>27</v>
      </c>
      <c r="J852" s="11" t="s">
        <v>47</v>
      </c>
      <c r="K852" s="11" t="s">
        <v>64</v>
      </c>
      <c r="L852" s="15">
        <v>1</v>
      </c>
      <c r="M852" s="16">
        <v>82.44</v>
      </c>
      <c r="N852" s="17">
        <v>0.15</v>
      </c>
      <c r="O852" s="16">
        <v>39.380000000000003</v>
      </c>
      <c r="P852" s="16">
        <f t="shared" si="94"/>
        <v>70.073999999999998</v>
      </c>
      <c r="Q852" s="16">
        <f t="shared" si="95"/>
        <v>39.380000000000003</v>
      </c>
      <c r="R852" s="16">
        <f t="shared" si="96"/>
        <v>30.693999999999999</v>
      </c>
      <c r="S852" s="18">
        <f t="shared" si="97"/>
        <v>0.43802266175757099</v>
      </c>
      <c r="T852" s="19">
        <f>YEAR(SalesDataTable[[#This Row],[Order Date]])</f>
        <v>2026</v>
      </c>
      <c r="U852" s="18" t="str">
        <f>"Q"&amp;ROUNDUP(MONTH(SalesDataTable[[#This Row],[Order Date]])/3,0)</f>
        <v>Q2</v>
      </c>
      <c r="V852" s="15">
        <f>MONTH(SalesDataTable[[#This Row],[Order Date]])</f>
        <v>5</v>
      </c>
      <c r="W852" s="18" t="str">
        <f>TEXT(SalesDataTable[[#This Row],[Order Date]],"mmm")</f>
        <v>May</v>
      </c>
    </row>
    <row r="853" spans="1:23" ht="15.6">
      <c r="A853" s="11">
        <v>1594</v>
      </c>
      <c r="B853" s="12">
        <v>46160</v>
      </c>
      <c r="C853" s="11">
        <f t="shared" si="91"/>
        <v>2026</v>
      </c>
      <c r="D853" s="13" t="str">
        <f t="shared" si="92"/>
        <v>May</v>
      </c>
      <c r="E853" s="14" t="str">
        <f t="shared" si="93"/>
        <v>Q2</v>
      </c>
      <c r="F853" s="11" t="s">
        <v>24</v>
      </c>
      <c r="G853" s="11" t="s">
        <v>25</v>
      </c>
      <c r="H853" s="11" t="s">
        <v>32</v>
      </c>
      <c r="I853" s="11" t="s">
        <v>40</v>
      </c>
      <c r="J853" s="11" t="s">
        <v>33</v>
      </c>
      <c r="K853" s="11" t="s">
        <v>34</v>
      </c>
      <c r="L853" s="15">
        <v>10</v>
      </c>
      <c r="M853" s="16">
        <v>92.09</v>
      </c>
      <c r="N853" s="17">
        <v>0.15</v>
      </c>
      <c r="O853" s="16">
        <v>45.13</v>
      </c>
      <c r="P853" s="16">
        <f t="shared" si="94"/>
        <v>782.76499999999999</v>
      </c>
      <c r="Q853" s="16">
        <f t="shared" si="95"/>
        <v>451.3</v>
      </c>
      <c r="R853" s="16">
        <f t="shared" si="96"/>
        <v>331.46499999999997</v>
      </c>
      <c r="S853" s="18">
        <f t="shared" si="97"/>
        <v>0.42345403792964698</v>
      </c>
      <c r="T853" s="19">
        <f>YEAR(SalesDataTable[[#This Row],[Order Date]])</f>
        <v>2026</v>
      </c>
      <c r="U853" s="18" t="str">
        <f>"Q"&amp;ROUNDUP(MONTH(SalesDataTable[[#This Row],[Order Date]])/3,0)</f>
        <v>Q2</v>
      </c>
      <c r="V853" s="15">
        <f>MONTH(SalesDataTable[[#This Row],[Order Date]])</f>
        <v>5</v>
      </c>
      <c r="W853" s="18" t="str">
        <f>TEXT(SalesDataTable[[#This Row],[Order Date]],"mmm")</f>
        <v>May</v>
      </c>
    </row>
    <row r="854" spans="1:23" ht="15.6">
      <c r="A854" s="11">
        <v>3022</v>
      </c>
      <c r="B854" s="12">
        <v>46160</v>
      </c>
      <c r="C854" s="11">
        <f t="shared" si="91"/>
        <v>2026</v>
      </c>
      <c r="D854" s="13" t="str">
        <f t="shared" si="92"/>
        <v>May</v>
      </c>
      <c r="E854" s="14" t="str">
        <f t="shared" si="93"/>
        <v>Q2</v>
      </c>
      <c r="F854" s="11" t="s">
        <v>44</v>
      </c>
      <c r="G854" s="11" t="s">
        <v>57</v>
      </c>
      <c r="H854" s="11" t="s">
        <v>52</v>
      </c>
      <c r="I854" s="11" t="s">
        <v>37</v>
      </c>
      <c r="J854" s="11" t="s">
        <v>38</v>
      </c>
      <c r="K854" s="11" t="s">
        <v>39</v>
      </c>
      <c r="L854" s="15">
        <v>1</v>
      </c>
      <c r="M854" s="16">
        <v>36.72</v>
      </c>
      <c r="N854" s="17">
        <v>0</v>
      </c>
      <c r="O854" s="16">
        <v>13.67</v>
      </c>
      <c r="P854" s="16">
        <f t="shared" si="94"/>
        <v>36.72</v>
      </c>
      <c r="Q854" s="16">
        <f t="shared" si="95"/>
        <v>13.67</v>
      </c>
      <c r="R854" s="16">
        <f t="shared" si="96"/>
        <v>23.05</v>
      </c>
      <c r="S854" s="18">
        <f t="shared" si="97"/>
        <v>0.62772331154684102</v>
      </c>
      <c r="T854" s="19">
        <f>YEAR(SalesDataTable[[#This Row],[Order Date]])</f>
        <v>2026</v>
      </c>
      <c r="U854" s="18" t="str">
        <f>"Q"&amp;ROUNDUP(MONTH(SalesDataTable[[#This Row],[Order Date]])/3,0)</f>
        <v>Q2</v>
      </c>
      <c r="V854" s="15">
        <f>MONTH(SalesDataTable[[#This Row],[Order Date]])</f>
        <v>5</v>
      </c>
      <c r="W854" s="18" t="str">
        <f>TEXT(SalesDataTable[[#This Row],[Order Date]],"mmm")</f>
        <v>May</v>
      </c>
    </row>
    <row r="855" spans="1:23" ht="15.6">
      <c r="A855" s="11">
        <v>588</v>
      </c>
      <c r="B855" s="12">
        <v>46161</v>
      </c>
      <c r="C855" s="11">
        <f t="shared" si="91"/>
        <v>2026</v>
      </c>
      <c r="D855" s="13" t="str">
        <f t="shared" si="92"/>
        <v>May</v>
      </c>
      <c r="E855" s="14" t="str">
        <f t="shared" si="93"/>
        <v>Q2</v>
      </c>
      <c r="F855" s="11" t="s">
        <v>30</v>
      </c>
      <c r="G855" s="11" t="s">
        <v>31</v>
      </c>
      <c r="H855" s="11" t="s">
        <v>32</v>
      </c>
      <c r="I855" s="11" t="s">
        <v>40</v>
      </c>
      <c r="J855" s="11" t="s">
        <v>38</v>
      </c>
      <c r="K855" s="11" t="s">
        <v>68</v>
      </c>
      <c r="L855" s="15">
        <v>3</v>
      </c>
      <c r="M855" s="16">
        <v>132.41999999999999</v>
      </c>
      <c r="N855" s="17">
        <v>0.05</v>
      </c>
      <c r="O855" s="16">
        <v>67.09</v>
      </c>
      <c r="P855" s="16">
        <f t="shared" si="94"/>
        <v>377.39699999999999</v>
      </c>
      <c r="Q855" s="16">
        <f t="shared" si="95"/>
        <v>201.27</v>
      </c>
      <c r="R855" s="16">
        <f t="shared" si="96"/>
        <v>176.12700000000001</v>
      </c>
      <c r="S855" s="18">
        <f t="shared" si="97"/>
        <v>0.46668892439526499</v>
      </c>
      <c r="T855" s="19">
        <f>YEAR(SalesDataTable[[#This Row],[Order Date]])</f>
        <v>2026</v>
      </c>
      <c r="U855" s="18" t="str">
        <f>"Q"&amp;ROUNDUP(MONTH(SalesDataTable[[#This Row],[Order Date]])/3,0)</f>
        <v>Q2</v>
      </c>
      <c r="V855" s="15">
        <f>MONTH(SalesDataTable[[#This Row],[Order Date]])</f>
        <v>5</v>
      </c>
      <c r="W855" s="18" t="str">
        <f>TEXT(SalesDataTable[[#This Row],[Order Date]],"mmm")</f>
        <v>May</v>
      </c>
    </row>
    <row r="856" spans="1:23" ht="15.6">
      <c r="A856" s="11">
        <v>1016</v>
      </c>
      <c r="B856" s="12">
        <v>46161</v>
      </c>
      <c r="C856" s="11">
        <f t="shared" si="91"/>
        <v>2026</v>
      </c>
      <c r="D856" s="13" t="str">
        <f t="shared" si="92"/>
        <v>May</v>
      </c>
      <c r="E856" s="14" t="str">
        <f t="shared" si="93"/>
        <v>Q2</v>
      </c>
      <c r="F856" s="11" t="s">
        <v>44</v>
      </c>
      <c r="G856" s="11" t="s">
        <v>71</v>
      </c>
      <c r="H856" s="11" t="s">
        <v>43</v>
      </c>
      <c r="I856" s="11" t="s">
        <v>27</v>
      </c>
      <c r="J856" s="11" t="s">
        <v>47</v>
      </c>
      <c r="K856" s="11" t="s">
        <v>53</v>
      </c>
      <c r="L856" s="15">
        <v>2</v>
      </c>
      <c r="M856" s="16">
        <v>192.1</v>
      </c>
      <c r="N856" s="17">
        <v>0.05</v>
      </c>
      <c r="O856" s="16">
        <v>106.07</v>
      </c>
      <c r="P856" s="16">
        <f t="shared" si="94"/>
        <v>364.99</v>
      </c>
      <c r="Q856" s="16">
        <f t="shared" si="95"/>
        <v>212.14</v>
      </c>
      <c r="R856" s="16">
        <f t="shared" si="96"/>
        <v>152.85</v>
      </c>
      <c r="S856" s="18">
        <f t="shared" si="97"/>
        <v>0.41877859667388101</v>
      </c>
      <c r="T856" s="19">
        <f>YEAR(SalesDataTable[[#This Row],[Order Date]])</f>
        <v>2026</v>
      </c>
      <c r="U856" s="18" t="str">
        <f>"Q"&amp;ROUNDUP(MONTH(SalesDataTable[[#This Row],[Order Date]])/3,0)</f>
        <v>Q2</v>
      </c>
      <c r="V856" s="15">
        <f>MONTH(SalesDataTable[[#This Row],[Order Date]])</f>
        <v>5</v>
      </c>
      <c r="W856" s="18" t="str">
        <f>TEXT(SalesDataTable[[#This Row],[Order Date]],"mmm")</f>
        <v>May</v>
      </c>
    </row>
    <row r="857" spans="1:23" ht="15.6">
      <c r="A857" s="11">
        <v>1930</v>
      </c>
      <c r="B857" s="12">
        <v>46161</v>
      </c>
      <c r="C857" s="11">
        <f t="shared" si="91"/>
        <v>2026</v>
      </c>
      <c r="D857" s="13" t="str">
        <f t="shared" si="92"/>
        <v>May</v>
      </c>
      <c r="E857" s="14" t="str">
        <f t="shared" si="93"/>
        <v>Q2</v>
      </c>
      <c r="F857" s="11" t="s">
        <v>35</v>
      </c>
      <c r="G857" s="11" t="s">
        <v>76</v>
      </c>
      <c r="H857" s="11" t="s">
        <v>43</v>
      </c>
      <c r="I857" s="11" t="s">
        <v>37</v>
      </c>
      <c r="J857" s="11" t="s">
        <v>38</v>
      </c>
      <c r="K857" s="11" t="s">
        <v>39</v>
      </c>
      <c r="L857" s="15">
        <v>4</v>
      </c>
      <c r="M857" s="16">
        <v>36.94</v>
      </c>
      <c r="N857" s="17">
        <v>0</v>
      </c>
      <c r="O857" s="16">
        <v>13.63</v>
      </c>
      <c r="P857" s="16">
        <f t="shared" si="94"/>
        <v>147.76</v>
      </c>
      <c r="Q857" s="16">
        <f t="shared" si="95"/>
        <v>54.52</v>
      </c>
      <c r="R857" s="16">
        <f t="shared" si="96"/>
        <v>93.24</v>
      </c>
      <c r="S857" s="18">
        <f t="shared" si="97"/>
        <v>0.63102328099620997</v>
      </c>
      <c r="T857" s="19">
        <f>YEAR(SalesDataTable[[#This Row],[Order Date]])</f>
        <v>2026</v>
      </c>
      <c r="U857" s="18" t="str">
        <f>"Q"&amp;ROUNDUP(MONTH(SalesDataTable[[#This Row],[Order Date]])/3,0)</f>
        <v>Q2</v>
      </c>
      <c r="V857" s="15">
        <f>MONTH(SalesDataTable[[#This Row],[Order Date]])</f>
        <v>5</v>
      </c>
      <c r="W857" s="18" t="str">
        <f>TEXT(SalesDataTable[[#This Row],[Order Date]],"mmm")</f>
        <v>May</v>
      </c>
    </row>
    <row r="858" spans="1:23" ht="15.6">
      <c r="A858" s="11">
        <v>2658</v>
      </c>
      <c r="B858" s="12">
        <v>46161</v>
      </c>
      <c r="C858" s="11">
        <f t="shared" si="91"/>
        <v>2026</v>
      </c>
      <c r="D858" s="13" t="str">
        <f t="shared" si="92"/>
        <v>May</v>
      </c>
      <c r="E858" s="14" t="str">
        <f t="shared" si="93"/>
        <v>Q2</v>
      </c>
      <c r="F858" s="11" t="s">
        <v>24</v>
      </c>
      <c r="G858" s="11" t="s">
        <v>74</v>
      </c>
      <c r="H858" s="11" t="s">
        <v>26</v>
      </c>
      <c r="I858" s="11" t="s">
        <v>40</v>
      </c>
      <c r="J858" s="11" t="s">
        <v>33</v>
      </c>
      <c r="K858" s="11" t="s">
        <v>61</v>
      </c>
      <c r="L858" s="15">
        <v>1</v>
      </c>
      <c r="M858" s="16">
        <v>153.16999999999999</v>
      </c>
      <c r="N858" s="17">
        <v>0</v>
      </c>
      <c r="O858" s="16">
        <v>78.489999999999995</v>
      </c>
      <c r="P858" s="16">
        <f t="shared" si="94"/>
        <v>153.16999999999999</v>
      </c>
      <c r="Q858" s="16">
        <f t="shared" si="95"/>
        <v>78.489999999999995</v>
      </c>
      <c r="R858" s="16">
        <f t="shared" si="96"/>
        <v>74.680000000000007</v>
      </c>
      <c r="S858" s="18">
        <f t="shared" si="97"/>
        <v>0.48756283867598099</v>
      </c>
      <c r="T858" s="19">
        <f>YEAR(SalesDataTable[[#This Row],[Order Date]])</f>
        <v>2026</v>
      </c>
      <c r="U858" s="18" t="str">
        <f>"Q"&amp;ROUNDUP(MONTH(SalesDataTable[[#This Row],[Order Date]])/3,0)</f>
        <v>Q2</v>
      </c>
      <c r="V858" s="15">
        <f>MONTH(SalesDataTable[[#This Row],[Order Date]])</f>
        <v>5</v>
      </c>
      <c r="W858" s="18" t="str">
        <f>TEXT(SalesDataTable[[#This Row],[Order Date]],"mmm")</f>
        <v>May</v>
      </c>
    </row>
    <row r="859" spans="1:23" ht="15.6">
      <c r="A859" s="11">
        <v>2951</v>
      </c>
      <c r="B859" s="12">
        <v>46161</v>
      </c>
      <c r="C859" s="11">
        <f t="shared" si="91"/>
        <v>2026</v>
      </c>
      <c r="D859" s="13" t="str">
        <f t="shared" si="92"/>
        <v>May</v>
      </c>
      <c r="E859" s="14" t="str">
        <f t="shared" si="93"/>
        <v>Q2</v>
      </c>
      <c r="F859" s="11" t="s">
        <v>24</v>
      </c>
      <c r="G859" s="11" t="s">
        <v>25</v>
      </c>
      <c r="H859" s="11" t="s">
        <v>26</v>
      </c>
      <c r="I859" s="11" t="s">
        <v>40</v>
      </c>
      <c r="J859" s="11" t="s">
        <v>28</v>
      </c>
      <c r="K859" s="11" t="s">
        <v>29</v>
      </c>
      <c r="L859" s="15">
        <v>2</v>
      </c>
      <c r="M859" s="16">
        <v>82.85</v>
      </c>
      <c r="N859" s="17">
        <v>0</v>
      </c>
      <c r="O859" s="16">
        <v>42.53</v>
      </c>
      <c r="P859" s="16">
        <f t="shared" si="94"/>
        <v>165.7</v>
      </c>
      <c r="Q859" s="16">
        <f t="shared" si="95"/>
        <v>85.06</v>
      </c>
      <c r="R859" s="16">
        <f t="shared" si="96"/>
        <v>80.64</v>
      </c>
      <c r="S859" s="18">
        <f t="shared" si="97"/>
        <v>0.48666264333132198</v>
      </c>
      <c r="T859" s="19">
        <f>YEAR(SalesDataTable[[#This Row],[Order Date]])</f>
        <v>2026</v>
      </c>
      <c r="U859" s="18" t="str">
        <f>"Q"&amp;ROUNDUP(MONTH(SalesDataTable[[#This Row],[Order Date]])/3,0)</f>
        <v>Q2</v>
      </c>
      <c r="V859" s="15">
        <f>MONTH(SalesDataTable[[#This Row],[Order Date]])</f>
        <v>5</v>
      </c>
      <c r="W859" s="18" t="str">
        <f>TEXT(SalesDataTable[[#This Row],[Order Date]],"mmm")</f>
        <v>May</v>
      </c>
    </row>
    <row r="860" spans="1:23" ht="15.6">
      <c r="A860" s="11">
        <v>4328</v>
      </c>
      <c r="B860" s="12">
        <v>46161</v>
      </c>
      <c r="C860" s="11">
        <f t="shared" si="91"/>
        <v>2026</v>
      </c>
      <c r="D860" s="13" t="str">
        <f t="shared" si="92"/>
        <v>May</v>
      </c>
      <c r="E860" s="14" t="str">
        <f t="shared" si="93"/>
        <v>Q2</v>
      </c>
      <c r="F860" s="11" t="s">
        <v>35</v>
      </c>
      <c r="G860" s="11" t="s">
        <v>49</v>
      </c>
      <c r="H860" s="11" t="s">
        <v>52</v>
      </c>
      <c r="I860" s="11" t="s">
        <v>37</v>
      </c>
      <c r="J860" s="11" t="s">
        <v>33</v>
      </c>
      <c r="K860" s="11" t="s">
        <v>41</v>
      </c>
      <c r="L860" s="15">
        <v>1</v>
      </c>
      <c r="M860" s="16">
        <v>143.52000000000001</v>
      </c>
      <c r="N860" s="17">
        <v>0</v>
      </c>
      <c r="O860" s="16">
        <v>81.040000000000006</v>
      </c>
      <c r="P860" s="16">
        <f t="shared" si="94"/>
        <v>143.52000000000001</v>
      </c>
      <c r="Q860" s="16">
        <f t="shared" si="95"/>
        <v>81.040000000000006</v>
      </c>
      <c r="R860" s="16">
        <f t="shared" si="96"/>
        <v>62.48</v>
      </c>
      <c r="S860" s="18">
        <f t="shared" si="97"/>
        <v>0.435340022296544</v>
      </c>
      <c r="T860" s="19">
        <f>YEAR(SalesDataTable[[#This Row],[Order Date]])</f>
        <v>2026</v>
      </c>
      <c r="U860" s="18" t="str">
        <f>"Q"&amp;ROUNDUP(MONTH(SalesDataTable[[#This Row],[Order Date]])/3,0)</f>
        <v>Q2</v>
      </c>
      <c r="V860" s="15">
        <f>MONTH(SalesDataTable[[#This Row],[Order Date]])</f>
        <v>5</v>
      </c>
      <c r="W860" s="18" t="str">
        <f>TEXT(SalesDataTable[[#This Row],[Order Date]],"mmm")</f>
        <v>May</v>
      </c>
    </row>
    <row r="861" spans="1:23" ht="15.6">
      <c r="A861" s="11">
        <v>4591</v>
      </c>
      <c r="B861" s="12">
        <v>46161</v>
      </c>
      <c r="C861" s="11">
        <f t="shared" si="91"/>
        <v>2026</v>
      </c>
      <c r="D861" s="13" t="str">
        <f t="shared" si="92"/>
        <v>May</v>
      </c>
      <c r="E861" s="14" t="str">
        <f t="shared" si="93"/>
        <v>Q2</v>
      </c>
      <c r="F861" s="11" t="s">
        <v>35</v>
      </c>
      <c r="G861" s="11" t="s">
        <v>76</v>
      </c>
      <c r="H861" s="11" t="s">
        <v>43</v>
      </c>
      <c r="I861" s="11" t="s">
        <v>37</v>
      </c>
      <c r="J861" s="11" t="s">
        <v>47</v>
      </c>
      <c r="K861" s="11" t="s">
        <v>53</v>
      </c>
      <c r="L861" s="15">
        <v>1</v>
      </c>
      <c r="M861" s="16">
        <v>192.94</v>
      </c>
      <c r="N861" s="17">
        <v>0</v>
      </c>
      <c r="O861" s="16">
        <v>105.15</v>
      </c>
      <c r="P861" s="16">
        <f t="shared" si="94"/>
        <v>192.94</v>
      </c>
      <c r="Q861" s="16">
        <f t="shared" si="95"/>
        <v>105.15</v>
      </c>
      <c r="R861" s="16">
        <f t="shared" si="96"/>
        <v>87.79</v>
      </c>
      <c r="S861" s="18">
        <f t="shared" si="97"/>
        <v>0.45501192080439501</v>
      </c>
      <c r="T861" s="19">
        <f>YEAR(SalesDataTable[[#This Row],[Order Date]])</f>
        <v>2026</v>
      </c>
      <c r="U861" s="18" t="str">
        <f>"Q"&amp;ROUNDUP(MONTH(SalesDataTable[[#This Row],[Order Date]])/3,0)</f>
        <v>Q2</v>
      </c>
      <c r="V861" s="15">
        <f>MONTH(SalesDataTable[[#This Row],[Order Date]])</f>
        <v>5</v>
      </c>
      <c r="W861" s="18" t="str">
        <f>TEXT(SalesDataTable[[#This Row],[Order Date]],"mmm")</f>
        <v>May</v>
      </c>
    </row>
    <row r="862" spans="1:23" ht="15.6">
      <c r="A862" s="11">
        <v>280</v>
      </c>
      <c r="B862" s="12">
        <v>46162</v>
      </c>
      <c r="C862" s="11">
        <f t="shared" si="91"/>
        <v>2026</v>
      </c>
      <c r="D862" s="13" t="str">
        <f t="shared" si="92"/>
        <v>May</v>
      </c>
      <c r="E862" s="14" t="str">
        <f t="shared" si="93"/>
        <v>Q2</v>
      </c>
      <c r="F862" s="11" t="s">
        <v>44</v>
      </c>
      <c r="G862" s="11" t="s">
        <v>57</v>
      </c>
      <c r="H862" s="11" t="s">
        <v>43</v>
      </c>
      <c r="I862" s="11" t="s">
        <v>40</v>
      </c>
      <c r="J862" s="11" t="s">
        <v>38</v>
      </c>
      <c r="K862" s="11" t="s">
        <v>72</v>
      </c>
      <c r="L862" s="15">
        <v>1</v>
      </c>
      <c r="M862" s="16">
        <v>168.56</v>
      </c>
      <c r="N862" s="17">
        <v>0</v>
      </c>
      <c r="O862" s="16">
        <v>85.46</v>
      </c>
      <c r="P862" s="16">
        <f t="shared" si="94"/>
        <v>168.56</v>
      </c>
      <c r="Q862" s="16">
        <f t="shared" si="95"/>
        <v>85.46</v>
      </c>
      <c r="R862" s="16">
        <f t="shared" si="96"/>
        <v>83.1</v>
      </c>
      <c r="S862" s="18">
        <f t="shared" si="97"/>
        <v>0.49299952539155201</v>
      </c>
      <c r="T862" s="19">
        <f>YEAR(SalesDataTable[[#This Row],[Order Date]])</f>
        <v>2026</v>
      </c>
      <c r="U862" s="18" t="str">
        <f>"Q"&amp;ROUNDUP(MONTH(SalesDataTable[[#This Row],[Order Date]])/3,0)</f>
        <v>Q2</v>
      </c>
      <c r="V862" s="15">
        <f>MONTH(SalesDataTable[[#This Row],[Order Date]])</f>
        <v>5</v>
      </c>
      <c r="W862" s="18" t="str">
        <f>TEXT(SalesDataTable[[#This Row],[Order Date]],"mmm")</f>
        <v>May</v>
      </c>
    </row>
    <row r="863" spans="1:23" ht="15.6">
      <c r="A863" s="11">
        <v>409</v>
      </c>
      <c r="B863" s="12">
        <v>46162</v>
      </c>
      <c r="C863" s="11">
        <f t="shared" si="91"/>
        <v>2026</v>
      </c>
      <c r="D863" s="13" t="str">
        <f t="shared" si="92"/>
        <v>May</v>
      </c>
      <c r="E863" s="14" t="str">
        <f t="shared" si="93"/>
        <v>Q2</v>
      </c>
      <c r="F863" s="11" t="s">
        <v>24</v>
      </c>
      <c r="G863" s="11" t="s">
        <v>25</v>
      </c>
      <c r="H863" s="11" t="s">
        <v>26</v>
      </c>
      <c r="I863" s="11" t="s">
        <v>37</v>
      </c>
      <c r="J863" s="11" t="s">
        <v>47</v>
      </c>
      <c r="K863" s="11" t="s">
        <v>75</v>
      </c>
      <c r="L863" s="15">
        <v>2</v>
      </c>
      <c r="M863" s="16">
        <v>123.9</v>
      </c>
      <c r="N863" s="17">
        <v>0</v>
      </c>
      <c r="O863" s="16">
        <v>58.95</v>
      </c>
      <c r="P863" s="16">
        <f t="shared" si="94"/>
        <v>247.8</v>
      </c>
      <c r="Q863" s="16">
        <f t="shared" si="95"/>
        <v>117.9</v>
      </c>
      <c r="R863" s="16">
        <f t="shared" si="96"/>
        <v>129.9</v>
      </c>
      <c r="S863" s="18">
        <f t="shared" si="97"/>
        <v>0.52421307506053305</v>
      </c>
      <c r="T863" s="19">
        <f>YEAR(SalesDataTable[[#This Row],[Order Date]])</f>
        <v>2026</v>
      </c>
      <c r="U863" s="18" t="str">
        <f>"Q"&amp;ROUNDUP(MONTH(SalesDataTable[[#This Row],[Order Date]])/3,0)</f>
        <v>Q2</v>
      </c>
      <c r="V863" s="15">
        <f>MONTH(SalesDataTable[[#This Row],[Order Date]])</f>
        <v>5</v>
      </c>
      <c r="W863" s="18" t="str">
        <f>TEXT(SalesDataTable[[#This Row],[Order Date]],"mmm")</f>
        <v>May</v>
      </c>
    </row>
    <row r="864" spans="1:23" ht="15.6">
      <c r="A864" s="11">
        <v>1372</v>
      </c>
      <c r="B864" s="12">
        <v>46162</v>
      </c>
      <c r="C864" s="11">
        <f t="shared" si="91"/>
        <v>2026</v>
      </c>
      <c r="D864" s="13" t="str">
        <f t="shared" si="92"/>
        <v>May</v>
      </c>
      <c r="E864" s="14" t="str">
        <f t="shared" si="93"/>
        <v>Q2</v>
      </c>
      <c r="F864" s="11" t="s">
        <v>24</v>
      </c>
      <c r="G864" s="11" t="s">
        <v>60</v>
      </c>
      <c r="H864" s="11" t="s">
        <v>26</v>
      </c>
      <c r="I864" s="11" t="s">
        <v>37</v>
      </c>
      <c r="J864" s="11" t="s">
        <v>33</v>
      </c>
      <c r="K864" s="11" t="s">
        <v>41</v>
      </c>
      <c r="L864" s="15">
        <v>2</v>
      </c>
      <c r="M864" s="16">
        <v>140.93</v>
      </c>
      <c r="N864" s="17">
        <v>0</v>
      </c>
      <c r="O864" s="16">
        <v>81.040000000000006</v>
      </c>
      <c r="P864" s="16">
        <f t="shared" si="94"/>
        <v>281.86</v>
      </c>
      <c r="Q864" s="16">
        <f t="shared" si="95"/>
        <v>162.08000000000001</v>
      </c>
      <c r="R864" s="16">
        <f t="shared" si="96"/>
        <v>119.78</v>
      </c>
      <c r="S864" s="18">
        <f t="shared" si="97"/>
        <v>0.42496274746328</v>
      </c>
      <c r="T864" s="19">
        <f>YEAR(SalesDataTable[[#This Row],[Order Date]])</f>
        <v>2026</v>
      </c>
      <c r="U864" s="18" t="str">
        <f>"Q"&amp;ROUNDUP(MONTH(SalesDataTable[[#This Row],[Order Date]])/3,0)</f>
        <v>Q2</v>
      </c>
      <c r="V864" s="15">
        <f>MONTH(SalesDataTable[[#This Row],[Order Date]])</f>
        <v>5</v>
      </c>
      <c r="W864" s="18" t="str">
        <f>TEXT(SalesDataTable[[#This Row],[Order Date]],"mmm")</f>
        <v>May</v>
      </c>
    </row>
    <row r="865" spans="1:23" ht="15.6">
      <c r="A865" s="11">
        <v>2327</v>
      </c>
      <c r="B865" s="12">
        <v>46162</v>
      </c>
      <c r="C865" s="11">
        <f t="shared" si="91"/>
        <v>2026</v>
      </c>
      <c r="D865" s="13" t="str">
        <f t="shared" si="92"/>
        <v>May</v>
      </c>
      <c r="E865" s="14" t="str">
        <f t="shared" si="93"/>
        <v>Q2</v>
      </c>
      <c r="F865" s="11" t="s">
        <v>35</v>
      </c>
      <c r="G865" s="11" t="s">
        <v>49</v>
      </c>
      <c r="H865" s="11" t="s">
        <v>43</v>
      </c>
      <c r="I865" s="11" t="s">
        <v>27</v>
      </c>
      <c r="J865" s="11" t="s">
        <v>33</v>
      </c>
      <c r="K865" s="11" t="s">
        <v>70</v>
      </c>
      <c r="L865" s="15">
        <v>1</v>
      </c>
      <c r="M865" s="16">
        <v>73.150000000000006</v>
      </c>
      <c r="N865" s="17">
        <v>0</v>
      </c>
      <c r="O865" s="16">
        <v>32.950000000000003</v>
      </c>
      <c r="P865" s="16">
        <f t="shared" si="94"/>
        <v>73.150000000000006</v>
      </c>
      <c r="Q865" s="16">
        <f t="shared" si="95"/>
        <v>32.950000000000003</v>
      </c>
      <c r="R865" s="16">
        <f t="shared" si="96"/>
        <v>40.200000000000003</v>
      </c>
      <c r="S865" s="18">
        <f t="shared" si="97"/>
        <v>0.54955570745044402</v>
      </c>
      <c r="T865" s="19">
        <f>YEAR(SalesDataTable[[#This Row],[Order Date]])</f>
        <v>2026</v>
      </c>
      <c r="U865" s="18" t="str">
        <f>"Q"&amp;ROUNDUP(MONTH(SalesDataTable[[#This Row],[Order Date]])/3,0)</f>
        <v>Q2</v>
      </c>
      <c r="V865" s="15">
        <f>MONTH(SalesDataTable[[#This Row],[Order Date]])</f>
        <v>5</v>
      </c>
      <c r="W865" s="18" t="str">
        <f>TEXT(SalesDataTable[[#This Row],[Order Date]],"mmm")</f>
        <v>May</v>
      </c>
    </row>
    <row r="866" spans="1:23" ht="15.6">
      <c r="A866" s="11">
        <v>2703</v>
      </c>
      <c r="B866" s="12">
        <v>46162</v>
      </c>
      <c r="C866" s="11">
        <f t="shared" si="91"/>
        <v>2026</v>
      </c>
      <c r="D866" s="13" t="str">
        <f t="shared" si="92"/>
        <v>May</v>
      </c>
      <c r="E866" s="14" t="str">
        <f t="shared" si="93"/>
        <v>Q2</v>
      </c>
      <c r="F866" s="11" t="s">
        <v>44</v>
      </c>
      <c r="G866" s="11" t="s">
        <v>57</v>
      </c>
      <c r="H866" s="11" t="s">
        <v>43</v>
      </c>
      <c r="I866" s="11" t="s">
        <v>40</v>
      </c>
      <c r="J866" s="11" t="s">
        <v>47</v>
      </c>
      <c r="K866" s="11" t="s">
        <v>53</v>
      </c>
      <c r="L866" s="15">
        <v>2</v>
      </c>
      <c r="M866" s="16">
        <v>197.35</v>
      </c>
      <c r="N866" s="17">
        <v>0.05</v>
      </c>
      <c r="O866" s="16">
        <v>102.63</v>
      </c>
      <c r="P866" s="16">
        <f t="shared" si="94"/>
        <v>374.96499999999997</v>
      </c>
      <c r="Q866" s="16">
        <f t="shared" si="95"/>
        <v>205.26</v>
      </c>
      <c r="R866" s="16">
        <f t="shared" si="96"/>
        <v>169.70500000000001</v>
      </c>
      <c r="S866" s="18">
        <f t="shared" si="97"/>
        <v>0.45258890829810799</v>
      </c>
      <c r="T866" s="19">
        <f>YEAR(SalesDataTable[[#This Row],[Order Date]])</f>
        <v>2026</v>
      </c>
      <c r="U866" s="18" t="str">
        <f>"Q"&amp;ROUNDUP(MONTH(SalesDataTable[[#This Row],[Order Date]])/3,0)</f>
        <v>Q2</v>
      </c>
      <c r="V866" s="15">
        <f>MONTH(SalesDataTable[[#This Row],[Order Date]])</f>
        <v>5</v>
      </c>
      <c r="W866" s="18" t="str">
        <f>TEXT(SalesDataTable[[#This Row],[Order Date]],"mmm")</f>
        <v>May</v>
      </c>
    </row>
    <row r="867" spans="1:23" ht="15.6">
      <c r="A867" s="11">
        <v>2776</v>
      </c>
      <c r="B867" s="12">
        <v>46162</v>
      </c>
      <c r="C867" s="11">
        <f t="shared" si="91"/>
        <v>2026</v>
      </c>
      <c r="D867" s="13" t="str">
        <f t="shared" si="92"/>
        <v>May</v>
      </c>
      <c r="E867" s="14" t="str">
        <f t="shared" si="93"/>
        <v>Q2</v>
      </c>
      <c r="F867" s="11" t="s">
        <v>44</v>
      </c>
      <c r="G867" s="11" t="s">
        <v>45</v>
      </c>
      <c r="H867" s="11" t="s">
        <v>26</v>
      </c>
      <c r="I867" s="11" t="s">
        <v>40</v>
      </c>
      <c r="J867" s="11" t="s">
        <v>38</v>
      </c>
      <c r="K867" s="11" t="s">
        <v>39</v>
      </c>
      <c r="L867" s="15">
        <v>3</v>
      </c>
      <c r="M867" s="16">
        <v>36.74</v>
      </c>
      <c r="N867" s="17">
        <v>0.05</v>
      </c>
      <c r="O867" s="16">
        <v>13.97</v>
      </c>
      <c r="P867" s="16">
        <f t="shared" si="94"/>
        <v>104.709</v>
      </c>
      <c r="Q867" s="16">
        <f t="shared" si="95"/>
        <v>41.91</v>
      </c>
      <c r="R867" s="16">
        <f t="shared" si="96"/>
        <v>62.798999999999999</v>
      </c>
      <c r="S867" s="18">
        <f t="shared" si="97"/>
        <v>0.59974787267570095</v>
      </c>
      <c r="T867" s="19">
        <f>YEAR(SalesDataTable[[#This Row],[Order Date]])</f>
        <v>2026</v>
      </c>
      <c r="U867" s="18" t="str">
        <f>"Q"&amp;ROUNDUP(MONTH(SalesDataTable[[#This Row],[Order Date]])/3,0)</f>
        <v>Q2</v>
      </c>
      <c r="V867" s="15">
        <f>MONTH(SalesDataTable[[#This Row],[Order Date]])</f>
        <v>5</v>
      </c>
      <c r="W867" s="18" t="str">
        <f>TEXT(SalesDataTable[[#This Row],[Order Date]],"mmm")</f>
        <v>May</v>
      </c>
    </row>
    <row r="868" spans="1:23" ht="15.6">
      <c r="A868" s="11">
        <v>3411</v>
      </c>
      <c r="B868" s="12">
        <v>46162</v>
      </c>
      <c r="C868" s="11">
        <f t="shared" si="91"/>
        <v>2026</v>
      </c>
      <c r="D868" s="13" t="str">
        <f t="shared" si="92"/>
        <v>May</v>
      </c>
      <c r="E868" s="14" t="str">
        <f t="shared" si="93"/>
        <v>Q2</v>
      </c>
      <c r="F868" s="11" t="s">
        <v>30</v>
      </c>
      <c r="G868" s="11" t="s">
        <v>65</v>
      </c>
      <c r="H868" s="11" t="s">
        <v>26</v>
      </c>
      <c r="I868" s="11" t="s">
        <v>27</v>
      </c>
      <c r="J868" s="11" t="s">
        <v>33</v>
      </c>
      <c r="K868" s="11" t="s">
        <v>61</v>
      </c>
      <c r="L868" s="15">
        <v>2</v>
      </c>
      <c r="M868" s="16">
        <v>151.35</v>
      </c>
      <c r="N868" s="17">
        <v>0.05</v>
      </c>
      <c r="O868" s="16">
        <v>77.150000000000006</v>
      </c>
      <c r="P868" s="16">
        <f t="shared" si="94"/>
        <v>287.565</v>
      </c>
      <c r="Q868" s="16">
        <f t="shared" si="95"/>
        <v>154.30000000000001</v>
      </c>
      <c r="R868" s="16">
        <f t="shared" si="96"/>
        <v>133.26499999999999</v>
      </c>
      <c r="S868" s="18">
        <f t="shared" si="97"/>
        <v>0.46342566028550097</v>
      </c>
      <c r="T868" s="19">
        <f>YEAR(SalesDataTable[[#This Row],[Order Date]])</f>
        <v>2026</v>
      </c>
      <c r="U868" s="18" t="str">
        <f>"Q"&amp;ROUNDUP(MONTH(SalesDataTable[[#This Row],[Order Date]])/3,0)</f>
        <v>Q2</v>
      </c>
      <c r="V868" s="15">
        <f>MONTH(SalesDataTable[[#This Row],[Order Date]])</f>
        <v>5</v>
      </c>
      <c r="W868" s="18" t="str">
        <f>TEXT(SalesDataTable[[#This Row],[Order Date]],"mmm")</f>
        <v>May</v>
      </c>
    </row>
    <row r="869" spans="1:23" ht="15.6">
      <c r="A869" s="11">
        <v>3841</v>
      </c>
      <c r="B869" s="12">
        <v>46162</v>
      </c>
      <c r="C869" s="11">
        <f t="shared" si="91"/>
        <v>2026</v>
      </c>
      <c r="D869" s="13" t="str">
        <f t="shared" si="92"/>
        <v>May</v>
      </c>
      <c r="E869" s="14" t="str">
        <f t="shared" si="93"/>
        <v>Q2</v>
      </c>
      <c r="F869" s="11" t="s">
        <v>24</v>
      </c>
      <c r="G869" s="11" t="s">
        <v>74</v>
      </c>
      <c r="H869" s="11" t="s">
        <v>43</v>
      </c>
      <c r="I869" s="11" t="s">
        <v>37</v>
      </c>
      <c r="J869" s="11" t="s">
        <v>28</v>
      </c>
      <c r="K869" s="11" t="s">
        <v>46</v>
      </c>
      <c r="L869" s="15">
        <v>2</v>
      </c>
      <c r="M869" s="16">
        <v>50.09</v>
      </c>
      <c r="N869" s="17">
        <v>0.05</v>
      </c>
      <c r="O869" s="16">
        <v>23.16</v>
      </c>
      <c r="P869" s="16">
        <f t="shared" si="94"/>
        <v>95.171000000000006</v>
      </c>
      <c r="Q869" s="16">
        <f t="shared" si="95"/>
        <v>46.32</v>
      </c>
      <c r="R869" s="16">
        <f t="shared" si="96"/>
        <v>48.850999999999999</v>
      </c>
      <c r="S869" s="18">
        <f t="shared" si="97"/>
        <v>0.51329711781950405</v>
      </c>
      <c r="T869" s="19">
        <f>YEAR(SalesDataTable[[#This Row],[Order Date]])</f>
        <v>2026</v>
      </c>
      <c r="U869" s="18" t="str">
        <f>"Q"&amp;ROUNDUP(MONTH(SalesDataTable[[#This Row],[Order Date]])/3,0)</f>
        <v>Q2</v>
      </c>
      <c r="V869" s="15">
        <f>MONTH(SalesDataTable[[#This Row],[Order Date]])</f>
        <v>5</v>
      </c>
      <c r="W869" s="18" t="str">
        <f>TEXT(SalesDataTable[[#This Row],[Order Date]],"mmm")</f>
        <v>May</v>
      </c>
    </row>
    <row r="870" spans="1:23" ht="15.6">
      <c r="A870" s="11">
        <v>5121</v>
      </c>
      <c r="B870" s="12">
        <v>46162</v>
      </c>
      <c r="C870" s="11">
        <f t="shared" si="91"/>
        <v>2026</v>
      </c>
      <c r="D870" s="13" t="str">
        <f t="shared" si="92"/>
        <v>May</v>
      </c>
      <c r="E870" s="14" t="str">
        <f t="shared" si="93"/>
        <v>Q2</v>
      </c>
      <c r="F870" s="11" t="s">
        <v>24</v>
      </c>
      <c r="G870" s="11" t="s">
        <v>60</v>
      </c>
      <c r="H870" s="11" t="s">
        <v>26</v>
      </c>
      <c r="I870" s="11" t="s">
        <v>37</v>
      </c>
      <c r="J870" s="11" t="s">
        <v>58</v>
      </c>
      <c r="K870" s="11" t="s">
        <v>62</v>
      </c>
      <c r="L870" s="15">
        <v>2</v>
      </c>
      <c r="M870" s="16">
        <v>121.96</v>
      </c>
      <c r="N870" s="17">
        <v>0.05</v>
      </c>
      <c r="O870" s="16">
        <v>71.2</v>
      </c>
      <c r="P870" s="16">
        <f t="shared" si="94"/>
        <v>231.72399999999999</v>
      </c>
      <c r="Q870" s="16">
        <f t="shared" si="95"/>
        <v>142.4</v>
      </c>
      <c r="R870" s="16">
        <f t="shared" si="96"/>
        <v>89.323999999999998</v>
      </c>
      <c r="S870" s="18">
        <f t="shared" si="97"/>
        <v>0.38547582468799102</v>
      </c>
      <c r="T870" s="19">
        <f>YEAR(SalesDataTable[[#This Row],[Order Date]])</f>
        <v>2026</v>
      </c>
      <c r="U870" s="18" t="str">
        <f>"Q"&amp;ROUNDUP(MONTH(SalesDataTable[[#This Row],[Order Date]])/3,0)</f>
        <v>Q2</v>
      </c>
      <c r="V870" s="15">
        <f>MONTH(SalesDataTable[[#This Row],[Order Date]])</f>
        <v>5</v>
      </c>
      <c r="W870" s="18" t="str">
        <f>TEXT(SalesDataTable[[#This Row],[Order Date]],"mmm")</f>
        <v>May</v>
      </c>
    </row>
    <row r="871" spans="1:23" ht="15.6">
      <c r="A871" s="11">
        <v>53</v>
      </c>
      <c r="B871" s="12">
        <v>46163</v>
      </c>
      <c r="C871" s="11">
        <f t="shared" si="91"/>
        <v>2026</v>
      </c>
      <c r="D871" s="13" t="str">
        <f t="shared" si="92"/>
        <v>May</v>
      </c>
      <c r="E871" s="14" t="str">
        <f t="shared" si="93"/>
        <v>Q2</v>
      </c>
      <c r="F871" s="11" t="s">
        <v>44</v>
      </c>
      <c r="G871" s="11" t="s">
        <v>71</v>
      </c>
      <c r="H871" s="11" t="s">
        <v>26</v>
      </c>
      <c r="I871" s="11" t="s">
        <v>40</v>
      </c>
      <c r="J871" s="11" t="s">
        <v>38</v>
      </c>
      <c r="K871" s="11" t="s">
        <v>68</v>
      </c>
      <c r="L871" s="15">
        <v>1</v>
      </c>
      <c r="M871" s="16">
        <v>134.28</v>
      </c>
      <c r="N871" s="17">
        <v>0.05</v>
      </c>
      <c r="O871" s="16">
        <v>65.44</v>
      </c>
      <c r="P871" s="16">
        <f t="shared" si="94"/>
        <v>127.566</v>
      </c>
      <c r="Q871" s="16">
        <f t="shared" si="95"/>
        <v>65.44</v>
      </c>
      <c r="R871" s="16">
        <f t="shared" si="96"/>
        <v>62.125999999999998</v>
      </c>
      <c r="S871" s="18">
        <f t="shared" si="97"/>
        <v>0.487010645469796</v>
      </c>
      <c r="T871" s="19">
        <f>YEAR(SalesDataTable[[#This Row],[Order Date]])</f>
        <v>2026</v>
      </c>
      <c r="U871" s="18" t="str">
        <f>"Q"&amp;ROUNDUP(MONTH(SalesDataTable[[#This Row],[Order Date]])/3,0)</f>
        <v>Q2</v>
      </c>
      <c r="V871" s="15">
        <f>MONTH(SalesDataTable[[#This Row],[Order Date]])</f>
        <v>5</v>
      </c>
      <c r="W871" s="18" t="str">
        <f>TEXT(SalesDataTable[[#This Row],[Order Date]],"mmm")</f>
        <v>May</v>
      </c>
    </row>
    <row r="872" spans="1:23" ht="15.6">
      <c r="A872" s="11">
        <v>127</v>
      </c>
      <c r="B872" s="12">
        <v>46163</v>
      </c>
      <c r="C872" s="11">
        <f t="shared" si="91"/>
        <v>2026</v>
      </c>
      <c r="D872" s="13" t="str">
        <f t="shared" si="92"/>
        <v>May</v>
      </c>
      <c r="E872" s="14" t="str">
        <f t="shared" si="93"/>
        <v>Q2</v>
      </c>
      <c r="F872" s="11" t="s">
        <v>44</v>
      </c>
      <c r="G872" s="11" t="s">
        <v>55</v>
      </c>
      <c r="H872" s="11" t="s">
        <v>26</v>
      </c>
      <c r="I872" s="11" t="s">
        <v>40</v>
      </c>
      <c r="J872" s="11" t="s">
        <v>28</v>
      </c>
      <c r="K872" s="11" t="s">
        <v>54</v>
      </c>
      <c r="L872" s="15">
        <v>3</v>
      </c>
      <c r="M872" s="16">
        <v>100.48</v>
      </c>
      <c r="N872" s="17">
        <v>0.05</v>
      </c>
      <c r="O872" s="16">
        <v>50.68</v>
      </c>
      <c r="P872" s="16">
        <f t="shared" si="94"/>
        <v>286.36799999999999</v>
      </c>
      <c r="Q872" s="16">
        <f t="shared" si="95"/>
        <v>152.04</v>
      </c>
      <c r="R872" s="16">
        <f t="shared" si="96"/>
        <v>134.328</v>
      </c>
      <c r="S872" s="18">
        <f t="shared" si="97"/>
        <v>0.46907475695608403</v>
      </c>
      <c r="T872" s="19">
        <f>YEAR(SalesDataTable[[#This Row],[Order Date]])</f>
        <v>2026</v>
      </c>
      <c r="U872" s="18" t="str">
        <f>"Q"&amp;ROUNDUP(MONTH(SalesDataTable[[#This Row],[Order Date]])/3,0)</f>
        <v>Q2</v>
      </c>
      <c r="V872" s="15">
        <f>MONTH(SalesDataTable[[#This Row],[Order Date]])</f>
        <v>5</v>
      </c>
      <c r="W872" s="18" t="str">
        <f>TEXT(SalesDataTable[[#This Row],[Order Date]],"mmm")</f>
        <v>May</v>
      </c>
    </row>
    <row r="873" spans="1:23" ht="15.6">
      <c r="A873" s="11">
        <v>1092</v>
      </c>
      <c r="B873" s="12">
        <v>46163</v>
      </c>
      <c r="C873" s="11">
        <f t="shared" si="91"/>
        <v>2026</v>
      </c>
      <c r="D873" s="13" t="str">
        <f t="shared" si="92"/>
        <v>May</v>
      </c>
      <c r="E873" s="14" t="str">
        <f t="shared" si="93"/>
        <v>Q2</v>
      </c>
      <c r="F873" s="11" t="s">
        <v>44</v>
      </c>
      <c r="G873" s="11" t="s">
        <v>57</v>
      </c>
      <c r="H873" s="11" t="s">
        <v>26</v>
      </c>
      <c r="I873" s="11" t="s">
        <v>37</v>
      </c>
      <c r="J873" s="11" t="s">
        <v>58</v>
      </c>
      <c r="K873" s="11" t="s">
        <v>66</v>
      </c>
      <c r="L873" s="15">
        <v>3</v>
      </c>
      <c r="M873" s="16">
        <v>36.229999999999997</v>
      </c>
      <c r="N873" s="17">
        <v>0</v>
      </c>
      <c r="O873" s="16">
        <v>13.55</v>
      </c>
      <c r="P873" s="16">
        <f t="shared" si="94"/>
        <v>108.69</v>
      </c>
      <c r="Q873" s="16">
        <f t="shared" si="95"/>
        <v>40.65</v>
      </c>
      <c r="R873" s="16">
        <f t="shared" si="96"/>
        <v>68.040000000000006</v>
      </c>
      <c r="S873" s="18">
        <f t="shared" si="97"/>
        <v>0.62600055202870497</v>
      </c>
      <c r="T873" s="19">
        <f>YEAR(SalesDataTable[[#This Row],[Order Date]])</f>
        <v>2026</v>
      </c>
      <c r="U873" s="18" t="str">
        <f>"Q"&amp;ROUNDUP(MONTH(SalesDataTable[[#This Row],[Order Date]])/3,0)</f>
        <v>Q2</v>
      </c>
      <c r="V873" s="15">
        <f>MONTH(SalesDataTable[[#This Row],[Order Date]])</f>
        <v>5</v>
      </c>
      <c r="W873" s="18" t="str">
        <f>TEXT(SalesDataTable[[#This Row],[Order Date]],"mmm")</f>
        <v>May</v>
      </c>
    </row>
    <row r="874" spans="1:23" ht="15.6">
      <c r="A874" s="11">
        <v>1213</v>
      </c>
      <c r="B874" s="12">
        <v>46163</v>
      </c>
      <c r="C874" s="11">
        <f t="shared" si="91"/>
        <v>2026</v>
      </c>
      <c r="D874" s="13" t="str">
        <f t="shared" si="92"/>
        <v>May</v>
      </c>
      <c r="E874" s="14" t="str">
        <f t="shared" si="93"/>
        <v>Q2</v>
      </c>
      <c r="F874" s="11" t="s">
        <v>35</v>
      </c>
      <c r="G874" s="11" t="s">
        <v>36</v>
      </c>
      <c r="H874" s="11" t="s">
        <v>52</v>
      </c>
      <c r="I874" s="11" t="s">
        <v>27</v>
      </c>
      <c r="J874" s="11" t="s">
        <v>47</v>
      </c>
      <c r="K874" s="11" t="s">
        <v>75</v>
      </c>
      <c r="L874" s="15">
        <v>3</v>
      </c>
      <c r="M874" s="16">
        <v>120.61</v>
      </c>
      <c r="N874" s="17">
        <v>0</v>
      </c>
      <c r="O874" s="16">
        <v>60.17</v>
      </c>
      <c r="P874" s="16">
        <f t="shared" si="94"/>
        <v>361.83</v>
      </c>
      <c r="Q874" s="16">
        <f t="shared" si="95"/>
        <v>180.51</v>
      </c>
      <c r="R874" s="16">
        <f t="shared" si="96"/>
        <v>181.32</v>
      </c>
      <c r="S874" s="18">
        <f t="shared" si="97"/>
        <v>0.50111931017328604</v>
      </c>
      <c r="T874" s="19">
        <f>YEAR(SalesDataTable[[#This Row],[Order Date]])</f>
        <v>2026</v>
      </c>
      <c r="U874" s="18" t="str">
        <f>"Q"&amp;ROUNDUP(MONTH(SalesDataTable[[#This Row],[Order Date]])/3,0)</f>
        <v>Q2</v>
      </c>
      <c r="V874" s="15">
        <f>MONTH(SalesDataTable[[#This Row],[Order Date]])</f>
        <v>5</v>
      </c>
      <c r="W874" s="18" t="str">
        <f>TEXT(SalesDataTable[[#This Row],[Order Date]],"mmm")</f>
        <v>May</v>
      </c>
    </row>
    <row r="875" spans="1:23" ht="15.6">
      <c r="A875" s="11">
        <v>1849</v>
      </c>
      <c r="B875" s="12">
        <v>46163</v>
      </c>
      <c r="C875" s="11">
        <f t="shared" si="91"/>
        <v>2026</v>
      </c>
      <c r="D875" s="13" t="str">
        <f t="shared" si="92"/>
        <v>May</v>
      </c>
      <c r="E875" s="14" t="str">
        <f t="shared" si="93"/>
        <v>Q2</v>
      </c>
      <c r="F875" s="11" t="s">
        <v>35</v>
      </c>
      <c r="G875" s="11" t="s">
        <v>49</v>
      </c>
      <c r="H875" s="11" t="s">
        <v>52</v>
      </c>
      <c r="I875" s="11" t="s">
        <v>27</v>
      </c>
      <c r="J875" s="11" t="s">
        <v>38</v>
      </c>
      <c r="K875" s="11" t="s">
        <v>56</v>
      </c>
      <c r="L875" s="15">
        <v>3</v>
      </c>
      <c r="M875" s="16">
        <v>46.46</v>
      </c>
      <c r="N875" s="17">
        <v>0</v>
      </c>
      <c r="O875" s="16">
        <v>18.71</v>
      </c>
      <c r="P875" s="16">
        <f t="shared" si="94"/>
        <v>139.38</v>
      </c>
      <c r="Q875" s="16">
        <f t="shared" si="95"/>
        <v>56.13</v>
      </c>
      <c r="R875" s="16">
        <f t="shared" si="96"/>
        <v>83.25</v>
      </c>
      <c r="S875" s="18">
        <f t="shared" si="97"/>
        <v>0.59728798966853203</v>
      </c>
      <c r="T875" s="19">
        <f>YEAR(SalesDataTable[[#This Row],[Order Date]])</f>
        <v>2026</v>
      </c>
      <c r="U875" s="18" t="str">
        <f>"Q"&amp;ROUNDUP(MONTH(SalesDataTable[[#This Row],[Order Date]])/3,0)</f>
        <v>Q2</v>
      </c>
      <c r="V875" s="15">
        <f>MONTH(SalesDataTable[[#This Row],[Order Date]])</f>
        <v>5</v>
      </c>
      <c r="W875" s="18" t="str">
        <f>TEXT(SalesDataTable[[#This Row],[Order Date]],"mmm")</f>
        <v>May</v>
      </c>
    </row>
    <row r="876" spans="1:23" ht="15.6">
      <c r="A876" s="11">
        <v>2395</v>
      </c>
      <c r="B876" s="12">
        <v>46163</v>
      </c>
      <c r="C876" s="11">
        <f t="shared" si="91"/>
        <v>2026</v>
      </c>
      <c r="D876" s="13" t="str">
        <f t="shared" si="92"/>
        <v>May</v>
      </c>
      <c r="E876" s="14" t="str">
        <f t="shared" si="93"/>
        <v>Q2</v>
      </c>
      <c r="F876" s="11" t="s">
        <v>30</v>
      </c>
      <c r="G876" s="11" t="s">
        <v>67</v>
      </c>
      <c r="H876" s="11" t="s">
        <v>26</v>
      </c>
      <c r="I876" s="11" t="s">
        <v>40</v>
      </c>
      <c r="J876" s="11" t="s">
        <v>58</v>
      </c>
      <c r="K876" s="11" t="s">
        <v>66</v>
      </c>
      <c r="L876" s="15">
        <v>1</v>
      </c>
      <c r="M876" s="16">
        <v>36.9</v>
      </c>
      <c r="N876" s="17">
        <v>0.05</v>
      </c>
      <c r="O876" s="16">
        <v>13.89</v>
      </c>
      <c r="P876" s="16">
        <f t="shared" si="94"/>
        <v>35.055</v>
      </c>
      <c r="Q876" s="16">
        <f t="shared" si="95"/>
        <v>13.89</v>
      </c>
      <c r="R876" s="16">
        <f t="shared" si="96"/>
        <v>21.164999999999999</v>
      </c>
      <c r="S876" s="18">
        <f t="shared" si="97"/>
        <v>0.60376551133932399</v>
      </c>
      <c r="T876" s="19">
        <f>YEAR(SalesDataTable[[#This Row],[Order Date]])</f>
        <v>2026</v>
      </c>
      <c r="U876" s="18" t="str">
        <f>"Q"&amp;ROUNDUP(MONTH(SalesDataTable[[#This Row],[Order Date]])/3,0)</f>
        <v>Q2</v>
      </c>
      <c r="V876" s="15">
        <f>MONTH(SalesDataTable[[#This Row],[Order Date]])</f>
        <v>5</v>
      </c>
      <c r="W876" s="18" t="str">
        <f>TEXT(SalesDataTable[[#This Row],[Order Date]],"mmm")</f>
        <v>May</v>
      </c>
    </row>
    <row r="877" spans="1:23" ht="15.6">
      <c r="A877" s="11">
        <v>4166</v>
      </c>
      <c r="B877" s="12">
        <v>46163</v>
      </c>
      <c r="C877" s="11">
        <f t="shared" si="91"/>
        <v>2026</v>
      </c>
      <c r="D877" s="13" t="str">
        <f t="shared" si="92"/>
        <v>May</v>
      </c>
      <c r="E877" s="14" t="str">
        <f t="shared" si="93"/>
        <v>Q2</v>
      </c>
      <c r="F877" s="11" t="s">
        <v>35</v>
      </c>
      <c r="G877" s="11" t="s">
        <v>42</v>
      </c>
      <c r="H877" s="11" t="s">
        <v>26</v>
      </c>
      <c r="I877" s="11" t="s">
        <v>37</v>
      </c>
      <c r="J877" s="11" t="s">
        <v>58</v>
      </c>
      <c r="K877" s="11" t="s">
        <v>59</v>
      </c>
      <c r="L877" s="15">
        <v>6</v>
      </c>
      <c r="M877" s="16">
        <v>40.61</v>
      </c>
      <c r="N877" s="17">
        <v>0.05</v>
      </c>
      <c r="O877" s="16">
        <v>15.14</v>
      </c>
      <c r="P877" s="16">
        <f t="shared" si="94"/>
        <v>231.477</v>
      </c>
      <c r="Q877" s="16">
        <f t="shared" si="95"/>
        <v>90.84</v>
      </c>
      <c r="R877" s="16">
        <f t="shared" si="96"/>
        <v>140.637</v>
      </c>
      <c r="S877" s="18">
        <f t="shared" si="97"/>
        <v>0.607563602431343</v>
      </c>
      <c r="T877" s="19">
        <f>YEAR(SalesDataTable[[#This Row],[Order Date]])</f>
        <v>2026</v>
      </c>
      <c r="U877" s="18" t="str">
        <f>"Q"&amp;ROUNDUP(MONTH(SalesDataTable[[#This Row],[Order Date]])/3,0)</f>
        <v>Q2</v>
      </c>
      <c r="V877" s="15">
        <f>MONTH(SalesDataTable[[#This Row],[Order Date]])</f>
        <v>5</v>
      </c>
      <c r="W877" s="18" t="str">
        <f>TEXT(SalesDataTable[[#This Row],[Order Date]],"mmm")</f>
        <v>May</v>
      </c>
    </row>
    <row r="878" spans="1:23" ht="15.6">
      <c r="A878" s="11">
        <v>1004</v>
      </c>
      <c r="B878" s="12">
        <v>46164</v>
      </c>
      <c r="C878" s="11">
        <f t="shared" si="91"/>
        <v>2026</v>
      </c>
      <c r="D878" s="13" t="str">
        <f t="shared" si="92"/>
        <v>May</v>
      </c>
      <c r="E878" s="14" t="str">
        <f t="shared" si="93"/>
        <v>Q2</v>
      </c>
      <c r="F878" s="11" t="s">
        <v>44</v>
      </c>
      <c r="G878" s="11" t="s">
        <v>71</v>
      </c>
      <c r="H878" s="11" t="s">
        <v>26</v>
      </c>
      <c r="I878" s="11" t="s">
        <v>40</v>
      </c>
      <c r="J878" s="11" t="s">
        <v>38</v>
      </c>
      <c r="K878" s="11" t="s">
        <v>39</v>
      </c>
      <c r="L878" s="15">
        <v>2</v>
      </c>
      <c r="M878" s="16">
        <v>36.86</v>
      </c>
      <c r="N878" s="17">
        <v>0.05</v>
      </c>
      <c r="O878" s="16">
        <v>13.85</v>
      </c>
      <c r="P878" s="16">
        <f t="shared" si="94"/>
        <v>70.034000000000006</v>
      </c>
      <c r="Q878" s="16">
        <f t="shared" si="95"/>
        <v>27.7</v>
      </c>
      <c r="R878" s="16">
        <f t="shared" si="96"/>
        <v>42.334000000000003</v>
      </c>
      <c r="S878" s="18">
        <f t="shared" si="97"/>
        <v>0.60447782505640102</v>
      </c>
      <c r="T878" s="19">
        <f>YEAR(SalesDataTable[[#This Row],[Order Date]])</f>
        <v>2026</v>
      </c>
      <c r="U878" s="18" t="str">
        <f>"Q"&amp;ROUNDUP(MONTH(SalesDataTable[[#This Row],[Order Date]])/3,0)</f>
        <v>Q2</v>
      </c>
      <c r="V878" s="15">
        <f>MONTH(SalesDataTable[[#This Row],[Order Date]])</f>
        <v>5</v>
      </c>
      <c r="W878" s="18" t="str">
        <f>TEXT(SalesDataTable[[#This Row],[Order Date]],"mmm")</f>
        <v>May</v>
      </c>
    </row>
    <row r="879" spans="1:23" ht="15.6">
      <c r="A879" s="11">
        <v>1012</v>
      </c>
      <c r="B879" s="12">
        <v>46164</v>
      </c>
      <c r="C879" s="11">
        <f t="shared" si="91"/>
        <v>2026</v>
      </c>
      <c r="D879" s="13" t="str">
        <f t="shared" si="92"/>
        <v>May</v>
      </c>
      <c r="E879" s="14" t="str">
        <f t="shared" si="93"/>
        <v>Q2</v>
      </c>
      <c r="F879" s="11" t="s">
        <v>30</v>
      </c>
      <c r="G879" s="11" t="s">
        <v>51</v>
      </c>
      <c r="H879" s="11" t="s">
        <v>26</v>
      </c>
      <c r="I879" s="11" t="s">
        <v>37</v>
      </c>
      <c r="J879" s="11" t="s">
        <v>33</v>
      </c>
      <c r="K879" s="11" t="s">
        <v>61</v>
      </c>
      <c r="L879" s="15">
        <v>3</v>
      </c>
      <c r="M879" s="16">
        <v>156.74</v>
      </c>
      <c r="N879" s="17">
        <v>0</v>
      </c>
      <c r="O879" s="16">
        <v>79.819999999999993</v>
      </c>
      <c r="P879" s="16">
        <f t="shared" si="94"/>
        <v>470.22</v>
      </c>
      <c r="Q879" s="16">
        <f t="shared" si="95"/>
        <v>239.46</v>
      </c>
      <c r="R879" s="16">
        <f t="shared" si="96"/>
        <v>230.76</v>
      </c>
      <c r="S879" s="18">
        <f t="shared" si="97"/>
        <v>0.49074901110118702</v>
      </c>
      <c r="T879" s="19">
        <f>YEAR(SalesDataTable[[#This Row],[Order Date]])</f>
        <v>2026</v>
      </c>
      <c r="U879" s="18" t="str">
        <f>"Q"&amp;ROUNDUP(MONTH(SalesDataTable[[#This Row],[Order Date]])/3,0)</f>
        <v>Q2</v>
      </c>
      <c r="V879" s="15">
        <f>MONTH(SalesDataTable[[#This Row],[Order Date]])</f>
        <v>5</v>
      </c>
      <c r="W879" s="18" t="str">
        <f>TEXT(SalesDataTable[[#This Row],[Order Date]],"mmm")</f>
        <v>May</v>
      </c>
    </row>
    <row r="880" spans="1:23" ht="15.6">
      <c r="A880" s="11">
        <v>2180</v>
      </c>
      <c r="B880" s="12">
        <v>46164</v>
      </c>
      <c r="C880" s="11">
        <f t="shared" si="91"/>
        <v>2026</v>
      </c>
      <c r="D880" s="13" t="str">
        <f t="shared" si="92"/>
        <v>May</v>
      </c>
      <c r="E880" s="14" t="str">
        <f t="shared" si="93"/>
        <v>Q2</v>
      </c>
      <c r="F880" s="11" t="s">
        <v>24</v>
      </c>
      <c r="G880" s="11" t="s">
        <v>60</v>
      </c>
      <c r="H880" s="11" t="s">
        <v>32</v>
      </c>
      <c r="I880" s="11" t="s">
        <v>27</v>
      </c>
      <c r="J880" s="11" t="s">
        <v>28</v>
      </c>
      <c r="K880" s="11" t="s">
        <v>46</v>
      </c>
      <c r="L880" s="15">
        <v>3</v>
      </c>
      <c r="M880" s="16">
        <v>51.04</v>
      </c>
      <c r="N880" s="17">
        <v>0.2</v>
      </c>
      <c r="O880" s="16">
        <v>22.32</v>
      </c>
      <c r="P880" s="16">
        <f t="shared" si="94"/>
        <v>122.496</v>
      </c>
      <c r="Q880" s="16">
        <f t="shared" si="95"/>
        <v>66.959999999999994</v>
      </c>
      <c r="R880" s="16">
        <f t="shared" si="96"/>
        <v>55.536000000000001</v>
      </c>
      <c r="S880" s="18">
        <f t="shared" si="97"/>
        <v>0.45336990595611298</v>
      </c>
      <c r="T880" s="19">
        <f>YEAR(SalesDataTable[[#This Row],[Order Date]])</f>
        <v>2026</v>
      </c>
      <c r="U880" s="18" t="str">
        <f>"Q"&amp;ROUNDUP(MONTH(SalesDataTable[[#This Row],[Order Date]])/3,0)</f>
        <v>Q2</v>
      </c>
      <c r="V880" s="15">
        <f>MONTH(SalesDataTable[[#This Row],[Order Date]])</f>
        <v>5</v>
      </c>
      <c r="W880" s="18" t="str">
        <f>TEXT(SalesDataTable[[#This Row],[Order Date]],"mmm")</f>
        <v>May</v>
      </c>
    </row>
    <row r="881" spans="1:23" ht="15.6">
      <c r="A881" s="11">
        <v>3659</v>
      </c>
      <c r="B881" s="12">
        <v>46164</v>
      </c>
      <c r="C881" s="11">
        <f t="shared" si="91"/>
        <v>2026</v>
      </c>
      <c r="D881" s="13" t="str">
        <f t="shared" si="92"/>
        <v>May</v>
      </c>
      <c r="E881" s="14" t="str">
        <f t="shared" si="93"/>
        <v>Q2</v>
      </c>
      <c r="F881" s="11" t="s">
        <v>44</v>
      </c>
      <c r="G881" s="11" t="s">
        <v>71</v>
      </c>
      <c r="H881" s="11" t="s">
        <v>43</v>
      </c>
      <c r="I881" s="11" t="s">
        <v>37</v>
      </c>
      <c r="J881" s="11" t="s">
        <v>33</v>
      </c>
      <c r="K881" s="11" t="s">
        <v>34</v>
      </c>
      <c r="L881" s="15">
        <v>2</v>
      </c>
      <c r="M881" s="16">
        <v>93.55</v>
      </c>
      <c r="N881" s="17">
        <v>0</v>
      </c>
      <c r="O881" s="16">
        <v>44.31</v>
      </c>
      <c r="P881" s="16">
        <f t="shared" si="94"/>
        <v>187.1</v>
      </c>
      <c r="Q881" s="16">
        <f t="shared" si="95"/>
        <v>88.62</v>
      </c>
      <c r="R881" s="16">
        <f t="shared" si="96"/>
        <v>98.48</v>
      </c>
      <c r="S881" s="18">
        <f t="shared" si="97"/>
        <v>0.52634954569748804</v>
      </c>
      <c r="T881" s="19">
        <f>YEAR(SalesDataTable[[#This Row],[Order Date]])</f>
        <v>2026</v>
      </c>
      <c r="U881" s="18" t="str">
        <f>"Q"&amp;ROUNDUP(MONTH(SalesDataTable[[#This Row],[Order Date]])/3,0)</f>
        <v>Q2</v>
      </c>
      <c r="V881" s="15">
        <f>MONTH(SalesDataTable[[#This Row],[Order Date]])</f>
        <v>5</v>
      </c>
      <c r="W881" s="18" t="str">
        <f>TEXT(SalesDataTable[[#This Row],[Order Date]],"mmm")</f>
        <v>May</v>
      </c>
    </row>
    <row r="882" spans="1:23" ht="15.6">
      <c r="A882" s="11">
        <v>3775</v>
      </c>
      <c r="B882" s="12">
        <v>46164</v>
      </c>
      <c r="C882" s="11">
        <f t="shared" si="91"/>
        <v>2026</v>
      </c>
      <c r="D882" s="13" t="str">
        <f t="shared" si="92"/>
        <v>May</v>
      </c>
      <c r="E882" s="14" t="str">
        <f t="shared" si="93"/>
        <v>Q2</v>
      </c>
      <c r="F882" s="11" t="s">
        <v>35</v>
      </c>
      <c r="G882" s="11" t="s">
        <v>36</v>
      </c>
      <c r="H882" s="11" t="s">
        <v>26</v>
      </c>
      <c r="I882" s="11" t="s">
        <v>40</v>
      </c>
      <c r="J882" s="11" t="s">
        <v>38</v>
      </c>
      <c r="K882" s="11" t="s">
        <v>68</v>
      </c>
      <c r="L882" s="15">
        <v>1</v>
      </c>
      <c r="M882" s="16">
        <v>131.74</v>
      </c>
      <c r="N882" s="17">
        <v>0</v>
      </c>
      <c r="O882" s="16">
        <v>66.650000000000006</v>
      </c>
      <c r="P882" s="16">
        <f t="shared" si="94"/>
        <v>131.74</v>
      </c>
      <c r="Q882" s="16">
        <f t="shared" si="95"/>
        <v>66.650000000000006</v>
      </c>
      <c r="R882" s="16">
        <f t="shared" si="96"/>
        <v>65.09</v>
      </c>
      <c r="S882" s="18">
        <f t="shared" si="97"/>
        <v>0.49407924700167</v>
      </c>
      <c r="T882" s="19">
        <f>YEAR(SalesDataTable[[#This Row],[Order Date]])</f>
        <v>2026</v>
      </c>
      <c r="U882" s="18" t="str">
        <f>"Q"&amp;ROUNDUP(MONTH(SalesDataTable[[#This Row],[Order Date]])/3,0)</f>
        <v>Q2</v>
      </c>
      <c r="V882" s="15">
        <f>MONTH(SalesDataTable[[#This Row],[Order Date]])</f>
        <v>5</v>
      </c>
      <c r="W882" s="18" t="str">
        <f>TEXT(SalesDataTable[[#This Row],[Order Date]],"mmm")</f>
        <v>May</v>
      </c>
    </row>
    <row r="883" spans="1:23" ht="15.6">
      <c r="A883" s="11">
        <v>4071</v>
      </c>
      <c r="B883" s="12">
        <v>46164</v>
      </c>
      <c r="C883" s="11">
        <f t="shared" si="91"/>
        <v>2026</v>
      </c>
      <c r="D883" s="13" t="str">
        <f t="shared" si="92"/>
        <v>May</v>
      </c>
      <c r="E883" s="14" t="str">
        <f t="shared" si="93"/>
        <v>Q2</v>
      </c>
      <c r="F883" s="11" t="s">
        <v>44</v>
      </c>
      <c r="G883" s="11" t="s">
        <v>57</v>
      </c>
      <c r="H883" s="11" t="s">
        <v>26</v>
      </c>
      <c r="I883" s="11" t="s">
        <v>37</v>
      </c>
      <c r="J883" s="11" t="s">
        <v>33</v>
      </c>
      <c r="K883" s="11" t="s">
        <v>34</v>
      </c>
      <c r="L883" s="15">
        <v>5</v>
      </c>
      <c r="M883" s="16">
        <v>91.79</v>
      </c>
      <c r="N883" s="17">
        <v>0.05</v>
      </c>
      <c r="O883" s="16">
        <v>44.48</v>
      </c>
      <c r="P883" s="16">
        <f t="shared" si="94"/>
        <v>436.0025</v>
      </c>
      <c r="Q883" s="16">
        <f t="shared" si="95"/>
        <v>222.4</v>
      </c>
      <c r="R883" s="16">
        <f t="shared" si="96"/>
        <v>213.60249999999999</v>
      </c>
      <c r="S883" s="18">
        <f t="shared" si="97"/>
        <v>0.48991118170193998</v>
      </c>
      <c r="T883" s="19">
        <f>YEAR(SalesDataTable[[#This Row],[Order Date]])</f>
        <v>2026</v>
      </c>
      <c r="U883" s="18" t="str">
        <f>"Q"&amp;ROUNDUP(MONTH(SalesDataTable[[#This Row],[Order Date]])/3,0)</f>
        <v>Q2</v>
      </c>
      <c r="V883" s="15">
        <f>MONTH(SalesDataTable[[#This Row],[Order Date]])</f>
        <v>5</v>
      </c>
      <c r="W883" s="18" t="str">
        <f>TEXT(SalesDataTable[[#This Row],[Order Date]],"mmm")</f>
        <v>May</v>
      </c>
    </row>
    <row r="884" spans="1:23" ht="15.6">
      <c r="A884" s="11">
        <v>5137</v>
      </c>
      <c r="B884" s="12">
        <v>46164</v>
      </c>
      <c r="C884" s="11">
        <f t="shared" si="91"/>
        <v>2026</v>
      </c>
      <c r="D884" s="13" t="str">
        <f t="shared" si="92"/>
        <v>May</v>
      </c>
      <c r="E884" s="14" t="str">
        <f t="shared" si="93"/>
        <v>Q2</v>
      </c>
      <c r="F884" s="11" t="s">
        <v>44</v>
      </c>
      <c r="G884" s="11" t="s">
        <v>71</v>
      </c>
      <c r="H884" s="11" t="s">
        <v>26</v>
      </c>
      <c r="I884" s="11" t="s">
        <v>40</v>
      </c>
      <c r="J884" s="11" t="s">
        <v>33</v>
      </c>
      <c r="K884" s="11" t="s">
        <v>61</v>
      </c>
      <c r="L884" s="15">
        <v>4</v>
      </c>
      <c r="M884" s="16">
        <v>155.4</v>
      </c>
      <c r="N884" s="17">
        <v>0.05</v>
      </c>
      <c r="O884" s="16">
        <v>77.31</v>
      </c>
      <c r="P884" s="16">
        <f t="shared" si="94"/>
        <v>590.52</v>
      </c>
      <c r="Q884" s="16">
        <f t="shared" si="95"/>
        <v>309.24</v>
      </c>
      <c r="R884" s="16">
        <f t="shared" si="96"/>
        <v>281.27999999999997</v>
      </c>
      <c r="S884" s="18">
        <f t="shared" si="97"/>
        <v>0.47632595001015998</v>
      </c>
      <c r="T884" s="19">
        <f>YEAR(SalesDataTable[[#This Row],[Order Date]])</f>
        <v>2026</v>
      </c>
      <c r="U884" s="18" t="str">
        <f>"Q"&amp;ROUNDUP(MONTH(SalesDataTable[[#This Row],[Order Date]])/3,0)</f>
        <v>Q2</v>
      </c>
      <c r="V884" s="15">
        <f>MONTH(SalesDataTable[[#This Row],[Order Date]])</f>
        <v>5</v>
      </c>
      <c r="W884" s="18" t="str">
        <f>TEXT(SalesDataTable[[#This Row],[Order Date]],"mmm")</f>
        <v>May</v>
      </c>
    </row>
    <row r="885" spans="1:23" ht="15.6">
      <c r="A885" s="11">
        <v>133</v>
      </c>
      <c r="B885" s="12">
        <v>46165</v>
      </c>
      <c r="C885" s="11">
        <f t="shared" si="91"/>
        <v>2026</v>
      </c>
      <c r="D885" s="13" t="str">
        <f t="shared" si="92"/>
        <v>May</v>
      </c>
      <c r="E885" s="14" t="str">
        <f t="shared" si="93"/>
        <v>Q2</v>
      </c>
      <c r="F885" s="11" t="s">
        <v>30</v>
      </c>
      <c r="G885" s="11" t="s">
        <v>31</v>
      </c>
      <c r="H885" s="11" t="s">
        <v>26</v>
      </c>
      <c r="I885" s="11" t="s">
        <v>37</v>
      </c>
      <c r="J885" s="11" t="s">
        <v>38</v>
      </c>
      <c r="K885" s="11" t="s">
        <v>39</v>
      </c>
      <c r="L885" s="15">
        <v>1</v>
      </c>
      <c r="M885" s="16">
        <v>36.57</v>
      </c>
      <c r="N885" s="17">
        <v>0.05</v>
      </c>
      <c r="O885" s="16">
        <v>13.33</v>
      </c>
      <c r="P885" s="16">
        <f t="shared" si="94"/>
        <v>34.741500000000002</v>
      </c>
      <c r="Q885" s="16">
        <f t="shared" si="95"/>
        <v>13.33</v>
      </c>
      <c r="R885" s="16">
        <f t="shared" si="96"/>
        <v>21.4115</v>
      </c>
      <c r="S885" s="18">
        <f t="shared" si="97"/>
        <v>0.61630902522919295</v>
      </c>
      <c r="T885" s="19">
        <f>YEAR(SalesDataTable[[#This Row],[Order Date]])</f>
        <v>2026</v>
      </c>
      <c r="U885" s="18" t="str">
        <f>"Q"&amp;ROUNDUP(MONTH(SalesDataTable[[#This Row],[Order Date]])/3,0)</f>
        <v>Q2</v>
      </c>
      <c r="V885" s="15">
        <f>MONTH(SalesDataTable[[#This Row],[Order Date]])</f>
        <v>5</v>
      </c>
      <c r="W885" s="18" t="str">
        <f>TEXT(SalesDataTable[[#This Row],[Order Date]],"mmm")</f>
        <v>May</v>
      </c>
    </row>
    <row r="886" spans="1:23" ht="15.6">
      <c r="A886" s="11">
        <v>1385</v>
      </c>
      <c r="B886" s="12">
        <v>46165</v>
      </c>
      <c r="C886" s="11">
        <f t="shared" si="91"/>
        <v>2026</v>
      </c>
      <c r="D886" s="13" t="str">
        <f t="shared" si="92"/>
        <v>May</v>
      </c>
      <c r="E886" s="14" t="str">
        <f t="shared" si="93"/>
        <v>Q2</v>
      </c>
      <c r="F886" s="11" t="s">
        <v>35</v>
      </c>
      <c r="G886" s="11" t="s">
        <v>76</v>
      </c>
      <c r="H886" s="11" t="s">
        <v>26</v>
      </c>
      <c r="I886" s="11" t="s">
        <v>37</v>
      </c>
      <c r="J886" s="11" t="s">
        <v>28</v>
      </c>
      <c r="K886" s="11" t="s">
        <v>50</v>
      </c>
      <c r="L886" s="15">
        <v>2</v>
      </c>
      <c r="M886" s="16">
        <v>41.19</v>
      </c>
      <c r="N886" s="17">
        <v>0</v>
      </c>
      <c r="O886" s="16">
        <v>17.190000000000001</v>
      </c>
      <c r="P886" s="16">
        <f t="shared" si="94"/>
        <v>82.38</v>
      </c>
      <c r="Q886" s="16">
        <f t="shared" si="95"/>
        <v>34.380000000000003</v>
      </c>
      <c r="R886" s="16">
        <f t="shared" si="96"/>
        <v>48</v>
      </c>
      <c r="S886" s="18">
        <f t="shared" si="97"/>
        <v>0.58266569555717396</v>
      </c>
      <c r="T886" s="19">
        <f>YEAR(SalesDataTable[[#This Row],[Order Date]])</f>
        <v>2026</v>
      </c>
      <c r="U886" s="18" t="str">
        <f>"Q"&amp;ROUNDUP(MONTH(SalesDataTable[[#This Row],[Order Date]])/3,0)</f>
        <v>Q2</v>
      </c>
      <c r="V886" s="15">
        <f>MONTH(SalesDataTable[[#This Row],[Order Date]])</f>
        <v>5</v>
      </c>
      <c r="W886" s="18" t="str">
        <f>TEXT(SalesDataTable[[#This Row],[Order Date]],"mmm")</f>
        <v>May</v>
      </c>
    </row>
    <row r="887" spans="1:23" ht="15.6">
      <c r="A887" s="11">
        <v>1597</v>
      </c>
      <c r="B887" s="12">
        <v>46165</v>
      </c>
      <c r="C887" s="11">
        <f t="shared" si="91"/>
        <v>2026</v>
      </c>
      <c r="D887" s="13" t="str">
        <f t="shared" si="92"/>
        <v>May</v>
      </c>
      <c r="E887" s="14" t="str">
        <f t="shared" si="93"/>
        <v>Q2</v>
      </c>
      <c r="F887" s="11" t="s">
        <v>44</v>
      </c>
      <c r="G887" s="11" t="s">
        <v>57</v>
      </c>
      <c r="H887" s="11" t="s">
        <v>26</v>
      </c>
      <c r="I887" s="11" t="s">
        <v>27</v>
      </c>
      <c r="J887" s="11" t="s">
        <v>38</v>
      </c>
      <c r="K887" s="11" t="s">
        <v>68</v>
      </c>
      <c r="L887" s="15">
        <v>1</v>
      </c>
      <c r="M887" s="16">
        <v>136.66999999999999</v>
      </c>
      <c r="N887" s="17">
        <v>0.05</v>
      </c>
      <c r="O887" s="16">
        <v>67.099999999999994</v>
      </c>
      <c r="P887" s="16">
        <f t="shared" si="94"/>
        <v>129.8365</v>
      </c>
      <c r="Q887" s="16">
        <f t="shared" si="95"/>
        <v>67.099999999999994</v>
      </c>
      <c r="R887" s="16">
        <f t="shared" si="96"/>
        <v>62.736499999999999</v>
      </c>
      <c r="S887" s="18">
        <f t="shared" si="97"/>
        <v>0.48319617364916601</v>
      </c>
      <c r="T887" s="19">
        <f>YEAR(SalesDataTable[[#This Row],[Order Date]])</f>
        <v>2026</v>
      </c>
      <c r="U887" s="18" t="str">
        <f>"Q"&amp;ROUNDUP(MONTH(SalesDataTable[[#This Row],[Order Date]])/3,0)</f>
        <v>Q2</v>
      </c>
      <c r="V887" s="15">
        <f>MONTH(SalesDataTable[[#This Row],[Order Date]])</f>
        <v>5</v>
      </c>
      <c r="W887" s="18" t="str">
        <f>TEXT(SalesDataTable[[#This Row],[Order Date]],"mmm")</f>
        <v>May</v>
      </c>
    </row>
    <row r="888" spans="1:23" ht="15.6">
      <c r="A888" s="11">
        <v>2273</v>
      </c>
      <c r="B888" s="12">
        <v>46165</v>
      </c>
      <c r="C888" s="11">
        <f t="shared" si="91"/>
        <v>2026</v>
      </c>
      <c r="D888" s="13" t="str">
        <f t="shared" si="92"/>
        <v>May</v>
      </c>
      <c r="E888" s="14" t="str">
        <f t="shared" si="93"/>
        <v>Q2</v>
      </c>
      <c r="F888" s="11" t="s">
        <v>35</v>
      </c>
      <c r="G888" s="11" t="s">
        <v>36</v>
      </c>
      <c r="H888" s="11" t="s">
        <v>43</v>
      </c>
      <c r="I888" s="11" t="s">
        <v>37</v>
      </c>
      <c r="J888" s="11" t="s">
        <v>58</v>
      </c>
      <c r="K888" s="11" t="s">
        <v>66</v>
      </c>
      <c r="L888" s="15">
        <v>2</v>
      </c>
      <c r="M888" s="16">
        <v>35.700000000000003</v>
      </c>
      <c r="N888" s="17">
        <v>0</v>
      </c>
      <c r="O888" s="16">
        <v>13.52</v>
      </c>
      <c r="P888" s="16">
        <f t="shared" si="94"/>
        <v>71.400000000000006</v>
      </c>
      <c r="Q888" s="16">
        <f t="shared" si="95"/>
        <v>27.04</v>
      </c>
      <c r="R888" s="16">
        <f t="shared" si="96"/>
        <v>44.36</v>
      </c>
      <c r="S888" s="18">
        <f t="shared" si="97"/>
        <v>0.62128851540616203</v>
      </c>
      <c r="T888" s="19">
        <f>YEAR(SalesDataTable[[#This Row],[Order Date]])</f>
        <v>2026</v>
      </c>
      <c r="U888" s="18" t="str">
        <f>"Q"&amp;ROUNDUP(MONTH(SalesDataTable[[#This Row],[Order Date]])/3,0)</f>
        <v>Q2</v>
      </c>
      <c r="V888" s="15">
        <f>MONTH(SalesDataTable[[#This Row],[Order Date]])</f>
        <v>5</v>
      </c>
      <c r="W888" s="18" t="str">
        <f>TEXT(SalesDataTable[[#This Row],[Order Date]],"mmm")</f>
        <v>May</v>
      </c>
    </row>
    <row r="889" spans="1:23" ht="15.6">
      <c r="A889" s="11">
        <v>2931</v>
      </c>
      <c r="B889" s="12">
        <v>46165</v>
      </c>
      <c r="C889" s="11">
        <f t="shared" si="91"/>
        <v>2026</v>
      </c>
      <c r="D889" s="13" t="str">
        <f t="shared" si="92"/>
        <v>May</v>
      </c>
      <c r="E889" s="14" t="str">
        <f t="shared" si="93"/>
        <v>Q2</v>
      </c>
      <c r="F889" s="11" t="s">
        <v>24</v>
      </c>
      <c r="G889" s="11" t="s">
        <v>25</v>
      </c>
      <c r="H889" s="11" t="s">
        <v>26</v>
      </c>
      <c r="I889" s="11" t="s">
        <v>27</v>
      </c>
      <c r="J889" s="11" t="s">
        <v>28</v>
      </c>
      <c r="K889" s="11" t="s">
        <v>54</v>
      </c>
      <c r="L889" s="15">
        <v>1</v>
      </c>
      <c r="M889" s="16">
        <v>100.87</v>
      </c>
      <c r="N889" s="17">
        <v>0</v>
      </c>
      <c r="O889" s="16">
        <v>50.4</v>
      </c>
      <c r="P889" s="16">
        <f t="shared" si="94"/>
        <v>100.87</v>
      </c>
      <c r="Q889" s="16">
        <f t="shared" si="95"/>
        <v>50.4</v>
      </c>
      <c r="R889" s="16">
        <f t="shared" si="96"/>
        <v>50.47</v>
      </c>
      <c r="S889" s="18">
        <f t="shared" si="97"/>
        <v>0.50034698126301203</v>
      </c>
      <c r="T889" s="19">
        <f>YEAR(SalesDataTable[[#This Row],[Order Date]])</f>
        <v>2026</v>
      </c>
      <c r="U889" s="18" t="str">
        <f>"Q"&amp;ROUNDUP(MONTH(SalesDataTable[[#This Row],[Order Date]])/3,0)</f>
        <v>Q2</v>
      </c>
      <c r="V889" s="15">
        <f>MONTH(SalesDataTable[[#This Row],[Order Date]])</f>
        <v>5</v>
      </c>
      <c r="W889" s="18" t="str">
        <f>TEXT(SalesDataTable[[#This Row],[Order Date]],"mmm")</f>
        <v>May</v>
      </c>
    </row>
    <row r="890" spans="1:23" ht="15.6">
      <c r="A890" s="11">
        <v>4143</v>
      </c>
      <c r="B890" s="12">
        <v>46165</v>
      </c>
      <c r="C890" s="11">
        <f t="shared" si="91"/>
        <v>2026</v>
      </c>
      <c r="D890" s="13" t="str">
        <f t="shared" si="92"/>
        <v>May</v>
      </c>
      <c r="E890" s="14" t="str">
        <f t="shared" si="93"/>
        <v>Q2</v>
      </c>
      <c r="F890" s="11" t="s">
        <v>35</v>
      </c>
      <c r="G890" s="11" t="s">
        <v>76</v>
      </c>
      <c r="H890" s="11" t="s">
        <v>43</v>
      </c>
      <c r="I890" s="11" t="s">
        <v>27</v>
      </c>
      <c r="J890" s="11" t="s">
        <v>38</v>
      </c>
      <c r="K890" s="11" t="s">
        <v>68</v>
      </c>
      <c r="L890" s="15">
        <v>1</v>
      </c>
      <c r="M890" s="16">
        <v>130.80000000000001</v>
      </c>
      <c r="N890" s="17">
        <v>0</v>
      </c>
      <c r="O890" s="16">
        <v>68.7</v>
      </c>
      <c r="P890" s="16">
        <f t="shared" si="94"/>
        <v>130.80000000000001</v>
      </c>
      <c r="Q890" s="16">
        <f t="shared" si="95"/>
        <v>68.7</v>
      </c>
      <c r="R890" s="16">
        <f t="shared" si="96"/>
        <v>62.1</v>
      </c>
      <c r="S890" s="18">
        <f t="shared" si="97"/>
        <v>0.47477064220183501</v>
      </c>
      <c r="T890" s="19">
        <f>YEAR(SalesDataTable[[#This Row],[Order Date]])</f>
        <v>2026</v>
      </c>
      <c r="U890" s="18" t="str">
        <f>"Q"&amp;ROUNDUP(MONTH(SalesDataTable[[#This Row],[Order Date]])/3,0)</f>
        <v>Q2</v>
      </c>
      <c r="V890" s="15">
        <f>MONTH(SalesDataTable[[#This Row],[Order Date]])</f>
        <v>5</v>
      </c>
      <c r="W890" s="18" t="str">
        <f>TEXT(SalesDataTable[[#This Row],[Order Date]],"mmm")</f>
        <v>May</v>
      </c>
    </row>
    <row r="891" spans="1:23" ht="15.6">
      <c r="A891" s="11">
        <v>4504</v>
      </c>
      <c r="B891" s="12">
        <v>46165</v>
      </c>
      <c r="C891" s="11">
        <f t="shared" si="91"/>
        <v>2026</v>
      </c>
      <c r="D891" s="13" t="str">
        <f t="shared" si="92"/>
        <v>May</v>
      </c>
      <c r="E891" s="14" t="str">
        <f t="shared" si="93"/>
        <v>Q2</v>
      </c>
      <c r="F891" s="11" t="s">
        <v>24</v>
      </c>
      <c r="G891" s="11" t="s">
        <v>60</v>
      </c>
      <c r="H891" s="11" t="s">
        <v>52</v>
      </c>
      <c r="I891" s="11" t="s">
        <v>27</v>
      </c>
      <c r="J891" s="11" t="s">
        <v>33</v>
      </c>
      <c r="K891" s="11" t="s">
        <v>61</v>
      </c>
      <c r="L891" s="15">
        <v>1</v>
      </c>
      <c r="M891" s="16">
        <v>153.88999999999999</v>
      </c>
      <c r="N891" s="17">
        <v>0</v>
      </c>
      <c r="O891" s="16">
        <v>79.64</v>
      </c>
      <c r="P891" s="16">
        <f t="shared" si="94"/>
        <v>153.88999999999999</v>
      </c>
      <c r="Q891" s="16">
        <f t="shared" si="95"/>
        <v>79.64</v>
      </c>
      <c r="R891" s="16">
        <f t="shared" si="96"/>
        <v>74.25</v>
      </c>
      <c r="S891" s="18">
        <f t="shared" si="97"/>
        <v>0.48248749106504601</v>
      </c>
      <c r="T891" s="19">
        <f>YEAR(SalesDataTable[[#This Row],[Order Date]])</f>
        <v>2026</v>
      </c>
      <c r="U891" s="18" t="str">
        <f>"Q"&amp;ROUNDUP(MONTH(SalesDataTable[[#This Row],[Order Date]])/3,0)</f>
        <v>Q2</v>
      </c>
      <c r="V891" s="15">
        <f>MONTH(SalesDataTable[[#This Row],[Order Date]])</f>
        <v>5</v>
      </c>
      <c r="W891" s="18" t="str">
        <f>TEXT(SalesDataTable[[#This Row],[Order Date]],"mmm")</f>
        <v>May</v>
      </c>
    </row>
    <row r="892" spans="1:23" ht="15.6">
      <c r="A892" s="11">
        <v>656</v>
      </c>
      <c r="B892" s="12">
        <v>46166</v>
      </c>
      <c r="C892" s="11">
        <f t="shared" si="91"/>
        <v>2026</v>
      </c>
      <c r="D892" s="13" t="str">
        <f t="shared" si="92"/>
        <v>May</v>
      </c>
      <c r="E892" s="14" t="str">
        <f t="shared" si="93"/>
        <v>Q2</v>
      </c>
      <c r="F892" s="11" t="s">
        <v>44</v>
      </c>
      <c r="G892" s="11" t="s">
        <v>55</v>
      </c>
      <c r="H892" s="11" t="s">
        <v>26</v>
      </c>
      <c r="I892" s="11" t="s">
        <v>37</v>
      </c>
      <c r="J892" s="11" t="s">
        <v>47</v>
      </c>
      <c r="K892" s="11" t="s">
        <v>75</v>
      </c>
      <c r="L892" s="15">
        <v>1</v>
      </c>
      <c r="M892" s="16">
        <v>122.51</v>
      </c>
      <c r="N892" s="17">
        <v>0.15</v>
      </c>
      <c r="O892" s="16">
        <v>62.2</v>
      </c>
      <c r="P892" s="16">
        <f t="shared" si="94"/>
        <v>104.1335</v>
      </c>
      <c r="Q892" s="16">
        <f t="shared" si="95"/>
        <v>62.2</v>
      </c>
      <c r="R892" s="16">
        <f t="shared" si="96"/>
        <v>41.933500000000002</v>
      </c>
      <c r="S892" s="18">
        <f t="shared" si="97"/>
        <v>0.40268981643755403</v>
      </c>
      <c r="T892" s="19">
        <f>YEAR(SalesDataTable[[#This Row],[Order Date]])</f>
        <v>2026</v>
      </c>
      <c r="U892" s="18" t="str">
        <f>"Q"&amp;ROUNDUP(MONTH(SalesDataTable[[#This Row],[Order Date]])/3,0)</f>
        <v>Q2</v>
      </c>
      <c r="V892" s="15">
        <f>MONTH(SalesDataTable[[#This Row],[Order Date]])</f>
        <v>5</v>
      </c>
      <c r="W892" s="18" t="str">
        <f>TEXT(SalesDataTable[[#This Row],[Order Date]],"mmm")</f>
        <v>May</v>
      </c>
    </row>
    <row r="893" spans="1:23" ht="15.6">
      <c r="A893" s="11">
        <v>979</v>
      </c>
      <c r="B893" s="12">
        <v>46166</v>
      </c>
      <c r="C893" s="11">
        <f t="shared" si="91"/>
        <v>2026</v>
      </c>
      <c r="D893" s="13" t="str">
        <f t="shared" si="92"/>
        <v>May</v>
      </c>
      <c r="E893" s="14" t="str">
        <f t="shared" si="93"/>
        <v>Q2</v>
      </c>
      <c r="F893" s="11" t="s">
        <v>44</v>
      </c>
      <c r="G893" s="11" t="s">
        <v>45</v>
      </c>
      <c r="H893" s="11" t="s">
        <v>32</v>
      </c>
      <c r="I893" s="11" t="s">
        <v>27</v>
      </c>
      <c r="J893" s="11" t="s">
        <v>28</v>
      </c>
      <c r="K893" s="11" t="s">
        <v>29</v>
      </c>
      <c r="L893" s="15">
        <v>8</v>
      </c>
      <c r="M893" s="16">
        <v>79.94</v>
      </c>
      <c r="N893" s="17">
        <v>0.15</v>
      </c>
      <c r="O893" s="16">
        <v>41.65</v>
      </c>
      <c r="P893" s="16">
        <f t="shared" si="94"/>
        <v>543.59199999999998</v>
      </c>
      <c r="Q893" s="16">
        <f t="shared" si="95"/>
        <v>333.2</v>
      </c>
      <c r="R893" s="16">
        <f t="shared" si="96"/>
        <v>210.392</v>
      </c>
      <c r="S893" s="18">
        <f t="shared" si="97"/>
        <v>0.38704028021015802</v>
      </c>
      <c r="T893" s="19">
        <f>YEAR(SalesDataTable[[#This Row],[Order Date]])</f>
        <v>2026</v>
      </c>
      <c r="U893" s="18" t="str">
        <f>"Q"&amp;ROUNDUP(MONTH(SalesDataTable[[#This Row],[Order Date]])/3,0)</f>
        <v>Q2</v>
      </c>
      <c r="V893" s="15">
        <f>MONTH(SalesDataTable[[#This Row],[Order Date]])</f>
        <v>5</v>
      </c>
      <c r="W893" s="18" t="str">
        <f>TEXT(SalesDataTable[[#This Row],[Order Date]],"mmm")</f>
        <v>May</v>
      </c>
    </row>
    <row r="894" spans="1:23" ht="15.6">
      <c r="A894" s="11">
        <v>1510</v>
      </c>
      <c r="B894" s="12">
        <v>46166</v>
      </c>
      <c r="C894" s="11">
        <f t="shared" si="91"/>
        <v>2026</v>
      </c>
      <c r="D894" s="13" t="str">
        <f t="shared" si="92"/>
        <v>May</v>
      </c>
      <c r="E894" s="14" t="str">
        <f t="shared" si="93"/>
        <v>Q2</v>
      </c>
      <c r="F894" s="11" t="s">
        <v>44</v>
      </c>
      <c r="G894" s="11" t="s">
        <v>55</v>
      </c>
      <c r="H894" s="11" t="s">
        <v>26</v>
      </c>
      <c r="I894" s="11" t="s">
        <v>37</v>
      </c>
      <c r="J894" s="11" t="s">
        <v>28</v>
      </c>
      <c r="K894" s="11" t="s">
        <v>46</v>
      </c>
      <c r="L894" s="15">
        <v>2</v>
      </c>
      <c r="M894" s="16">
        <v>50.78</v>
      </c>
      <c r="N894" s="17">
        <v>0.05</v>
      </c>
      <c r="O894" s="16">
        <v>23.03</v>
      </c>
      <c r="P894" s="16">
        <f t="shared" si="94"/>
        <v>96.481999999999999</v>
      </c>
      <c r="Q894" s="16">
        <f t="shared" si="95"/>
        <v>46.06</v>
      </c>
      <c r="R894" s="16">
        <f t="shared" si="96"/>
        <v>50.421999999999997</v>
      </c>
      <c r="S894" s="18">
        <f t="shared" si="97"/>
        <v>0.52260525279326697</v>
      </c>
      <c r="T894" s="19">
        <f>YEAR(SalesDataTable[[#This Row],[Order Date]])</f>
        <v>2026</v>
      </c>
      <c r="U894" s="18" t="str">
        <f>"Q"&amp;ROUNDUP(MONTH(SalesDataTable[[#This Row],[Order Date]])/3,0)</f>
        <v>Q2</v>
      </c>
      <c r="V894" s="15">
        <f>MONTH(SalesDataTable[[#This Row],[Order Date]])</f>
        <v>5</v>
      </c>
      <c r="W894" s="18" t="str">
        <f>TEXT(SalesDataTable[[#This Row],[Order Date]],"mmm")</f>
        <v>May</v>
      </c>
    </row>
    <row r="895" spans="1:23" ht="15.6">
      <c r="A895" s="11">
        <v>1959</v>
      </c>
      <c r="B895" s="12">
        <v>46166</v>
      </c>
      <c r="C895" s="11">
        <f t="shared" si="91"/>
        <v>2026</v>
      </c>
      <c r="D895" s="13" t="str">
        <f t="shared" si="92"/>
        <v>May</v>
      </c>
      <c r="E895" s="14" t="str">
        <f t="shared" si="93"/>
        <v>Q2</v>
      </c>
      <c r="F895" s="11" t="s">
        <v>24</v>
      </c>
      <c r="G895" s="11" t="s">
        <v>74</v>
      </c>
      <c r="H895" s="11" t="s">
        <v>52</v>
      </c>
      <c r="I895" s="11" t="s">
        <v>40</v>
      </c>
      <c r="J895" s="11" t="s">
        <v>28</v>
      </c>
      <c r="K895" s="11" t="s">
        <v>29</v>
      </c>
      <c r="L895" s="15">
        <v>2</v>
      </c>
      <c r="M895" s="16">
        <v>80.59</v>
      </c>
      <c r="N895" s="17">
        <v>0.05</v>
      </c>
      <c r="O895" s="16">
        <v>41.44</v>
      </c>
      <c r="P895" s="16">
        <f t="shared" si="94"/>
        <v>153.12100000000001</v>
      </c>
      <c r="Q895" s="16">
        <f t="shared" si="95"/>
        <v>82.88</v>
      </c>
      <c r="R895" s="16">
        <f t="shared" si="96"/>
        <v>70.241</v>
      </c>
      <c r="S895" s="18">
        <f t="shared" si="97"/>
        <v>0.45872871781140401</v>
      </c>
      <c r="T895" s="19">
        <f>YEAR(SalesDataTable[[#This Row],[Order Date]])</f>
        <v>2026</v>
      </c>
      <c r="U895" s="18" t="str">
        <f>"Q"&amp;ROUNDUP(MONTH(SalesDataTable[[#This Row],[Order Date]])/3,0)</f>
        <v>Q2</v>
      </c>
      <c r="V895" s="15">
        <f>MONTH(SalesDataTable[[#This Row],[Order Date]])</f>
        <v>5</v>
      </c>
      <c r="W895" s="18" t="str">
        <f>TEXT(SalesDataTable[[#This Row],[Order Date]],"mmm")</f>
        <v>May</v>
      </c>
    </row>
    <row r="896" spans="1:23" ht="15.6">
      <c r="A896" s="11">
        <v>2089</v>
      </c>
      <c r="B896" s="12">
        <v>46166</v>
      </c>
      <c r="C896" s="11">
        <f t="shared" si="91"/>
        <v>2026</v>
      </c>
      <c r="D896" s="13" t="str">
        <f t="shared" si="92"/>
        <v>May</v>
      </c>
      <c r="E896" s="14" t="str">
        <f t="shared" si="93"/>
        <v>Q2</v>
      </c>
      <c r="F896" s="11" t="s">
        <v>24</v>
      </c>
      <c r="G896" s="11" t="s">
        <v>74</v>
      </c>
      <c r="H896" s="11" t="s">
        <v>52</v>
      </c>
      <c r="I896" s="11" t="s">
        <v>37</v>
      </c>
      <c r="J896" s="11" t="s">
        <v>58</v>
      </c>
      <c r="K896" s="11" t="s">
        <v>66</v>
      </c>
      <c r="L896" s="15">
        <v>3</v>
      </c>
      <c r="M896" s="16">
        <v>35.75</v>
      </c>
      <c r="N896" s="17">
        <v>0.15</v>
      </c>
      <c r="O896" s="16">
        <v>13.54</v>
      </c>
      <c r="P896" s="16">
        <f t="shared" si="94"/>
        <v>91.162499999999994</v>
      </c>
      <c r="Q896" s="16">
        <f t="shared" si="95"/>
        <v>40.619999999999997</v>
      </c>
      <c r="R896" s="16">
        <f t="shared" si="96"/>
        <v>50.542499999999997</v>
      </c>
      <c r="S896" s="18">
        <f t="shared" si="97"/>
        <v>0.55442204853969601</v>
      </c>
      <c r="T896" s="19">
        <f>YEAR(SalesDataTable[[#This Row],[Order Date]])</f>
        <v>2026</v>
      </c>
      <c r="U896" s="18" t="str">
        <f>"Q"&amp;ROUNDUP(MONTH(SalesDataTable[[#This Row],[Order Date]])/3,0)</f>
        <v>Q2</v>
      </c>
      <c r="V896" s="15">
        <f>MONTH(SalesDataTable[[#This Row],[Order Date]])</f>
        <v>5</v>
      </c>
      <c r="W896" s="18" t="str">
        <f>TEXT(SalesDataTable[[#This Row],[Order Date]],"mmm")</f>
        <v>May</v>
      </c>
    </row>
    <row r="897" spans="1:23" ht="15.6">
      <c r="A897" s="11">
        <v>2446</v>
      </c>
      <c r="B897" s="12">
        <v>46166</v>
      </c>
      <c r="C897" s="11">
        <f t="shared" si="91"/>
        <v>2026</v>
      </c>
      <c r="D897" s="13" t="str">
        <f t="shared" si="92"/>
        <v>May</v>
      </c>
      <c r="E897" s="14" t="str">
        <f t="shared" si="93"/>
        <v>Q2</v>
      </c>
      <c r="F897" s="11" t="s">
        <v>30</v>
      </c>
      <c r="G897" s="11" t="s">
        <v>67</v>
      </c>
      <c r="H897" s="11" t="s">
        <v>26</v>
      </c>
      <c r="I897" s="11" t="s">
        <v>37</v>
      </c>
      <c r="J897" s="11" t="s">
        <v>47</v>
      </c>
      <c r="K897" s="11" t="s">
        <v>53</v>
      </c>
      <c r="L897" s="15">
        <v>5</v>
      </c>
      <c r="M897" s="16">
        <v>195.78</v>
      </c>
      <c r="N897" s="17">
        <v>0.1</v>
      </c>
      <c r="O897" s="16">
        <v>101.98</v>
      </c>
      <c r="P897" s="16">
        <f t="shared" si="94"/>
        <v>881.01</v>
      </c>
      <c r="Q897" s="16">
        <f t="shared" si="95"/>
        <v>509.9</v>
      </c>
      <c r="R897" s="16">
        <f t="shared" si="96"/>
        <v>371.11</v>
      </c>
      <c r="S897" s="18">
        <f t="shared" si="97"/>
        <v>0.42123244912089503</v>
      </c>
      <c r="T897" s="19">
        <f>YEAR(SalesDataTable[[#This Row],[Order Date]])</f>
        <v>2026</v>
      </c>
      <c r="U897" s="18" t="str">
        <f>"Q"&amp;ROUNDUP(MONTH(SalesDataTable[[#This Row],[Order Date]])/3,0)</f>
        <v>Q2</v>
      </c>
      <c r="V897" s="15">
        <f>MONTH(SalesDataTable[[#This Row],[Order Date]])</f>
        <v>5</v>
      </c>
      <c r="W897" s="18" t="str">
        <f>TEXT(SalesDataTable[[#This Row],[Order Date]],"mmm")</f>
        <v>May</v>
      </c>
    </row>
    <row r="898" spans="1:23" ht="15.6">
      <c r="A898" s="11">
        <v>2847</v>
      </c>
      <c r="B898" s="12">
        <v>46166</v>
      </c>
      <c r="C898" s="11">
        <f t="shared" ref="C898:C961" si="98">YEAR(B898)</f>
        <v>2026</v>
      </c>
      <c r="D898" s="13" t="str">
        <f t="shared" ref="D898:D961" si="99">TEXT(B898,"MMM")</f>
        <v>May</v>
      </c>
      <c r="E898" s="14" t="str">
        <f t="shared" ref="E898:E961" si="100">"Q"&amp;ROUNDUP(MONTH(B898)/3,0)</f>
        <v>Q2</v>
      </c>
      <c r="F898" s="11" t="s">
        <v>44</v>
      </c>
      <c r="G898" s="11" t="s">
        <v>71</v>
      </c>
      <c r="H898" s="11" t="s">
        <v>26</v>
      </c>
      <c r="I898" s="11" t="s">
        <v>27</v>
      </c>
      <c r="J898" s="11" t="s">
        <v>47</v>
      </c>
      <c r="K898" s="11" t="s">
        <v>75</v>
      </c>
      <c r="L898" s="15">
        <v>2</v>
      </c>
      <c r="M898" s="16">
        <v>125.95</v>
      </c>
      <c r="N898" s="17">
        <v>0.05</v>
      </c>
      <c r="O898" s="16">
        <v>61.74</v>
      </c>
      <c r="P898" s="16">
        <f t="shared" ref="P898:P961" si="101">L898*M898*(1-N898)</f>
        <v>239.30500000000001</v>
      </c>
      <c r="Q898" s="16">
        <f t="shared" ref="Q898:Q961" si="102">L898*O898</f>
        <v>123.48</v>
      </c>
      <c r="R898" s="16">
        <f t="shared" ref="R898:R961" si="103">P898-Q898</f>
        <v>115.825</v>
      </c>
      <c r="S898" s="18">
        <f t="shared" ref="S898:S961" si="104">IFERROR(R898/P898,0)</f>
        <v>0.48400576669939999</v>
      </c>
      <c r="T898" s="19">
        <f>YEAR(SalesDataTable[[#This Row],[Order Date]])</f>
        <v>2026</v>
      </c>
      <c r="U898" s="18" t="str">
        <f>"Q"&amp;ROUNDUP(MONTH(SalesDataTable[[#This Row],[Order Date]])/3,0)</f>
        <v>Q2</v>
      </c>
      <c r="V898" s="15">
        <f>MONTH(SalesDataTable[[#This Row],[Order Date]])</f>
        <v>5</v>
      </c>
      <c r="W898" s="18" t="str">
        <f>TEXT(SalesDataTable[[#This Row],[Order Date]],"mmm")</f>
        <v>May</v>
      </c>
    </row>
    <row r="899" spans="1:23" ht="15.6">
      <c r="A899" s="11">
        <v>3454</v>
      </c>
      <c r="B899" s="12">
        <v>46166</v>
      </c>
      <c r="C899" s="11">
        <f t="shared" si="98"/>
        <v>2026</v>
      </c>
      <c r="D899" s="13" t="str">
        <f t="shared" si="99"/>
        <v>May</v>
      </c>
      <c r="E899" s="14" t="str">
        <f t="shared" si="100"/>
        <v>Q2</v>
      </c>
      <c r="F899" s="11" t="s">
        <v>44</v>
      </c>
      <c r="G899" s="11" t="s">
        <v>55</v>
      </c>
      <c r="H899" s="11" t="s">
        <v>26</v>
      </c>
      <c r="I899" s="11" t="s">
        <v>37</v>
      </c>
      <c r="J899" s="11" t="s">
        <v>58</v>
      </c>
      <c r="K899" s="11" t="s">
        <v>59</v>
      </c>
      <c r="L899" s="15">
        <v>2</v>
      </c>
      <c r="M899" s="16">
        <v>41.32</v>
      </c>
      <c r="N899" s="17">
        <v>0</v>
      </c>
      <c r="O899" s="16">
        <v>14.91</v>
      </c>
      <c r="P899" s="16">
        <f t="shared" si="101"/>
        <v>82.64</v>
      </c>
      <c r="Q899" s="16">
        <f t="shared" si="102"/>
        <v>29.82</v>
      </c>
      <c r="R899" s="16">
        <f t="shared" si="103"/>
        <v>52.82</v>
      </c>
      <c r="S899" s="18">
        <f t="shared" si="104"/>
        <v>0.63915779283639895</v>
      </c>
      <c r="T899" s="19">
        <f>YEAR(SalesDataTable[[#This Row],[Order Date]])</f>
        <v>2026</v>
      </c>
      <c r="U899" s="18" t="str">
        <f>"Q"&amp;ROUNDUP(MONTH(SalesDataTable[[#This Row],[Order Date]])/3,0)</f>
        <v>Q2</v>
      </c>
      <c r="V899" s="15">
        <f>MONTH(SalesDataTable[[#This Row],[Order Date]])</f>
        <v>5</v>
      </c>
      <c r="W899" s="18" t="str">
        <f>TEXT(SalesDataTable[[#This Row],[Order Date]],"mmm")</f>
        <v>May</v>
      </c>
    </row>
    <row r="900" spans="1:23" ht="15.6">
      <c r="A900" s="11">
        <v>4472</v>
      </c>
      <c r="B900" s="12">
        <v>46166</v>
      </c>
      <c r="C900" s="11">
        <f t="shared" si="98"/>
        <v>2026</v>
      </c>
      <c r="D900" s="13" t="str">
        <f t="shared" si="99"/>
        <v>May</v>
      </c>
      <c r="E900" s="14" t="str">
        <f t="shared" si="100"/>
        <v>Q2</v>
      </c>
      <c r="F900" s="11" t="s">
        <v>44</v>
      </c>
      <c r="G900" s="11" t="s">
        <v>57</v>
      </c>
      <c r="H900" s="11" t="s">
        <v>52</v>
      </c>
      <c r="I900" s="11" t="s">
        <v>37</v>
      </c>
      <c r="J900" s="11" t="s">
        <v>33</v>
      </c>
      <c r="K900" s="11" t="s">
        <v>41</v>
      </c>
      <c r="L900" s="15">
        <v>2</v>
      </c>
      <c r="M900" s="16">
        <v>144.01</v>
      </c>
      <c r="N900" s="17">
        <v>0</v>
      </c>
      <c r="O900" s="16">
        <v>79.37</v>
      </c>
      <c r="P900" s="16">
        <f t="shared" si="101"/>
        <v>288.02</v>
      </c>
      <c r="Q900" s="16">
        <f t="shared" si="102"/>
        <v>158.74</v>
      </c>
      <c r="R900" s="16">
        <f t="shared" si="103"/>
        <v>129.28</v>
      </c>
      <c r="S900" s="18">
        <f t="shared" si="104"/>
        <v>0.44885771821401299</v>
      </c>
      <c r="T900" s="19">
        <f>YEAR(SalesDataTable[[#This Row],[Order Date]])</f>
        <v>2026</v>
      </c>
      <c r="U900" s="18" t="str">
        <f>"Q"&amp;ROUNDUP(MONTH(SalesDataTable[[#This Row],[Order Date]])/3,0)</f>
        <v>Q2</v>
      </c>
      <c r="V900" s="15">
        <f>MONTH(SalesDataTable[[#This Row],[Order Date]])</f>
        <v>5</v>
      </c>
      <c r="W900" s="18" t="str">
        <f>TEXT(SalesDataTable[[#This Row],[Order Date]],"mmm")</f>
        <v>May</v>
      </c>
    </row>
    <row r="901" spans="1:23" ht="15.6">
      <c r="A901" s="11">
        <v>4852</v>
      </c>
      <c r="B901" s="12">
        <v>46166</v>
      </c>
      <c r="C901" s="11">
        <f t="shared" si="98"/>
        <v>2026</v>
      </c>
      <c r="D901" s="13" t="str">
        <f t="shared" si="99"/>
        <v>May</v>
      </c>
      <c r="E901" s="14" t="str">
        <f t="shared" si="100"/>
        <v>Q2</v>
      </c>
      <c r="F901" s="11" t="s">
        <v>24</v>
      </c>
      <c r="G901" s="11" t="s">
        <v>74</v>
      </c>
      <c r="H901" s="11" t="s">
        <v>26</v>
      </c>
      <c r="I901" s="11" t="s">
        <v>40</v>
      </c>
      <c r="J901" s="11" t="s">
        <v>28</v>
      </c>
      <c r="K901" s="11" t="s">
        <v>46</v>
      </c>
      <c r="L901" s="15">
        <v>2</v>
      </c>
      <c r="M901" s="16">
        <v>51.17</v>
      </c>
      <c r="N901" s="17">
        <v>0.05</v>
      </c>
      <c r="O901" s="16">
        <v>21.97</v>
      </c>
      <c r="P901" s="16">
        <f t="shared" si="101"/>
        <v>97.222999999999999</v>
      </c>
      <c r="Q901" s="16">
        <f t="shared" si="102"/>
        <v>43.94</v>
      </c>
      <c r="R901" s="16">
        <f t="shared" si="103"/>
        <v>53.283000000000001</v>
      </c>
      <c r="S901" s="18">
        <f t="shared" si="104"/>
        <v>0.54804932989107502</v>
      </c>
      <c r="T901" s="19">
        <f>YEAR(SalesDataTable[[#This Row],[Order Date]])</f>
        <v>2026</v>
      </c>
      <c r="U901" s="18" t="str">
        <f>"Q"&amp;ROUNDUP(MONTH(SalesDataTable[[#This Row],[Order Date]])/3,0)</f>
        <v>Q2</v>
      </c>
      <c r="V901" s="15">
        <f>MONTH(SalesDataTable[[#This Row],[Order Date]])</f>
        <v>5</v>
      </c>
      <c r="W901" s="18" t="str">
        <f>TEXT(SalesDataTable[[#This Row],[Order Date]],"mmm")</f>
        <v>May</v>
      </c>
    </row>
    <row r="902" spans="1:23" ht="15.6">
      <c r="A902" s="11">
        <v>4959</v>
      </c>
      <c r="B902" s="12">
        <v>46166</v>
      </c>
      <c r="C902" s="11">
        <f t="shared" si="98"/>
        <v>2026</v>
      </c>
      <c r="D902" s="13" t="str">
        <f t="shared" si="99"/>
        <v>May</v>
      </c>
      <c r="E902" s="14" t="str">
        <f t="shared" si="100"/>
        <v>Q2</v>
      </c>
      <c r="F902" s="11" t="s">
        <v>24</v>
      </c>
      <c r="G902" s="11" t="s">
        <v>25</v>
      </c>
      <c r="H902" s="11" t="s">
        <v>32</v>
      </c>
      <c r="I902" s="11" t="s">
        <v>40</v>
      </c>
      <c r="J902" s="11" t="s">
        <v>47</v>
      </c>
      <c r="K902" s="11" t="s">
        <v>64</v>
      </c>
      <c r="L902" s="15">
        <v>6</v>
      </c>
      <c r="M902" s="16">
        <v>83.58</v>
      </c>
      <c r="N902" s="17">
        <v>0.2</v>
      </c>
      <c r="O902" s="16">
        <v>40.5</v>
      </c>
      <c r="P902" s="16">
        <f t="shared" si="101"/>
        <v>401.18400000000003</v>
      </c>
      <c r="Q902" s="16">
        <f t="shared" si="102"/>
        <v>243</v>
      </c>
      <c r="R902" s="16">
        <f t="shared" si="103"/>
        <v>158.184</v>
      </c>
      <c r="S902" s="18">
        <f t="shared" si="104"/>
        <v>0.39429289303661202</v>
      </c>
      <c r="T902" s="19">
        <f>YEAR(SalesDataTable[[#This Row],[Order Date]])</f>
        <v>2026</v>
      </c>
      <c r="U902" s="18" t="str">
        <f>"Q"&amp;ROUNDUP(MONTH(SalesDataTable[[#This Row],[Order Date]])/3,0)</f>
        <v>Q2</v>
      </c>
      <c r="V902" s="15">
        <f>MONTH(SalesDataTable[[#This Row],[Order Date]])</f>
        <v>5</v>
      </c>
      <c r="W902" s="18" t="str">
        <f>TEXT(SalesDataTable[[#This Row],[Order Date]],"mmm")</f>
        <v>May</v>
      </c>
    </row>
    <row r="903" spans="1:23" ht="15.6">
      <c r="A903" s="11">
        <v>5056</v>
      </c>
      <c r="B903" s="12">
        <v>46166</v>
      </c>
      <c r="C903" s="11">
        <f t="shared" si="98"/>
        <v>2026</v>
      </c>
      <c r="D903" s="13" t="str">
        <f t="shared" si="99"/>
        <v>May</v>
      </c>
      <c r="E903" s="14" t="str">
        <f t="shared" si="100"/>
        <v>Q2</v>
      </c>
      <c r="F903" s="11" t="s">
        <v>35</v>
      </c>
      <c r="G903" s="11" t="s">
        <v>76</v>
      </c>
      <c r="H903" s="11" t="s">
        <v>52</v>
      </c>
      <c r="I903" s="11" t="s">
        <v>27</v>
      </c>
      <c r="J903" s="11" t="s">
        <v>47</v>
      </c>
      <c r="K903" s="11" t="s">
        <v>64</v>
      </c>
      <c r="L903" s="15">
        <v>2</v>
      </c>
      <c r="M903" s="16">
        <v>80.010000000000005</v>
      </c>
      <c r="N903" s="17">
        <v>0</v>
      </c>
      <c r="O903" s="16">
        <v>38.54</v>
      </c>
      <c r="P903" s="16">
        <f t="shared" si="101"/>
        <v>160.02000000000001</v>
      </c>
      <c r="Q903" s="16">
        <f t="shared" si="102"/>
        <v>77.08</v>
      </c>
      <c r="R903" s="16">
        <f t="shared" si="103"/>
        <v>82.94</v>
      </c>
      <c r="S903" s="18">
        <f t="shared" si="104"/>
        <v>0.51831021122359699</v>
      </c>
      <c r="T903" s="19">
        <f>YEAR(SalesDataTable[[#This Row],[Order Date]])</f>
        <v>2026</v>
      </c>
      <c r="U903" s="18" t="str">
        <f>"Q"&amp;ROUNDUP(MONTH(SalesDataTable[[#This Row],[Order Date]])/3,0)</f>
        <v>Q2</v>
      </c>
      <c r="V903" s="15">
        <f>MONTH(SalesDataTable[[#This Row],[Order Date]])</f>
        <v>5</v>
      </c>
      <c r="W903" s="18" t="str">
        <f>TEXT(SalesDataTable[[#This Row],[Order Date]],"mmm")</f>
        <v>May</v>
      </c>
    </row>
    <row r="904" spans="1:23" ht="15.6">
      <c r="A904" s="11">
        <v>1152</v>
      </c>
      <c r="B904" s="12">
        <v>46167</v>
      </c>
      <c r="C904" s="11">
        <f t="shared" si="98"/>
        <v>2026</v>
      </c>
      <c r="D904" s="13" t="str">
        <f t="shared" si="99"/>
        <v>May</v>
      </c>
      <c r="E904" s="14" t="str">
        <f t="shared" si="100"/>
        <v>Q2</v>
      </c>
      <c r="F904" s="11" t="s">
        <v>44</v>
      </c>
      <c r="G904" s="11" t="s">
        <v>55</v>
      </c>
      <c r="H904" s="11" t="s">
        <v>26</v>
      </c>
      <c r="I904" s="11" t="s">
        <v>37</v>
      </c>
      <c r="J904" s="11" t="s">
        <v>33</v>
      </c>
      <c r="K904" s="11" t="s">
        <v>34</v>
      </c>
      <c r="L904" s="15">
        <v>2</v>
      </c>
      <c r="M904" s="16">
        <v>94.4</v>
      </c>
      <c r="N904" s="17">
        <v>0</v>
      </c>
      <c r="O904" s="16">
        <v>46.39</v>
      </c>
      <c r="P904" s="16">
        <f t="shared" si="101"/>
        <v>188.8</v>
      </c>
      <c r="Q904" s="16">
        <f t="shared" si="102"/>
        <v>92.78</v>
      </c>
      <c r="R904" s="16">
        <f t="shared" si="103"/>
        <v>96.02</v>
      </c>
      <c r="S904" s="18">
        <f t="shared" si="104"/>
        <v>0.50858050847457603</v>
      </c>
      <c r="T904" s="19">
        <f>YEAR(SalesDataTable[[#This Row],[Order Date]])</f>
        <v>2026</v>
      </c>
      <c r="U904" s="18" t="str">
        <f>"Q"&amp;ROUNDUP(MONTH(SalesDataTable[[#This Row],[Order Date]])/3,0)</f>
        <v>Q2</v>
      </c>
      <c r="V904" s="15">
        <f>MONTH(SalesDataTable[[#This Row],[Order Date]])</f>
        <v>5</v>
      </c>
      <c r="W904" s="18" t="str">
        <f>TEXT(SalesDataTable[[#This Row],[Order Date]],"mmm")</f>
        <v>May</v>
      </c>
    </row>
    <row r="905" spans="1:23" ht="15.6">
      <c r="A905" s="11">
        <v>3919</v>
      </c>
      <c r="B905" s="12">
        <v>46167</v>
      </c>
      <c r="C905" s="11">
        <f t="shared" si="98"/>
        <v>2026</v>
      </c>
      <c r="D905" s="13" t="str">
        <f t="shared" si="99"/>
        <v>May</v>
      </c>
      <c r="E905" s="14" t="str">
        <f t="shared" si="100"/>
        <v>Q2</v>
      </c>
      <c r="F905" s="11" t="s">
        <v>35</v>
      </c>
      <c r="G905" s="11" t="s">
        <v>36</v>
      </c>
      <c r="H905" s="11" t="s">
        <v>43</v>
      </c>
      <c r="I905" s="11" t="s">
        <v>40</v>
      </c>
      <c r="J905" s="11" t="s">
        <v>33</v>
      </c>
      <c r="K905" s="11" t="s">
        <v>61</v>
      </c>
      <c r="L905" s="15">
        <v>6</v>
      </c>
      <c r="M905" s="16">
        <v>157.33000000000001</v>
      </c>
      <c r="N905" s="17">
        <v>0</v>
      </c>
      <c r="O905" s="16">
        <v>78.849999999999994</v>
      </c>
      <c r="P905" s="16">
        <f t="shared" si="101"/>
        <v>943.98</v>
      </c>
      <c r="Q905" s="16">
        <f t="shared" si="102"/>
        <v>473.1</v>
      </c>
      <c r="R905" s="16">
        <f t="shared" si="103"/>
        <v>470.88</v>
      </c>
      <c r="S905" s="18">
        <f t="shared" si="104"/>
        <v>0.49882412762982298</v>
      </c>
      <c r="T905" s="19">
        <f>YEAR(SalesDataTable[[#This Row],[Order Date]])</f>
        <v>2026</v>
      </c>
      <c r="U905" s="18" t="str">
        <f>"Q"&amp;ROUNDUP(MONTH(SalesDataTable[[#This Row],[Order Date]])/3,0)</f>
        <v>Q2</v>
      </c>
      <c r="V905" s="15">
        <f>MONTH(SalesDataTable[[#This Row],[Order Date]])</f>
        <v>5</v>
      </c>
      <c r="W905" s="18" t="str">
        <f>TEXT(SalesDataTable[[#This Row],[Order Date]],"mmm")</f>
        <v>May</v>
      </c>
    </row>
    <row r="906" spans="1:23" ht="15.6">
      <c r="A906" s="11">
        <v>4202</v>
      </c>
      <c r="B906" s="12">
        <v>46167</v>
      </c>
      <c r="C906" s="11">
        <f t="shared" si="98"/>
        <v>2026</v>
      </c>
      <c r="D906" s="13" t="str">
        <f t="shared" si="99"/>
        <v>May</v>
      </c>
      <c r="E906" s="14" t="str">
        <f t="shared" si="100"/>
        <v>Q2</v>
      </c>
      <c r="F906" s="11" t="s">
        <v>35</v>
      </c>
      <c r="G906" s="11" t="s">
        <v>42</v>
      </c>
      <c r="H906" s="11" t="s">
        <v>26</v>
      </c>
      <c r="I906" s="11" t="s">
        <v>37</v>
      </c>
      <c r="J906" s="11" t="s">
        <v>47</v>
      </c>
      <c r="K906" s="11" t="s">
        <v>75</v>
      </c>
      <c r="L906" s="15">
        <v>1</v>
      </c>
      <c r="M906" s="16">
        <v>125.44</v>
      </c>
      <c r="N906" s="17">
        <v>0</v>
      </c>
      <c r="O906" s="16">
        <v>59.92</v>
      </c>
      <c r="P906" s="16">
        <f t="shared" si="101"/>
        <v>125.44</v>
      </c>
      <c r="Q906" s="16">
        <f t="shared" si="102"/>
        <v>59.92</v>
      </c>
      <c r="R906" s="16">
        <f t="shared" si="103"/>
        <v>65.52</v>
      </c>
      <c r="S906" s="18">
        <f t="shared" si="104"/>
        <v>0.52232142857142905</v>
      </c>
      <c r="T906" s="19">
        <f>YEAR(SalesDataTable[[#This Row],[Order Date]])</f>
        <v>2026</v>
      </c>
      <c r="U906" s="18" t="str">
        <f>"Q"&amp;ROUNDUP(MONTH(SalesDataTable[[#This Row],[Order Date]])/3,0)</f>
        <v>Q2</v>
      </c>
      <c r="V906" s="15">
        <f>MONTH(SalesDataTable[[#This Row],[Order Date]])</f>
        <v>5</v>
      </c>
      <c r="W906" s="18" t="str">
        <f>TEXT(SalesDataTable[[#This Row],[Order Date]],"mmm")</f>
        <v>May</v>
      </c>
    </row>
    <row r="907" spans="1:23" ht="15.6">
      <c r="A907" s="11">
        <v>4274</v>
      </c>
      <c r="B907" s="12">
        <v>46167</v>
      </c>
      <c r="C907" s="11">
        <f t="shared" si="98"/>
        <v>2026</v>
      </c>
      <c r="D907" s="13" t="str">
        <f t="shared" si="99"/>
        <v>May</v>
      </c>
      <c r="E907" s="14" t="str">
        <f t="shared" si="100"/>
        <v>Q2</v>
      </c>
      <c r="F907" s="11" t="s">
        <v>30</v>
      </c>
      <c r="G907" s="11" t="s">
        <v>67</v>
      </c>
      <c r="H907" s="11" t="s">
        <v>52</v>
      </c>
      <c r="I907" s="11" t="s">
        <v>27</v>
      </c>
      <c r="J907" s="11" t="s">
        <v>58</v>
      </c>
      <c r="K907" s="11" t="s">
        <v>66</v>
      </c>
      <c r="L907" s="15">
        <v>2</v>
      </c>
      <c r="M907" s="16">
        <v>36.18</v>
      </c>
      <c r="N907" s="17">
        <v>0</v>
      </c>
      <c r="O907" s="16">
        <v>13.71</v>
      </c>
      <c r="P907" s="16">
        <f t="shared" si="101"/>
        <v>72.36</v>
      </c>
      <c r="Q907" s="16">
        <f t="shared" si="102"/>
        <v>27.42</v>
      </c>
      <c r="R907" s="16">
        <f t="shared" si="103"/>
        <v>44.94</v>
      </c>
      <c r="S907" s="18">
        <f t="shared" si="104"/>
        <v>0.62106135986733002</v>
      </c>
      <c r="T907" s="19">
        <f>YEAR(SalesDataTable[[#This Row],[Order Date]])</f>
        <v>2026</v>
      </c>
      <c r="U907" s="18" t="str">
        <f>"Q"&amp;ROUNDUP(MONTH(SalesDataTable[[#This Row],[Order Date]])/3,0)</f>
        <v>Q2</v>
      </c>
      <c r="V907" s="15">
        <f>MONTH(SalesDataTable[[#This Row],[Order Date]])</f>
        <v>5</v>
      </c>
      <c r="W907" s="18" t="str">
        <f>TEXT(SalesDataTable[[#This Row],[Order Date]],"mmm")</f>
        <v>May</v>
      </c>
    </row>
    <row r="908" spans="1:23" ht="15.6">
      <c r="A908" s="11">
        <v>4364</v>
      </c>
      <c r="B908" s="12">
        <v>46167</v>
      </c>
      <c r="C908" s="11">
        <f t="shared" si="98"/>
        <v>2026</v>
      </c>
      <c r="D908" s="13" t="str">
        <f t="shared" si="99"/>
        <v>May</v>
      </c>
      <c r="E908" s="14" t="str">
        <f t="shared" si="100"/>
        <v>Q2</v>
      </c>
      <c r="F908" s="11" t="s">
        <v>24</v>
      </c>
      <c r="G908" s="11" t="s">
        <v>74</v>
      </c>
      <c r="H908" s="11" t="s">
        <v>43</v>
      </c>
      <c r="I908" s="11" t="s">
        <v>27</v>
      </c>
      <c r="J908" s="11" t="s">
        <v>58</v>
      </c>
      <c r="K908" s="11" t="s">
        <v>59</v>
      </c>
      <c r="L908" s="15">
        <v>1</v>
      </c>
      <c r="M908" s="16">
        <v>41</v>
      </c>
      <c r="N908" s="17">
        <v>0.05</v>
      </c>
      <c r="O908" s="16">
        <v>14.51</v>
      </c>
      <c r="P908" s="16">
        <f t="shared" si="101"/>
        <v>38.950000000000003</v>
      </c>
      <c r="Q908" s="16">
        <f t="shared" si="102"/>
        <v>14.51</v>
      </c>
      <c r="R908" s="16">
        <f t="shared" si="103"/>
        <v>24.44</v>
      </c>
      <c r="S908" s="18">
        <f t="shared" si="104"/>
        <v>0.62747111681643097</v>
      </c>
      <c r="T908" s="19">
        <f>YEAR(SalesDataTable[[#This Row],[Order Date]])</f>
        <v>2026</v>
      </c>
      <c r="U908" s="18" t="str">
        <f>"Q"&amp;ROUNDUP(MONTH(SalesDataTable[[#This Row],[Order Date]])/3,0)</f>
        <v>Q2</v>
      </c>
      <c r="V908" s="15">
        <f>MONTH(SalesDataTable[[#This Row],[Order Date]])</f>
        <v>5</v>
      </c>
      <c r="W908" s="18" t="str">
        <f>TEXT(SalesDataTable[[#This Row],[Order Date]],"mmm")</f>
        <v>May</v>
      </c>
    </row>
    <row r="909" spans="1:23" ht="15.6">
      <c r="A909" s="11">
        <v>4896</v>
      </c>
      <c r="B909" s="12">
        <v>46167</v>
      </c>
      <c r="C909" s="11">
        <f t="shared" si="98"/>
        <v>2026</v>
      </c>
      <c r="D909" s="13" t="str">
        <f t="shared" si="99"/>
        <v>May</v>
      </c>
      <c r="E909" s="14" t="str">
        <f t="shared" si="100"/>
        <v>Q2</v>
      </c>
      <c r="F909" s="11" t="s">
        <v>35</v>
      </c>
      <c r="G909" s="11" t="s">
        <v>49</v>
      </c>
      <c r="H909" s="11" t="s">
        <v>26</v>
      </c>
      <c r="I909" s="11" t="s">
        <v>27</v>
      </c>
      <c r="J909" s="11" t="s">
        <v>33</v>
      </c>
      <c r="K909" s="11" t="s">
        <v>70</v>
      </c>
      <c r="L909" s="15">
        <v>1</v>
      </c>
      <c r="M909" s="16">
        <v>72.33</v>
      </c>
      <c r="N909" s="17">
        <v>0.1</v>
      </c>
      <c r="O909" s="16">
        <v>32.61</v>
      </c>
      <c r="P909" s="16">
        <f t="shared" si="101"/>
        <v>65.096999999999994</v>
      </c>
      <c r="Q909" s="16">
        <f t="shared" si="102"/>
        <v>32.61</v>
      </c>
      <c r="R909" s="16">
        <f t="shared" si="103"/>
        <v>32.487000000000002</v>
      </c>
      <c r="S909" s="18">
        <f t="shared" si="104"/>
        <v>0.49905525600258099</v>
      </c>
      <c r="T909" s="19">
        <f>YEAR(SalesDataTable[[#This Row],[Order Date]])</f>
        <v>2026</v>
      </c>
      <c r="U909" s="18" t="str">
        <f>"Q"&amp;ROUNDUP(MONTH(SalesDataTable[[#This Row],[Order Date]])/3,0)</f>
        <v>Q2</v>
      </c>
      <c r="V909" s="15">
        <f>MONTH(SalesDataTable[[#This Row],[Order Date]])</f>
        <v>5</v>
      </c>
      <c r="W909" s="18" t="str">
        <f>TEXT(SalesDataTable[[#This Row],[Order Date]],"mmm")</f>
        <v>May</v>
      </c>
    </row>
    <row r="910" spans="1:23" ht="15.6">
      <c r="A910" s="11">
        <v>5109</v>
      </c>
      <c r="B910" s="12">
        <v>46167</v>
      </c>
      <c r="C910" s="11">
        <f t="shared" si="98"/>
        <v>2026</v>
      </c>
      <c r="D910" s="13" t="str">
        <f t="shared" si="99"/>
        <v>May</v>
      </c>
      <c r="E910" s="14" t="str">
        <f t="shared" si="100"/>
        <v>Q2</v>
      </c>
      <c r="F910" s="11" t="s">
        <v>44</v>
      </c>
      <c r="G910" s="11" t="s">
        <v>45</v>
      </c>
      <c r="H910" s="11" t="s">
        <v>26</v>
      </c>
      <c r="I910" s="11" t="s">
        <v>40</v>
      </c>
      <c r="J910" s="11" t="s">
        <v>47</v>
      </c>
      <c r="K910" s="11" t="s">
        <v>75</v>
      </c>
      <c r="L910" s="15">
        <v>2</v>
      </c>
      <c r="M910" s="16">
        <v>125.42</v>
      </c>
      <c r="N910" s="17">
        <v>0</v>
      </c>
      <c r="O910" s="16">
        <v>62.28</v>
      </c>
      <c r="P910" s="16">
        <f t="shared" si="101"/>
        <v>250.84</v>
      </c>
      <c r="Q910" s="16">
        <f t="shared" si="102"/>
        <v>124.56</v>
      </c>
      <c r="R910" s="16">
        <f t="shared" si="103"/>
        <v>126.28</v>
      </c>
      <c r="S910" s="18">
        <f t="shared" si="104"/>
        <v>0.50342848030617104</v>
      </c>
      <c r="T910" s="19">
        <f>YEAR(SalesDataTable[[#This Row],[Order Date]])</f>
        <v>2026</v>
      </c>
      <c r="U910" s="18" t="str">
        <f>"Q"&amp;ROUNDUP(MONTH(SalesDataTable[[#This Row],[Order Date]])/3,0)</f>
        <v>Q2</v>
      </c>
      <c r="V910" s="15">
        <f>MONTH(SalesDataTable[[#This Row],[Order Date]])</f>
        <v>5</v>
      </c>
      <c r="W910" s="18" t="str">
        <f>TEXT(SalesDataTable[[#This Row],[Order Date]],"mmm")</f>
        <v>May</v>
      </c>
    </row>
    <row r="911" spans="1:23" ht="15.6">
      <c r="A911" s="11">
        <v>289</v>
      </c>
      <c r="B911" s="12">
        <v>46168</v>
      </c>
      <c r="C911" s="11">
        <f t="shared" si="98"/>
        <v>2026</v>
      </c>
      <c r="D911" s="13" t="str">
        <f t="shared" si="99"/>
        <v>May</v>
      </c>
      <c r="E911" s="14" t="str">
        <f t="shared" si="100"/>
        <v>Q2</v>
      </c>
      <c r="F911" s="11" t="s">
        <v>24</v>
      </c>
      <c r="G911" s="11" t="s">
        <v>74</v>
      </c>
      <c r="H911" s="11" t="s">
        <v>26</v>
      </c>
      <c r="I911" s="11" t="s">
        <v>40</v>
      </c>
      <c r="J911" s="11" t="s">
        <v>28</v>
      </c>
      <c r="K911" s="11" t="s">
        <v>50</v>
      </c>
      <c r="L911" s="15">
        <v>2</v>
      </c>
      <c r="M911" s="16">
        <v>41.29</v>
      </c>
      <c r="N911" s="17">
        <v>0.15</v>
      </c>
      <c r="O911" s="16">
        <v>16.43</v>
      </c>
      <c r="P911" s="16">
        <f t="shared" si="101"/>
        <v>70.192999999999998</v>
      </c>
      <c r="Q911" s="16">
        <f t="shared" si="102"/>
        <v>32.86</v>
      </c>
      <c r="R911" s="16">
        <f t="shared" si="103"/>
        <v>37.332999999999998</v>
      </c>
      <c r="S911" s="18">
        <f t="shared" si="104"/>
        <v>0.531862151496588</v>
      </c>
      <c r="T911" s="19">
        <f>YEAR(SalesDataTable[[#This Row],[Order Date]])</f>
        <v>2026</v>
      </c>
      <c r="U911" s="18" t="str">
        <f>"Q"&amp;ROUNDUP(MONTH(SalesDataTable[[#This Row],[Order Date]])/3,0)</f>
        <v>Q2</v>
      </c>
      <c r="V911" s="15">
        <f>MONTH(SalesDataTable[[#This Row],[Order Date]])</f>
        <v>5</v>
      </c>
      <c r="W911" s="18" t="str">
        <f>TEXT(SalesDataTable[[#This Row],[Order Date]],"mmm")</f>
        <v>May</v>
      </c>
    </row>
    <row r="912" spans="1:23" ht="15.6">
      <c r="A912" s="11">
        <v>4092</v>
      </c>
      <c r="B912" s="12">
        <v>46168</v>
      </c>
      <c r="C912" s="11">
        <f t="shared" si="98"/>
        <v>2026</v>
      </c>
      <c r="D912" s="13" t="str">
        <f t="shared" si="99"/>
        <v>May</v>
      </c>
      <c r="E912" s="14" t="str">
        <f t="shared" si="100"/>
        <v>Q2</v>
      </c>
      <c r="F912" s="11" t="s">
        <v>44</v>
      </c>
      <c r="G912" s="11" t="s">
        <v>57</v>
      </c>
      <c r="H912" s="11" t="s">
        <v>32</v>
      </c>
      <c r="I912" s="11" t="s">
        <v>40</v>
      </c>
      <c r="J912" s="11" t="s">
        <v>38</v>
      </c>
      <c r="K912" s="11" t="s">
        <v>68</v>
      </c>
      <c r="L912" s="15">
        <v>8</v>
      </c>
      <c r="M912" s="16">
        <v>131.4</v>
      </c>
      <c r="N912" s="17">
        <v>0.05</v>
      </c>
      <c r="O912" s="16">
        <v>66.489999999999995</v>
      </c>
      <c r="P912" s="16">
        <f t="shared" si="101"/>
        <v>998.64</v>
      </c>
      <c r="Q912" s="16">
        <f t="shared" si="102"/>
        <v>531.91999999999996</v>
      </c>
      <c r="R912" s="16">
        <f t="shared" si="103"/>
        <v>466.72</v>
      </c>
      <c r="S912" s="18">
        <f t="shared" si="104"/>
        <v>0.46735560362092399</v>
      </c>
      <c r="T912" s="19">
        <f>YEAR(SalesDataTable[[#This Row],[Order Date]])</f>
        <v>2026</v>
      </c>
      <c r="U912" s="18" t="str">
        <f>"Q"&amp;ROUNDUP(MONTH(SalesDataTable[[#This Row],[Order Date]])/3,0)</f>
        <v>Q2</v>
      </c>
      <c r="V912" s="15">
        <f>MONTH(SalesDataTable[[#This Row],[Order Date]])</f>
        <v>5</v>
      </c>
      <c r="W912" s="18" t="str">
        <f>TEXT(SalesDataTable[[#This Row],[Order Date]],"mmm")</f>
        <v>May</v>
      </c>
    </row>
    <row r="913" spans="1:23" ht="15.6">
      <c r="A913" s="11">
        <v>4727</v>
      </c>
      <c r="B913" s="12">
        <v>46168</v>
      </c>
      <c r="C913" s="11">
        <f t="shared" si="98"/>
        <v>2026</v>
      </c>
      <c r="D913" s="13" t="str">
        <f t="shared" si="99"/>
        <v>May</v>
      </c>
      <c r="E913" s="14" t="str">
        <f t="shared" si="100"/>
        <v>Q2</v>
      </c>
      <c r="F913" s="11" t="s">
        <v>35</v>
      </c>
      <c r="G913" s="11" t="s">
        <v>76</v>
      </c>
      <c r="H913" s="11" t="s">
        <v>26</v>
      </c>
      <c r="I913" s="11" t="s">
        <v>37</v>
      </c>
      <c r="J913" s="11" t="s">
        <v>33</v>
      </c>
      <c r="K913" s="11" t="s">
        <v>41</v>
      </c>
      <c r="L913" s="15">
        <v>4</v>
      </c>
      <c r="M913" s="16">
        <v>140.66999999999999</v>
      </c>
      <c r="N913" s="17">
        <v>0</v>
      </c>
      <c r="O913" s="16">
        <v>80.72</v>
      </c>
      <c r="P913" s="16">
        <f t="shared" si="101"/>
        <v>562.67999999999995</v>
      </c>
      <c r="Q913" s="16">
        <f t="shared" si="102"/>
        <v>322.88</v>
      </c>
      <c r="R913" s="16">
        <f t="shared" si="103"/>
        <v>239.8</v>
      </c>
      <c r="S913" s="18">
        <f t="shared" si="104"/>
        <v>0.42617473519584798</v>
      </c>
      <c r="T913" s="19">
        <f>YEAR(SalesDataTable[[#This Row],[Order Date]])</f>
        <v>2026</v>
      </c>
      <c r="U913" s="18" t="str">
        <f>"Q"&amp;ROUNDUP(MONTH(SalesDataTable[[#This Row],[Order Date]])/3,0)</f>
        <v>Q2</v>
      </c>
      <c r="V913" s="15">
        <f>MONTH(SalesDataTable[[#This Row],[Order Date]])</f>
        <v>5</v>
      </c>
      <c r="W913" s="18" t="str">
        <f>TEXT(SalesDataTable[[#This Row],[Order Date]],"mmm")</f>
        <v>May</v>
      </c>
    </row>
    <row r="914" spans="1:23" ht="15.6">
      <c r="A914" s="11">
        <v>4753</v>
      </c>
      <c r="B914" s="12">
        <v>46168</v>
      </c>
      <c r="C914" s="11">
        <f t="shared" si="98"/>
        <v>2026</v>
      </c>
      <c r="D914" s="13" t="str">
        <f t="shared" si="99"/>
        <v>May</v>
      </c>
      <c r="E914" s="14" t="str">
        <f t="shared" si="100"/>
        <v>Q2</v>
      </c>
      <c r="F914" s="11" t="s">
        <v>44</v>
      </c>
      <c r="G914" s="11" t="s">
        <v>57</v>
      </c>
      <c r="H914" s="11" t="s">
        <v>26</v>
      </c>
      <c r="I914" s="11" t="s">
        <v>27</v>
      </c>
      <c r="J914" s="11" t="s">
        <v>58</v>
      </c>
      <c r="K914" s="11" t="s">
        <v>66</v>
      </c>
      <c r="L914" s="15">
        <v>1</v>
      </c>
      <c r="M914" s="16">
        <v>36.659999999999997</v>
      </c>
      <c r="N914" s="17">
        <v>0.05</v>
      </c>
      <c r="O914" s="16">
        <v>13.51</v>
      </c>
      <c r="P914" s="16">
        <f t="shared" si="101"/>
        <v>34.826999999999998</v>
      </c>
      <c r="Q914" s="16">
        <f t="shared" si="102"/>
        <v>13.51</v>
      </c>
      <c r="R914" s="16">
        <f t="shared" si="103"/>
        <v>21.317</v>
      </c>
      <c r="S914" s="18">
        <f t="shared" si="104"/>
        <v>0.61208257960777601</v>
      </c>
      <c r="T914" s="19">
        <f>YEAR(SalesDataTable[[#This Row],[Order Date]])</f>
        <v>2026</v>
      </c>
      <c r="U914" s="18" t="str">
        <f>"Q"&amp;ROUNDUP(MONTH(SalesDataTable[[#This Row],[Order Date]])/3,0)</f>
        <v>Q2</v>
      </c>
      <c r="V914" s="15">
        <f>MONTH(SalesDataTable[[#This Row],[Order Date]])</f>
        <v>5</v>
      </c>
      <c r="W914" s="18" t="str">
        <f>TEXT(SalesDataTable[[#This Row],[Order Date]],"mmm")</f>
        <v>May</v>
      </c>
    </row>
    <row r="915" spans="1:23" ht="15.6">
      <c r="A915" s="11">
        <v>942</v>
      </c>
      <c r="B915" s="12">
        <v>46169</v>
      </c>
      <c r="C915" s="11">
        <f t="shared" si="98"/>
        <v>2026</v>
      </c>
      <c r="D915" s="13" t="str">
        <f t="shared" si="99"/>
        <v>May</v>
      </c>
      <c r="E915" s="14" t="str">
        <f t="shared" si="100"/>
        <v>Q2</v>
      </c>
      <c r="F915" s="11" t="s">
        <v>44</v>
      </c>
      <c r="G915" s="11" t="s">
        <v>45</v>
      </c>
      <c r="H915" s="11" t="s">
        <v>26</v>
      </c>
      <c r="I915" s="11" t="s">
        <v>27</v>
      </c>
      <c r="J915" s="11" t="s">
        <v>38</v>
      </c>
      <c r="K915" s="11" t="s">
        <v>56</v>
      </c>
      <c r="L915" s="15">
        <v>1</v>
      </c>
      <c r="M915" s="16">
        <v>46.28</v>
      </c>
      <c r="N915" s="17">
        <v>0.05</v>
      </c>
      <c r="O915" s="16">
        <v>17.95</v>
      </c>
      <c r="P915" s="16">
        <f t="shared" si="101"/>
        <v>43.966000000000001</v>
      </c>
      <c r="Q915" s="16">
        <f t="shared" si="102"/>
        <v>17.95</v>
      </c>
      <c r="R915" s="16">
        <f t="shared" si="103"/>
        <v>26.015999999999998</v>
      </c>
      <c r="S915" s="18">
        <f t="shared" si="104"/>
        <v>0.591729973161079</v>
      </c>
      <c r="T915" s="19">
        <f>YEAR(SalesDataTable[[#This Row],[Order Date]])</f>
        <v>2026</v>
      </c>
      <c r="U915" s="18" t="str">
        <f>"Q"&amp;ROUNDUP(MONTH(SalesDataTable[[#This Row],[Order Date]])/3,0)</f>
        <v>Q2</v>
      </c>
      <c r="V915" s="15">
        <f>MONTH(SalesDataTable[[#This Row],[Order Date]])</f>
        <v>5</v>
      </c>
      <c r="W915" s="18" t="str">
        <f>TEXT(SalesDataTable[[#This Row],[Order Date]],"mmm")</f>
        <v>May</v>
      </c>
    </row>
    <row r="916" spans="1:23" ht="15.6">
      <c r="A916" s="11">
        <v>1755</v>
      </c>
      <c r="B916" s="12">
        <v>46169</v>
      </c>
      <c r="C916" s="11">
        <f t="shared" si="98"/>
        <v>2026</v>
      </c>
      <c r="D916" s="13" t="str">
        <f t="shared" si="99"/>
        <v>May</v>
      </c>
      <c r="E916" s="14" t="str">
        <f t="shared" si="100"/>
        <v>Q2</v>
      </c>
      <c r="F916" s="11" t="s">
        <v>44</v>
      </c>
      <c r="G916" s="11" t="s">
        <v>71</v>
      </c>
      <c r="H916" s="11" t="s">
        <v>52</v>
      </c>
      <c r="I916" s="11" t="s">
        <v>27</v>
      </c>
      <c r="J916" s="11" t="s">
        <v>33</v>
      </c>
      <c r="K916" s="11" t="s">
        <v>34</v>
      </c>
      <c r="L916" s="15">
        <v>2</v>
      </c>
      <c r="M916" s="16">
        <v>92.12</v>
      </c>
      <c r="N916" s="17">
        <v>0</v>
      </c>
      <c r="O916" s="16">
        <v>46.64</v>
      </c>
      <c r="P916" s="16">
        <f t="shared" si="101"/>
        <v>184.24</v>
      </c>
      <c r="Q916" s="16">
        <f t="shared" si="102"/>
        <v>93.28</v>
      </c>
      <c r="R916" s="16">
        <f t="shared" si="103"/>
        <v>90.96</v>
      </c>
      <c r="S916" s="18">
        <f t="shared" si="104"/>
        <v>0.49370386452453302</v>
      </c>
      <c r="T916" s="19">
        <f>YEAR(SalesDataTable[[#This Row],[Order Date]])</f>
        <v>2026</v>
      </c>
      <c r="U916" s="18" t="str">
        <f>"Q"&amp;ROUNDUP(MONTH(SalesDataTable[[#This Row],[Order Date]])/3,0)</f>
        <v>Q2</v>
      </c>
      <c r="V916" s="15">
        <f>MONTH(SalesDataTable[[#This Row],[Order Date]])</f>
        <v>5</v>
      </c>
      <c r="W916" s="18" t="str">
        <f>TEXT(SalesDataTable[[#This Row],[Order Date]],"mmm")</f>
        <v>May</v>
      </c>
    </row>
    <row r="917" spans="1:23" ht="15.6">
      <c r="A917" s="11">
        <v>3073</v>
      </c>
      <c r="B917" s="12">
        <v>46169</v>
      </c>
      <c r="C917" s="11">
        <f t="shared" si="98"/>
        <v>2026</v>
      </c>
      <c r="D917" s="13" t="str">
        <f t="shared" si="99"/>
        <v>May</v>
      </c>
      <c r="E917" s="14" t="str">
        <f t="shared" si="100"/>
        <v>Q2</v>
      </c>
      <c r="F917" s="11" t="s">
        <v>44</v>
      </c>
      <c r="G917" s="11" t="s">
        <v>71</v>
      </c>
      <c r="H917" s="11" t="s">
        <v>26</v>
      </c>
      <c r="I917" s="11" t="s">
        <v>27</v>
      </c>
      <c r="J917" s="11" t="s">
        <v>58</v>
      </c>
      <c r="K917" s="11" t="s">
        <v>59</v>
      </c>
      <c r="L917" s="15">
        <v>3</v>
      </c>
      <c r="M917" s="16">
        <v>39.549999999999997</v>
      </c>
      <c r="N917" s="17">
        <v>0</v>
      </c>
      <c r="O917" s="16">
        <v>14.87</v>
      </c>
      <c r="P917" s="16">
        <f t="shared" si="101"/>
        <v>118.65</v>
      </c>
      <c r="Q917" s="16">
        <f t="shared" si="102"/>
        <v>44.61</v>
      </c>
      <c r="R917" s="16">
        <f t="shared" si="103"/>
        <v>74.040000000000006</v>
      </c>
      <c r="S917" s="18">
        <f t="shared" si="104"/>
        <v>0.62402022756005104</v>
      </c>
      <c r="T917" s="19">
        <f>YEAR(SalesDataTable[[#This Row],[Order Date]])</f>
        <v>2026</v>
      </c>
      <c r="U917" s="18" t="str">
        <f>"Q"&amp;ROUNDUP(MONTH(SalesDataTable[[#This Row],[Order Date]])/3,0)</f>
        <v>Q2</v>
      </c>
      <c r="V917" s="15">
        <f>MONTH(SalesDataTable[[#This Row],[Order Date]])</f>
        <v>5</v>
      </c>
      <c r="W917" s="18" t="str">
        <f>TEXT(SalesDataTable[[#This Row],[Order Date]],"mmm")</f>
        <v>May</v>
      </c>
    </row>
    <row r="918" spans="1:23" ht="15.6">
      <c r="A918" s="11">
        <v>4230</v>
      </c>
      <c r="B918" s="12">
        <v>46169</v>
      </c>
      <c r="C918" s="11">
        <f t="shared" si="98"/>
        <v>2026</v>
      </c>
      <c r="D918" s="13" t="str">
        <f t="shared" si="99"/>
        <v>May</v>
      </c>
      <c r="E918" s="14" t="str">
        <f t="shared" si="100"/>
        <v>Q2</v>
      </c>
      <c r="F918" s="11" t="s">
        <v>24</v>
      </c>
      <c r="G918" s="11" t="s">
        <v>25</v>
      </c>
      <c r="H918" s="11" t="s">
        <v>43</v>
      </c>
      <c r="I918" s="11" t="s">
        <v>37</v>
      </c>
      <c r="J918" s="11" t="s">
        <v>28</v>
      </c>
      <c r="K918" s="11" t="s">
        <v>29</v>
      </c>
      <c r="L918" s="15">
        <v>1</v>
      </c>
      <c r="M918" s="16">
        <v>83.3</v>
      </c>
      <c r="N918" s="17">
        <v>0</v>
      </c>
      <c r="O918" s="16">
        <v>41.93</v>
      </c>
      <c r="P918" s="16">
        <f t="shared" si="101"/>
        <v>83.3</v>
      </c>
      <c r="Q918" s="16">
        <f t="shared" si="102"/>
        <v>41.93</v>
      </c>
      <c r="R918" s="16">
        <f t="shared" si="103"/>
        <v>41.37</v>
      </c>
      <c r="S918" s="18">
        <f t="shared" si="104"/>
        <v>0.496638655462185</v>
      </c>
      <c r="T918" s="19">
        <f>YEAR(SalesDataTable[[#This Row],[Order Date]])</f>
        <v>2026</v>
      </c>
      <c r="U918" s="18" t="str">
        <f>"Q"&amp;ROUNDUP(MONTH(SalesDataTable[[#This Row],[Order Date]])/3,0)</f>
        <v>Q2</v>
      </c>
      <c r="V918" s="15">
        <f>MONTH(SalesDataTable[[#This Row],[Order Date]])</f>
        <v>5</v>
      </c>
      <c r="W918" s="18" t="str">
        <f>TEXT(SalesDataTable[[#This Row],[Order Date]],"mmm")</f>
        <v>May</v>
      </c>
    </row>
    <row r="919" spans="1:23" ht="15.6">
      <c r="A919" s="11">
        <v>644</v>
      </c>
      <c r="B919" s="12">
        <v>46170</v>
      </c>
      <c r="C919" s="11">
        <f t="shared" si="98"/>
        <v>2026</v>
      </c>
      <c r="D919" s="13" t="str">
        <f t="shared" si="99"/>
        <v>May</v>
      </c>
      <c r="E919" s="14" t="str">
        <f t="shared" si="100"/>
        <v>Q2</v>
      </c>
      <c r="F919" s="11" t="s">
        <v>44</v>
      </c>
      <c r="G919" s="11" t="s">
        <v>71</v>
      </c>
      <c r="H919" s="11" t="s">
        <v>43</v>
      </c>
      <c r="I919" s="11" t="s">
        <v>37</v>
      </c>
      <c r="J919" s="11" t="s">
        <v>33</v>
      </c>
      <c r="K919" s="11" t="s">
        <v>34</v>
      </c>
      <c r="L919" s="15">
        <v>2</v>
      </c>
      <c r="M919" s="16">
        <v>93.84</v>
      </c>
      <c r="N919" s="17">
        <v>0</v>
      </c>
      <c r="O919" s="16">
        <v>44.72</v>
      </c>
      <c r="P919" s="16">
        <f t="shared" si="101"/>
        <v>187.68</v>
      </c>
      <c r="Q919" s="16">
        <f t="shared" si="102"/>
        <v>89.44</v>
      </c>
      <c r="R919" s="16">
        <f t="shared" si="103"/>
        <v>98.24</v>
      </c>
      <c r="S919" s="18">
        <f t="shared" si="104"/>
        <v>0.52344416027280505</v>
      </c>
      <c r="T919" s="19">
        <f>YEAR(SalesDataTable[[#This Row],[Order Date]])</f>
        <v>2026</v>
      </c>
      <c r="U919" s="18" t="str">
        <f>"Q"&amp;ROUNDUP(MONTH(SalesDataTable[[#This Row],[Order Date]])/3,0)</f>
        <v>Q2</v>
      </c>
      <c r="V919" s="15">
        <f>MONTH(SalesDataTable[[#This Row],[Order Date]])</f>
        <v>5</v>
      </c>
      <c r="W919" s="18" t="str">
        <f>TEXT(SalesDataTable[[#This Row],[Order Date]],"mmm")</f>
        <v>May</v>
      </c>
    </row>
    <row r="920" spans="1:23" ht="15.6">
      <c r="A920" s="11">
        <v>1122</v>
      </c>
      <c r="B920" s="12">
        <v>46170</v>
      </c>
      <c r="C920" s="11">
        <f t="shared" si="98"/>
        <v>2026</v>
      </c>
      <c r="D920" s="13" t="str">
        <f t="shared" si="99"/>
        <v>May</v>
      </c>
      <c r="E920" s="14" t="str">
        <f t="shared" si="100"/>
        <v>Q2</v>
      </c>
      <c r="F920" s="11" t="s">
        <v>35</v>
      </c>
      <c r="G920" s="11" t="s">
        <v>76</v>
      </c>
      <c r="H920" s="11" t="s">
        <v>26</v>
      </c>
      <c r="I920" s="11" t="s">
        <v>27</v>
      </c>
      <c r="J920" s="11" t="s">
        <v>28</v>
      </c>
      <c r="K920" s="11" t="s">
        <v>46</v>
      </c>
      <c r="L920" s="15">
        <v>2</v>
      </c>
      <c r="M920" s="16">
        <v>51.25</v>
      </c>
      <c r="N920" s="17">
        <v>0</v>
      </c>
      <c r="O920" s="16">
        <v>22.57</v>
      </c>
      <c r="P920" s="16">
        <f t="shared" si="101"/>
        <v>102.5</v>
      </c>
      <c r="Q920" s="16">
        <f t="shared" si="102"/>
        <v>45.14</v>
      </c>
      <c r="R920" s="16">
        <f t="shared" si="103"/>
        <v>57.36</v>
      </c>
      <c r="S920" s="18">
        <f t="shared" si="104"/>
        <v>0.55960975609756103</v>
      </c>
      <c r="T920" s="19">
        <f>YEAR(SalesDataTable[[#This Row],[Order Date]])</f>
        <v>2026</v>
      </c>
      <c r="U920" s="18" t="str">
        <f>"Q"&amp;ROUNDUP(MONTH(SalesDataTable[[#This Row],[Order Date]])/3,0)</f>
        <v>Q2</v>
      </c>
      <c r="V920" s="15">
        <f>MONTH(SalesDataTable[[#This Row],[Order Date]])</f>
        <v>5</v>
      </c>
      <c r="W920" s="18" t="str">
        <f>TEXT(SalesDataTable[[#This Row],[Order Date]],"mmm")</f>
        <v>May</v>
      </c>
    </row>
    <row r="921" spans="1:23" ht="15.6">
      <c r="A921" s="11">
        <v>2019</v>
      </c>
      <c r="B921" s="12">
        <v>46170</v>
      </c>
      <c r="C921" s="11">
        <f t="shared" si="98"/>
        <v>2026</v>
      </c>
      <c r="D921" s="13" t="str">
        <f t="shared" si="99"/>
        <v>May</v>
      </c>
      <c r="E921" s="14" t="str">
        <f t="shared" si="100"/>
        <v>Q2</v>
      </c>
      <c r="F921" s="11" t="s">
        <v>44</v>
      </c>
      <c r="G921" s="11" t="s">
        <v>71</v>
      </c>
      <c r="H921" s="11" t="s">
        <v>32</v>
      </c>
      <c r="I921" s="11" t="s">
        <v>40</v>
      </c>
      <c r="J921" s="11" t="s">
        <v>28</v>
      </c>
      <c r="K921" s="11" t="s">
        <v>29</v>
      </c>
      <c r="L921" s="15">
        <v>8</v>
      </c>
      <c r="M921" s="16">
        <v>80.13</v>
      </c>
      <c r="N921" s="17">
        <v>0.1</v>
      </c>
      <c r="O921" s="16">
        <v>43.8</v>
      </c>
      <c r="P921" s="16">
        <f t="shared" si="101"/>
        <v>576.93600000000004</v>
      </c>
      <c r="Q921" s="16">
        <f t="shared" si="102"/>
        <v>350.4</v>
      </c>
      <c r="R921" s="16">
        <f t="shared" si="103"/>
        <v>226.536</v>
      </c>
      <c r="S921" s="18">
        <f t="shared" si="104"/>
        <v>0.39265360455925802</v>
      </c>
      <c r="T921" s="19">
        <f>YEAR(SalesDataTable[[#This Row],[Order Date]])</f>
        <v>2026</v>
      </c>
      <c r="U921" s="18" t="str">
        <f>"Q"&amp;ROUNDUP(MONTH(SalesDataTable[[#This Row],[Order Date]])/3,0)</f>
        <v>Q2</v>
      </c>
      <c r="V921" s="15">
        <f>MONTH(SalesDataTable[[#This Row],[Order Date]])</f>
        <v>5</v>
      </c>
      <c r="W921" s="18" t="str">
        <f>TEXT(SalesDataTable[[#This Row],[Order Date]],"mmm")</f>
        <v>May</v>
      </c>
    </row>
    <row r="922" spans="1:23" ht="15.6">
      <c r="A922" s="11">
        <v>2432</v>
      </c>
      <c r="B922" s="12">
        <v>46170</v>
      </c>
      <c r="C922" s="11">
        <f t="shared" si="98"/>
        <v>2026</v>
      </c>
      <c r="D922" s="13" t="str">
        <f t="shared" si="99"/>
        <v>May</v>
      </c>
      <c r="E922" s="14" t="str">
        <f t="shared" si="100"/>
        <v>Q2</v>
      </c>
      <c r="F922" s="11" t="s">
        <v>30</v>
      </c>
      <c r="G922" s="11" t="s">
        <v>67</v>
      </c>
      <c r="H922" s="11" t="s">
        <v>26</v>
      </c>
      <c r="I922" s="11" t="s">
        <v>27</v>
      </c>
      <c r="J922" s="11" t="s">
        <v>58</v>
      </c>
      <c r="K922" s="11" t="s">
        <v>59</v>
      </c>
      <c r="L922" s="15">
        <v>1</v>
      </c>
      <c r="M922" s="16">
        <v>41.13</v>
      </c>
      <c r="N922" s="17">
        <v>0</v>
      </c>
      <c r="O922" s="16">
        <v>14.8</v>
      </c>
      <c r="P922" s="16">
        <f t="shared" si="101"/>
        <v>41.13</v>
      </c>
      <c r="Q922" s="16">
        <f t="shared" si="102"/>
        <v>14.8</v>
      </c>
      <c r="R922" s="16">
        <f t="shared" si="103"/>
        <v>26.33</v>
      </c>
      <c r="S922" s="18">
        <f t="shared" si="104"/>
        <v>0.64016532944322901</v>
      </c>
      <c r="T922" s="19">
        <f>YEAR(SalesDataTable[[#This Row],[Order Date]])</f>
        <v>2026</v>
      </c>
      <c r="U922" s="18" t="str">
        <f>"Q"&amp;ROUNDUP(MONTH(SalesDataTable[[#This Row],[Order Date]])/3,0)</f>
        <v>Q2</v>
      </c>
      <c r="V922" s="15">
        <f>MONTH(SalesDataTable[[#This Row],[Order Date]])</f>
        <v>5</v>
      </c>
      <c r="W922" s="18" t="str">
        <f>TEXT(SalesDataTable[[#This Row],[Order Date]],"mmm")</f>
        <v>May</v>
      </c>
    </row>
    <row r="923" spans="1:23" ht="15.6">
      <c r="A923" s="11">
        <v>2989</v>
      </c>
      <c r="B923" s="12">
        <v>46170</v>
      </c>
      <c r="C923" s="11">
        <f t="shared" si="98"/>
        <v>2026</v>
      </c>
      <c r="D923" s="13" t="str">
        <f t="shared" si="99"/>
        <v>May</v>
      </c>
      <c r="E923" s="14" t="str">
        <f t="shared" si="100"/>
        <v>Q2</v>
      </c>
      <c r="F923" s="11" t="s">
        <v>44</v>
      </c>
      <c r="G923" s="11" t="s">
        <v>71</v>
      </c>
      <c r="H923" s="11" t="s">
        <v>26</v>
      </c>
      <c r="I923" s="11" t="s">
        <v>27</v>
      </c>
      <c r="J923" s="11" t="s">
        <v>47</v>
      </c>
      <c r="K923" s="11" t="s">
        <v>64</v>
      </c>
      <c r="L923" s="15">
        <v>1</v>
      </c>
      <c r="M923" s="16">
        <v>81.28</v>
      </c>
      <c r="N923" s="17">
        <v>0.15</v>
      </c>
      <c r="O923" s="16">
        <v>39.020000000000003</v>
      </c>
      <c r="P923" s="16">
        <f t="shared" si="101"/>
        <v>69.087999999999994</v>
      </c>
      <c r="Q923" s="16">
        <f t="shared" si="102"/>
        <v>39.020000000000003</v>
      </c>
      <c r="R923" s="16">
        <f t="shared" si="103"/>
        <v>30.068000000000001</v>
      </c>
      <c r="S923" s="18">
        <f t="shared" si="104"/>
        <v>0.43521306160259399</v>
      </c>
      <c r="T923" s="19">
        <f>YEAR(SalesDataTable[[#This Row],[Order Date]])</f>
        <v>2026</v>
      </c>
      <c r="U923" s="18" t="str">
        <f>"Q"&amp;ROUNDUP(MONTH(SalesDataTable[[#This Row],[Order Date]])/3,0)</f>
        <v>Q2</v>
      </c>
      <c r="V923" s="15">
        <f>MONTH(SalesDataTable[[#This Row],[Order Date]])</f>
        <v>5</v>
      </c>
      <c r="W923" s="18" t="str">
        <f>TEXT(SalesDataTable[[#This Row],[Order Date]],"mmm")</f>
        <v>May</v>
      </c>
    </row>
    <row r="924" spans="1:23" ht="15.6">
      <c r="A924" s="11">
        <v>3019</v>
      </c>
      <c r="B924" s="12">
        <v>46170</v>
      </c>
      <c r="C924" s="11">
        <f t="shared" si="98"/>
        <v>2026</v>
      </c>
      <c r="D924" s="13" t="str">
        <f t="shared" si="99"/>
        <v>May</v>
      </c>
      <c r="E924" s="14" t="str">
        <f t="shared" si="100"/>
        <v>Q2</v>
      </c>
      <c r="F924" s="11" t="s">
        <v>35</v>
      </c>
      <c r="G924" s="11" t="s">
        <v>42</v>
      </c>
      <c r="H924" s="11" t="s">
        <v>26</v>
      </c>
      <c r="I924" s="11" t="s">
        <v>40</v>
      </c>
      <c r="J924" s="11" t="s">
        <v>38</v>
      </c>
      <c r="K924" s="11" t="s">
        <v>56</v>
      </c>
      <c r="L924" s="15">
        <v>1</v>
      </c>
      <c r="M924" s="16">
        <v>46.19</v>
      </c>
      <c r="N924" s="17">
        <v>0</v>
      </c>
      <c r="O924" s="16">
        <v>18.329999999999998</v>
      </c>
      <c r="P924" s="16">
        <f t="shared" si="101"/>
        <v>46.19</v>
      </c>
      <c r="Q924" s="16">
        <f t="shared" si="102"/>
        <v>18.329999999999998</v>
      </c>
      <c r="R924" s="16">
        <f t="shared" si="103"/>
        <v>27.86</v>
      </c>
      <c r="S924" s="18">
        <f t="shared" si="104"/>
        <v>0.60316085732842595</v>
      </c>
      <c r="T924" s="19">
        <f>YEAR(SalesDataTable[[#This Row],[Order Date]])</f>
        <v>2026</v>
      </c>
      <c r="U924" s="18" t="str">
        <f>"Q"&amp;ROUNDUP(MONTH(SalesDataTable[[#This Row],[Order Date]])/3,0)</f>
        <v>Q2</v>
      </c>
      <c r="V924" s="15">
        <f>MONTH(SalesDataTable[[#This Row],[Order Date]])</f>
        <v>5</v>
      </c>
      <c r="W924" s="18" t="str">
        <f>TEXT(SalesDataTable[[#This Row],[Order Date]],"mmm")</f>
        <v>May</v>
      </c>
    </row>
    <row r="925" spans="1:23" ht="15.6">
      <c r="A925" s="11">
        <v>3798</v>
      </c>
      <c r="B925" s="12">
        <v>46170</v>
      </c>
      <c r="C925" s="11">
        <f t="shared" si="98"/>
        <v>2026</v>
      </c>
      <c r="D925" s="13" t="str">
        <f t="shared" si="99"/>
        <v>May</v>
      </c>
      <c r="E925" s="14" t="str">
        <f t="shared" si="100"/>
        <v>Q2</v>
      </c>
      <c r="F925" s="11" t="s">
        <v>44</v>
      </c>
      <c r="G925" s="11" t="s">
        <v>57</v>
      </c>
      <c r="H925" s="11" t="s">
        <v>26</v>
      </c>
      <c r="I925" s="11" t="s">
        <v>27</v>
      </c>
      <c r="J925" s="11" t="s">
        <v>33</v>
      </c>
      <c r="K925" s="11" t="s">
        <v>61</v>
      </c>
      <c r="L925" s="15">
        <v>3</v>
      </c>
      <c r="M925" s="16">
        <v>156.58000000000001</v>
      </c>
      <c r="N925" s="17">
        <v>0</v>
      </c>
      <c r="O925" s="16">
        <v>79.099999999999994</v>
      </c>
      <c r="P925" s="16">
        <f t="shared" si="101"/>
        <v>469.74</v>
      </c>
      <c r="Q925" s="16">
        <f t="shared" si="102"/>
        <v>237.3</v>
      </c>
      <c r="R925" s="16">
        <f t="shared" si="103"/>
        <v>232.44</v>
      </c>
      <c r="S925" s="18">
        <f t="shared" si="104"/>
        <v>0.49482692553327401</v>
      </c>
      <c r="T925" s="19">
        <f>YEAR(SalesDataTable[[#This Row],[Order Date]])</f>
        <v>2026</v>
      </c>
      <c r="U925" s="18" t="str">
        <f>"Q"&amp;ROUNDUP(MONTH(SalesDataTable[[#This Row],[Order Date]])/3,0)</f>
        <v>Q2</v>
      </c>
      <c r="V925" s="15">
        <f>MONTH(SalesDataTable[[#This Row],[Order Date]])</f>
        <v>5</v>
      </c>
      <c r="W925" s="18" t="str">
        <f>TEXT(SalesDataTable[[#This Row],[Order Date]],"mmm")</f>
        <v>May</v>
      </c>
    </row>
    <row r="926" spans="1:23" ht="15.6">
      <c r="A926" s="11">
        <v>3862</v>
      </c>
      <c r="B926" s="12">
        <v>46170</v>
      </c>
      <c r="C926" s="11">
        <f t="shared" si="98"/>
        <v>2026</v>
      </c>
      <c r="D926" s="13" t="str">
        <f t="shared" si="99"/>
        <v>May</v>
      </c>
      <c r="E926" s="14" t="str">
        <f t="shared" si="100"/>
        <v>Q2</v>
      </c>
      <c r="F926" s="11" t="s">
        <v>44</v>
      </c>
      <c r="G926" s="11" t="s">
        <v>71</v>
      </c>
      <c r="H926" s="11" t="s">
        <v>52</v>
      </c>
      <c r="I926" s="11" t="s">
        <v>37</v>
      </c>
      <c r="J926" s="11" t="s">
        <v>58</v>
      </c>
      <c r="K926" s="11" t="s">
        <v>62</v>
      </c>
      <c r="L926" s="15">
        <v>1</v>
      </c>
      <c r="M926" s="16">
        <v>123.91</v>
      </c>
      <c r="N926" s="17">
        <v>0</v>
      </c>
      <c r="O926" s="16">
        <v>68.89</v>
      </c>
      <c r="P926" s="16">
        <f t="shared" si="101"/>
        <v>123.91</v>
      </c>
      <c r="Q926" s="16">
        <f t="shared" si="102"/>
        <v>68.89</v>
      </c>
      <c r="R926" s="16">
        <f t="shared" si="103"/>
        <v>55.02</v>
      </c>
      <c r="S926" s="18">
        <f t="shared" si="104"/>
        <v>0.44403195867968698</v>
      </c>
      <c r="T926" s="19">
        <f>YEAR(SalesDataTable[[#This Row],[Order Date]])</f>
        <v>2026</v>
      </c>
      <c r="U926" s="18" t="str">
        <f>"Q"&amp;ROUNDUP(MONTH(SalesDataTable[[#This Row],[Order Date]])/3,0)</f>
        <v>Q2</v>
      </c>
      <c r="V926" s="15">
        <f>MONTH(SalesDataTable[[#This Row],[Order Date]])</f>
        <v>5</v>
      </c>
      <c r="W926" s="18" t="str">
        <f>TEXT(SalesDataTable[[#This Row],[Order Date]],"mmm")</f>
        <v>May</v>
      </c>
    </row>
    <row r="927" spans="1:23" ht="15.6">
      <c r="A927" s="11">
        <v>4281</v>
      </c>
      <c r="B927" s="12">
        <v>46170</v>
      </c>
      <c r="C927" s="11">
        <f t="shared" si="98"/>
        <v>2026</v>
      </c>
      <c r="D927" s="13" t="str">
        <f t="shared" si="99"/>
        <v>May</v>
      </c>
      <c r="E927" s="14" t="str">
        <f t="shared" si="100"/>
        <v>Q2</v>
      </c>
      <c r="F927" s="11" t="s">
        <v>35</v>
      </c>
      <c r="G927" s="11" t="s">
        <v>36</v>
      </c>
      <c r="H927" s="11" t="s">
        <v>52</v>
      </c>
      <c r="I927" s="11" t="s">
        <v>37</v>
      </c>
      <c r="J927" s="11" t="s">
        <v>28</v>
      </c>
      <c r="K927" s="11" t="s">
        <v>46</v>
      </c>
      <c r="L927" s="15">
        <v>1</v>
      </c>
      <c r="M927" s="16">
        <v>50.64</v>
      </c>
      <c r="N927" s="17">
        <v>0</v>
      </c>
      <c r="O927" s="16">
        <v>22.97</v>
      </c>
      <c r="P927" s="16">
        <f t="shared" si="101"/>
        <v>50.64</v>
      </c>
      <c r="Q927" s="16">
        <f t="shared" si="102"/>
        <v>22.97</v>
      </c>
      <c r="R927" s="16">
        <f t="shared" si="103"/>
        <v>27.67</v>
      </c>
      <c r="S927" s="18">
        <f t="shared" si="104"/>
        <v>0.54640600315955801</v>
      </c>
      <c r="T927" s="19">
        <f>YEAR(SalesDataTable[[#This Row],[Order Date]])</f>
        <v>2026</v>
      </c>
      <c r="U927" s="18" t="str">
        <f>"Q"&amp;ROUNDUP(MONTH(SalesDataTable[[#This Row],[Order Date]])/3,0)</f>
        <v>Q2</v>
      </c>
      <c r="V927" s="15">
        <f>MONTH(SalesDataTable[[#This Row],[Order Date]])</f>
        <v>5</v>
      </c>
      <c r="W927" s="18" t="str">
        <f>TEXT(SalesDataTable[[#This Row],[Order Date]],"mmm")</f>
        <v>May</v>
      </c>
    </row>
    <row r="928" spans="1:23" ht="15.6">
      <c r="A928" s="11">
        <v>191</v>
      </c>
      <c r="B928" s="12">
        <v>46171</v>
      </c>
      <c r="C928" s="11">
        <f t="shared" si="98"/>
        <v>2026</v>
      </c>
      <c r="D928" s="13" t="str">
        <f t="shared" si="99"/>
        <v>May</v>
      </c>
      <c r="E928" s="14" t="str">
        <f t="shared" si="100"/>
        <v>Q2</v>
      </c>
      <c r="F928" s="11" t="s">
        <v>35</v>
      </c>
      <c r="G928" s="11" t="s">
        <v>49</v>
      </c>
      <c r="H928" s="11" t="s">
        <v>26</v>
      </c>
      <c r="I928" s="11" t="s">
        <v>27</v>
      </c>
      <c r="J928" s="11" t="s">
        <v>33</v>
      </c>
      <c r="K928" s="11" t="s">
        <v>70</v>
      </c>
      <c r="L928" s="15">
        <v>2</v>
      </c>
      <c r="M928" s="16">
        <v>70.48</v>
      </c>
      <c r="N928" s="17">
        <v>0.1</v>
      </c>
      <c r="O928" s="16">
        <v>33.229999999999997</v>
      </c>
      <c r="P928" s="16">
        <f t="shared" si="101"/>
        <v>126.864</v>
      </c>
      <c r="Q928" s="16">
        <f t="shared" si="102"/>
        <v>66.459999999999994</v>
      </c>
      <c r="R928" s="16">
        <f t="shared" si="103"/>
        <v>60.404000000000003</v>
      </c>
      <c r="S928" s="18">
        <f t="shared" si="104"/>
        <v>0.476131920797074</v>
      </c>
      <c r="T928" s="19">
        <f>YEAR(SalesDataTable[[#This Row],[Order Date]])</f>
        <v>2026</v>
      </c>
      <c r="U928" s="18" t="str">
        <f>"Q"&amp;ROUNDUP(MONTH(SalesDataTable[[#This Row],[Order Date]])/3,0)</f>
        <v>Q2</v>
      </c>
      <c r="V928" s="15">
        <f>MONTH(SalesDataTable[[#This Row],[Order Date]])</f>
        <v>5</v>
      </c>
      <c r="W928" s="18" t="str">
        <f>TEXT(SalesDataTable[[#This Row],[Order Date]],"mmm")</f>
        <v>May</v>
      </c>
    </row>
    <row r="929" spans="1:23" ht="15.6">
      <c r="A929" s="11">
        <v>1039</v>
      </c>
      <c r="B929" s="12">
        <v>46171</v>
      </c>
      <c r="C929" s="11">
        <f t="shared" si="98"/>
        <v>2026</v>
      </c>
      <c r="D929" s="13" t="str">
        <f t="shared" si="99"/>
        <v>May</v>
      </c>
      <c r="E929" s="14" t="str">
        <f t="shared" si="100"/>
        <v>Q2</v>
      </c>
      <c r="F929" s="11" t="s">
        <v>30</v>
      </c>
      <c r="G929" s="11" t="s">
        <v>65</v>
      </c>
      <c r="H929" s="11" t="s">
        <v>52</v>
      </c>
      <c r="I929" s="11" t="s">
        <v>37</v>
      </c>
      <c r="J929" s="11" t="s">
        <v>28</v>
      </c>
      <c r="K929" s="11" t="s">
        <v>50</v>
      </c>
      <c r="L929" s="15">
        <v>1</v>
      </c>
      <c r="M929" s="16">
        <v>41.27</v>
      </c>
      <c r="N929" s="17">
        <v>0.05</v>
      </c>
      <c r="O929" s="16">
        <v>17.149999999999999</v>
      </c>
      <c r="P929" s="16">
        <f t="shared" si="101"/>
        <v>39.206499999999998</v>
      </c>
      <c r="Q929" s="16">
        <f t="shared" si="102"/>
        <v>17.149999999999999</v>
      </c>
      <c r="R929" s="16">
        <f t="shared" si="103"/>
        <v>22.0565</v>
      </c>
      <c r="S929" s="18">
        <f t="shared" si="104"/>
        <v>0.56257253261576501</v>
      </c>
      <c r="T929" s="19">
        <f>YEAR(SalesDataTable[[#This Row],[Order Date]])</f>
        <v>2026</v>
      </c>
      <c r="U929" s="18" t="str">
        <f>"Q"&amp;ROUNDUP(MONTH(SalesDataTable[[#This Row],[Order Date]])/3,0)</f>
        <v>Q2</v>
      </c>
      <c r="V929" s="15">
        <f>MONTH(SalesDataTable[[#This Row],[Order Date]])</f>
        <v>5</v>
      </c>
      <c r="W929" s="18" t="str">
        <f>TEXT(SalesDataTable[[#This Row],[Order Date]],"mmm")</f>
        <v>May</v>
      </c>
    </row>
    <row r="930" spans="1:23" ht="15.6">
      <c r="A930" s="11">
        <v>2641</v>
      </c>
      <c r="B930" s="12">
        <v>46171</v>
      </c>
      <c r="C930" s="11">
        <f t="shared" si="98"/>
        <v>2026</v>
      </c>
      <c r="D930" s="13" t="str">
        <f t="shared" si="99"/>
        <v>May</v>
      </c>
      <c r="E930" s="14" t="str">
        <f t="shared" si="100"/>
        <v>Q2</v>
      </c>
      <c r="F930" s="11" t="s">
        <v>24</v>
      </c>
      <c r="G930" s="11" t="s">
        <v>74</v>
      </c>
      <c r="H930" s="11" t="s">
        <v>52</v>
      </c>
      <c r="I930" s="11" t="s">
        <v>27</v>
      </c>
      <c r="J930" s="11" t="s">
        <v>58</v>
      </c>
      <c r="K930" s="11" t="s">
        <v>66</v>
      </c>
      <c r="L930" s="15">
        <v>2</v>
      </c>
      <c r="M930" s="16">
        <v>36.9</v>
      </c>
      <c r="N930" s="17">
        <v>0</v>
      </c>
      <c r="O930" s="16">
        <v>14.07</v>
      </c>
      <c r="P930" s="16">
        <f t="shared" si="101"/>
        <v>73.8</v>
      </c>
      <c r="Q930" s="16">
        <f t="shared" si="102"/>
        <v>28.14</v>
      </c>
      <c r="R930" s="16">
        <f t="shared" si="103"/>
        <v>45.66</v>
      </c>
      <c r="S930" s="18">
        <f t="shared" si="104"/>
        <v>0.61869918699186999</v>
      </c>
      <c r="T930" s="19">
        <f>YEAR(SalesDataTable[[#This Row],[Order Date]])</f>
        <v>2026</v>
      </c>
      <c r="U930" s="18" t="str">
        <f>"Q"&amp;ROUNDUP(MONTH(SalesDataTable[[#This Row],[Order Date]])/3,0)</f>
        <v>Q2</v>
      </c>
      <c r="V930" s="15">
        <f>MONTH(SalesDataTable[[#This Row],[Order Date]])</f>
        <v>5</v>
      </c>
      <c r="W930" s="18" t="str">
        <f>TEXT(SalesDataTable[[#This Row],[Order Date]],"mmm")</f>
        <v>May</v>
      </c>
    </row>
    <row r="931" spans="1:23" ht="15.6">
      <c r="A931" s="11">
        <v>3058</v>
      </c>
      <c r="B931" s="12">
        <v>46171</v>
      </c>
      <c r="C931" s="11">
        <f t="shared" si="98"/>
        <v>2026</v>
      </c>
      <c r="D931" s="13" t="str">
        <f t="shared" si="99"/>
        <v>May</v>
      </c>
      <c r="E931" s="14" t="str">
        <f t="shared" si="100"/>
        <v>Q2</v>
      </c>
      <c r="F931" s="11" t="s">
        <v>30</v>
      </c>
      <c r="G931" s="11" t="s">
        <v>65</v>
      </c>
      <c r="H931" s="11" t="s">
        <v>26</v>
      </c>
      <c r="I931" s="11" t="s">
        <v>27</v>
      </c>
      <c r="J931" s="11" t="s">
        <v>47</v>
      </c>
      <c r="K931" s="11" t="s">
        <v>53</v>
      </c>
      <c r="L931" s="15">
        <v>1</v>
      </c>
      <c r="M931" s="16">
        <v>196.91</v>
      </c>
      <c r="N931" s="17">
        <v>0</v>
      </c>
      <c r="O931" s="16">
        <v>106.31</v>
      </c>
      <c r="P931" s="16">
        <f t="shared" si="101"/>
        <v>196.91</v>
      </c>
      <c r="Q931" s="16">
        <f t="shared" si="102"/>
        <v>106.31</v>
      </c>
      <c r="R931" s="16">
        <f t="shared" si="103"/>
        <v>90.6</v>
      </c>
      <c r="S931" s="18">
        <f t="shared" si="104"/>
        <v>0.46010867909197101</v>
      </c>
      <c r="T931" s="19">
        <f>YEAR(SalesDataTable[[#This Row],[Order Date]])</f>
        <v>2026</v>
      </c>
      <c r="U931" s="18" t="str">
        <f>"Q"&amp;ROUNDUP(MONTH(SalesDataTable[[#This Row],[Order Date]])/3,0)</f>
        <v>Q2</v>
      </c>
      <c r="V931" s="15">
        <f>MONTH(SalesDataTable[[#This Row],[Order Date]])</f>
        <v>5</v>
      </c>
      <c r="W931" s="18" t="str">
        <f>TEXT(SalesDataTable[[#This Row],[Order Date]],"mmm")</f>
        <v>May</v>
      </c>
    </row>
    <row r="932" spans="1:23" ht="15.6">
      <c r="A932" s="11">
        <v>3110</v>
      </c>
      <c r="B932" s="12">
        <v>46171</v>
      </c>
      <c r="C932" s="11">
        <f t="shared" si="98"/>
        <v>2026</v>
      </c>
      <c r="D932" s="13" t="str">
        <f t="shared" si="99"/>
        <v>May</v>
      </c>
      <c r="E932" s="14" t="str">
        <f t="shared" si="100"/>
        <v>Q2</v>
      </c>
      <c r="F932" s="11" t="s">
        <v>30</v>
      </c>
      <c r="G932" s="11" t="s">
        <v>51</v>
      </c>
      <c r="H932" s="11" t="s">
        <v>43</v>
      </c>
      <c r="I932" s="11" t="s">
        <v>40</v>
      </c>
      <c r="J932" s="11" t="s">
        <v>58</v>
      </c>
      <c r="K932" s="11" t="s">
        <v>66</v>
      </c>
      <c r="L932" s="15">
        <v>3</v>
      </c>
      <c r="M932" s="16">
        <v>35.79</v>
      </c>
      <c r="N932" s="17">
        <v>0</v>
      </c>
      <c r="O932" s="16">
        <v>13.67</v>
      </c>
      <c r="P932" s="16">
        <f t="shared" si="101"/>
        <v>107.37</v>
      </c>
      <c r="Q932" s="16">
        <f t="shared" si="102"/>
        <v>41.01</v>
      </c>
      <c r="R932" s="16">
        <f t="shared" si="103"/>
        <v>66.36</v>
      </c>
      <c r="S932" s="18">
        <f t="shared" si="104"/>
        <v>0.61804973456272705</v>
      </c>
      <c r="T932" s="19">
        <f>YEAR(SalesDataTable[[#This Row],[Order Date]])</f>
        <v>2026</v>
      </c>
      <c r="U932" s="18" t="str">
        <f>"Q"&amp;ROUNDUP(MONTH(SalesDataTable[[#This Row],[Order Date]])/3,0)</f>
        <v>Q2</v>
      </c>
      <c r="V932" s="15">
        <f>MONTH(SalesDataTable[[#This Row],[Order Date]])</f>
        <v>5</v>
      </c>
      <c r="W932" s="18" t="str">
        <f>TEXT(SalesDataTable[[#This Row],[Order Date]],"mmm")</f>
        <v>May</v>
      </c>
    </row>
    <row r="933" spans="1:23" ht="15.6">
      <c r="A933" s="11">
        <v>3981</v>
      </c>
      <c r="B933" s="12">
        <v>46171</v>
      </c>
      <c r="C933" s="11">
        <f t="shared" si="98"/>
        <v>2026</v>
      </c>
      <c r="D933" s="13" t="str">
        <f t="shared" si="99"/>
        <v>May</v>
      </c>
      <c r="E933" s="14" t="str">
        <f t="shared" si="100"/>
        <v>Q2</v>
      </c>
      <c r="F933" s="11" t="s">
        <v>44</v>
      </c>
      <c r="G933" s="11" t="s">
        <v>71</v>
      </c>
      <c r="H933" s="11" t="s">
        <v>26</v>
      </c>
      <c r="I933" s="11" t="s">
        <v>37</v>
      </c>
      <c r="J933" s="11" t="s">
        <v>28</v>
      </c>
      <c r="K933" s="11" t="s">
        <v>29</v>
      </c>
      <c r="L933" s="15">
        <v>2</v>
      </c>
      <c r="M933" s="16">
        <v>82.22</v>
      </c>
      <c r="N933" s="17">
        <v>0.05</v>
      </c>
      <c r="O933" s="16">
        <v>42.35</v>
      </c>
      <c r="P933" s="16">
        <f t="shared" si="101"/>
        <v>156.21799999999999</v>
      </c>
      <c r="Q933" s="16">
        <f t="shared" si="102"/>
        <v>84.7</v>
      </c>
      <c r="R933" s="16">
        <f t="shared" si="103"/>
        <v>71.518000000000001</v>
      </c>
      <c r="S933" s="18">
        <f t="shared" si="104"/>
        <v>0.45780895927485898</v>
      </c>
      <c r="T933" s="19">
        <f>YEAR(SalesDataTable[[#This Row],[Order Date]])</f>
        <v>2026</v>
      </c>
      <c r="U933" s="18" t="str">
        <f>"Q"&amp;ROUNDUP(MONTH(SalesDataTable[[#This Row],[Order Date]])/3,0)</f>
        <v>Q2</v>
      </c>
      <c r="V933" s="15">
        <f>MONTH(SalesDataTable[[#This Row],[Order Date]])</f>
        <v>5</v>
      </c>
      <c r="W933" s="18" t="str">
        <f>TEXT(SalesDataTable[[#This Row],[Order Date]],"mmm")</f>
        <v>May</v>
      </c>
    </row>
    <row r="934" spans="1:23" ht="15.6">
      <c r="A934" s="11">
        <v>4663</v>
      </c>
      <c r="B934" s="12">
        <v>46171</v>
      </c>
      <c r="C934" s="11">
        <f t="shared" si="98"/>
        <v>2026</v>
      </c>
      <c r="D934" s="13" t="str">
        <f t="shared" si="99"/>
        <v>May</v>
      </c>
      <c r="E934" s="14" t="str">
        <f t="shared" si="100"/>
        <v>Q2</v>
      </c>
      <c r="F934" s="11" t="s">
        <v>35</v>
      </c>
      <c r="G934" s="11" t="s">
        <v>49</v>
      </c>
      <c r="H934" s="11" t="s">
        <v>26</v>
      </c>
      <c r="I934" s="11" t="s">
        <v>37</v>
      </c>
      <c r="J934" s="11" t="s">
        <v>28</v>
      </c>
      <c r="K934" s="11" t="s">
        <v>50</v>
      </c>
      <c r="L934" s="15">
        <v>1</v>
      </c>
      <c r="M934" s="16">
        <v>40.57</v>
      </c>
      <c r="N934" s="17">
        <v>0</v>
      </c>
      <c r="O934" s="16">
        <v>16.809999999999999</v>
      </c>
      <c r="P934" s="16">
        <f t="shared" si="101"/>
        <v>40.57</v>
      </c>
      <c r="Q934" s="16">
        <f t="shared" si="102"/>
        <v>16.809999999999999</v>
      </c>
      <c r="R934" s="16">
        <f t="shared" si="103"/>
        <v>23.76</v>
      </c>
      <c r="S934" s="18">
        <f t="shared" si="104"/>
        <v>0.58565442445156501</v>
      </c>
      <c r="T934" s="19">
        <f>YEAR(SalesDataTable[[#This Row],[Order Date]])</f>
        <v>2026</v>
      </c>
      <c r="U934" s="18" t="str">
        <f>"Q"&amp;ROUNDUP(MONTH(SalesDataTable[[#This Row],[Order Date]])/3,0)</f>
        <v>Q2</v>
      </c>
      <c r="V934" s="15">
        <f>MONTH(SalesDataTable[[#This Row],[Order Date]])</f>
        <v>5</v>
      </c>
      <c r="W934" s="18" t="str">
        <f>TEXT(SalesDataTable[[#This Row],[Order Date]],"mmm")</f>
        <v>May</v>
      </c>
    </row>
    <row r="935" spans="1:23" ht="15.6">
      <c r="A935" s="11">
        <v>5021</v>
      </c>
      <c r="B935" s="12">
        <v>46171</v>
      </c>
      <c r="C935" s="11">
        <f t="shared" si="98"/>
        <v>2026</v>
      </c>
      <c r="D935" s="13" t="str">
        <f t="shared" si="99"/>
        <v>May</v>
      </c>
      <c r="E935" s="14" t="str">
        <f t="shared" si="100"/>
        <v>Q2</v>
      </c>
      <c r="F935" s="11" t="s">
        <v>35</v>
      </c>
      <c r="G935" s="11" t="s">
        <v>63</v>
      </c>
      <c r="H935" s="11" t="s">
        <v>43</v>
      </c>
      <c r="I935" s="11" t="s">
        <v>27</v>
      </c>
      <c r="J935" s="11" t="s">
        <v>47</v>
      </c>
      <c r="K935" s="11" t="s">
        <v>53</v>
      </c>
      <c r="L935" s="15">
        <v>1</v>
      </c>
      <c r="M935" s="16">
        <v>191.62</v>
      </c>
      <c r="N935" s="17">
        <v>0.05</v>
      </c>
      <c r="O935" s="16">
        <v>106.15</v>
      </c>
      <c r="P935" s="16">
        <f t="shared" si="101"/>
        <v>182.03899999999999</v>
      </c>
      <c r="Q935" s="16">
        <f t="shared" si="102"/>
        <v>106.15</v>
      </c>
      <c r="R935" s="16">
        <f t="shared" si="103"/>
        <v>75.888999999999996</v>
      </c>
      <c r="S935" s="18">
        <f t="shared" si="104"/>
        <v>0.41688319535923601</v>
      </c>
      <c r="T935" s="19">
        <f>YEAR(SalesDataTable[[#This Row],[Order Date]])</f>
        <v>2026</v>
      </c>
      <c r="U935" s="18" t="str">
        <f>"Q"&amp;ROUNDUP(MONTH(SalesDataTable[[#This Row],[Order Date]])/3,0)</f>
        <v>Q2</v>
      </c>
      <c r="V935" s="15">
        <f>MONTH(SalesDataTable[[#This Row],[Order Date]])</f>
        <v>5</v>
      </c>
      <c r="W935" s="18" t="str">
        <f>TEXT(SalesDataTable[[#This Row],[Order Date]],"mmm")</f>
        <v>May</v>
      </c>
    </row>
    <row r="936" spans="1:23" ht="15.6">
      <c r="A936" s="11">
        <v>5107</v>
      </c>
      <c r="B936" s="12">
        <v>46171</v>
      </c>
      <c r="C936" s="11">
        <f t="shared" si="98"/>
        <v>2026</v>
      </c>
      <c r="D936" s="13" t="str">
        <f t="shared" si="99"/>
        <v>May</v>
      </c>
      <c r="E936" s="14" t="str">
        <f t="shared" si="100"/>
        <v>Q2</v>
      </c>
      <c r="F936" s="11" t="s">
        <v>30</v>
      </c>
      <c r="G936" s="11" t="s">
        <v>51</v>
      </c>
      <c r="H936" s="11" t="s">
        <v>52</v>
      </c>
      <c r="I936" s="11" t="s">
        <v>27</v>
      </c>
      <c r="J936" s="11" t="s">
        <v>33</v>
      </c>
      <c r="K936" s="11" t="s">
        <v>61</v>
      </c>
      <c r="L936" s="15">
        <v>1</v>
      </c>
      <c r="M936" s="16">
        <v>154.07</v>
      </c>
      <c r="N936" s="17">
        <v>0.05</v>
      </c>
      <c r="O936" s="16">
        <v>78.400000000000006</v>
      </c>
      <c r="P936" s="16">
        <f t="shared" si="101"/>
        <v>146.3665</v>
      </c>
      <c r="Q936" s="16">
        <f t="shared" si="102"/>
        <v>78.400000000000006</v>
      </c>
      <c r="R936" s="16">
        <f t="shared" si="103"/>
        <v>67.966499999999996</v>
      </c>
      <c r="S936" s="18">
        <f t="shared" si="104"/>
        <v>0.46435830603314299</v>
      </c>
      <c r="T936" s="19">
        <f>YEAR(SalesDataTable[[#This Row],[Order Date]])</f>
        <v>2026</v>
      </c>
      <c r="U936" s="18" t="str">
        <f>"Q"&amp;ROUNDUP(MONTH(SalesDataTable[[#This Row],[Order Date]])/3,0)</f>
        <v>Q2</v>
      </c>
      <c r="V936" s="15">
        <f>MONTH(SalesDataTable[[#This Row],[Order Date]])</f>
        <v>5</v>
      </c>
      <c r="W936" s="18" t="str">
        <f>TEXT(SalesDataTable[[#This Row],[Order Date]],"mmm")</f>
        <v>May</v>
      </c>
    </row>
    <row r="937" spans="1:23" ht="15.6">
      <c r="A937" s="11">
        <v>454</v>
      </c>
      <c r="B937" s="12">
        <v>46172</v>
      </c>
      <c r="C937" s="11">
        <f t="shared" si="98"/>
        <v>2026</v>
      </c>
      <c r="D937" s="13" t="str">
        <f t="shared" si="99"/>
        <v>May</v>
      </c>
      <c r="E937" s="14" t="str">
        <f t="shared" si="100"/>
        <v>Q2</v>
      </c>
      <c r="F937" s="11" t="s">
        <v>35</v>
      </c>
      <c r="G937" s="11" t="s">
        <v>63</v>
      </c>
      <c r="H937" s="11" t="s">
        <v>52</v>
      </c>
      <c r="I937" s="11" t="s">
        <v>27</v>
      </c>
      <c r="J937" s="11" t="s">
        <v>47</v>
      </c>
      <c r="K937" s="11" t="s">
        <v>75</v>
      </c>
      <c r="L937" s="15">
        <v>1</v>
      </c>
      <c r="M937" s="16">
        <v>120.8</v>
      </c>
      <c r="N937" s="17">
        <v>0</v>
      </c>
      <c r="O937" s="16">
        <v>61.4</v>
      </c>
      <c r="P937" s="16">
        <f t="shared" si="101"/>
        <v>120.8</v>
      </c>
      <c r="Q937" s="16">
        <f t="shared" si="102"/>
        <v>61.4</v>
      </c>
      <c r="R937" s="16">
        <f t="shared" si="103"/>
        <v>59.4</v>
      </c>
      <c r="S937" s="18">
        <f t="shared" si="104"/>
        <v>0.491721854304636</v>
      </c>
      <c r="T937" s="19">
        <f>YEAR(SalesDataTable[[#This Row],[Order Date]])</f>
        <v>2026</v>
      </c>
      <c r="U937" s="18" t="str">
        <f>"Q"&amp;ROUNDUP(MONTH(SalesDataTable[[#This Row],[Order Date]])/3,0)</f>
        <v>Q2</v>
      </c>
      <c r="V937" s="15">
        <f>MONTH(SalesDataTable[[#This Row],[Order Date]])</f>
        <v>5</v>
      </c>
      <c r="W937" s="18" t="str">
        <f>TEXT(SalesDataTable[[#This Row],[Order Date]],"mmm")</f>
        <v>May</v>
      </c>
    </row>
    <row r="938" spans="1:23" ht="15.6">
      <c r="A938" s="11">
        <v>873</v>
      </c>
      <c r="B938" s="12">
        <v>46172</v>
      </c>
      <c r="C938" s="11">
        <f t="shared" si="98"/>
        <v>2026</v>
      </c>
      <c r="D938" s="13" t="str">
        <f t="shared" si="99"/>
        <v>May</v>
      </c>
      <c r="E938" s="14" t="str">
        <f t="shared" si="100"/>
        <v>Q2</v>
      </c>
      <c r="F938" s="11" t="s">
        <v>35</v>
      </c>
      <c r="G938" s="11" t="s">
        <v>63</v>
      </c>
      <c r="H938" s="11" t="s">
        <v>26</v>
      </c>
      <c r="I938" s="11" t="s">
        <v>40</v>
      </c>
      <c r="J938" s="11" t="s">
        <v>28</v>
      </c>
      <c r="K938" s="11" t="s">
        <v>50</v>
      </c>
      <c r="L938" s="15">
        <v>1</v>
      </c>
      <c r="M938" s="16">
        <v>40.15</v>
      </c>
      <c r="N938" s="17">
        <v>0</v>
      </c>
      <c r="O938" s="16">
        <v>16.82</v>
      </c>
      <c r="P938" s="16">
        <f t="shared" si="101"/>
        <v>40.15</v>
      </c>
      <c r="Q938" s="16">
        <f t="shared" si="102"/>
        <v>16.82</v>
      </c>
      <c r="R938" s="16">
        <f t="shared" si="103"/>
        <v>23.33</v>
      </c>
      <c r="S938" s="18">
        <f t="shared" si="104"/>
        <v>0.58107098381070998</v>
      </c>
      <c r="T938" s="19">
        <f>YEAR(SalesDataTable[[#This Row],[Order Date]])</f>
        <v>2026</v>
      </c>
      <c r="U938" s="18" t="str">
        <f>"Q"&amp;ROUNDUP(MONTH(SalesDataTable[[#This Row],[Order Date]])/3,0)</f>
        <v>Q2</v>
      </c>
      <c r="V938" s="15">
        <f>MONTH(SalesDataTable[[#This Row],[Order Date]])</f>
        <v>5</v>
      </c>
      <c r="W938" s="18" t="str">
        <f>TEXT(SalesDataTable[[#This Row],[Order Date]],"mmm")</f>
        <v>May</v>
      </c>
    </row>
    <row r="939" spans="1:23" ht="15.6">
      <c r="A939" s="11">
        <v>1116</v>
      </c>
      <c r="B939" s="12">
        <v>46172</v>
      </c>
      <c r="C939" s="11">
        <f t="shared" si="98"/>
        <v>2026</v>
      </c>
      <c r="D939" s="13" t="str">
        <f t="shared" si="99"/>
        <v>May</v>
      </c>
      <c r="E939" s="14" t="str">
        <f t="shared" si="100"/>
        <v>Q2</v>
      </c>
      <c r="F939" s="11" t="s">
        <v>30</v>
      </c>
      <c r="G939" s="11" t="s">
        <v>67</v>
      </c>
      <c r="H939" s="11" t="s">
        <v>32</v>
      </c>
      <c r="I939" s="11" t="s">
        <v>40</v>
      </c>
      <c r="J939" s="11" t="s">
        <v>38</v>
      </c>
      <c r="K939" s="11" t="s">
        <v>68</v>
      </c>
      <c r="L939" s="15">
        <v>5</v>
      </c>
      <c r="M939" s="16">
        <v>134.4</v>
      </c>
      <c r="N939" s="17">
        <v>0.15</v>
      </c>
      <c r="O939" s="16">
        <v>67.709999999999994</v>
      </c>
      <c r="P939" s="16">
        <f t="shared" si="101"/>
        <v>571.20000000000005</v>
      </c>
      <c r="Q939" s="16">
        <f t="shared" si="102"/>
        <v>338.55</v>
      </c>
      <c r="R939" s="16">
        <f t="shared" si="103"/>
        <v>232.65</v>
      </c>
      <c r="S939" s="18">
        <f t="shared" si="104"/>
        <v>0.407300420168067</v>
      </c>
      <c r="T939" s="19">
        <f>YEAR(SalesDataTable[[#This Row],[Order Date]])</f>
        <v>2026</v>
      </c>
      <c r="U939" s="18" t="str">
        <f>"Q"&amp;ROUNDUP(MONTH(SalesDataTable[[#This Row],[Order Date]])/3,0)</f>
        <v>Q2</v>
      </c>
      <c r="V939" s="15">
        <f>MONTH(SalesDataTable[[#This Row],[Order Date]])</f>
        <v>5</v>
      </c>
      <c r="W939" s="18" t="str">
        <f>TEXT(SalesDataTable[[#This Row],[Order Date]],"mmm")</f>
        <v>May</v>
      </c>
    </row>
    <row r="940" spans="1:23" ht="15.6">
      <c r="A940" s="11">
        <v>1206</v>
      </c>
      <c r="B940" s="12">
        <v>46172</v>
      </c>
      <c r="C940" s="11">
        <f t="shared" si="98"/>
        <v>2026</v>
      </c>
      <c r="D940" s="13" t="str">
        <f t="shared" si="99"/>
        <v>May</v>
      </c>
      <c r="E940" s="14" t="str">
        <f t="shared" si="100"/>
        <v>Q2</v>
      </c>
      <c r="F940" s="11" t="s">
        <v>44</v>
      </c>
      <c r="G940" s="11" t="s">
        <v>71</v>
      </c>
      <c r="H940" s="11" t="s">
        <v>26</v>
      </c>
      <c r="I940" s="11" t="s">
        <v>27</v>
      </c>
      <c r="J940" s="11" t="s">
        <v>38</v>
      </c>
      <c r="K940" s="11" t="s">
        <v>39</v>
      </c>
      <c r="L940" s="15">
        <v>2</v>
      </c>
      <c r="M940" s="16">
        <v>37.130000000000003</v>
      </c>
      <c r="N940" s="17">
        <v>0.05</v>
      </c>
      <c r="O940" s="16">
        <v>13.44</v>
      </c>
      <c r="P940" s="16">
        <f t="shared" si="101"/>
        <v>70.546999999999997</v>
      </c>
      <c r="Q940" s="16">
        <f t="shared" si="102"/>
        <v>26.88</v>
      </c>
      <c r="R940" s="16">
        <f t="shared" si="103"/>
        <v>43.667000000000002</v>
      </c>
      <c r="S940" s="18">
        <f t="shared" si="104"/>
        <v>0.61897741930911299</v>
      </c>
      <c r="T940" s="19">
        <f>YEAR(SalesDataTable[[#This Row],[Order Date]])</f>
        <v>2026</v>
      </c>
      <c r="U940" s="18" t="str">
        <f>"Q"&amp;ROUNDUP(MONTH(SalesDataTable[[#This Row],[Order Date]])/3,0)</f>
        <v>Q2</v>
      </c>
      <c r="V940" s="15">
        <f>MONTH(SalesDataTable[[#This Row],[Order Date]])</f>
        <v>5</v>
      </c>
      <c r="W940" s="18" t="str">
        <f>TEXT(SalesDataTable[[#This Row],[Order Date]],"mmm")</f>
        <v>May</v>
      </c>
    </row>
    <row r="941" spans="1:23" ht="15.6">
      <c r="A941" s="11">
        <v>1576</v>
      </c>
      <c r="B941" s="12">
        <v>46172</v>
      </c>
      <c r="C941" s="11">
        <f t="shared" si="98"/>
        <v>2026</v>
      </c>
      <c r="D941" s="13" t="str">
        <f t="shared" si="99"/>
        <v>May</v>
      </c>
      <c r="E941" s="14" t="str">
        <f t="shared" si="100"/>
        <v>Q2</v>
      </c>
      <c r="F941" s="11" t="s">
        <v>30</v>
      </c>
      <c r="G941" s="11" t="s">
        <v>31</v>
      </c>
      <c r="H941" s="11" t="s">
        <v>26</v>
      </c>
      <c r="I941" s="11" t="s">
        <v>40</v>
      </c>
      <c r="J941" s="11" t="s">
        <v>47</v>
      </c>
      <c r="K941" s="11" t="s">
        <v>75</v>
      </c>
      <c r="L941" s="15">
        <v>6</v>
      </c>
      <c r="M941" s="16">
        <v>123.82</v>
      </c>
      <c r="N941" s="17">
        <v>0</v>
      </c>
      <c r="O941" s="16">
        <v>61.91</v>
      </c>
      <c r="P941" s="16">
        <f t="shared" si="101"/>
        <v>742.92</v>
      </c>
      <c r="Q941" s="16">
        <f t="shared" si="102"/>
        <v>371.46</v>
      </c>
      <c r="R941" s="16">
        <f t="shared" si="103"/>
        <v>371.46</v>
      </c>
      <c r="S941" s="18">
        <f t="shared" si="104"/>
        <v>0.5</v>
      </c>
      <c r="T941" s="19">
        <f>YEAR(SalesDataTable[[#This Row],[Order Date]])</f>
        <v>2026</v>
      </c>
      <c r="U941" s="18" t="str">
        <f>"Q"&amp;ROUNDUP(MONTH(SalesDataTable[[#This Row],[Order Date]])/3,0)</f>
        <v>Q2</v>
      </c>
      <c r="V941" s="15">
        <f>MONTH(SalesDataTable[[#This Row],[Order Date]])</f>
        <v>5</v>
      </c>
      <c r="W941" s="18" t="str">
        <f>TEXT(SalesDataTable[[#This Row],[Order Date]],"mmm")</f>
        <v>May</v>
      </c>
    </row>
    <row r="942" spans="1:23" ht="15.6">
      <c r="A942" s="11">
        <v>2634</v>
      </c>
      <c r="B942" s="12">
        <v>46172</v>
      </c>
      <c r="C942" s="11">
        <f t="shared" si="98"/>
        <v>2026</v>
      </c>
      <c r="D942" s="13" t="str">
        <f t="shared" si="99"/>
        <v>May</v>
      </c>
      <c r="E942" s="14" t="str">
        <f t="shared" si="100"/>
        <v>Q2</v>
      </c>
      <c r="F942" s="11" t="s">
        <v>35</v>
      </c>
      <c r="G942" s="11" t="s">
        <v>76</v>
      </c>
      <c r="H942" s="11" t="s">
        <v>52</v>
      </c>
      <c r="I942" s="11" t="s">
        <v>27</v>
      </c>
      <c r="J942" s="11" t="s">
        <v>38</v>
      </c>
      <c r="K942" s="11" t="s">
        <v>39</v>
      </c>
      <c r="L942" s="15">
        <v>2</v>
      </c>
      <c r="M942" s="16">
        <v>36.94</v>
      </c>
      <c r="N942" s="17">
        <v>0.05</v>
      </c>
      <c r="O942" s="16">
        <v>13.82</v>
      </c>
      <c r="P942" s="16">
        <f t="shared" si="101"/>
        <v>70.186000000000007</v>
      </c>
      <c r="Q942" s="16">
        <f t="shared" si="102"/>
        <v>27.64</v>
      </c>
      <c r="R942" s="16">
        <f t="shared" si="103"/>
        <v>42.545999999999999</v>
      </c>
      <c r="S942" s="18">
        <f t="shared" si="104"/>
        <v>0.60618926851508803</v>
      </c>
      <c r="T942" s="19">
        <f>YEAR(SalesDataTable[[#This Row],[Order Date]])</f>
        <v>2026</v>
      </c>
      <c r="U942" s="18" t="str">
        <f>"Q"&amp;ROUNDUP(MONTH(SalesDataTable[[#This Row],[Order Date]])/3,0)</f>
        <v>Q2</v>
      </c>
      <c r="V942" s="15">
        <f>MONTH(SalesDataTable[[#This Row],[Order Date]])</f>
        <v>5</v>
      </c>
      <c r="W942" s="18" t="str">
        <f>TEXT(SalesDataTable[[#This Row],[Order Date]],"mmm")</f>
        <v>May</v>
      </c>
    </row>
    <row r="943" spans="1:23" ht="15.6">
      <c r="A943" s="11">
        <v>2649</v>
      </c>
      <c r="B943" s="12">
        <v>46172</v>
      </c>
      <c r="C943" s="11">
        <f t="shared" si="98"/>
        <v>2026</v>
      </c>
      <c r="D943" s="13" t="str">
        <f t="shared" si="99"/>
        <v>May</v>
      </c>
      <c r="E943" s="14" t="str">
        <f t="shared" si="100"/>
        <v>Q2</v>
      </c>
      <c r="F943" s="11" t="s">
        <v>24</v>
      </c>
      <c r="G943" s="11" t="s">
        <v>25</v>
      </c>
      <c r="H943" s="11" t="s">
        <v>26</v>
      </c>
      <c r="I943" s="11" t="s">
        <v>37</v>
      </c>
      <c r="J943" s="11" t="s">
        <v>47</v>
      </c>
      <c r="K943" s="11" t="s">
        <v>53</v>
      </c>
      <c r="L943" s="15">
        <v>3</v>
      </c>
      <c r="M943" s="16">
        <v>199.17</v>
      </c>
      <c r="N943" s="17">
        <v>0.05</v>
      </c>
      <c r="O943" s="16">
        <v>105.24</v>
      </c>
      <c r="P943" s="16">
        <f t="shared" si="101"/>
        <v>567.6345</v>
      </c>
      <c r="Q943" s="16">
        <f t="shared" si="102"/>
        <v>315.72000000000003</v>
      </c>
      <c r="R943" s="16">
        <f t="shared" si="103"/>
        <v>251.9145</v>
      </c>
      <c r="S943" s="18">
        <f t="shared" si="104"/>
        <v>0.44379702079419098</v>
      </c>
      <c r="T943" s="19">
        <f>YEAR(SalesDataTable[[#This Row],[Order Date]])</f>
        <v>2026</v>
      </c>
      <c r="U943" s="18" t="str">
        <f>"Q"&amp;ROUNDUP(MONTH(SalesDataTable[[#This Row],[Order Date]])/3,0)</f>
        <v>Q2</v>
      </c>
      <c r="V943" s="15">
        <f>MONTH(SalesDataTable[[#This Row],[Order Date]])</f>
        <v>5</v>
      </c>
      <c r="W943" s="18" t="str">
        <f>TEXT(SalesDataTable[[#This Row],[Order Date]],"mmm")</f>
        <v>May</v>
      </c>
    </row>
    <row r="944" spans="1:23" ht="15.6">
      <c r="A944" s="11">
        <v>2774</v>
      </c>
      <c r="B944" s="12">
        <v>46172</v>
      </c>
      <c r="C944" s="11">
        <f t="shared" si="98"/>
        <v>2026</v>
      </c>
      <c r="D944" s="13" t="str">
        <f t="shared" si="99"/>
        <v>May</v>
      </c>
      <c r="E944" s="14" t="str">
        <f t="shared" si="100"/>
        <v>Q2</v>
      </c>
      <c r="F944" s="11" t="s">
        <v>24</v>
      </c>
      <c r="G944" s="11" t="s">
        <v>60</v>
      </c>
      <c r="H944" s="11" t="s">
        <v>26</v>
      </c>
      <c r="I944" s="11" t="s">
        <v>27</v>
      </c>
      <c r="J944" s="11" t="s">
        <v>47</v>
      </c>
      <c r="K944" s="11" t="s">
        <v>64</v>
      </c>
      <c r="L944" s="15">
        <v>3</v>
      </c>
      <c r="M944" s="16">
        <v>83.17</v>
      </c>
      <c r="N944" s="17">
        <v>0</v>
      </c>
      <c r="O944" s="16">
        <v>40.520000000000003</v>
      </c>
      <c r="P944" s="16">
        <f t="shared" si="101"/>
        <v>249.51</v>
      </c>
      <c r="Q944" s="16">
        <f t="shared" si="102"/>
        <v>121.56</v>
      </c>
      <c r="R944" s="16">
        <f t="shared" si="103"/>
        <v>127.95</v>
      </c>
      <c r="S944" s="18">
        <f t="shared" si="104"/>
        <v>0.51280509799206397</v>
      </c>
      <c r="T944" s="19">
        <f>YEAR(SalesDataTable[[#This Row],[Order Date]])</f>
        <v>2026</v>
      </c>
      <c r="U944" s="18" t="str">
        <f>"Q"&amp;ROUNDUP(MONTH(SalesDataTable[[#This Row],[Order Date]])/3,0)</f>
        <v>Q2</v>
      </c>
      <c r="V944" s="15">
        <f>MONTH(SalesDataTable[[#This Row],[Order Date]])</f>
        <v>5</v>
      </c>
      <c r="W944" s="18" t="str">
        <f>TEXT(SalesDataTable[[#This Row],[Order Date]],"mmm")</f>
        <v>May</v>
      </c>
    </row>
    <row r="945" spans="1:23" ht="15.6">
      <c r="A945" s="11">
        <v>3037</v>
      </c>
      <c r="B945" s="12">
        <v>46172</v>
      </c>
      <c r="C945" s="11">
        <f t="shared" si="98"/>
        <v>2026</v>
      </c>
      <c r="D945" s="13" t="str">
        <f t="shared" si="99"/>
        <v>May</v>
      </c>
      <c r="E945" s="14" t="str">
        <f t="shared" si="100"/>
        <v>Q2</v>
      </c>
      <c r="F945" s="11" t="s">
        <v>30</v>
      </c>
      <c r="G945" s="11" t="s">
        <v>51</v>
      </c>
      <c r="H945" s="11" t="s">
        <v>26</v>
      </c>
      <c r="I945" s="11" t="s">
        <v>40</v>
      </c>
      <c r="J945" s="11" t="s">
        <v>38</v>
      </c>
      <c r="K945" s="11" t="s">
        <v>56</v>
      </c>
      <c r="L945" s="15">
        <v>1</v>
      </c>
      <c r="M945" s="16">
        <v>45.8</v>
      </c>
      <c r="N945" s="17">
        <v>0.05</v>
      </c>
      <c r="O945" s="16">
        <v>17.88</v>
      </c>
      <c r="P945" s="16">
        <f t="shared" si="101"/>
        <v>43.51</v>
      </c>
      <c r="Q945" s="16">
        <f t="shared" si="102"/>
        <v>17.88</v>
      </c>
      <c r="R945" s="16">
        <f t="shared" si="103"/>
        <v>25.63</v>
      </c>
      <c r="S945" s="18">
        <f t="shared" si="104"/>
        <v>0.58905998621006705</v>
      </c>
      <c r="T945" s="19">
        <f>YEAR(SalesDataTable[[#This Row],[Order Date]])</f>
        <v>2026</v>
      </c>
      <c r="U945" s="18" t="str">
        <f>"Q"&amp;ROUNDUP(MONTH(SalesDataTable[[#This Row],[Order Date]])/3,0)</f>
        <v>Q2</v>
      </c>
      <c r="V945" s="15">
        <f>MONTH(SalesDataTable[[#This Row],[Order Date]])</f>
        <v>5</v>
      </c>
      <c r="W945" s="18" t="str">
        <f>TEXT(SalesDataTable[[#This Row],[Order Date]],"mmm")</f>
        <v>May</v>
      </c>
    </row>
    <row r="946" spans="1:23" ht="15.6">
      <c r="A946" s="11">
        <v>3138</v>
      </c>
      <c r="B946" s="12">
        <v>46172</v>
      </c>
      <c r="C946" s="11">
        <f t="shared" si="98"/>
        <v>2026</v>
      </c>
      <c r="D946" s="13" t="str">
        <f t="shared" si="99"/>
        <v>May</v>
      </c>
      <c r="E946" s="14" t="str">
        <f t="shared" si="100"/>
        <v>Q2</v>
      </c>
      <c r="F946" s="11" t="s">
        <v>35</v>
      </c>
      <c r="G946" s="11" t="s">
        <v>36</v>
      </c>
      <c r="H946" s="11" t="s">
        <v>52</v>
      </c>
      <c r="I946" s="11" t="s">
        <v>27</v>
      </c>
      <c r="J946" s="11" t="s">
        <v>33</v>
      </c>
      <c r="K946" s="11" t="s">
        <v>61</v>
      </c>
      <c r="L946" s="15">
        <v>1</v>
      </c>
      <c r="M946" s="16">
        <v>154.85</v>
      </c>
      <c r="N946" s="17">
        <v>0</v>
      </c>
      <c r="O946" s="16">
        <v>80.17</v>
      </c>
      <c r="P946" s="16">
        <f t="shared" si="101"/>
        <v>154.85</v>
      </c>
      <c r="Q946" s="16">
        <f t="shared" si="102"/>
        <v>80.17</v>
      </c>
      <c r="R946" s="16">
        <f t="shared" si="103"/>
        <v>74.680000000000007</v>
      </c>
      <c r="S946" s="18">
        <f t="shared" si="104"/>
        <v>0.48227316758152999</v>
      </c>
      <c r="T946" s="19">
        <f>YEAR(SalesDataTable[[#This Row],[Order Date]])</f>
        <v>2026</v>
      </c>
      <c r="U946" s="18" t="str">
        <f>"Q"&amp;ROUNDUP(MONTH(SalesDataTable[[#This Row],[Order Date]])/3,0)</f>
        <v>Q2</v>
      </c>
      <c r="V946" s="15">
        <f>MONTH(SalesDataTable[[#This Row],[Order Date]])</f>
        <v>5</v>
      </c>
      <c r="W946" s="18" t="str">
        <f>TEXT(SalesDataTable[[#This Row],[Order Date]],"mmm")</f>
        <v>May</v>
      </c>
    </row>
    <row r="947" spans="1:23" ht="15.6">
      <c r="A947" s="11">
        <v>3228</v>
      </c>
      <c r="B947" s="12">
        <v>46172</v>
      </c>
      <c r="C947" s="11">
        <f t="shared" si="98"/>
        <v>2026</v>
      </c>
      <c r="D947" s="13" t="str">
        <f t="shared" si="99"/>
        <v>May</v>
      </c>
      <c r="E947" s="14" t="str">
        <f t="shared" si="100"/>
        <v>Q2</v>
      </c>
      <c r="F947" s="11" t="s">
        <v>44</v>
      </c>
      <c r="G947" s="11" t="s">
        <v>71</v>
      </c>
      <c r="H947" s="11" t="s">
        <v>26</v>
      </c>
      <c r="I947" s="11" t="s">
        <v>40</v>
      </c>
      <c r="J947" s="11" t="s">
        <v>47</v>
      </c>
      <c r="K947" s="11" t="s">
        <v>53</v>
      </c>
      <c r="L947" s="15">
        <v>1</v>
      </c>
      <c r="M947" s="16">
        <v>194.99</v>
      </c>
      <c r="N947" s="17">
        <v>0</v>
      </c>
      <c r="O947" s="16">
        <v>101.21</v>
      </c>
      <c r="P947" s="16">
        <f t="shared" si="101"/>
        <v>194.99</v>
      </c>
      <c r="Q947" s="16">
        <f t="shared" si="102"/>
        <v>101.21</v>
      </c>
      <c r="R947" s="16">
        <f t="shared" si="103"/>
        <v>93.78</v>
      </c>
      <c r="S947" s="18">
        <f t="shared" si="104"/>
        <v>0.48094774090978998</v>
      </c>
      <c r="T947" s="19">
        <f>YEAR(SalesDataTable[[#This Row],[Order Date]])</f>
        <v>2026</v>
      </c>
      <c r="U947" s="18" t="str">
        <f>"Q"&amp;ROUNDUP(MONTH(SalesDataTable[[#This Row],[Order Date]])/3,0)</f>
        <v>Q2</v>
      </c>
      <c r="V947" s="15">
        <f>MONTH(SalesDataTable[[#This Row],[Order Date]])</f>
        <v>5</v>
      </c>
      <c r="W947" s="18" t="str">
        <f>TEXT(SalesDataTable[[#This Row],[Order Date]],"mmm")</f>
        <v>May</v>
      </c>
    </row>
    <row r="948" spans="1:23" ht="15.6">
      <c r="A948" s="11">
        <v>3401</v>
      </c>
      <c r="B948" s="12">
        <v>46172</v>
      </c>
      <c r="C948" s="11">
        <f t="shared" si="98"/>
        <v>2026</v>
      </c>
      <c r="D948" s="13" t="str">
        <f t="shared" si="99"/>
        <v>May</v>
      </c>
      <c r="E948" s="14" t="str">
        <f t="shared" si="100"/>
        <v>Q2</v>
      </c>
      <c r="F948" s="11" t="s">
        <v>35</v>
      </c>
      <c r="G948" s="11" t="s">
        <v>63</v>
      </c>
      <c r="H948" s="11" t="s">
        <v>26</v>
      </c>
      <c r="I948" s="11" t="s">
        <v>27</v>
      </c>
      <c r="J948" s="11" t="s">
        <v>58</v>
      </c>
      <c r="K948" s="11" t="s">
        <v>66</v>
      </c>
      <c r="L948" s="15">
        <v>1</v>
      </c>
      <c r="M948" s="16">
        <v>36.31</v>
      </c>
      <c r="N948" s="17">
        <v>0</v>
      </c>
      <c r="O948" s="16">
        <v>13.93</v>
      </c>
      <c r="P948" s="16">
        <f t="shared" si="101"/>
        <v>36.31</v>
      </c>
      <c r="Q948" s="16">
        <f t="shared" si="102"/>
        <v>13.93</v>
      </c>
      <c r="R948" s="16">
        <f t="shared" si="103"/>
        <v>22.38</v>
      </c>
      <c r="S948" s="18">
        <f t="shared" si="104"/>
        <v>0.616359129716332</v>
      </c>
      <c r="T948" s="19">
        <f>YEAR(SalesDataTable[[#This Row],[Order Date]])</f>
        <v>2026</v>
      </c>
      <c r="U948" s="18" t="str">
        <f>"Q"&amp;ROUNDUP(MONTH(SalesDataTable[[#This Row],[Order Date]])/3,0)</f>
        <v>Q2</v>
      </c>
      <c r="V948" s="15">
        <f>MONTH(SalesDataTable[[#This Row],[Order Date]])</f>
        <v>5</v>
      </c>
      <c r="W948" s="18" t="str">
        <f>TEXT(SalesDataTable[[#This Row],[Order Date]],"mmm")</f>
        <v>May</v>
      </c>
    </row>
    <row r="949" spans="1:23" ht="15.6">
      <c r="A949" s="11">
        <v>3511</v>
      </c>
      <c r="B949" s="12">
        <v>46172</v>
      </c>
      <c r="C949" s="11">
        <f t="shared" si="98"/>
        <v>2026</v>
      </c>
      <c r="D949" s="13" t="str">
        <f t="shared" si="99"/>
        <v>May</v>
      </c>
      <c r="E949" s="14" t="str">
        <f t="shared" si="100"/>
        <v>Q2</v>
      </c>
      <c r="F949" s="11" t="s">
        <v>24</v>
      </c>
      <c r="G949" s="11" t="s">
        <v>25</v>
      </c>
      <c r="H949" s="11" t="s">
        <v>26</v>
      </c>
      <c r="I949" s="11" t="s">
        <v>27</v>
      </c>
      <c r="J949" s="11" t="s">
        <v>38</v>
      </c>
      <c r="K949" s="11" t="s">
        <v>56</v>
      </c>
      <c r="L949" s="15">
        <v>1</v>
      </c>
      <c r="M949" s="16">
        <v>47.19</v>
      </c>
      <c r="N949" s="17">
        <v>0</v>
      </c>
      <c r="O949" s="16">
        <v>18.54</v>
      </c>
      <c r="P949" s="16">
        <f t="shared" si="101"/>
        <v>47.19</v>
      </c>
      <c r="Q949" s="16">
        <f t="shared" si="102"/>
        <v>18.54</v>
      </c>
      <c r="R949" s="16">
        <f t="shared" si="103"/>
        <v>28.65</v>
      </c>
      <c r="S949" s="18">
        <f t="shared" si="104"/>
        <v>0.60712015257469798</v>
      </c>
      <c r="T949" s="19">
        <f>YEAR(SalesDataTable[[#This Row],[Order Date]])</f>
        <v>2026</v>
      </c>
      <c r="U949" s="18" t="str">
        <f>"Q"&amp;ROUNDUP(MONTH(SalesDataTable[[#This Row],[Order Date]])/3,0)</f>
        <v>Q2</v>
      </c>
      <c r="V949" s="15">
        <f>MONTH(SalesDataTable[[#This Row],[Order Date]])</f>
        <v>5</v>
      </c>
      <c r="W949" s="18" t="str">
        <f>TEXT(SalesDataTable[[#This Row],[Order Date]],"mmm")</f>
        <v>May</v>
      </c>
    </row>
    <row r="950" spans="1:23" ht="15.6">
      <c r="A950" s="11">
        <v>4485</v>
      </c>
      <c r="B950" s="12">
        <v>46172</v>
      </c>
      <c r="C950" s="11">
        <f t="shared" si="98"/>
        <v>2026</v>
      </c>
      <c r="D950" s="13" t="str">
        <f t="shared" si="99"/>
        <v>May</v>
      </c>
      <c r="E950" s="14" t="str">
        <f t="shared" si="100"/>
        <v>Q2</v>
      </c>
      <c r="F950" s="11" t="s">
        <v>44</v>
      </c>
      <c r="G950" s="11" t="s">
        <v>57</v>
      </c>
      <c r="H950" s="11" t="s">
        <v>26</v>
      </c>
      <c r="I950" s="11" t="s">
        <v>37</v>
      </c>
      <c r="J950" s="11" t="s">
        <v>58</v>
      </c>
      <c r="K950" s="11" t="s">
        <v>62</v>
      </c>
      <c r="L950" s="15">
        <v>1</v>
      </c>
      <c r="M950" s="16">
        <v>124.14</v>
      </c>
      <c r="N950" s="17">
        <v>0</v>
      </c>
      <c r="O950" s="16">
        <v>70.900000000000006</v>
      </c>
      <c r="P950" s="16">
        <f t="shared" si="101"/>
        <v>124.14</v>
      </c>
      <c r="Q950" s="16">
        <f t="shared" si="102"/>
        <v>70.900000000000006</v>
      </c>
      <c r="R950" s="16">
        <f t="shared" si="103"/>
        <v>53.24</v>
      </c>
      <c r="S950" s="18">
        <f t="shared" si="104"/>
        <v>0.42887062993394498</v>
      </c>
      <c r="T950" s="19">
        <f>YEAR(SalesDataTable[[#This Row],[Order Date]])</f>
        <v>2026</v>
      </c>
      <c r="U950" s="18" t="str">
        <f>"Q"&amp;ROUNDUP(MONTH(SalesDataTable[[#This Row],[Order Date]])/3,0)</f>
        <v>Q2</v>
      </c>
      <c r="V950" s="15">
        <f>MONTH(SalesDataTable[[#This Row],[Order Date]])</f>
        <v>5</v>
      </c>
      <c r="W950" s="18" t="str">
        <f>TEXT(SalesDataTable[[#This Row],[Order Date]],"mmm")</f>
        <v>May</v>
      </c>
    </row>
    <row r="951" spans="1:23" ht="15.6">
      <c r="A951" s="11">
        <v>447</v>
      </c>
      <c r="B951" s="12">
        <v>46173</v>
      </c>
      <c r="C951" s="11">
        <f t="shared" si="98"/>
        <v>2026</v>
      </c>
      <c r="D951" s="13" t="str">
        <f t="shared" si="99"/>
        <v>May</v>
      </c>
      <c r="E951" s="14" t="str">
        <f t="shared" si="100"/>
        <v>Q2</v>
      </c>
      <c r="F951" s="11" t="s">
        <v>44</v>
      </c>
      <c r="G951" s="11" t="s">
        <v>57</v>
      </c>
      <c r="H951" s="11" t="s">
        <v>26</v>
      </c>
      <c r="I951" s="11" t="s">
        <v>27</v>
      </c>
      <c r="J951" s="11" t="s">
        <v>38</v>
      </c>
      <c r="K951" s="11" t="s">
        <v>68</v>
      </c>
      <c r="L951" s="15">
        <v>1</v>
      </c>
      <c r="M951" s="16">
        <v>131.94999999999999</v>
      </c>
      <c r="N951" s="17">
        <v>0</v>
      </c>
      <c r="O951" s="16">
        <v>65.17</v>
      </c>
      <c r="P951" s="16">
        <f t="shared" si="101"/>
        <v>131.94999999999999</v>
      </c>
      <c r="Q951" s="16">
        <f t="shared" si="102"/>
        <v>65.17</v>
      </c>
      <c r="R951" s="16">
        <f t="shared" si="103"/>
        <v>66.78</v>
      </c>
      <c r="S951" s="18">
        <f t="shared" si="104"/>
        <v>0.506100795755968</v>
      </c>
      <c r="T951" s="19">
        <f>YEAR(SalesDataTable[[#This Row],[Order Date]])</f>
        <v>2026</v>
      </c>
      <c r="U951" s="18" t="str">
        <f>"Q"&amp;ROUNDUP(MONTH(SalesDataTable[[#This Row],[Order Date]])/3,0)</f>
        <v>Q2</v>
      </c>
      <c r="V951" s="15">
        <f>MONTH(SalesDataTable[[#This Row],[Order Date]])</f>
        <v>5</v>
      </c>
      <c r="W951" s="18" t="str">
        <f>TEXT(SalesDataTable[[#This Row],[Order Date]],"mmm")</f>
        <v>May</v>
      </c>
    </row>
    <row r="952" spans="1:23" ht="15.6">
      <c r="A952" s="11">
        <v>1208</v>
      </c>
      <c r="B952" s="12">
        <v>46173</v>
      </c>
      <c r="C952" s="11">
        <f t="shared" si="98"/>
        <v>2026</v>
      </c>
      <c r="D952" s="13" t="str">
        <f t="shared" si="99"/>
        <v>May</v>
      </c>
      <c r="E952" s="14" t="str">
        <f t="shared" si="100"/>
        <v>Q2</v>
      </c>
      <c r="F952" s="11" t="s">
        <v>44</v>
      </c>
      <c r="G952" s="11" t="s">
        <v>57</v>
      </c>
      <c r="H952" s="11" t="s">
        <v>52</v>
      </c>
      <c r="I952" s="11" t="s">
        <v>37</v>
      </c>
      <c r="J952" s="11" t="s">
        <v>28</v>
      </c>
      <c r="K952" s="11" t="s">
        <v>54</v>
      </c>
      <c r="L952" s="15">
        <v>1</v>
      </c>
      <c r="M952" s="16">
        <v>102.24</v>
      </c>
      <c r="N952" s="17">
        <v>0</v>
      </c>
      <c r="O952" s="16">
        <v>50.75</v>
      </c>
      <c r="P952" s="16">
        <f t="shared" si="101"/>
        <v>102.24</v>
      </c>
      <c r="Q952" s="16">
        <f t="shared" si="102"/>
        <v>50.75</v>
      </c>
      <c r="R952" s="16">
        <f t="shared" si="103"/>
        <v>51.49</v>
      </c>
      <c r="S952" s="18">
        <f t="shared" si="104"/>
        <v>0.50361893583724604</v>
      </c>
      <c r="T952" s="19">
        <f>YEAR(SalesDataTable[[#This Row],[Order Date]])</f>
        <v>2026</v>
      </c>
      <c r="U952" s="18" t="str">
        <f>"Q"&amp;ROUNDUP(MONTH(SalesDataTable[[#This Row],[Order Date]])/3,0)</f>
        <v>Q2</v>
      </c>
      <c r="V952" s="15">
        <f>MONTH(SalesDataTable[[#This Row],[Order Date]])</f>
        <v>5</v>
      </c>
      <c r="W952" s="18" t="str">
        <f>TEXT(SalesDataTable[[#This Row],[Order Date]],"mmm")</f>
        <v>May</v>
      </c>
    </row>
    <row r="953" spans="1:23" ht="15.6">
      <c r="A953" s="11">
        <v>1355</v>
      </c>
      <c r="B953" s="12">
        <v>46173</v>
      </c>
      <c r="C953" s="11">
        <f t="shared" si="98"/>
        <v>2026</v>
      </c>
      <c r="D953" s="13" t="str">
        <f t="shared" si="99"/>
        <v>May</v>
      </c>
      <c r="E953" s="14" t="str">
        <f t="shared" si="100"/>
        <v>Q2</v>
      </c>
      <c r="F953" s="11" t="s">
        <v>44</v>
      </c>
      <c r="G953" s="11" t="s">
        <v>71</v>
      </c>
      <c r="H953" s="11" t="s">
        <v>52</v>
      </c>
      <c r="I953" s="11" t="s">
        <v>37</v>
      </c>
      <c r="J953" s="11" t="s">
        <v>33</v>
      </c>
      <c r="K953" s="11" t="s">
        <v>61</v>
      </c>
      <c r="L953" s="15">
        <v>2</v>
      </c>
      <c r="M953" s="16">
        <v>152.07</v>
      </c>
      <c r="N953" s="17">
        <v>0</v>
      </c>
      <c r="O953" s="16">
        <v>76.849999999999994</v>
      </c>
      <c r="P953" s="16">
        <f t="shared" si="101"/>
        <v>304.14</v>
      </c>
      <c r="Q953" s="16">
        <f t="shared" si="102"/>
        <v>153.69999999999999</v>
      </c>
      <c r="R953" s="16">
        <f t="shared" si="103"/>
        <v>150.44</v>
      </c>
      <c r="S953" s="18">
        <f t="shared" si="104"/>
        <v>0.49464062602748698</v>
      </c>
      <c r="T953" s="19">
        <f>YEAR(SalesDataTable[[#This Row],[Order Date]])</f>
        <v>2026</v>
      </c>
      <c r="U953" s="18" t="str">
        <f>"Q"&amp;ROUNDUP(MONTH(SalesDataTable[[#This Row],[Order Date]])/3,0)</f>
        <v>Q2</v>
      </c>
      <c r="V953" s="15">
        <f>MONTH(SalesDataTable[[#This Row],[Order Date]])</f>
        <v>5</v>
      </c>
      <c r="W953" s="18" t="str">
        <f>TEXT(SalesDataTable[[#This Row],[Order Date]],"mmm")</f>
        <v>May</v>
      </c>
    </row>
    <row r="954" spans="1:23" ht="15.6">
      <c r="A954" s="11">
        <v>1474</v>
      </c>
      <c r="B954" s="12">
        <v>46173</v>
      </c>
      <c r="C954" s="11">
        <f t="shared" si="98"/>
        <v>2026</v>
      </c>
      <c r="D954" s="13" t="str">
        <f t="shared" si="99"/>
        <v>May</v>
      </c>
      <c r="E954" s="14" t="str">
        <f t="shared" si="100"/>
        <v>Q2</v>
      </c>
      <c r="F954" s="11" t="s">
        <v>35</v>
      </c>
      <c r="G954" s="11" t="s">
        <v>42</v>
      </c>
      <c r="H954" s="11" t="s">
        <v>26</v>
      </c>
      <c r="I954" s="11" t="s">
        <v>37</v>
      </c>
      <c r="J954" s="11" t="s">
        <v>47</v>
      </c>
      <c r="K954" s="11" t="s">
        <v>75</v>
      </c>
      <c r="L954" s="15">
        <v>2</v>
      </c>
      <c r="M954" s="16">
        <v>123.34</v>
      </c>
      <c r="N954" s="17">
        <v>0.05</v>
      </c>
      <c r="O954" s="16">
        <v>58.96</v>
      </c>
      <c r="P954" s="16">
        <f t="shared" si="101"/>
        <v>234.346</v>
      </c>
      <c r="Q954" s="16">
        <f t="shared" si="102"/>
        <v>117.92</v>
      </c>
      <c r="R954" s="16">
        <f t="shared" si="103"/>
        <v>116.426</v>
      </c>
      <c r="S954" s="18">
        <f t="shared" si="104"/>
        <v>0.49681240558831802</v>
      </c>
      <c r="T954" s="19">
        <f>YEAR(SalesDataTable[[#This Row],[Order Date]])</f>
        <v>2026</v>
      </c>
      <c r="U954" s="18" t="str">
        <f>"Q"&amp;ROUNDUP(MONTH(SalesDataTable[[#This Row],[Order Date]])/3,0)</f>
        <v>Q2</v>
      </c>
      <c r="V954" s="15">
        <f>MONTH(SalesDataTable[[#This Row],[Order Date]])</f>
        <v>5</v>
      </c>
      <c r="W954" s="18" t="str">
        <f>TEXT(SalesDataTable[[#This Row],[Order Date]],"mmm")</f>
        <v>May</v>
      </c>
    </row>
    <row r="955" spans="1:23" ht="15.6">
      <c r="A955" s="11">
        <v>1625</v>
      </c>
      <c r="B955" s="12">
        <v>46173</v>
      </c>
      <c r="C955" s="11">
        <f t="shared" si="98"/>
        <v>2026</v>
      </c>
      <c r="D955" s="13" t="str">
        <f t="shared" si="99"/>
        <v>May</v>
      </c>
      <c r="E955" s="14" t="str">
        <f t="shared" si="100"/>
        <v>Q2</v>
      </c>
      <c r="F955" s="11" t="s">
        <v>35</v>
      </c>
      <c r="G955" s="11" t="s">
        <v>36</v>
      </c>
      <c r="H955" s="11" t="s">
        <v>43</v>
      </c>
      <c r="I955" s="11" t="s">
        <v>27</v>
      </c>
      <c r="J955" s="11" t="s">
        <v>33</v>
      </c>
      <c r="K955" s="11" t="s">
        <v>61</v>
      </c>
      <c r="L955" s="15">
        <v>1</v>
      </c>
      <c r="M955" s="16">
        <v>155.81</v>
      </c>
      <c r="N955" s="17">
        <v>0</v>
      </c>
      <c r="O955" s="16">
        <v>80.31</v>
      </c>
      <c r="P955" s="16">
        <f t="shared" si="101"/>
        <v>155.81</v>
      </c>
      <c r="Q955" s="16">
        <f t="shared" si="102"/>
        <v>80.31</v>
      </c>
      <c r="R955" s="16">
        <f t="shared" si="103"/>
        <v>75.5</v>
      </c>
      <c r="S955" s="18">
        <f t="shared" si="104"/>
        <v>0.484564533726975</v>
      </c>
      <c r="T955" s="19">
        <f>YEAR(SalesDataTable[[#This Row],[Order Date]])</f>
        <v>2026</v>
      </c>
      <c r="U955" s="18" t="str">
        <f>"Q"&amp;ROUNDUP(MONTH(SalesDataTable[[#This Row],[Order Date]])/3,0)</f>
        <v>Q2</v>
      </c>
      <c r="V955" s="15">
        <f>MONTH(SalesDataTable[[#This Row],[Order Date]])</f>
        <v>5</v>
      </c>
      <c r="W955" s="18" t="str">
        <f>TEXT(SalesDataTable[[#This Row],[Order Date]],"mmm")</f>
        <v>May</v>
      </c>
    </row>
    <row r="956" spans="1:23" ht="15.6">
      <c r="A956" s="11">
        <v>1877</v>
      </c>
      <c r="B956" s="12">
        <v>46173</v>
      </c>
      <c r="C956" s="11">
        <f t="shared" si="98"/>
        <v>2026</v>
      </c>
      <c r="D956" s="13" t="str">
        <f t="shared" si="99"/>
        <v>May</v>
      </c>
      <c r="E956" s="14" t="str">
        <f t="shared" si="100"/>
        <v>Q2</v>
      </c>
      <c r="F956" s="11" t="s">
        <v>35</v>
      </c>
      <c r="G956" s="11" t="s">
        <v>76</v>
      </c>
      <c r="H956" s="11" t="s">
        <v>26</v>
      </c>
      <c r="I956" s="11" t="s">
        <v>27</v>
      </c>
      <c r="J956" s="11" t="s">
        <v>38</v>
      </c>
      <c r="K956" s="11" t="s">
        <v>72</v>
      </c>
      <c r="L956" s="15">
        <v>1</v>
      </c>
      <c r="M956" s="16">
        <v>163.19</v>
      </c>
      <c r="N956" s="17">
        <v>0.05</v>
      </c>
      <c r="O956" s="16">
        <v>87.95</v>
      </c>
      <c r="P956" s="16">
        <f t="shared" si="101"/>
        <v>155.03049999999999</v>
      </c>
      <c r="Q956" s="16">
        <f t="shared" si="102"/>
        <v>87.95</v>
      </c>
      <c r="R956" s="16">
        <f t="shared" si="103"/>
        <v>67.080500000000001</v>
      </c>
      <c r="S956" s="18">
        <f t="shared" si="104"/>
        <v>0.43269227668103999</v>
      </c>
      <c r="T956" s="19">
        <f>YEAR(SalesDataTable[[#This Row],[Order Date]])</f>
        <v>2026</v>
      </c>
      <c r="U956" s="18" t="str">
        <f>"Q"&amp;ROUNDUP(MONTH(SalesDataTable[[#This Row],[Order Date]])/3,0)</f>
        <v>Q2</v>
      </c>
      <c r="V956" s="15">
        <f>MONTH(SalesDataTable[[#This Row],[Order Date]])</f>
        <v>5</v>
      </c>
      <c r="W956" s="18" t="str">
        <f>TEXT(SalesDataTable[[#This Row],[Order Date]],"mmm")</f>
        <v>May</v>
      </c>
    </row>
    <row r="957" spans="1:23" ht="15.6">
      <c r="A957" s="11">
        <v>1978</v>
      </c>
      <c r="B957" s="12">
        <v>46173</v>
      </c>
      <c r="C957" s="11">
        <f t="shared" si="98"/>
        <v>2026</v>
      </c>
      <c r="D957" s="13" t="str">
        <f t="shared" si="99"/>
        <v>May</v>
      </c>
      <c r="E957" s="14" t="str">
        <f t="shared" si="100"/>
        <v>Q2</v>
      </c>
      <c r="F957" s="11" t="s">
        <v>30</v>
      </c>
      <c r="G957" s="11" t="s">
        <v>67</v>
      </c>
      <c r="H957" s="11" t="s">
        <v>26</v>
      </c>
      <c r="I957" s="11" t="s">
        <v>27</v>
      </c>
      <c r="J957" s="11" t="s">
        <v>33</v>
      </c>
      <c r="K957" s="11" t="s">
        <v>41</v>
      </c>
      <c r="L957" s="15">
        <v>1</v>
      </c>
      <c r="M957" s="16">
        <v>147.30000000000001</v>
      </c>
      <c r="N957" s="17">
        <v>0.05</v>
      </c>
      <c r="O957" s="16">
        <v>81.510000000000005</v>
      </c>
      <c r="P957" s="16">
        <f t="shared" si="101"/>
        <v>139.935</v>
      </c>
      <c r="Q957" s="16">
        <f t="shared" si="102"/>
        <v>81.510000000000005</v>
      </c>
      <c r="R957" s="16">
        <f t="shared" si="103"/>
        <v>58.424999999999997</v>
      </c>
      <c r="S957" s="18">
        <f t="shared" si="104"/>
        <v>0.41751527494908303</v>
      </c>
      <c r="T957" s="19">
        <f>YEAR(SalesDataTable[[#This Row],[Order Date]])</f>
        <v>2026</v>
      </c>
      <c r="U957" s="18" t="str">
        <f>"Q"&amp;ROUNDUP(MONTH(SalesDataTable[[#This Row],[Order Date]])/3,0)</f>
        <v>Q2</v>
      </c>
      <c r="V957" s="15">
        <f>MONTH(SalesDataTable[[#This Row],[Order Date]])</f>
        <v>5</v>
      </c>
      <c r="W957" s="18" t="str">
        <f>TEXT(SalesDataTable[[#This Row],[Order Date]],"mmm")</f>
        <v>May</v>
      </c>
    </row>
    <row r="958" spans="1:23" ht="15.6">
      <c r="A958" s="11">
        <v>3616</v>
      </c>
      <c r="B958" s="12">
        <v>46173</v>
      </c>
      <c r="C958" s="11">
        <f t="shared" si="98"/>
        <v>2026</v>
      </c>
      <c r="D958" s="13" t="str">
        <f t="shared" si="99"/>
        <v>May</v>
      </c>
      <c r="E958" s="14" t="str">
        <f t="shared" si="100"/>
        <v>Q2</v>
      </c>
      <c r="F958" s="11" t="s">
        <v>35</v>
      </c>
      <c r="G958" s="11" t="s">
        <v>36</v>
      </c>
      <c r="H958" s="11" t="s">
        <v>26</v>
      </c>
      <c r="I958" s="11" t="s">
        <v>27</v>
      </c>
      <c r="J958" s="11" t="s">
        <v>58</v>
      </c>
      <c r="K958" s="11" t="s">
        <v>62</v>
      </c>
      <c r="L958" s="15">
        <v>5</v>
      </c>
      <c r="M958" s="16">
        <v>126.16</v>
      </c>
      <c r="N958" s="17">
        <v>0</v>
      </c>
      <c r="O958" s="16">
        <v>68.59</v>
      </c>
      <c r="P958" s="16">
        <f t="shared" si="101"/>
        <v>630.79999999999995</v>
      </c>
      <c r="Q958" s="16">
        <f t="shared" si="102"/>
        <v>342.95</v>
      </c>
      <c r="R958" s="16">
        <f t="shared" si="103"/>
        <v>287.85000000000002</v>
      </c>
      <c r="S958" s="18">
        <f t="shared" si="104"/>
        <v>0.45632530120481901</v>
      </c>
      <c r="T958" s="19">
        <f>YEAR(SalesDataTable[[#This Row],[Order Date]])</f>
        <v>2026</v>
      </c>
      <c r="U958" s="18" t="str">
        <f>"Q"&amp;ROUNDUP(MONTH(SalesDataTable[[#This Row],[Order Date]])/3,0)</f>
        <v>Q2</v>
      </c>
      <c r="V958" s="15">
        <f>MONTH(SalesDataTable[[#This Row],[Order Date]])</f>
        <v>5</v>
      </c>
      <c r="W958" s="18" t="str">
        <f>TEXT(SalesDataTable[[#This Row],[Order Date]],"mmm")</f>
        <v>May</v>
      </c>
    </row>
    <row r="959" spans="1:23" ht="15.6">
      <c r="A959" s="11">
        <v>3992</v>
      </c>
      <c r="B959" s="12">
        <v>46173</v>
      </c>
      <c r="C959" s="11">
        <f t="shared" si="98"/>
        <v>2026</v>
      </c>
      <c r="D959" s="13" t="str">
        <f t="shared" si="99"/>
        <v>May</v>
      </c>
      <c r="E959" s="14" t="str">
        <f t="shared" si="100"/>
        <v>Q2</v>
      </c>
      <c r="F959" s="11" t="s">
        <v>44</v>
      </c>
      <c r="G959" s="11" t="s">
        <v>57</v>
      </c>
      <c r="H959" s="11" t="s">
        <v>26</v>
      </c>
      <c r="I959" s="11" t="s">
        <v>37</v>
      </c>
      <c r="J959" s="11" t="s">
        <v>38</v>
      </c>
      <c r="K959" s="11" t="s">
        <v>72</v>
      </c>
      <c r="L959" s="15">
        <v>2</v>
      </c>
      <c r="M959" s="16">
        <v>163.57</v>
      </c>
      <c r="N959" s="17">
        <v>0</v>
      </c>
      <c r="O959" s="16">
        <v>85.72</v>
      </c>
      <c r="P959" s="16">
        <f t="shared" si="101"/>
        <v>327.14</v>
      </c>
      <c r="Q959" s="16">
        <f t="shared" si="102"/>
        <v>171.44</v>
      </c>
      <c r="R959" s="16">
        <f t="shared" si="103"/>
        <v>155.69999999999999</v>
      </c>
      <c r="S959" s="18">
        <f t="shared" si="104"/>
        <v>0.47594302133643102</v>
      </c>
      <c r="T959" s="19">
        <f>YEAR(SalesDataTable[[#This Row],[Order Date]])</f>
        <v>2026</v>
      </c>
      <c r="U959" s="18" t="str">
        <f>"Q"&amp;ROUNDUP(MONTH(SalesDataTable[[#This Row],[Order Date]])/3,0)</f>
        <v>Q2</v>
      </c>
      <c r="V959" s="15">
        <f>MONTH(SalesDataTable[[#This Row],[Order Date]])</f>
        <v>5</v>
      </c>
      <c r="W959" s="18" t="str">
        <f>TEXT(SalesDataTable[[#This Row],[Order Date]],"mmm")</f>
        <v>May</v>
      </c>
    </row>
    <row r="960" spans="1:23" ht="15.6">
      <c r="A960" s="11">
        <v>4091</v>
      </c>
      <c r="B960" s="12">
        <v>46173</v>
      </c>
      <c r="C960" s="11">
        <f t="shared" si="98"/>
        <v>2026</v>
      </c>
      <c r="D960" s="13" t="str">
        <f t="shared" si="99"/>
        <v>May</v>
      </c>
      <c r="E960" s="14" t="str">
        <f t="shared" si="100"/>
        <v>Q2</v>
      </c>
      <c r="F960" s="11" t="s">
        <v>35</v>
      </c>
      <c r="G960" s="11" t="s">
        <v>76</v>
      </c>
      <c r="H960" s="11" t="s">
        <v>26</v>
      </c>
      <c r="I960" s="11" t="s">
        <v>37</v>
      </c>
      <c r="J960" s="11" t="s">
        <v>33</v>
      </c>
      <c r="K960" s="11" t="s">
        <v>41</v>
      </c>
      <c r="L960" s="15">
        <v>1</v>
      </c>
      <c r="M960" s="16">
        <v>142.06</v>
      </c>
      <c r="N960" s="17">
        <v>0</v>
      </c>
      <c r="O960" s="16">
        <v>77.36</v>
      </c>
      <c r="P960" s="16">
        <f t="shared" si="101"/>
        <v>142.06</v>
      </c>
      <c r="Q960" s="16">
        <f t="shared" si="102"/>
        <v>77.36</v>
      </c>
      <c r="R960" s="16">
        <f t="shared" si="103"/>
        <v>64.7</v>
      </c>
      <c r="S960" s="18">
        <f t="shared" si="104"/>
        <v>0.45544136280444902</v>
      </c>
      <c r="T960" s="19">
        <f>YEAR(SalesDataTable[[#This Row],[Order Date]])</f>
        <v>2026</v>
      </c>
      <c r="U960" s="18" t="str">
        <f>"Q"&amp;ROUNDUP(MONTH(SalesDataTable[[#This Row],[Order Date]])/3,0)</f>
        <v>Q2</v>
      </c>
      <c r="V960" s="15">
        <f>MONTH(SalesDataTable[[#This Row],[Order Date]])</f>
        <v>5</v>
      </c>
      <c r="W960" s="18" t="str">
        <f>TEXT(SalesDataTable[[#This Row],[Order Date]],"mmm")</f>
        <v>May</v>
      </c>
    </row>
    <row r="961" spans="1:23" ht="15.6">
      <c r="A961" s="11">
        <v>4204</v>
      </c>
      <c r="B961" s="12">
        <v>46173</v>
      </c>
      <c r="C961" s="11">
        <f t="shared" si="98"/>
        <v>2026</v>
      </c>
      <c r="D961" s="13" t="str">
        <f t="shared" si="99"/>
        <v>May</v>
      </c>
      <c r="E961" s="14" t="str">
        <f t="shared" si="100"/>
        <v>Q2</v>
      </c>
      <c r="F961" s="11" t="s">
        <v>30</v>
      </c>
      <c r="G961" s="11" t="s">
        <v>65</v>
      </c>
      <c r="H961" s="11" t="s">
        <v>26</v>
      </c>
      <c r="I961" s="11" t="s">
        <v>37</v>
      </c>
      <c r="J961" s="11" t="s">
        <v>28</v>
      </c>
      <c r="K961" s="11" t="s">
        <v>29</v>
      </c>
      <c r="L961" s="15">
        <v>1</v>
      </c>
      <c r="M961" s="16">
        <v>81.37</v>
      </c>
      <c r="N961" s="17">
        <v>0</v>
      </c>
      <c r="O961" s="16">
        <v>42.01</v>
      </c>
      <c r="P961" s="16">
        <f t="shared" si="101"/>
        <v>81.37</v>
      </c>
      <c r="Q961" s="16">
        <f t="shared" si="102"/>
        <v>42.01</v>
      </c>
      <c r="R961" s="16">
        <f t="shared" si="103"/>
        <v>39.36</v>
      </c>
      <c r="S961" s="18">
        <f t="shared" si="104"/>
        <v>0.48371635737987001</v>
      </c>
      <c r="T961" s="19">
        <f>YEAR(SalesDataTable[[#This Row],[Order Date]])</f>
        <v>2026</v>
      </c>
      <c r="U961" s="18" t="str">
        <f>"Q"&amp;ROUNDUP(MONTH(SalesDataTable[[#This Row],[Order Date]])/3,0)</f>
        <v>Q2</v>
      </c>
      <c r="V961" s="15">
        <f>MONTH(SalesDataTable[[#This Row],[Order Date]])</f>
        <v>5</v>
      </c>
      <c r="W961" s="18" t="str">
        <f>TEXT(SalesDataTable[[#This Row],[Order Date]],"mmm")</f>
        <v>May</v>
      </c>
    </row>
    <row r="962" spans="1:23" ht="15.6">
      <c r="A962" s="11">
        <v>4234</v>
      </c>
      <c r="B962" s="12">
        <v>46173</v>
      </c>
      <c r="C962" s="11">
        <f t="shared" ref="C962:C1025" si="105">YEAR(B962)</f>
        <v>2026</v>
      </c>
      <c r="D962" s="13" t="str">
        <f t="shared" ref="D962:D1025" si="106">TEXT(B962,"MMM")</f>
        <v>May</v>
      </c>
      <c r="E962" s="14" t="str">
        <f t="shared" ref="E962:E1025" si="107">"Q"&amp;ROUNDUP(MONTH(B962)/3,0)</f>
        <v>Q2</v>
      </c>
      <c r="F962" s="11" t="s">
        <v>44</v>
      </c>
      <c r="G962" s="11" t="s">
        <v>57</v>
      </c>
      <c r="H962" s="11" t="s">
        <v>43</v>
      </c>
      <c r="I962" s="11" t="s">
        <v>37</v>
      </c>
      <c r="J962" s="11" t="s">
        <v>47</v>
      </c>
      <c r="K962" s="11" t="s">
        <v>75</v>
      </c>
      <c r="L962" s="15">
        <v>1</v>
      </c>
      <c r="M962" s="16">
        <v>120.75</v>
      </c>
      <c r="N962" s="17">
        <v>0</v>
      </c>
      <c r="O962" s="16">
        <v>61.21</v>
      </c>
      <c r="P962" s="16">
        <f t="shared" ref="P962:P1025" si="108">L962*M962*(1-N962)</f>
        <v>120.75</v>
      </c>
      <c r="Q962" s="16">
        <f t="shared" ref="Q962:Q1025" si="109">L962*O962</f>
        <v>61.21</v>
      </c>
      <c r="R962" s="16">
        <f t="shared" ref="R962:R1025" si="110">P962-Q962</f>
        <v>59.54</v>
      </c>
      <c r="S962" s="18">
        <f t="shared" ref="S962:S1025" si="111">IFERROR(R962/P962,0)</f>
        <v>0.49308488612836399</v>
      </c>
      <c r="T962" s="19">
        <f>YEAR(SalesDataTable[[#This Row],[Order Date]])</f>
        <v>2026</v>
      </c>
      <c r="U962" s="18" t="str">
        <f>"Q"&amp;ROUNDUP(MONTH(SalesDataTable[[#This Row],[Order Date]])/3,0)</f>
        <v>Q2</v>
      </c>
      <c r="V962" s="15">
        <f>MONTH(SalesDataTable[[#This Row],[Order Date]])</f>
        <v>5</v>
      </c>
      <c r="W962" s="18" t="str">
        <f>TEXT(SalesDataTable[[#This Row],[Order Date]],"mmm")</f>
        <v>May</v>
      </c>
    </row>
    <row r="963" spans="1:23" ht="15.6">
      <c r="A963" s="11">
        <v>4696</v>
      </c>
      <c r="B963" s="12">
        <v>46173</v>
      </c>
      <c r="C963" s="11">
        <f t="shared" si="105"/>
        <v>2026</v>
      </c>
      <c r="D963" s="13" t="str">
        <f t="shared" si="106"/>
        <v>May</v>
      </c>
      <c r="E963" s="14" t="str">
        <f t="shared" si="107"/>
        <v>Q2</v>
      </c>
      <c r="F963" s="11" t="s">
        <v>30</v>
      </c>
      <c r="G963" s="11" t="s">
        <v>73</v>
      </c>
      <c r="H963" s="11" t="s">
        <v>26</v>
      </c>
      <c r="I963" s="11" t="s">
        <v>37</v>
      </c>
      <c r="J963" s="11" t="s">
        <v>28</v>
      </c>
      <c r="K963" s="11" t="s">
        <v>29</v>
      </c>
      <c r="L963" s="15">
        <v>4</v>
      </c>
      <c r="M963" s="16">
        <v>81.790000000000006</v>
      </c>
      <c r="N963" s="17">
        <v>0</v>
      </c>
      <c r="O963" s="16">
        <v>42.96</v>
      </c>
      <c r="P963" s="16">
        <f t="shared" si="108"/>
        <v>327.16000000000003</v>
      </c>
      <c r="Q963" s="16">
        <f t="shared" si="109"/>
        <v>171.84</v>
      </c>
      <c r="R963" s="16">
        <f t="shared" si="110"/>
        <v>155.32</v>
      </c>
      <c r="S963" s="18">
        <f t="shared" si="111"/>
        <v>0.47475241472062601</v>
      </c>
      <c r="T963" s="19">
        <f>YEAR(SalesDataTable[[#This Row],[Order Date]])</f>
        <v>2026</v>
      </c>
      <c r="U963" s="18" t="str">
        <f>"Q"&amp;ROUNDUP(MONTH(SalesDataTable[[#This Row],[Order Date]])/3,0)</f>
        <v>Q2</v>
      </c>
      <c r="V963" s="15">
        <f>MONTH(SalesDataTable[[#This Row],[Order Date]])</f>
        <v>5</v>
      </c>
      <c r="W963" s="18" t="str">
        <f>TEXT(SalesDataTable[[#This Row],[Order Date]],"mmm")</f>
        <v>May</v>
      </c>
    </row>
    <row r="964" spans="1:23" ht="15.6">
      <c r="A964" s="11">
        <v>4755</v>
      </c>
      <c r="B964" s="12">
        <v>46173</v>
      </c>
      <c r="C964" s="11">
        <f t="shared" si="105"/>
        <v>2026</v>
      </c>
      <c r="D964" s="13" t="str">
        <f t="shared" si="106"/>
        <v>May</v>
      </c>
      <c r="E964" s="14" t="str">
        <f t="shared" si="107"/>
        <v>Q2</v>
      </c>
      <c r="F964" s="11" t="s">
        <v>24</v>
      </c>
      <c r="G964" s="11" t="s">
        <v>74</v>
      </c>
      <c r="H964" s="11" t="s">
        <v>26</v>
      </c>
      <c r="I964" s="11" t="s">
        <v>37</v>
      </c>
      <c r="J964" s="11" t="s">
        <v>47</v>
      </c>
      <c r="K964" s="11" t="s">
        <v>64</v>
      </c>
      <c r="L964" s="15">
        <v>1</v>
      </c>
      <c r="M964" s="16">
        <v>81.2</v>
      </c>
      <c r="N964" s="17">
        <v>0.1</v>
      </c>
      <c r="O964" s="16">
        <v>40.270000000000003</v>
      </c>
      <c r="P964" s="16">
        <f t="shared" si="108"/>
        <v>73.08</v>
      </c>
      <c r="Q964" s="16">
        <f t="shared" si="109"/>
        <v>40.270000000000003</v>
      </c>
      <c r="R964" s="16">
        <f t="shared" si="110"/>
        <v>32.81</v>
      </c>
      <c r="S964" s="18">
        <f t="shared" si="111"/>
        <v>0.44896004378762999</v>
      </c>
      <c r="T964" s="19">
        <f>YEAR(SalesDataTable[[#This Row],[Order Date]])</f>
        <v>2026</v>
      </c>
      <c r="U964" s="18" t="str">
        <f>"Q"&amp;ROUNDUP(MONTH(SalesDataTable[[#This Row],[Order Date]])/3,0)</f>
        <v>Q2</v>
      </c>
      <c r="V964" s="15">
        <f>MONTH(SalesDataTable[[#This Row],[Order Date]])</f>
        <v>5</v>
      </c>
      <c r="W964" s="18" t="str">
        <f>TEXT(SalesDataTable[[#This Row],[Order Date]],"mmm")</f>
        <v>May</v>
      </c>
    </row>
    <row r="965" spans="1:23" ht="15.6">
      <c r="A965" s="11">
        <v>5090</v>
      </c>
      <c r="B965" s="12">
        <v>46173</v>
      </c>
      <c r="C965" s="11">
        <f t="shared" si="105"/>
        <v>2026</v>
      </c>
      <c r="D965" s="13" t="str">
        <f t="shared" si="106"/>
        <v>May</v>
      </c>
      <c r="E965" s="14" t="str">
        <f t="shared" si="107"/>
        <v>Q2</v>
      </c>
      <c r="F965" s="11" t="s">
        <v>30</v>
      </c>
      <c r="G965" s="11" t="s">
        <v>31</v>
      </c>
      <c r="H965" s="11" t="s">
        <v>52</v>
      </c>
      <c r="I965" s="11" t="s">
        <v>37</v>
      </c>
      <c r="J965" s="11" t="s">
        <v>38</v>
      </c>
      <c r="K965" s="11" t="s">
        <v>56</v>
      </c>
      <c r="L965" s="15">
        <v>2</v>
      </c>
      <c r="M965" s="16">
        <v>46.52</v>
      </c>
      <c r="N965" s="17">
        <v>0.05</v>
      </c>
      <c r="O965" s="16">
        <v>18.739999999999998</v>
      </c>
      <c r="P965" s="16">
        <f t="shared" si="108"/>
        <v>88.388000000000005</v>
      </c>
      <c r="Q965" s="16">
        <f t="shared" si="109"/>
        <v>37.479999999999997</v>
      </c>
      <c r="R965" s="16">
        <f t="shared" si="110"/>
        <v>50.908000000000001</v>
      </c>
      <c r="S965" s="18">
        <f t="shared" si="111"/>
        <v>0.57596053762954302</v>
      </c>
      <c r="T965" s="19">
        <f>YEAR(SalesDataTable[[#This Row],[Order Date]])</f>
        <v>2026</v>
      </c>
      <c r="U965" s="18" t="str">
        <f>"Q"&amp;ROUNDUP(MONTH(SalesDataTable[[#This Row],[Order Date]])/3,0)</f>
        <v>Q2</v>
      </c>
      <c r="V965" s="15">
        <f>MONTH(SalesDataTable[[#This Row],[Order Date]])</f>
        <v>5</v>
      </c>
      <c r="W965" s="18" t="str">
        <f>TEXT(SalesDataTable[[#This Row],[Order Date]],"mmm")</f>
        <v>May</v>
      </c>
    </row>
    <row r="966" spans="1:23" ht="15.6">
      <c r="A966" s="11">
        <v>27</v>
      </c>
      <c r="B966" s="12">
        <v>46174</v>
      </c>
      <c r="C966" s="11">
        <f t="shared" si="105"/>
        <v>2026</v>
      </c>
      <c r="D966" s="13" t="str">
        <f t="shared" si="106"/>
        <v>Jun</v>
      </c>
      <c r="E966" s="14" t="str">
        <f t="shared" si="107"/>
        <v>Q2</v>
      </c>
      <c r="F966" s="11" t="s">
        <v>44</v>
      </c>
      <c r="G966" s="11" t="s">
        <v>71</v>
      </c>
      <c r="H966" s="11" t="s">
        <v>26</v>
      </c>
      <c r="I966" s="11" t="s">
        <v>27</v>
      </c>
      <c r="J966" s="11" t="s">
        <v>47</v>
      </c>
      <c r="K966" s="11" t="s">
        <v>53</v>
      </c>
      <c r="L966" s="15">
        <v>1</v>
      </c>
      <c r="M966" s="16">
        <v>195.22</v>
      </c>
      <c r="N966" s="17">
        <v>0</v>
      </c>
      <c r="O966" s="16">
        <v>105.91</v>
      </c>
      <c r="P966" s="16">
        <f t="shared" si="108"/>
        <v>195.22</v>
      </c>
      <c r="Q966" s="16">
        <f t="shared" si="109"/>
        <v>105.91</v>
      </c>
      <c r="R966" s="16">
        <f t="shared" si="110"/>
        <v>89.31</v>
      </c>
      <c r="S966" s="18">
        <f t="shared" si="111"/>
        <v>0.45748386435816002</v>
      </c>
      <c r="T966" s="19">
        <f>YEAR(SalesDataTable[[#This Row],[Order Date]])</f>
        <v>2026</v>
      </c>
      <c r="U966" s="18" t="str">
        <f>"Q"&amp;ROUNDUP(MONTH(SalesDataTable[[#This Row],[Order Date]])/3,0)</f>
        <v>Q2</v>
      </c>
      <c r="V966" s="15">
        <f>MONTH(SalesDataTable[[#This Row],[Order Date]])</f>
        <v>6</v>
      </c>
      <c r="W966" s="18" t="str">
        <f>TEXT(SalesDataTable[[#This Row],[Order Date]],"mmm")</f>
        <v>Jun</v>
      </c>
    </row>
    <row r="967" spans="1:23" ht="15.6">
      <c r="A967" s="11">
        <v>463</v>
      </c>
      <c r="B967" s="12">
        <v>46174</v>
      </c>
      <c r="C967" s="11">
        <f t="shared" si="105"/>
        <v>2026</v>
      </c>
      <c r="D967" s="13" t="str">
        <f t="shared" si="106"/>
        <v>Jun</v>
      </c>
      <c r="E967" s="14" t="str">
        <f t="shared" si="107"/>
        <v>Q2</v>
      </c>
      <c r="F967" s="11" t="s">
        <v>44</v>
      </c>
      <c r="G967" s="11" t="s">
        <v>45</v>
      </c>
      <c r="H967" s="11" t="s">
        <v>26</v>
      </c>
      <c r="I967" s="11" t="s">
        <v>37</v>
      </c>
      <c r="J967" s="11" t="s">
        <v>28</v>
      </c>
      <c r="K967" s="11" t="s">
        <v>50</v>
      </c>
      <c r="L967" s="15">
        <v>1</v>
      </c>
      <c r="M967" s="16">
        <v>40.71</v>
      </c>
      <c r="N967" s="17">
        <v>0.05</v>
      </c>
      <c r="O967" s="16">
        <v>16.559999999999999</v>
      </c>
      <c r="P967" s="16">
        <f t="shared" si="108"/>
        <v>38.674500000000002</v>
      </c>
      <c r="Q967" s="16">
        <f t="shared" si="109"/>
        <v>16.559999999999999</v>
      </c>
      <c r="R967" s="16">
        <f t="shared" si="110"/>
        <v>22.1145</v>
      </c>
      <c r="S967" s="18">
        <f t="shared" si="111"/>
        <v>0.57181088314005402</v>
      </c>
      <c r="T967" s="19">
        <f>YEAR(SalesDataTable[[#This Row],[Order Date]])</f>
        <v>2026</v>
      </c>
      <c r="U967" s="18" t="str">
        <f>"Q"&amp;ROUNDUP(MONTH(SalesDataTable[[#This Row],[Order Date]])/3,0)</f>
        <v>Q2</v>
      </c>
      <c r="V967" s="15">
        <f>MONTH(SalesDataTable[[#This Row],[Order Date]])</f>
        <v>6</v>
      </c>
      <c r="W967" s="18" t="str">
        <f>TEXT(SalesDataTable[[#This Row],[Order Date]],"mmm")</f>
        <v>Jun</v>
      </c>
    </row>
    <row r="968" spans="1:23" ht="15.6">
      <c r="A968" s="11">
        <v>653</v>
      </c>
      <c r="B968" s="12">
        <v>46174</v>
      </c>
      <c r="C968" s="11">
        <f t="shared" si="105"/>
        <v>2026</v>
      </c>
      <c r="D968" s="13" t="str">
        <f t="shared" si="106"/>
        <v>Jun</v>
      </c>
      <c r="E968" s="14" t="str">
        <f t="shared" si="107"/>
        <v>Q2</v>
      </c>
      <c r="F968" s="11" t="s">
        <v>30</v>
      </c>
      <c r="G968" s="11" t="s">
        <v>65</v>
      </c>
      <c r="H968" s="11" t="s">
        <v>26</v>
      </c>
      <c r="I968" s="11" t="s">
        <v>27</v>
      </c>
      <c r="J968" s="11" t="s">
        <v>58</v>
      </c>
      <c r="K968" s="11" t="s">
        <v>59</v>
      </c>
      <c r="L968" s="15">
        <v>1</v>
      </c>
      <c r="M968" s="16">
        <v>41.26</v>
      </c>
      <c r="N968" s="17">
        <v>0.05</v>
      </c>
      <c r="O968" s="16">
        <v>14.32</v>
      </c>
      <c r="P968" s="16">
        <f t="shared" si="108"/>
        <v>39.197000000000003</v>
      </c>
      <c r="Q968" s="16">
        <f t="shared" si="109"/>
        <v>14.32</v>
      </c>
      <c r="R968" s="16">
        <f t="shared" si="110"/>
        <v>24.876999999999999</v>
      </c>
      <c r="S968" s="18">
        <f t="shared" si="111"/>
        <v>0.63466591831007502</v>
      </c>
      <c r="T968" s="19">
        <f>YEAR(SalesDataTable[[#This Row],[Order Date]])</f>
        <v>2026</v>
      </c>
      <c r="U968" s="18" t="str">
        <f>"Q"&amp;ROUNDUP(MONTH(SalesDataTable[[#This Row],[Order Date]])/3,0)</f>
        <v>Q2</v>
      </c>
      <c r="V968" s="15">
        <f>MONTH(SalesDataTable[[#This Row],[Order Date]])</f>
        <v>6</v>
      </c>
      <c r="W968" s="18" t="str">
        <f>TEXT(SalesDataTable[[#This Row],[Order Date]],"mmm")</f>
        <v>Jun</v>
      </c>
    </row>
    <row r="969" spans="1:23" ht="15.6">
      <c r="A969" s="11">
        <v>1485</v>
      </c>
      <c r="B969" s="12">
        <v>46174</v>
      </c>
      <c r="C969" s="11">
        <f t="shared" si="105"/>
        <v>2026</v>
      </c>
      <c r="D969" s="13" t="str">
        <f t="shared" si="106"/>
        <v>Jun</v>
      </c>
      <c r="E969" s="14" t="str">
        <f t="shared" si="107"/>
        <v>Q2</v>
      </c>
      <c r="F969" s="11" t="s">
        <v>30</v>
      </c>
      <c r="G969" s="11" t="s">
        <v>65</v>
      </c>
      <c r="H969" s="11" t="s">
        <v>43</v>
      </c>
      <c r="I969" s="11" t="s">
        <v>37</v>
      </c>
      <c r="J969" s="11" t="s">
        <v>58</v>
      </c>
      <c r="K969" s="11" t="s">
        <v>59</v>
      </c>
      <c r="L969" s="15">
        <v>2</v>
      </c>
      <c r="M969" s="16">
        <v>40.840000000000003</v>
      </c>
      <c r="N969" s="17">
        <v>0</v>
      </c>
      <c r="O969" s="16">
        <v>14.48</v>
      </c>
      <c r="P969" s="16">
        <f t="shared" si="108"/>
        <v>81.680000000000007</v>
      </c>
      <c r="Q969" s="16">
        <f t="shared" si="109"/>
        <v>28.96</v>
      </c>
      <c r="R969" s="16">
        <f t="shared" si="110"/>
        <v>52.72</v>
      </c>
      <c r="S969" s="18">
        <f t="shared" si="111"/>
        <v>0.64544564152791395</v>
      </c>
      <c r="T969" s="19">
        <f>YEAR(SalesDataTable[[#This Row],[Order Date]])</f>
        <v>2026</v>
      </c>
      <c r="U969" s="18" t="str">
        <f>"Q"&amp;ROUNDUP(MONTH(SalesDataTable[[#This Row],[Order Date]])/3,0)</f>
        <v>Q2</v>
      </c>
      <c r="V969" s="15">
        <f>MONTH(SalesDataTable[[#This Row],[Order Date]])</f>
        <v>6</v>
      </c>
      <c r="W969" s="18" t="str">
        <f>TEXT(SalesDataTable[[#This Row],[Order Date]],"mmm")</f>
        <v>Jun</v>
      </c>
    </row>
    <row r="970" spans="1:23" ht="15.6">
      <c r="A970" s="11">
        <v>1925</v>
      </c>
      <c r="B970" s="12">
        <v>46174</v>
      </c>
      <c r="C970" s="11">
        <f t="shared" si="105"/>
        <v>2026</v>
      </c>
      <c r="D970" s="13" t="str">
        <f t="shared" si="106"/>
        <v>Jun</v>
      </c>
      <c r="E970" s="14" t="str">
        <f t="shared" si="107"/>
        <v>Q2</v>
      </c>
      <c r="F970" s="11" t="s">
        <v>44</v>
      </c>
      <c r="G970" s="11" t="s">
        <v>45</v>
      </c>
      <c r="H970" s="11" t="s">
        <v>26</v>
      </c>
      <c r="I970" s="11" t="s">
        <v>27</v>
      </c>
      <c r="J970" s="11" t="s">
        <v>33</v>
      </c>
      <c r="K970" s="11" t="s">
        <v>41</v>
      </c>
      <c r="L970" s="15">
        <v>1</v>
      </c>
      <c r="M970" s="16">
        <v>143.32</v>
      </c>
      <c r="N970" s="17">
        <v>0</v>
      </c>
      <c r="O970" s="16">
        <v>80.36</v>
      </c>
      <c r="P970" s="16">
        <f t="shared" si="108"/>
        <v>143.32</v>
      </c>
      <c r="Q970" s="16">
        <f t="shared" si="109"/>
        <v>80.36</v>
      </c>
      <c r="R970" s="16">
        <f t="shared" si="110"/>
        <v>62.96</v>
      </c>
      <c r="S970" s="18">
        <f t="shared" si="111"/>
        <v>0.43929667876081502</v>
      </c>
      <c r="T970" s="19">
        <f>YEAR(SalesDataTable[[#This Row],[Order Date]])</f>
        <v>2026</v>
      </c>
      <c r="U970" s="18" t="str">
        <f>"Q"&amp;ROUNDUP(MONTH(SalesDataTable[[#This Row],[Order Date]])/3,0)</f>
        <v>Q2</v>
      </c>
      <c r="V970" s="15">
        <f>MONTH(SalesDataTable[[#This Row],[Order Date]])</f>
        <v>6</v>
      </c>
      <c r="W970" s="18" t="str">
        <f>TEXT(SalesDataTable[[#This Row],[Order Date]],"mmm")</f>
        <v>Jun</v>
      </c>
    </row>
    <row r="971" spans="1:23" ht="15.6">
      <c r="A971" s="11">
        <v>1952</v>
      </c>
      <c r="B971" s="12">
        <v>46174</v>
      </c>
      <c r="C971" s="11">
        <f t="shared" si="105"/>
        <v>2026</v>
      </c>
      <c r="D971" s="13" t="str">
        <f t="shared" si="106"/>
        <v>Jun</v>
      </c>
      <c r="E971" s="14" t="str">
        <f t="shared" si="107"/>
        <v>Q2</v>
      </c>
      <c r="F971" s="11" t="s">
        <v>24</v>
      </c>
      <c r="G971" s="11" t="s">
        <v>74</v>
      </c>
      <c r="H971" s="11" t="s">
        <v>26</v>
      </c>
      <c r="I971" s="11" t="s">
        <v>37</v>
      </c>
      <c r="J971" s="11" t="s">
        <v>33</v>
      </c>
      <c r="K971" s="11" t="s">
        <v>61</v>
      </c>
      <c r="L971" s="15">
        <v>2</v>
      </c>
      <c r="M971" s="16">
        <v>156.31</v>
      </c>
      <c r="N971" s="17">
        <v>0</v>
      </c>
      <c r="O971" s="16">
        <v>79.87</v>
      </c>
      <c r="P971" s="16">
        <f t="shared" si="108"/>
        <v>312.62</v>
      </c>
      <c r="Q971" s="16">
        <f t="shared" si="109"/>
        <v>159.74</v>
      </c>
      <c r="R971" s="16">
        <f t="shared" si="110"/>
        <v>152.88</v>
      </c>
      <c r="S971" s="18">
        <f t="shared" si="111"/>
        <v>0.48902821316614398</v>
      </c>
      <c r="T971" s="19">
        <f>YEAR(SalesDataTable[[#This Row],[Order Date]])</f>
        <v>2026</v>
      </c>
      <c r="U971" s="18" t="str">
        <f>"Q"&amp;ROUNDUP(MONTH(SalesDataTable[[#This Row],[Order Date]])/3,0)</f>
        <v>Q2</v>
      </c>
      <c r="V971" s="15">
        <f>MONTH(SalesDataTable[[#This Row],[Order Date]])</f>
        <v>6</v>
      </c>
      <c r="W971" s="18" t="str">
        <f>TEXT(SalesDataTable[[#This Row],[Order Date]],"mmm")</f>
        <v>Jun</v>
      </c>
    </row>
    <row r="972" spans="1:23" ht="15.6">
      <c r="A972" s="11">
        <v>2010</v>
      </c>
      <c r="B972" s="12">
        <v>46174</v>
      </c>
      <c r="C972" s="11">
        <f t="shared" si="105"/>
        <v>2026</v>
      </c>
      <c r="D972" s="13" t="str">
        <f t="shared" si="106"/>
        <v>Jun</v>
      </c>
      <c r="E972" s="14" t="str">
        <f t="shared" si="107"/>
        <v>Q2</v>
      </c>
      <c r="F972" s="11" t="s">
        <v>44</v>
      </c>
      <c r="G972" s="11" t="s">
        <v>57</v>
      </c>
      <c r="H972" s="11" t="s">
        <v>26</v>
      </c>
      <c r="I972" s="11" t="s">
        <v>37</v>
      </c>
      <c r="J972" s="11" t="s">
        <v>28</v>
      </c>
      <c r="K972" s="11" t="s">
        <v>54</v>
      </c>
      <c r="L972" s="15">
        <v>3</v>
      </c>
      <c r="M972" s="16">
        <v>100.69</v>
      </c>
      <c r="N972" s="17">
        <v>0.1</v>
      </c>
      <c r="O972" s="16">
        <v>51.31</v>
      </c>
      <c r="P972" s="16">
        <f t="shared" si="108"/>
        <v>271.863</v>
      </c>
      <c r="Q972" s="16">
        <f t="shared" si="109"/>
        <v>153.93</v>
      </c>
      <c r="R972" s="16">
        <f t="shared" si="110"/>
        <v>117.93300000000001</v>
      </c>
      <c r="S972" s="18">
        <f t="shared" si="111"/>
        <v>0.43379569856876399</v>
      </c>
      <c r="T972" s="19">
        <f>YEAR(SalesDataTable[[#This Row],[Order Date]])</f>
        <v>2026</v>
      </c>
      <c r="U972" s="18" t="str">
        <f>"Q"&amp;ROUNDUP(MONTH(SalesDataTable[[#This Row],[Order Date]])/3,0)</f>
        <v>Q2</v>
      </c>
      <c r="V972" s="15">
        <f>MONTH(SalesDataTable[[#This Row],[Order Date]])</f>
        <v>6</v>
      </c>
      <c r="W972" s="18" t="str">
        <f>TEXT(SalesDataTable[[#This Row],[Order Date]],"mmm")</f>
        <v>Jun</v>
      </c>
    </row>
    <row r="973" spans="1:23" ht="15.6">
      <c r="A973" s="11">
        <v>2114</v>
      </c>
      <c r="B973" s="12">
        <v>46174</v>
      </c>
      <c r="C973" s="11">
        <f t="shared" si="105"/>
        <v>2026</v>
      </c>
      <c r="D973" s="13" t="str">
        <f t="shared" si="106"/>
        <v>Jun</v>
      </c>
      <c r="E973" s="14" t="str">
        <f t="shared" si="107"/>
        <v>Q2</v>
      </c>
      <c r="F973" s="11" t="s">
        <v>44</v>
      </c>
      <c r="G973" s="11" t="s">
        <v>71</v>
      </c>
      <c r="H973" s="11" t="s">
        <v>43</v>
      </c>
      <c r="I973" s="11" t="s">
        <v>40</v>
      </c>
      <c r="J973" s="11" t="s">
        <v>38</v>
      </c>
      <c r="K973" s="11" t="s">
        <v>56</v>
      </c>
      <c r="L973" s="15">
        <v>2</v>
      </c>
      <c r="M973" s="16">
        <v>45.54</v>
      </c>
      <c r="N973" s="17">
        <v>0.1</v>
      </c>
      <c r="O973" s="16">
        <v>18.309999999999999</v>
      </c>
      <c r="P973" s="16">
        <f t="shared" si="108"/>
        <v>81.971999999999994</v>
      </c>
      <c r="Q973" s="16">
        <f t="shared" si="109"/>
        <v>36.619999999999997</v>
      </c>
      <c r="R973" s="16">
        <f t="shared" si="110"/>
        <v>45.351999999999997</v>
      </c>
      <c r="S973" s="18">
        <f t="shared" si="111"/>
        <v>0.55326208949397404</v>
      </c>
      <c r="T973" s="19">
        <f>YEAR(SalesDataTable[[#This Row],[Order Date]])</f>
        <v>2026</v>
      </c>
      <c r="U973" s="18" t="str">
        <f>"Q"&amp;ROUNDUP(MONTH(SalesDataTable[[#This Row],[Order Date]])/3,0)</f>
        <v>Q2</v>
      </c>
      <c r="V973" s="15">
        <f>MONTH(SalesDataTable[[#This Row],[Order Date]])</f>
        <v>6</v>
      </c>
      <c r="W973" s="18" t="str">
        <f>TEXT(SalesDataTable[[#This Row],[Order Date]],"mmm")</f>
        <v>Jun</v>
      </c>
    </row>
    <row r="974" spans="1:23" ht="15.6">
      <c r="A974" s="11">
        <v>3104</v>
      </c>
      <c r="B974" s="12">
        <v>46174</v>
      </c>
      <c r="C974" s="11">
        <f t="shared" si="105"/>
        <v>2026</v>
      </c>
      <c r="D974" s="13" t="str">
        <f t="shared" si="106"/>
        <v>Jun</v>
      </c>
      <c r="E974" s="14" t="str">
        <f t="shared" si="107"/>
        <v>Q2</v>
      </c>
      <c r="F974" s="11" t="s">
        <v>35</v>
      </c>
      <c r="G974" s="11" t="s">
        <v>42</v>
      </c>
      <c r="H974" s="11" t="s">
        <v>32</v>
      </c>
      <c r="I974" s="11" t="s">
        <v>40</v>
      </c>
      <c r="J974" s="11" t="s">
        <v>33</v>
      </c>
      <c r="K974" s="11" t="s">
        <v>61</v>
      </c>
      <c r="L974" s="15">
        <v>5</v>
      </c>
      <c r="M974" s="16">
        <v>153.97</v>
      </c>
      <c r="N974" s="17">
        <v>0.15</v>
      </c>
      <c r="O974" s="16">
        <v>79.81</v>
      </c>
      <c r="P974" s="16">
        <f t="shared" si="108"/>
        <v>654.37249999999995</v>
      </c>
      <c r="Q974" s="16">
        <f t="shared" si="109"/>
        <v>399.05</v>
      </c>
      <c r="R974" s="16">
        <f t="shared" si="110"/>
        <v>255.32249999999999</v>
      </c>
      <c r="S974" s="18">
        <f t="shared" si="111"/>
        <v>0.39017914108554402</v>
      </c>
      <c r="T974" s="19">
        <f>YEAR(SalesDataTable[[#This Row],[Order Date]])</f>
        <v>2026</v>
      </c>
      <c r="U974" s="18" t="str">
        <f>"Q"&amp;ROUNDUP(MONTH(SalesDataTable[[#This Row],[Order Date]])/3,0)</f>
        <v>Q2</v>
      </c>
      <c r="V974" s="15">
        <f>MONTH(SalesDataTable[[#This Row],[Order Date]])</f>
        <v>6</v>
      </c>
      <c r="W974" s="18" t="str">
        <f>TEXT(SalesDataTable[[#This Row],[Order Date]],"mmm")</f>
        <v>Jun</v>
      </c>
    </row>
    <row r="975" spans="1:23" ht="15.6">
      <c r="A975" s="11">
        <v>3230</v>
      </c>
      <c r="B975" s="12">
        <v>46174</v>
      </c>
      <c r="C975" s="11">
        <f t="shared" si="105"/>
        <v>2026</v>
      </c>
      <c r="D975" s="13" t="str">
        <f t="shared" si="106"/>
        <v>Jun</v>
      </c>
      <c r="E975" s="14" t="str">
        <f t="shared" si="107"/>
        <v>Q2</v>
      </c>
      <c r="F975" s="11" t="s">
        <v>35</v>
      </c>
      <c r="G975" s="11" t="s">
        <v>76</v>
      </c>
      <c r="H975" s="11" t="s">
        <v>43</v>
      </c>
      <c r="I975" s="11" t="s">
        <v>27</v>
      </c>
      <c r="J975" s="11" t="s">
        <v>58</v>
      </c>
      <c r="K975" s="11" t="s">
        <v>62</v>
      </c>
      <c r="L975" s="15">
        <v>1</v>
      </c>
      <c r="M975" s="16">
        <v>124.17</v>
      </c>
      <c r="N975" s="17">
        <v>0</v>
      </c>
      <c r="O975" s="16">
        <v>71.040000000000006</v>
      </c>
      <c r="P975" s="16">
        <f t="shared" si="108"/>
        <v>124.17</v>
      </c>
      <c r="Q975" s="16">
        <f t="shared" si="109"/>
        <v>71.040000000000006</v>
      </c>
      <c r="R975" s="16">
        <f t="shared" si="110"/>
        <v>53.13</v>
      </c>
      <c r="S975" s="18">
        <f t="shared" si="111"/>
        <v>0.42788113070790001</v>
      </c>
      <c r="T975" s="19">
        <f>YEAR(SalesDataTable[[#This Row],[Order Date]])</f>
        <v>2026</v>
      </c>
      <c r="U975" s="18" t="str">
        <f>"Q"&amp;ROUNDUP(MONTH(SalesDataTable[[#This Row],[Order Date]])/3,0)</f>
        <v>Q2</v>
      </c>
      <c r="V975" s="15">
        <f>MONTH(SalesDataTable[[#This Row],[Order Date]])</f>
        <v>6</v>
      </c>
      <c r="W975" s="18" t="str">
        <f>TEXT(SalesDataTable[[#This Row],[Order Date]],"mmm")</f>
        <v>Jun</v>
      </c>
    </row>
    <row r="976" spans="1:23" ht="15.6">
      <c r="A976" s="11">
        <v>3415</v>
      </c>
      <c r="B976" s="12">
        <v>46174</v>
      </c>
      <c r="C976" s="11">
        <f t="shared" si="105"/>
        <v>2026</v>
      </c>
      <c r="D976" s="13" t="str">
        <f t="shared" si="106"/>
        <v>Jun</v>
      </c>
      <c r="E976" s="14" t="str">
        <f t="shared" si="107"/>
        <v>Q2</v>
      </c>
      <c r="F976" s="11" t="s">
        <v>35</v>
      </c>
      <c r="G976" s="11" t="s">
        <v>49</v>
      </c>
      <c r="H976" s="11" t="s">
        <v>43</v>
      </c>
      <c r="I976" s="11" t="s">
        <v>27</v>
      </c>
      <c r="J976" s="11" t="s">
        <v>33</v>
      </c>
      <c r="K976" s="11" t="s">
        <v>61</v>
      </c>
      <c r="L976" s="15">
        <v>1</v>
      </c>
      <c r="M976" s="16">
        <v>152.94999999999999</v>
      </c>
      <c r="N976" s="17">
        <v>0.05</v>
      </c>
      <c r="O976" s="16">
        <v>76.97</v>
      </c>
      <c r="P976" s="16">
        <f t="shared" si="108"/>
        <v>145.30250000000001</v>
      </c>
      <c r="Q976" s="16">
        <f t="shared" si="109"/>
        <v>76.97</v>
      </c>
      <c r="R976" s="16">
        <f t="shared" si="110"/>
        <v>68.332499999999996</v>
      </c>
      <c r="S976" s="18">
        <f t="shared" si="111"/>
        <v>0.47027752447480198</v>
      </c>
      <c r="T976" s="19">
        <f>YEAR(SalesDataTable[[#This Row],[Order Date]])</f>
        <v>2026</v>
      </c>
      <c r="U976" s="18" t="str">
        <f>"Q"&amp;ROUNDUP(MONTH(SalesDataTable[[#This Row],[Order Date]])/3,0)</f>
        <v>Q2</v>
      </c>
      <c r="V976" s="15">
        <f>MONTH(SalesDataTable[[#This Row],[Order Date]])</f>
        <v>6</v>
      </c>
      <c r="W976" s="18" t="str">
        <f>TEXT(SalesDataTable[[#This Row],[Order Date]],"mmm")</f>
        <v>Jun</v>
      </c>
    </row>
    <row r="977" spans="1:23" ht="15.6">
      <c r="A977" s="11">
        <v>4130</v>
      </c>
      <c r="B977" s="12">
        <v>46174</v>
      </c>
      <c r="C977" s="11">
        <f t="shared" si="105"/>
        <v>2026</v>
      </c>
      <c r="D977" s="13" t="str">
        <f t="shared" si="106"/>
        <v>Jun</v>
      </c>
      <c r="E977" s="14" t="str">
        <f t="shared" si="107"/>
        <v>Q2</v>
      </c>
      <c r="F977" s="11" t="s">
        <v>44</v>
      </c>
      <c r="G977" s="11" t="s">
        <v>71</v>
      </c>
      <c r="H977" s="11" t="s">
        <v>26</v>
      </c>
      <c r="I977" s="11" t="s">
        <v>37</v>
      </c>
      <c r="J977" s="11" t="s">
        <v>28</v>
      </c>
      <c r="K977" s="11" t="s">
        <v>29</v>
      </c>
      <c r="L977" s="15">
        <v>3</v>
      </c>
      <c r="M977" s="16">
        <v>80.099999999999994</v>
      </c>
      <c r="N977" s="17">
        <v>0</v>
      </c>
      <c r="O977" s="16">
        <v>43.51</v>
      </c>
      <c r="P977" s="16">
        <f t="shared" si="108"/>
        <v>240.3</v>
      </c>
      <c r="Q977" s="16">
        <f t="shared" si="109"/>
        <v>130.53</v>
      </c>
      <c r="R977" s="16">
        <f t="shared" si="110"/>
        <v>109.77</v>
      </c>
      <c r="S977" s="18">
        <f t="shared" si="111"/>
        <v>0.45680399500624203</v>
      </c>
      <c r="T977" s="19">
        <f>YEAR(SalesDataTable[[#This Row],[Order Date]])</f>
        <v>2026</v>
      </c>
      <c r="U977" s="18" t="str">
        <f>"Q"&amp;ROUNDUP(MONTH(SalesDataTable[[#This Row],[Order Date]])/3,0)</f>
        <v>Q2</v>
      </c>
      <c r="V977" s="15">
        <f>MONTH(SalesDataTable[[#This Row],[Order Date]])</f>
        <v>6</v>
      </c>
      <c r="W977" s="18" t="str">
        <f>TEXT(SalesDataTable[[#This Row],[Order Date]],"mmm")</f>
        <v>Jun</v>
      </c>
    </row>
    <row r="978" spans="1:23" ht="15.6">
      <c r="A978" s="11">
        <v>4314</v>
      </c>
      <c r="B978" s="12">
        <v>46174</v>
      </c>
      <c r="C978" s="11">
        <f t="shared" si="105"/>
        <v>2026</v>
      </c>
      <c r="D978" s="13" t="str">
        <f t="shared" si="106"/>
        <v>Jun</v>
      </c>
      <c r="E978" s="14" t="str">
        <f t="shared" si="107"/>
        <v>Q2</v>
      </c>
      <c r="F978" s="11" t="s">
        <v>44</v>
      </c>
      <c r="G978" s="11" t="s">
        <v>45</v>
      </c>
      <c r="H978" s="11" t="s">
        <v>43</v>
      </c>
      <c r="I978" s="11" t="s">
        <v>37</v>
      </c>
      <c r="J978" s="11" t="s">
        <v>58</v>
      </c>
      <c r="K978" s="11" t="s">
        <v>66</v>
      </c>
      <c r="L978" s="15">
        <v>2</v>
      </c>
      <c r="M978" s="16">
        <v>36.61</v>
      </c>
      <c r="N978" s="17">
        <v>0</v>
      </c>
      <c r="O978" s="16">
        <v>14.15</v>
      </c>
      <c r="P978" s="16">
        <f t="shared" si="108"/>
        <v>73.22</v>
      </c>
      <c r="Q978" s="16">
        <f t="shared" si="109"/>
        <v>28.3</v>
      </c>
      <c r="R978" s="16">
        <f t="shared" si="110"/>
        <v>44.92</v>
      </c>
      <c r="S978" s="18">
        <f t="shared" si="111"/>
        <v>0.61349358098880102</v>
      </c>
      <c r="T978" s="19">
        <f>YEAR(SalesDataTable[[#This Row],[Order Date]])</f>
        <v>2026</v>
      </c>
      <c r="U978" s="18" t="str">
        <f>"Q"&amp;ROUNDUP(MONTH(SalesDataTable[[#This Row],[Order Date]])/3,0)</f>
        <v>Q2</v>
      </c>
      <c r="V978" s="15">
        <f>MONTH(SalesDataTable[[#This Row],[Order Date]])</f>
        <v>6</v>
      </c>
      <c r="W978" s="18" t="str">
        <f>TEXT(SalesDataTable[[#This Row],[Order Date]],"mmm")</f>
        <v>Jun</v>
      </c>
    </row>
    <row r="979" spans="1:23" ht="15.6">
      <c r="A979" s="11">
        <v>998</v>
      </c>
      <c r="B979" s="12">
        <v>46175</v>
      </c>
      <c r="C979" s="11">
        <f t="shared" si="105"/>
        <v>2026</v>
      </c>
      <c r="D979" s="13" t="str">
        <f t="shared" si="106"/>
        <v>Jun</v>
      </c>
      <c r="E979" s="14" t="str">
        <f t="shared" si="107"/>
        <v>Q2</v>
      </c>
      <c r="F979" s="11" t="s">
        <v>30</v>
      </c>
      <c r="G979" s="11" t="s">
        <v>65</v>
      </c>
      <c r="H979" s="11" t="s">
        <v>26</v>
      </c>
      <c r="I979" s="11" t="s">
        <v>27</v>
      </c>
      <c r="J979" s="11" t="s">
        <v>38</v>
      </c>
      <c r="K979" s="11" t="s">
        <v>68</v>
      </c>
      <c r="L979" s="15">
        <v>2</v>
      </c>
      <c r="M979" s="16">
        <v>131.81</v>
      </c>
      <c r="N979" s="17">
        <v>0.05</v>
      </c>
      <c r="O979" s="16">
        <v>66.09</v>
      </c>
      <c r="P979" s="16">
        <f t="shared" si="108"/>
        <v>250.43899999999999</v>
      </c>
      <c r="Q979" s="16">
        <f t="shared" si="109"/>
        <v>132.18</v>
      </c>
      <c r="R979" s="16">
        <f t="shared" si="110"/>
        <v>118.259</v>
      </c>
      <c r="S979" s="18">
        <f t="shared" si="111"/>
        <v>0.472206804850682</v>
      </c>
      <c r="T979" s="19">
        <f>YEAR(SalesDataTable[[#This Row],[Order Date]])</f>
        <v>2026</v>
      </c>
      <c r="U979" s="18" t="str">
        <f>"Q"&amp;ROUNDUP(MONTH(SalesDataTable[[#This Row],[Order Date]])/3,0)</f>
        <v>Q2</v>
      </c>
      <c r="V979" s="15">
        <f>MONTH(SalesDataTable[[#This Row],[Order Date]])</f>
        <v>6</v>
      </c>
      <c r="W979" s="18" t="str">
        <f>TEXT(SalesDataTable[[#This Row],[Order Date]],"mmm")</f>
        <v>Jun</v>
      </c>
    </row>
    <row r="980" spans="1:23" ht="15.6">
      <c r="A980" s="11">
        <v>1172</v>
      </c>
      <c r="B980" s="12">
        <v>46175</v>
      </c>
      <c r="C980" s="11">
        <f t="shared" si="105"/>
        <v>2026</v>
      </c>
      <c r="D980" s="13" t="str">
        <f t="shared" si="106"/>
        <v>Jun</v>
      </c>
      <c r="E980" s="14" t="str">
        <f t="shared" si="107"/>
        <v>Q2</v>
      </c>
      <c r="F980" s="11" t="s">
        <v>24</v>
      </c>
      <c r="G980" s="11" t="s">
        <v>74</v>
      </c>
      <c r="H980" s="11" t="s">
        <v>26</v>
      </c>
      <c r="I980" s="11" t="s">
        <v>27</v>
      </c>
      <c r="J980" s="11" t="s">
        <v>33</v>
      </c>
      <c r="K980" s="11" t="s">
        <v>61</v>
      </c>
      <c r="L980" s="15">
        <v>1</v>
      </c>
      <c r="M980" s="16">
        <v>153.43</v>
      </c>
      <c r="N980" s="17">
        <v>0.05</v>
      </c>
      <c r="O980" s="16">
        <v>78.16</v>
      </c>
      <c r="P980" s="16">
        <f t="shared" si="108"/>
        <v>145.7585</v>
      </c>
      <c r="Q980" s="16">
        <f t="shared" si="109"/>
        <v>78.16</v>
      </c>
      <c r="R980" s="16">
        <f t="shared" si="110"/>
        <v>67.598500000000001</v>
      </c>
      <c r="S980" s="18">
        <f t="shared" si="111"/>
        <v>0.46377055197466999</v>
      </c>
      <c r="T980" s="19">
        <f>YEAR(SalesDataTable[[#This Row],[Order Date]])</f>
        <v>2026</v>
      </c>
      <c r="U980" s="18" t="str">
        <f>"Q"&amp;ROUNDUP(MONTH(SalesDataTable[[#This Row],[Order Date]])/3,0)</f>
        <v>Q2</v>
      </c>
      <c r="V980" s="15">
        <f>MONTH(SalesDataTable[[#This Row],[Order Date]])</f>
        <v>6</v>
      </c>
      <c r="W980" s="18" t="str">
        <f>TEXT(SalesDataTable[[#This Row],[Order Date]],"mmm")</f>
        <v>Jun</v>
      </c>
    </row>
    <row r="981" spans="1:23" ht="15.6">
      <c r="A981" s="11">
        <v>1261</v>
      </c>
      <c r="B981" s="12">
        <v>46175</v>
      </c>
      <c r="C981" s="11">
        <f t="shared" si="105"/>
        <v>2026</v>
      </c>
      <c r="D981" s="13" t="str">
        <f t="shared" si="106"/>
        <v>Jun</v>
      </c>
      <c r="E981" s="14" t="str">
        <f t="shared" si="107"/>
        <v>Q2</v>
      </c>
      <c r="F981" s="11" t="s">
        <v>30</v>
      </c>
      <c r="G981" s="11" t="s">
        <v>73</v>
      </c>
      <c r="H981" s="11" t="s">
        <v>26</v>
      </c>
      <c r="I981" s="11" t="s">
        <v>37</v>
      </c>
      <c r="J981" s="11" t="s">
        <v>28</v>
      </c>
      <c r="K981" s="11" t="s">
        <v>29</v>
      </c>
      <c r="L981" s="15">
        <v>2</v>
      </c>
      <c r="M981" s="16">
        <v>80.06</v>
      </c>
      <c r="N981" s="17">
        <v>0</v>
      </c>
      <c r="O981" s="16">
        <v>42.87</v>
      </c>
      <c r="P981" s="16">
        <f t="shared" si="108"/>
        <v>160.12</v>
      </c>
      <c r="Q981" s="16">
        <f t="shared" si="109"/>
        <v>85.74</v>
      </c>
      <c r="R981" s="16">
        <f t="shared" si="110"/>
        <v>74.38</v>
      </c>
      <c r="S981" s="18">
        <f t="shared" si="111"/>
        <v>0.46452660504621501</v>
      </c>
      <c r="T981" s="19">
        <f>YEAR(SalesDataTable[[#This Row],[Order Date]])</f>
        <v>2026</v>
      </c>
      <c r="U981" s="18" t="str">
        <f>"Q"&amp;ROUNDUP(MONTH(SalesDataTable[[#This Row],[Order Date]])/3,0)</f>
        <v>Q2</v>
      </c>
      <c r="V981" s="15">
        <f>MONTH(SalesDataTable[[#This Row],[Order Date]])</f>
        <v>6</v>
      </c>
      <c r="W981" s="18" t="str">
        <f>TEXT(SalesDataTable[[#This Row],[Order Date]],"mmm")</f>
        <v>Jun</v>
      </c>
    </row>
    <row r="982" spans="1:23" ht="15.6">
      <c r="A982" s="11">
        <v>1762</v>
      </c>
      <c r="B982" s="12">
        <v>46175</v>
      </c>
      <c r="C982" s="11">
        <f t="shared" si="105"/>
        <v>2026</v>
      </c>
      <c r="D982" s="13" t="str">
        <f t="shared" si="106"/>
        <v>Jun</v>
      </c>
      <c r="E982" s="14" t="str">
        <f t="shared" si="107"/>
        <v>Q2</v>
      </c>
      <c r="F982" s="11" t="s">
        <v>44</v>
      </c>
      <c r="G982" s="11" t="s">
        <v>71</v>
      </c>
      <c r="H982" s="11" t="s">
        <v>43</v>
      </c>
      <c r="I982" s="11" t="s">
        <v>40</v>
      </c>
      <c r="J982" s="11" t="s">
        <v>58</v>
      </c>
      <c r="K982" s="11" t="s">
        <v>59</v>
      </c>
      <c r="L982" s="15">
        <v>1</v>
      </c>
      <c r="M982" s="16">
        <v>40.549999999999997</v>
      </c>
      <c r="N982" s="17">
        <v>0</v>
      </c>
      <c r="O982" s="16">
        <v>15.16</v>
      </c>
      <c r="P982" s="16">
        <f t="shared" si="108"/>
        <v>40.549999999999997</v>
      </c>
      <c r="Q982" s="16">
        <f t="shared" si="109"/>
        <v>15.16</v>
      </c>
      <c r="R982" s="16">
        <f t="shared" si="110"/>
        <v>25.39</v>
      </c>
      <c r="S982" s="18">
        <f t="shared" si="111"/>
        <v>0.62614056720098599</v>
      </c>
      <c r="T982" s="19">
        <f>YEAR(SalesDataTable[[#This Row],[Order Date]])</f>
        <v>2026</v>
      </c>
      <c r="U982" s="18" t="str">
        <f>"Q"&amp;ROUNDUP(MONTH(SalesDataTable[[#This Row],[Order Date]])/3,0)</f>
        <v>Q2</v>
      </c>
      <c r="V982" s="15">
        <f>MONTH(SalesDataTable[[#This Row],[Order Date]])</f>
        <v>6</v>
      </c>
      <c r="W982" s="18" t="str">
        <f>TEXT(SalesDataTable[[#This Row],[Order Date]],"mmm")</f>
        <v>Jun</v>
      </c>
    </row>
    <row r="983" spans="1:23" ht="15.6">
      <c r="A983" s="11">
        <v>1851</v>
      </c>
      <c r="B983" s="12">
        <v>46175</v>
      </c>
      <c r="C983" s="11">
        <f t="shared" si="105"/>
        <v>2026</v>
      </c>
      <c r="D983" s="13" t="str">
        <f t="shared" si="106"/>
        <v>Jun</v>
      </c>
      <c r="E983" s="14" t="str">
        <f t="shared" si="107"/>
        <v>Q2</v>
      </c>
      <c r="F983" s="11" t="s">
        <v>30</v>
      </c>
      <c r="G983" s="11" t="s">
        <v>51</v>
      </c>
      <c r="H983" s="11" t="s">
        <v>26</v>
      </c>
      <c r="I983" s="11" t="s">
        <v>37</v>
      </c>
      <c r="J983" s="11" t="s">
        <v>38</v>
      </c>
      <c r="K983" s="11" t="s">
        <v>56</v>
      </c>
      <c r="L983" s="15">
        <v>3</v>
      </c>
      <c r="M983" s="16">
        <v>45.43</v>
      </c>
      <c r="N983" s="17">
        <v>0.15</v>
      </c>
      <c r="O983" s="16">
        <v>17.850000000000001</v>
      </c>
      <c r="P983" s="16">
        <f t="shared" si="108"/>
        <v>115.84650000000001</v>
      </c>
      <c r="Q983" s="16">
        <f t="shared" si="109"/>
        <v>53.55</v>
      </c>
      <c r="R983" s="16">
        <f t="shared" si="110"/>
        <v>62.296500000000002</v>
      </c>
      <c r="S983" s="18">
        <f t="shared" si="111"/>
        <v>0.53775038520801199</v>
      </c>
      <c r="T983" s="19">
        <f>YEAR(SalesDataTable[[#This Row],[Order Date]])</f>
        <v>2026</v>
      </c>
      <c r="U983" s="18" t="str">
        <f>"Q"&amp;ROUNDUP(MONTH(SalesDataTable[[#This Row],[Order Date]])/3,0)</f>
        <v>Q2</v>
      </c>
      <c r="V983" s="15">
        <f>MONTH(SalesDataTable[[#This Row],[Order Date]])</f>
        <v>6</v>
      </c>
      <c r="W983" s="18" t="str">
        <f>TEXT(SalesDataTable[[#This Row],[Order Date]],"mmm")</f>
        <v>Jun</v>
      </c>
    </row>
    <row r="984" spans="1:23" ht="15.6">
      <c r="A984" s="11">
        <v>3205</v>
      </c>
      <c r="B984" s="12">
        <v>46175</v>
      </c>
      <c r="C984" s="11">
        <f t="shared" si="105"/>
        <v>2026</v>
      </c>
      <c r="D984" s="13" t="str">
        <f t="shared" si="106"/>
        <v>Jun</v>
      </c>
      <c r="E984" s="14" t="str">
        <f t="shared" si="107"/>
        <v>Q2</v>
      </c>
      <c r="F984" s="11" t="s">
        <v>44</v>
      </c>
      <c r="G984" s="11" t="s">
        <v>45</v>
      </c>
      <c r="H984" s="11" t="s">
        <v>32</v>
      </c>
      <c r="I984" s="11" t="s">
        <v>40</v>
      </c>
      <c r="J984" s="11" t="s">
        <v>33</v>
      </c>
      <c r="K984" s="11" t="s">
        <v>41</v>
      </c>
      <c r="L984" s="15">
        <v>6</v>
      </c>
      <c r="M984" s="16">
        <v>146.85</v>
      </c>
      <c r="N984" s="17">
        <v>0.15</v>
      </c>
      <c r="O984" s="16">
        <v>80.45</v>
      </c>
      <c r="P984" s="16">
        <f t="shared" si="108"/>
        <v>748.93499999999995</v>
      </c>
      <c r="Q984" s="16">
        <f t="shared" si="109"/>
        <v>482.7</v>
      </c>
      <c r="R984" s="16">
        <f t="shared" si="110"/>
        <v>266.23500000000001</v>
      </c>
      <c r="S984" s="18">
        <f t="shared" si="111"/>
        <v>0.35548478839952702</v>
      </c>
      <c r="T984" s="19">
        <f>YEAR(SalesDataTable[[#This Row],[Order Date]])</f>
        <v>2026</v>
      </c>
      <c r="U984" s="18" t="str">
        <f>"Q"&amp;ROUNDUP(MONTH(SalesDataTable[[#This Row],[Order Date]])/3,0)</f>
        <v>Q2</v>
      </c>
      <c r="V984" s="15">
        <f>MONTH(SalesDataTable[[#This Row],[Order Date]])</f>
        <v>6</v>
      </c>
      <c r="W984" s="18" t="str">
        <f>TEXT(SalesDataTable[[#This Row],[Order Date]],"mmm")</f>
        <v>Jun</v>
      </c>
    </row>
    <row r="985" spans="1:23" ht="15.6">
      <c r="A985" s="11">
        <v>1396</v>
      </c>
      <c r="B985" s="12">
        <v>46176</v>
      </c>
      <c r="C985" s="11">
        <f t="shared" si="105"/>
        <v>2026</v>
      </c>
      <c r="D985" s="13" t="str">
        <f t="shared" si="106"/>
        <v>Jun</v>
      </c>
      <c r="E985" s="14" t="str">
        <f t="shared" si="107"/>
        <v>Q2</v>
      </c>
      <c r="F985" s="11" t="s">
        <v>35</v>
      </c>
      <c r="G985" s="11" t="s">
        <v>42</v>
      </c>
      <c r="H985" s="11" t="s">
        <v>26</v>
      </c>
      <c r="I985" s="11" t="s">
        <v>40</v>
      </c>
      <c r="J985" s="11" t="s">
        <v>47</v>
      </c>
      <c r="K985" s="11" t="s">
        <v>53</v>
      </c>
      <c r="L985" s="15">
        <v>1</v>
      </c>
      <c r="M985" s="16">
        <v>192.33</v>
      </c>
      <c r="N985" s="17">
        <v>0.1</v>
      </c>
      <c r="O985" s="16">
        <v>105.15</v>
      </c>
      <c r="P985" s="16">
        <f t="shared" si="108"/>
        <v>173.09700000000001</v>
      </c>
      <c r="Q985" s="16">
        <f t="shared" si="109"/>
        <v>105.15</v>
      </c>
      <c r="R985" s="16">
        <f t="shared" si="110"/>
        <v>67.947000000000003</v>
      </c>
      <c r="S985" s="18">
        <f t="shared" si="111"/>
        <v>0.39253713235931298</v>
      </c>
      <c r="T985" s="19">
        <f>YEAR(SalesDataTable[[#This Row],[Order Date]])</f>
        <v>2026</v>
      </c>
      <c r="U985" s="18" t="str">
        <f>"Q"&amp;ROUNDUP(MONTH(SalesDataTable[[#This Row],[Order Date]])/3,0)</f>
        <v>Q2</v>
      </c>
      <c r="V985" s="15">
        <f>MONTH(SalesDataTable[[#This Row],[Order Date]])</f>
        <v>6</v>
      </c>
      <c r="W985" s="18" t="str">
        <f>TEXT(SalesDataTable[[#This Row],[Order Date]],"mmm")</f>
        <v>Jun</v>
      </c>
    </row>
    <row r="986" spans="1:23" ht="15.6">
      <c r="A986" s="11">
        <v>1441</v>
      </c>
      <c r="B986" s="12">
        <v>46176</v>
      </c>
      <c r="C986" s="11">
        <f t="shared" si="105"/>
        <v>2026</v>
      </c>
      <c r="D986" s="13" t="str">
        <f t="shared" si="106"/>
        <v>Jun</v>
      </c>
      <c r="E986" s="14" t="str">
        <f t="shared" si="107"/>
        <v>Q2</v>
      </c>
      <c r="F986" s="11" t="s">
        <v>35</v>
      </c>
      <c r="G986" s="11" t="s">
        <v>63</v>
      </c>
      <c r="H986" s="11" t="s">
        <v>52</v>
      </c>
      <c r="I986" s="11" t="s">
        <v>37</v>
      </c>
      <c r="J986" s="11" t="s">
        <v>38</v>
      </c>
      <c r="K986" s="11" t="s">
        <v>68</v>
      </c>
      <c r="L986" s="15">
        <v>3</v>
      </c>
      <c r="M986" s="16">
        <v>135.4</v>
      </c>
      <c r="N986" s="17">
        <v>0</v>
      </c>
      <c r="O986" s="16">
        <v>65.16</v>
      </c>
      <c r="P986" s="16">
        <f t="shared" si="108"/>
        <v>406.2</v>
      </c>
      <c r="Q986" s="16">
        <f t="shared" si="109"/>
        <v>195.48</v>
      </c>
      <c r="R986" s="16">
        <f t="shared" si="110"/>
        <v>210.72</v>
      </c>
      <c r="S986" s="18">
        <f t="shared" si="111"/>
        <v>0.51875923190546502</v>
      </c>
      <c r="T986" s="19">
        <f>YEAR(SalesDataTable[[#This Row],[Order Date]])</f>
        <v>2026</v>
      </c>
      <c r="U986" s="18" t="str">
        <f>"Q"&amp;ROUNDUP(MONTH(SalesDataTable[[#This Row],[Order Date]])/3,0)</f>
        <v>Q2</v>
      </c>
      <c r="V986" s="15">
        <f>MONTH(SalesDataTable[[#This Row],[Order Date]])</f>
        <v>6</v>
      </c>
      <c r="W986" s="18" t="str">
        <f>TEXT(SalesDataTable[[#This Row],[Order Date]],"mmm")</f>
        <v>Jun</v>
      </c>
    </row>
    <row r="987" spans="1:23" ht="15.6">
      <c r="A987" s="11">
        <v>1511</v>
      </c>
      <c r="B987" s="12">
        <v>46176</v>
      </c>
      <c r="C987" s="11">
        <f t="shared" si="105"/>
        <v>2026</v>
      </c>
      <c r="D987" s="13" t="str">
        <f t="shared" si="106"/>
        <v>Jun</v>
      </c>
      <c r="E987" s="14" t="str">
        <f t="shared" si="107"/>
        <v>Q2</v>
      </c>
      <c r="F987" s="11" t="s">
        <v>35</v>
      </c>
      <c r="G987" s="11" t="s">
        <v>49</v>
      </c>
      <c r="H987" s="11" t="s">
        <v>26</v>
      </c>
      <c r="I987" s="11" t="s">
        <v>37</v>
      </c>
      <c r="J987" s="11" t="s">
        <v>58</v>
      </c>
      <c r="K987" s="11" t="s">
        <v>66</v>
      </c>
      <c r="L987" s="15">
        <v>2</v>
      </c>
      <c r="M987" s="16">
        <v>36.08</v>
      </c>
      <c r="N987" s="17">
        <v>0.05</v>
      </c>
      <c r="O987" s="16">
        <v>13.73</v>
      </c>
      <c r="P987" s="16">
        <f t="shared" si="108"/>
        <v>68.552000000000007</v>
      </c>
      <c r="Q987" s="16">
        <f t="shared" si="109"/>
        <v>27.46</v>
      </c>
      <c r="R987" s="16">
        <f t="shared" si="110"/>
        <v>41.091999999999999</v>
      </c>
      <c r="S987" s="18">
        <f t="shared" si="111"/>
        <v>0.59942817131520598</v>
      </c>
      <c r="T987" s="19">
        <f>YEAR(SalesDataTable[[#This Row],[Order Date]])</f>
        <v>2026</v>
      </c>
      <c r="U987" s="18" t="str">
        <f>"Q"&amp;ROUNDUP(MONTH(SalesDataTable[[#This Row],[Order Date]])/3,0)</f>
        <v>Q2</v>
      </c>
      <c r="V987" s="15">
        <f>MONTH(SalesDataTable[[#This Row],[Order Date]])</f>
        <v>6</v>
      </c>
      <c r="W987" s="18" t="str">
        <f>TEXT(SalesDataTable[[#This Row],[Order Date]],"mmm")</f>
        <v>Jun</v>
      </c>
    </row>
    <row r="988" spans="1:23" ht="15.6">
      <c r="A988" s="11">
        <v>1701</v>
      </c>
      <c r="B988" s="12">
        <v>46176</v>
      </c>
      <c r="C988" s="11">
        <f t="shared" si="105"/>
        <v>2026</v>
      </c>
      <c r="D988" s="13" t="str">
        <f t="shared" si="106"/>
        <v>Jun</v>
      </c>
      <c r="E988" s="14" t="str">
        <f t="shared" si="107"/>
        <v>Q2</v>
      </c>
      <c r="F988" s="11" t="s">
        <v>24</v>
      </c>
      <c r="G988" s="11" t="s">
        <v>60</v>
      </c>
      <c r="H988" s="11" t="s">
        <v>26</v>
      </c>
      <c r="I988" s="11" t="s">
        <v>37</v>
      </c>
      <c r="J988" s="11" t="s">
        <v>38</v>
      </c>
      <c r="K988" s="11" t="s">
        <v>56</v>
      </c>
      <c r="L988" s="15">
        <v>1</v>
      </c>
      <c r="M988" s="16">
        <v>46.16</v>
      </c>
      <c r="N988" s="17">
        <v>0</v>
      </c>
      <c r="O988" s="16">
        <v>18.36</v>
      </c>
      <c r="P988" s="16">
        <f t="shared" si="108"/>
        <v>46.16</v>
      </c>
      <c r="Q988" s="16">
        <f t="shared" si="109"/>
        <v>18.36</v>
      </c>
      <c r="R988" s="16">
        <f t="shared" si="110"/>
        <v>27.8</v>
      </c>
      <c r="S988" s="18">
        <f t="shared" si="111"/>
        <v>0.60225303292894306</v>
      </c>
      <c r="T988" s="19">
        <f>YEAR(SalesDataTable[[#This Row],[Order Date]])</f>
        <v>2026</v>
      </c>
      <c r="U988" s="18" t="str">
        <f>"Q"&amp;ROUNDUP(MONTH(SalesDataTable[[#This Row],[Order Date]])/3,0)</f>
        <v>Q2</v>
      </c>
      <c r="V988" s="15">
        <f>MONTH(SalesDataTable[[#This Row],[Order Date]])</f>
        <v>6</v>
      </c>
      <c r="W988" s="18" t="str">
        <f>TEXT(SalesDataTable[[#This Row],[Order Date]],"mmm")</f>
        <v>Jun</v>
      </c>
    </row>
    <row r="989" spans="1:23" ht="15.6">
      <c r="A989" s="11">
        <v>1984</v>
      </c>
      <c r="B989" s="12">
        <v>46176</v>
      </c>
      <c r="C989" s="11">
        <f t="shared" si="105"/>
        <v>2026</v>
      </c>
      <c r="D989" s="13" t="str">
        <f t="shared" si="106"/>
        <v>Jun</v>
      </c>
      <c r="E989" s="14" t="str">
        <f t="shared" si="107"/>
        <v>Q2</v>
      </c>
      <c r="F989" s="11" t="s">
        <v>30</v>
      </c>
      <c r="G989" s="11" t="s">
        <v>31</v>
      </c>
      <c r="H989" s="11" t="s">
        <v>26</v>
      </c>
      <c r="I989" s="11" t="s">
        <v>27</v>
      </c>
      <c r="J989" s="11" t="s">
        <v>28</v>
      </c>
      <c r="K989" s="11" t="s">
        <v>46</v>
      </c>
      <c r="L989" s="15">
        <v>2</v>
      </c>
      <c r="M989" s="16">
        <v>50.77</v>
      </c>
      <c r="N989" s="17">
        <v>0</v>
      </c>
      <c r="O989" s="16">
        <v>22.93</v>
      </c>
      <c r="P989" s="16">
        <f t="shared" si="108"/>
        <v>101.54</v>
      </c>
      <c r="Q989" s="16">
        <f t="shared" si="109"/>
        <v>45.86</v>
      </c>
      <c r="R989" s="16">
        <f t="shared" si="110"/>
        <v>55.68</v>
      </c>
      <c r="S989" s="18">
        <f t="shared" si="111"/>
        <v>0.54835532794957698</v>
      </c>
      <c r="T989" s="19">
        <f>YEAR(SalesDataTable[[#This Row],[Order Date]])</f>
        <v>2026</v>
      </c>
      <c r="U989" s="18" t="str">
        <f>"Q"&amp;ROUNDUP(MONTH(SalesDataTable[[#This Row],[Order Date]])/3,0)</f>
        <v>Q2</v>
      </c>
      <c r="V989" s="15">
        <f>MONTH(SalesDataTable[[#This Row],[Order Date]])</f>
        <v>6</v>
      </c>
      <c r="W989" s="18" t="str">
        <f>TEXT(SalesDataTable[[#This Row],[Order Date]],"mmm")</f>
        <v>Jun</v>
      </c>
    </row>
    <row r="990" spans="1:23" ht="15.6">
      <c r="A990" s="11">
        <v>2572</v>
      </c>
      <c r="B990" s="12">
        <v>46176</v>
      </c>
      <c r="C990" s="11">
        <f t="shared" si="105"/>
        <v>2026</v>
      </c>
      <c r="D990" s="13" t="str">
        <f t="shared" si="106"/>
        <v>Jun</v>
      </c>
      <c r="E990" s="14" t="str">
        <f t="shared" si="107"/>
        <v>Q2</v>
      </c>
      <c r="F990" s="11" t="s">
        <v>44</v>
      </c>
      <c r="G990" s="11" t="s">
        <v>57</v>
      </c>
      <c r="H990" s="11" t="s">
        <v>52</v>
      </c>
      <c r="I990" s="11" t="s">
        <v>40</v>
      </c>
      <c r="J990" s="11" t="s">
        <v>33</v>
      </c>
      <c r="K990" s="11" t="s">
        <v>70</v>
      </c>
      <c r="L990" s="15">
        <v>2</v>
      </c>
      <c r="M990" s="16">
        <v>70.97</v>
      </c>
      <c r="N990" s="17">
        <v>0.05</v>
      </c>
      <c r="O990" s="16">
        <v>32.54</v>
      </c>
      <c r="P990" s="16">
        <f t="shared" si="108"/>
        <v>134.84299999999999</v>
      </c>
      <c r="Q990" s="16">
        <f t="shared" si="109"/>
        <v>65.08</v>
      </c>
      <c r="R990" s="16">
        <f t="shared" si="110"/>
        <v>69.763000000000005</v>
      </c>
      <c r="S990" s="18">
        <f t="shared" si="111"/>
        <v>0.517364638876323</v>
      </c>
      <c r="T990" s="19">
        <f>YEAR(SalesDataTable[[#This Row],[Order Date]])</f>
        <v>2026</v>
      </c>
      <c r="U990" s="18" t="str">
        <f>"Q"&amp;ROUNDUP(MONTH(SalesDataTable[[#This Row],[Order Date]])/3,0)</f>
        <v>Q2</v>
      </c>
      <c r="V990" s="15">
        <f>MONTH(SalesDataTable[[#This Row],[Order Date]])</f>
        <v>6</v>
      </c>
      <c r="W990" s="18" t="str">
        <f>TEXT(SalesDataTable[[#This Row],[Order Date]],"mmm")</f>
        <v>Jun</v>
      </c>
    </row>
    <row r="991" spans="1:23" ht="15.6">
      <c r="A991" s="11">
        <v>2833</v>
      </c>
      <c r="B991" s="12">
        <v>46176</v>
      </c>
      <c r="C991" s="11">
        <f t="shared" si="105"/>
        <v>2026</v>
      </c>
      <c r="D991" s="13" t="str">
        <f t="shared" si="106"/>
        <v>Jun</v>
      </c>
      <c r="E991" s="14" t="str">
        <f t="shared" si="107"/>
        <v>Q2</v>
      </c>
      <c r="F991" s="11" t="s">
        <v>44</v>
      </c>
      <c r="G991" s="11" t="s">
        <v>71</v>
      </c>
      <c r="H991" s="11" t="s">
        <v>26</v>
      </c>
      <c r="I991" s="11" t="s">
        <v>27</v>
      </c>
      <c r="J991" s="11" t="s">
        <v>33</v>
      </c>
      <c r="K991" s="11" t="s">
        <v>41</v>
      </c>
      <c r="L991" s="15">
        <v>3</v>
      </c>
      <c r="M991" s="16">
        <v>141.6</v>
      </c>
      <c r="N991" s="17">
        <v>0</v>
      </c>
      <c r="O991" s="16">
        <v>78.02</v>
      </c>
      <c r="P991" s="16">
        <f t="shared" si="108"/>
        <v>424.8</v>
      </c>
      <c r="Q991" s="16">
        <f t="shared" si="109"/>
        <v>234.06</v>
      </c>
      <c r="R991" s="16">
        <f t="shared" si="110"/>
        <v>190.74</v>
      </c>
      <c r="S991" s="18">
        <f t="shared" si="111"/>
        <v>0.44901129943502799</v>
      </c>
      <c r="T991" s="19">
        <f>YEAR(SalesDataTable[[#This Row],[Order Date]])</f>
        <v>2026</v>
      </c>
      <c r="U991" s="18" t="str">
        <f>"Q"&amp;ROUNDUP(MONTH(SalesDataTable[[#This Row],[Order Date]])/3,0)</f>
        <v>Q2</v>
      </c>
      <c r="V991" s="15">
        <f>MONTH(SalesDataTable[[#This Row],[Order Date]])</f>
        <v>6</v>
      </c>
      <c r="W991" s="18" t="str">
        <f>TEXT(SalesDataTable[[#This Row],[Order Date]],"mmm")</f>
        <v>Jun</v>
      </c>
    </row>
    <row r="992" spans="1:23" ht="15.6">
      <c r="A992" s="11">
        <v>3522</v>
      </c>
      <c r="B992" s="12">
        <v>46176</v>
      </c>
      <c r="C992" s="11">
        <f t="shared" si="105"/>
        <v>2026</v>
      </c>
      <c r="D992" s="13" t="str">
        <f t="shared" si="106"/>
        <v>Jun</v>
      </c>
      <c r="E992" s="14" t="str">
        <f t="shared" si="107"/>
        <v>Q2</v>
      </c>
      <c r="F992" s="11" t="s">
        <v>44</v>
      </c>
      <c r="G992" s="11" t="s">
        <v>71</v>
      </c>
      <c r="H992" s="11" t="s">
        <v>26</v>
      </c>
      <c r="I992" s="11" t="s">
        <v>37</v>
      </c>
      <c r="J992" s="11" t="s">
        <v>28</v>
      </c>
      <c r="K992" s="11" t="s">
        <v>50</v>
      </c>
      <c r="L992" s="15">
        <v>1</v>
      </c>
      <c r="M992" s="16">
        <v>40.57</v>
      </c>
      <c r="N992" s="17">
        <v>0</v>
      </c>
      <c r="O992" s="16">
        <v>16.329999999999998</v>
      </c>
      <c r="P992" s="16">
        <f t="shared" si="108"/>
        <v>40.57</v>
      </c>
      <c r="Q992" s="16">
        <f t="shared" si="109"/>
        <v>16.329999999999998</v>
      </c>
      <c r="R992" s="16">
        <f t="shared" si="110"/>
        <v>24.24</v>
      </c>
      <c r="S992" s="18">
        <f t="shared" si="111"/>
        <v>0.59748582696573804</v>
      </c>
      <c r="T992" s="19">
        <f>YEAR(SalesDataTable[[#This Row],[Order Date]])</f>
        <v>2026</v>
      </c>
      <c r="U992" s="18" t="str">
        <f>"Q"&amp;ROUNDUP(MONTH(SalesDataTable[[#This Row],[Order Date]])/3,0)</f>
        <v>Q2</v>
      </c>
      <c r="V992" s="15">
        <f>MONTH(SalesDataTable[[#This Row],[Order Date]])</f>
        <v>6</v>
      </c>
      <c r="W992" s="18" t="str">
        <f>TEXT(SalesDataTable[[#This Row],[Order Date]],"mmm")</f>
        <v>Jun</v>
      </c>
    </row>
    <row r="993" spans="1:23" ht="15.6">
      <c r="A993" s="11">
        <v>146</v>
      </c>
      <c r="B993" s="12">
        <v>46177</v>
      </c>
      <c r="C993" s="11">
        <f t="shared" si="105"/>
        <v>2026</v>
      </c>
      <c r="D993" s="13" t="str">
        <f t="shared" si="106"/>
        <v>Jun</v>
      </c>
      <c r="E993" s="14" t="str">
        <f t="shared" si="107"/>
        <v>Q2</v>
      </c>
      <c r="F993" s="11" t="s">
        <v>30</v>
      </c>
      <c r="G993" s="11" t="s">
        <v>73</v>
      </c>
      <c r="H993" s="11" t="s">
        <v>52</v>
      </c>
      <c r="I993" s="11" t="s">
        <v>27</v>
      </c>
      <c r="J993" s="11" t="s">
        <v>28</v>
      </c>
      <c r="K993" s="11" t="s">
        <v>29</v>
      </c>
      <c r="L993" s="15">
        <v>2</v>
      </c>
      <c r="M993" s="16">
        <v>81.81</v>
      </c>
      <c r="N993" s="17">
        <v>0</v>
      </c>
      <c r="O993" s="16">
        <v>42.54</v>
      </c>
      <c r="P993" s="16">
        <f t="shared" si="108"/>
        <v>163.62</v>
      </c>
      <c r="Q993" s="16">
        <f t="shared" si="109"/>
        <v>85.08</v>
      </c>
      <c r="R993" s="16">
        <f t="shared" si="110"/>
        <v>78.540000000000006</v>
      </c>
      <c r="S993" s="18">
        <f t="shared" si="111"/>
        <v>0.48001466813347998</v>
      </c>
      <c r="T993" s="19">
        <f>YEAR(SalesDataTable[[#This Row],[Order Date]])</f>
        <v>2026</v>
      </c>
      <c r="U993" s="18" t="str">
        <f>"Q"&amp;ROUNDUP(MONTH(SalesDataTable[[#This Row],[Order Date]])/3,0)</f>
        <v>Q2</v>
      </c>
      <c r="V993" s="15">
        <f>MONTH(SalesDataTable[[#This Row],[Order Date]])</f>
        <v>6</v>
      </c>
      <c r="W993" s="18" t="str">
        <f>TEXT(SalesDataTable[[#This Row],[Order Date]],"mmm")</f>
        <v>Jun</v>
      </c>
    </row>
    <row r="994" spans="1:23" ht="15.6">
      <c r="A994" s="11">
        <v>161</v>
      </c>
      <c r="B994" s="12">
        <v>46177</v>
      </c>
      <c r="C994" s="11">
        <f t="shared" si="105"/>
        <v>2026</v>
      </c>
      <c r="D994" s="13" t="str">
        <f t="shared" si="106"/>
        <v>Jun</v>
      </c>
      <c r="E994" s="14" t="str">
        <f t="shared" si="107"/>
        <v>Q2</v>
      </c>
      <c r="F994" s="11" t="s">
        <v>24</v>
      </c>
      <c r="G994" s="11" t="s">
        <v>25</v>
      </c>
      <c r="H994" s="11" t="s">
        <v>52</v>
      </c>
      <c r="I994" s="11" t="s">
        <v>27</v>
      </c>
      <c r="J994" s="11" t="s">
        <v>28</v>
      </c>
      <c r="K994" s="11" t="s">
        <v>46</v>
      </c>
      <c r="L994" s="15">
        <v>2</v>
      </c>
      <c r="M994" s="16">
        <v>50.09</v>
      </c>
      <c r="N994" s="17">
        <v>0</v>
      </c>
      <c r="O994" s="16">
        <v>22.91</v>
      </c>
      <c r="P994" s="16">
        <f t="shared" si="108"/>
        <v>100.18</v>
      </c>
      <c r="Q994" s="16">
        <f t="shared" si="109"/>
        <v>45.82</v>
      </c>
      <c r="R994" s="16">
        <f t="shared" si="110"/>
        <v>54.36</v>
      </c>
      <c r="S994" s="18">
        <f t="shared" si="111"/>
        <v>0.54262327809942101</v>
      </c>
      <c r="T994" s="19">
        <f>YEAR(SalesDataTable[[#This Row],[Order Date]])</f>
        <v>2026</v>
      </c>
      <c r="U994" s="18" t="str">
        <f>"Q"&amp;ROUNDUP(MONTH(SalesDataTable[[#This Row],[Order Date]])/3,0)</f>
        <v>Q2</v>
      </c>
      <c r="V994" s="15">
        <f>MONTH(SalesDataTable[[#This Row],[Order Date]])</f>
        <v>6</v>
      </c>
      <c r="W994" s="18" t="str">
        <f>TEXT(SalesDataTable[[#This Row],[Order Date]],"mmm")</f>
        <v>Jun</v>
      </c>
    </row>
    <row r="995" spans="1:23" ht="15.6">
      <c r="A995" s="11">
        <v>819</v>
      </c>
      <c r="B995" s="12">
        <v>46177</v>
      </c>
      <c r="C995" s="11">
        <f t="shared" si="105"/>
        <v>2026</v>
      </c>
      <c r="D995" s="13" t="str">
        <f t="shared" si="106"/>
        <v>Jun</v>
      </c>
      <c r="E995" s="14" t="str">
        <f t="shared" si="107"/>
        <v>Q2</v>
      </c>
      <c r="F995" s="11" t="s">
        <v>44</v>
      </c>
      <c r="G995" s="11" t="s">
        <v>57</v>
      </c>
      <c r="H995" s="11" t="s">
        <v>26</v>
      </c>
      <c r="I995" s="11" t="s">
        <v>27</v>
      </c>
      <c r="J995" s="11" t="s">
        <v>33</v>
      </c>
      <c r="K995" s="11" t="s">
        <v>70</v>
      </c>
      <c r="L995" s="15">
        <v>1</v>
      </c>
      <c r="M995" s="16">
        <v>72.38</v>
      </c>
      <c r="N995" s="17">
        <v>0</v>
      </c>
      <c r="O995" s="16">
        <v>32.68</v>
      </c>
      <c r="P995" s="16">
        <f t="shared" si="108"/>
        <v>72.38</v>
      </c>
      <c r="Q995" s="16">
        <f t="shared" si="109"/>
        <v>32.68</v>
      </c>
      <c r="R995" s="16">
        <f t="shared" si="110"/>
        <v>39.700000000000003</v>
      </c>
      <c r="S995" s="18">
        <f t="shared" si="111"/>
        <v>0.54849405913235705</v>
      </c>
      <c r="T995" s="19">
        <f>YEAR(SalesDataTable[[#This Row],[Order Date]])</f>
        <v>2026</v>
      </c>
      <c r="U995" s="18" t="str">
        <f>"Q"&amp;ROUNDUP(MONTH(SalesDataTable[[#This Row],[Order Date]])/3,0)</f>
        <v>Q2</v>
      </c>
      <c r="V995" s="15">
        <f>MONTH(SalesDataTable[[#This Row],[Order Date]])</f>
        <v>6</v>
      </c>
      <c r="W995" s="18" t="str">
        <f>TEXT(SalesDataTable[[#This Row],[Order Date]],"mmm")</f>
        <v>Jun</v>
      </c>
    </row>
    <row r="996" spans="1:23" ht="15.6">
      <c r="A996" s="11">
        <v>2104</v>
      </c>
      <c r="B996" s="12">
        <v>46177</v>
      </c>
      <c r="C996" s="11">
        <f t="shared" si="105"/>
        <v>2026</v>
      </c>
      <c r="D996" s="13" t="str">
        <f t="shared" si="106"/>
        <v>Jun</v>
      </c>
      <c r="E996" s="14" t="str">
        <f t="shared" si="107"/>
        <v>Q2</v>
      </c>
      <c r="F996" s="11" t="s">
        <v>30</v>
      </c>
      <c r="G996" s="11" t="s">
        <v>31</v>
      </c>
      <c r="H996" s="11" t="s">
        <v>26</v>
      </c>
      <c r="I996" s="11" t="s">
        <v>37</v>
      </c>
      <c r="J996" s="11" t="s">
        <v>33</v>
      </c>
      <c r="K996" s="11" t="s">
        <v>34</v>
      </c>
      <c r="L996" s="15">
        <v>1</v>
      </c>
      <c r="M996" s="16">
        <v>92.31</v>
      </c>
      <c r="N996" s="17">
        <v>0</v>
      </c>
      <c r="O996" s="16">
        <v>45.58</v>
      </c>
      <c r="P996" s="16">
        <f t="shared" si="108"/>
        <v>92.31</v>
      </c>
      <c r="Q996" s="16">
        <f t="shared" si="109"/>
        <v>45.58</v>
      </c>
      <c r="R996" s="16">
        <f t="shared" si="110"/>
        <v>46.73</v>
      </c>
      <c r="S996" s="18">
        <f t="shared" si="111"/>
        <v>0.50622901094139305</v>
      </c>
      <c r="T996" s="19">
        <f>YEAR(SalesDataTable[[#This Row],[Order Date]])</f>
        <v>2026</v>
      </c>
      <c r="U996" s="18" t="str">
        <f>"Q"&amp;ROUNDUP(MONTH(SalesDataTable[[#This Row],[Order Date]])/3,0)</f>
        <v>Q2</v>
      </c>
      <c r="V996" s="15">
        <f>MONTH(SalesDataTable[[#This Row],[Order Date]])</f>
        <v>6</v>
      </c>
      <c r="W996" s="18" t="str">
        <f>TEXT(SalesDataTable[[#This Row],[Order Date]],"mmm")</f>
        <v>Jun</v>
      </c>
    </row>
    <row r="997" spans="1:23" ht="15.6">
      <c r="A997" s="11">
        <v>2678</v>
      </c>
      <c r="B997" s="12">
        <v>46177</v>
      </c>
      <c r="C997" s="11">
        <f t="shared" si="105"/>
        <v>2026</v>
      </c>
      <c r="D997" s="13" t="str">
        <f t="shared" si="106"/>
        <v>Jun</v>
      </c>
      <c r="E997" s="14" t="str">
        <f t="shared" si="107"/>
        <v>Q2</v>
      </c>
      <c r="F997" s="11" t="s">
        <v>44</v>
      </c>
      <c r="G997" s="11" t="s">
        <v>57</v>
      </c>
      <c r="H997" s="11" t="s">
        <v>32</v>
      </c>
      <c r="I997" s="11" t="s">
        <v>27</v>
      </c>
      <c r="J997" s="11" t="s">
        <v>38</v>
      </c>
      <c r="K997" s="11" t="s">
        <v>56</v>
      </c>
      <c r="L997" s="15">
        <v>12</v>
      </c>
      <c r="M997" s="16">
        <v>47.6</v>
      </c>
      <c r="N997" s="17">
        <v>0.15</v>
      </c>
      <c r="O997" s="16">
        <v>18.670000000000002</v>
      </c>
      <c r="P997" s="16">
        <f t="shared" si="108"/>
        <v>485.52</v>
      </c>
      <c r="Q997" s="16">
        <f t="shared" si="109"/>
        <v>224.04</v>
      </c>
      <c r="R997" s="16">
        <f t="shared" si="110"/>
        <v>261.48</v>
      </c>
      <c r="S997" s="18">
        <f t="shared" si="111"/>
        <v>0.53855659911023201</v>
      </c>
      <c r="T997" s="19">
        <f>YEAR(SalesDataTable[[#This Row],[Order Date]])</f>
        <v>2026</v>
      </c>
      <c r="U997" s="18" t="str">
        <f>"Q"&amp;ROUNDUP(MONTH(SalesDataTable[[#This Row],[Order Date]])/3,0)</f>
        <v>Q2</v>
      </c>
      <c r="V997" s="15">
        <f>MONTH(SalesDataTable[[#This Row],[Order Date]])</f>
        <v>6</v>
      </c>
      <c r="W997" s="18" t="str">
        <f>TEXT(SalesDataTable[[#This Row],[Order Date]],"mmm")</f>
        <v>Jun</v>
      </c>
    </row>
    <row r="998" spans="1:23" ht="15.6">
      <c r="A998" s="11">
        <v>3015</v>
      </c>
      <c r="B998" s="12">
        <v>46177</v>
      </c>
      <c r="C998" s="11">
        <f t="shared" si="105"/>
        <v>2026</v>
      </c>
      <c r="D998" s="13" t="str">
        <f t="shared" si="106"/>
        <v>Jun</v>
      </c>
      <c r="E998" s="14" t="str">
        <f t="shared" si="107"/>
        <v>Q2</v>
      </c>
      <c r="F998" s="11" t="s">
        <v>30</v>
      </c>
      <c r="G998" s="11" t="s">
        <v>73</v>
      </c>
      <c r="H998" s="11" t="s">
        <v>26</v>
      </c>
      <c r="I998" s="11" t="s">
        <v>27</v>
      </c>
      <c r="J998" s="11" t="s">
        <v>38</v>
      </c>
      <c r="K998" s="11" t="s">
        <v>56</v>
      </c>
      <c r="L998" s="15">
        <v>1</v>
      </c>
      <c r="M998" s="16">
        <v>45.5</v>
      </c>
      <c r="N998" s="17">
        <v>0.05</v>
      </c>
      <c r="O998" s="16">
        <v>18.89</v>
      </c>
      <c r="P998" s="16">
        <f t="shared" si="108"/>
        <v>43.225000000000001</v>
      </c>
      <c r="Q998" s="16">
        <f t="shared" si="109"/>
        <v>18.89</v>
      </c>
      <c r="R998" s="16">
        <f t="shared" si="110"/>
        <v>24.335000000000001</v>
      </c>
      <c r="S998" s="18">
        <f t="shared" si="111"/>
        <v>0.56298438403701601</v>
      </c>
      <c r="T998" s="19">
        <f>YEAR(SalesDataTable[[#This Row],[Order Date]])</f>
        <v>2026</v>
      </c>
      <c r="U998" s="18" t="str">
        <f>"Q"&amp;ROUNDUP(MONTH(SalesDataTable[[#This Row],[Order Date]])/3,0)</f>
        <v>Q2</v>
      </c>
      <c r="V998" s="15">
        <f>MONTH(SalesDataTable[[#This Row],[Order Date]])</f>
        <v>6</v>
      </c>
      <c r="W998" s="18" t="str">
        <f>TEXT(SalesDataTable[[#This Row],[Order Date]],"mmm")</f>
        <v>Jun</v>
      </c>
    </row>
    <row r="999" spans="1:23" ht="15.6">
      <c r="A999" s="11">
        <v>3243</v>
      </c>
      <c r="B999" s="12">
        <v>46177</v>
      </c>
      <c r="C999" s="11">
        <f t="shared" si="105"/>
        <v>2026</v>
      </c>
      <c r="D999" s="13" t="str">
        <f t="shared" si="106"/>
        <v>Jun</v>
      </c>
      <c r="E999" s="14" t="str">
        <f t="shared" si="107"/>
        <v>Q2</v>
      </c>
      <c r="F999" s="11" t="s">
        <v>35</v>
      </c>
      <c r="G999" s="11" t="s">
        <v>49</v>
      </c>
      <c r="H999" s="11" t="s">
        <v>26</v>
      </c>
      <c r="I999" s="11" t="s">
        <v>27</v>
      </c>
      <c r="J999" s="11" t="s">
        <v>58</v>
      </c>
      <c r="K999" s="11" t="s">
        <v>66</v>
      </c>
      <c r="L999" s="15">
        <v>1</v>
      </c>
      <c r="M999" s="16">
        <v>35.99</v>
      </c>
      <c r="N999" s="17">
        <v>0</v>
      </c>
      <c r="O999" s="16">
        <v>14.05</v>
      </c>
      <c r="P999" s="16">
        <f t="shared" si="108"/>
        <v>35.99</v>
      </c>
      <c r="Q999" s="16">
        <f t="shared" si="109"/>
        <v>14.05</v>
      </c>
      <c r="R999" s="16">
        <f t="shared" si="110"/>
        <v>21.94</v>
      </c>
      <c r="S999" s="18">
        <f t="shared" si="111"/>
        <v>0.60961378160600199</v>
      </c>
      <c r="T999" s="19">
        <f>YEAR(SalesDataTable[[#This Row],[Order Date]])</f>
        <v>2026</v>
      </c>
      <c r="U999" s="18" t="str">
        <f>"Q"&amp;ROUNDUP(MONTH(SalesDataTable[[#This Row],[Order Date]])/3,0)</f>
        <v>Q2</v>
      </c>
      <c r="V999" s="15">
        <f>MONTH(SalesDataTable[[#This Row],[Order Date]])</f>
        <v>6</v>
      </c>
      <c r="W999" s="18" t="str">
        <f>TEXT(SalesDataTable[[#This Row],[Order Date]],"mmm")</f>
        <v>Jun</v>
      </c>
    </row>
    <row r="1000" spans="1:23" ht="15.6">
      <c r="A1000" s="11">
        <v>3283</v>
      </c>
      <c r="B1000" s="12">
        <v>46177</v>
      </c>
      <c r="C1000" s="11">
        <f t="shared" si="105"/>
        <v>2026</v>
      </c>
      <c r="D1000" s="13" t="str">
        <f t="shared" si="106"/>
        <v>Jun</v>
      </c>
      <c r="E1000" s="14" t="str">
        <f t="shared" si="107"/>
        <v>Q2</v>
      </c>
      <c r="F1000" s="11" t="s">
        <v>30</v>
      </c>
      <c r="G1000" s="11" t="s">
        <v>67</v>
      </c>
      <c r="H1000" s="11" t="s">
        <v>52</v>
      </c>
      <c r="I1000" s="11" t="s">
        <v>27</v>
      </c>
      <c r="J1000" s="11" t="s">
        <v>58</v>
      </c>
      <c r="K1000" s="11" t="s">
        <v>62</v>
      </c>
      <c r="L1000" s="15">
        <v>1</v>
      </c>
      <c r="M1000" s="16">
        <v>122.55</v>
      </c>
      <c r="N1000" s="17">
        <v>0</v>
      </c>
      <c r="O1000" s="16">
        <v>68.97</v>
      </c>
      <c r="P1000" s="16">
        <f t="shared" si="108"/>
        <v>122.55</v>
      </c>
      <c r="Q1000" s="16">
        <f t="shared" si="109"/>
        <v>68.97</v>
      </c>
      <c r="R1000" s="16">
        <f t="shared" si="110"/>
        <v>53.58</v>
      </c>
      <c r="S1000" s="18">
        <f t="shared" si="111"/>
        <v>0.43720930232558097</v>
      </c>
      <c r="T1000" s="19">
        <f>YEAR(SalesDataTable[[#This Row],[Order Date]])</f>
        <v>2026</v>
      </c>
      <c r="U1000" s="18" t="str">
        <f>"Q"&amp;ROUNDUP(MONTH(SalesDataTable[[#This Row],[Order Date]])/3,0)</f>
        <v>Q2</v>
      </c>
      <c r="V1000" s="15">
        <f>MONTH(SalesDataTable[[#This Row],[Order Date]])</f>
        <v>6</v>
      </c>
      <c r="W1000" s="18" t="str">
        <f>TEXT(SalesDataTable[[#This Row],[Order Date]],"mmm")</f>
        <v>Jun</v>
      </c>
    </row>
    <row r="1001" spans="1:23" ht="15.6">
      <c r="A1001" s="11">
        <v>3966</v>
      </c>
      <c r="B1001" s="12">
        <v>46177</v>
      </c>
      <c r="C1001" s="11">
        <f t="shared" si="105"/>
        <v>2026</v>
      </c>
      <c r="D1001" s="13" t="str">
        <f t="shared" si="106"/>
        <v>Jun</v>
      </c>
      <c r="E1001" s="14" t="str">
        <f t="shared" si="107"/>
        <v>Q2</v>
      </c>
      <c r="F1001" s="11" t="s">
        <v>44</v>
      </c>
      <c r="G1001" s="11" t="s">
        <v>57</v>
      </c>
      <c r="H1001" s="11" t="s">
        <v>26</v>
      </c>
      <c r="I1001" s="11" t="s">
        <v>37</v>
      </c>
      <c r="J1001" s="11" t="s">
        <v>58</v>
      </c>
      <c r="K1001" s="11" t="s">
        <v>62</v>
      </c>
      <c r="L1001" s="15">
        <v>3</v>
      </c>
      <c r="M1001" s="16">
        <v>126.22</v>
      </c>
      <c r="N1001" s="17">
        <v>0</v>
      </c>
      <c r="O1001" s="16">
        <v>69.599999999999994</v>
      </c>
      <c r="P1001" s="16">
        <f t="shared" si="108"/>
        <v>378.66</v>
      </c>
      <c r="Q1001" s="16">
        <f t="shared" si="109"/>
        <v>208.8</v>
      </c>
      <c r="R1001" s="16">
        <f t="shared" si="110"/>
        <v>169.86</v>
      </c>
      <c r="S1001" s="18">
        <f t="shared" si="111"/>
        <v>0.44858184122959899</v>
      </c>
      <c r="T1001" s="19">
        <f>YEAR(SalesDataTable[[#This Row],[Order Date]])</f>
        <v>2026</v>
      </c>
      <c r="U1001" s="18" t="str">
        <f>"Q"&amp;ROUNDUP(MONTH(SalesDataTable[[#This Row],[Order Date]])/3,0)</f>
        <v>Q2</v>
      </c>
      <c r="V1001" s="15">
        <f>MONTH(SalesDataTable[[#This Row],[Order Date]])</f>
        <v>6</v>
      </c>
      <c r="W1001" s="18" t="str">
        <f>TEXT(SalesDataTable[[#This Row],[Order Date]],"mmm")</f>
        <v>Jun</v>
      </c>
    </row>
    <row r="1002" spans="1:23" ht="15.6">
      <c r="A1002" s="11">
        <v>1349</v>
      </c>
      <c r="B1002" s="12">
        <v>46178</v>
      </c>
      <c r="C1002" s="11">
        <f t="shared" si="105"/>
        <v>2026</v>
      </c>
      <c r="D1002" s="13" t="str">
        <f t="shared" si="106"/>
        <v>Jun</v>
      </c>
      <c r="E1002" s="14" t="str">
        <f t="shared" si="107"/>
        <v>Q2</v>
      </c>
      <c r="F1002" s="11" t="s">
        <v>24</v>
      </c>
      <c r="G1002" s="11" t="s">
        <v>74</v>
      </c>
      <c r="H1002" s="11" t="s">
        <v>43</v>
      </c>
      <c r="I1002" s="11" t="s">
        <v>27</v>
      </c>
      <c r="J1002" s="11" t="s">
        <v>33</v>
      </c>
      <c r="K1002" s="11" t="s">
        <v>34</v>
      </c>
      <c r="L1002" s="15">
        <v>6</v>
      </c>
      <c r="M1002" s="16">
        <v>91.98</v>
      </c>
      <c r="N1002" s="17">
        <v>0.05</v>
      </c>
      <c r="O1002" s="16">
        <v>46.46</v>
      </c>
      <c r="P1002" s="16">
        <f t="shared" si="108"/>
        <v>524.28599999999994</v>
      </c>
      <c r="Q1002" s="16">
        <f t="shared" si="109"/>
        <v>278.76</v>
      </c>
      <c r="R1002" s="16">
        <f t="shared" si="110"/>
        <v>245.52600000000001</v>
      </c>
      <c r="S1002" s="18">
        <f t="shared" si="111"/>
        <v>0.46830546686350599</v>
      </c>
      <c r="T1002" s="19">
        <f>YEAR(SalesDataTable[[#This Row],[Order Date]])</f>
        <v>2026</v>
      </c>
      <c r="U1002" s="18" t="str">
        <f>"Q"&amp;ROUNDUP(MONTH(SalesDataTable[[#This Row],[Order Date]])/3,0)</f>
        <v>Q2</v>
      </c>
      <c r="V1002" s="15">
        <f>MONTH(SalesDataTable[[#This Row],[Order Date]])</f>
        <v>6</v>
      </c>
      <c r="W1002" s="18" t="str">
        <f>TEXT(SalesDataTable[[#This Row],[Order Date]],"mmm")</f>
        <v>Jun</v>
      </c>
    </row>
    <row r="1003" spans="1:23" ht="15.6">
      <c r="A1003" s="11">
        <v>2333</v>
      </c>
      <c r="B1003" s="12">
        <v>46178</v>
      </c>
      <c r="C1003" s="11">
        <f t="shared" si="105"/>
        <v>2026</v>
      </c>
      <c r="D1003" s="13" t="str">
        <f t="shared" si="106"/>
        <v>Jun</v>
      </c>
      <c r="E1003" s="14" t="str">
        <f t="shared" si="107"/>
        <v>Q2</v>
      </c>
      <c r="F1003" s="11" t="s">
        <v>35</v>
      </c>
      <c r="G1003" s="11" t="s">
        <v>49</v>
      </c>
      <c r="H1003" s="11" t="s">
        <v>26</v>
      </c>
      <c r="I1003" s="11" t="s">
        <v>40</v>
      </c>
      <c r="J1003" s="11" t="s">
        <v>47</v>
      </c>
      <c r="K1003" s="11" t="s">
        <v>75</v>
      </c>
      <c r="L1003" s="15">
        <v>1</v>
      </c>
      <c r="M1003" s="16">
        <v>125.32</v>
      </c>
      <c r="N1003" s="17">
        <v>0</v>
      </c>
      <c r="O1003" s="16">
        <v>59.03</v>
      </c>
      <c r="P1003" s="16">
        <f t="shared" si="108"/>
        <v>125.32</v>
      </c>
      <c r="Q1003" s="16">
        <f t="shared" si="109"/>
        <v>59.03</v>
      </c>
      <c r="R1003" s="16">
        <f t="shared" si="110"/>
        <v>66.290000000000006</v>
      </c>
      <c r="S1003" s="18">
        <f t="shared" si="111"/>
        <v>0.52896584743057795</v>
      </c>
      <c r="T1003" s="19">
        <f>YEAR(SalesDataTable[[#This Row],[Order Date]])</f>
        <v>2026</v>
      </c>
      <c r="U1003" s="18" t="str">
        <f>"Q"&amp;ROUNDUP(MONTH(SalesDataTable[[#This Row],[Order Date]])/3,0)</f>
        <v>Q2</v>
      </c>
      <c r="V1003" s="15">
        <f>MONTH(SalesDataTable[[#This Row],[Order Date]])</f>
        <v>6</v>
      </c>
      <c r="W1003" s="18" t="str">
        <f>TEXT(SalesDataTable[[#This Row],[Order Date]],"mmm")</f>
        <v>Jun</v>
      </c>
    </row>
    <row r="1004" spans="1:23" ht="15.6">
      <c r="A1004" s="11">
        <v>2628</v>
      </c>
      <c r="B1004" s="12">
        <v>46178</v>
      </c>
      <c r="C1004" s="11">
        <f t="shared" si="105"/>
        <v>2026</v>
      </c>
      <c r="D1004" s="13" t="str">
        <f t="shared" si="106"/>
        <v>Jun</v>
      </c>
      <c r="E1004" s="14" t="str">
        <f t="shared" si="107"/>
        <v>Q2</v>
      </c>
      <c r="F1004" s="11" t="s">
        <v>44</v>
      </c>
      <c r="G1004" s="11" t="s">
        <v>57</v>
      </c>
      <c r="H1004" s="11" t="s">
        <v>52</v>
      </c>
      <c r="I1004" s="11" t="s">
        <v>27</v>
      </c>
      <c r="J1004" s="11" t="s">
        <v>38</v>
      </c>
      <c r="K1004" s="11" t="s">
        <v>72</v>
      </c>
      <c r="L1004" s="15">
        <v>2</v>
      </c>
      <c r="M1004" s="16">
        <v>167.26</v>
      </c>
      <c r="N1004" s="17">
        <v>0</v>
      </c>
      <c r="O1004" s="16">
        <v>89.65</v>
      </c>
      <c r="P1004" s="16">
        <f t="shared" si="108"/>
        <v>334.52</v>
      </c>
      <c r="Q1004" s="16">
        <f t="shared" si="109"/>
        <v>179.3</v>
      </c>
      <c r="R1004" s="16">
        <f t="shared" si="110"/>
        <v>155.22</v>
      </c>
      <c r="S1004" s="18">
        <f t="shared" si="111"/>
        <v>0.46400813105345001</v>
      </c>
      <c r="T1004" s="19">
        <f>YEAR(SalesDataTable[[#This Row],[Order Date]])</f>
        <v>2026</v>
      </c>
      <c r="U1004" s="18" t="str">
        <f>"Q"&amp;ROUNDUP(MONTH(SalesDataTable[[#This Row],[Order Date]])/3,0)</f>
        <v>Q2</v>
      </c>
      <c r="V1004" s="15">
        <f>MONTH(SalesDataTable[[#This Row],[Order Date]])</f>
        <v>6</v>
      </c>
      <c r="W1004" s="18" t="str">
        <f>TEXT(SalesDataTable[[#This Row],[Order Date]],"mmm")</f>
        <v>Jun</v>
      </c>
    </row>
    <row r="1005" spans="1:23" ht="15.6">
      <c r="A1005" s="11">
        <v>2718</v>
      </c>
      <c r="B1005" s="12">
        <v>46178</v>
      </c>
      <c r="C1005" s="11">
        <f t="shared" si="105"/>
        <v>2026</v>
      </c>
      <c r="D1005" s="13" t="str">
        <f t="shared" si="106"/>
        <v>Jun</v>
      </c>
      <c r="E1005" s="14" t="str">
        <f t="shared" si="107"/>
        <v>Q2</v>
      </c>
      <c r="F1005" s="11" t="s">
        <v>24</v>
      </c>
      <c r="G1005" s="11" t="s">
        <v>25</v>
      </c>
      <c r="H1005" s="11" t="s">
        <v>52</v>
      </c>
      <c r="I1005" s="11" t="s">
        <v>27</v>
      </c>
      <c r="J1005" s="11" t="s">
        <v>28</v>
      </c>
      <c r="K1005" s="11" t="s">
        <v>29</v>
      </c>
      <c r="L1005" s="15">
        <v>1</v>
      </c>
      <c r="M1005" s="16">
        <v>80.19</v>
      </c>
      <c r="N1005" s="17">
        <v>0</v>
      </c>
      <c r="O1005" s="16">
        <v>42.18</v>
      </c>
      <c r="P1005" s="16">
        <f t="shared" si="108"/>
        <v>80.19</v>
      </c>
      <c r="Q1005" s="16">
        <f t="shared" si="109"/>
        <v>42.18</v>
      </c>
      <c r="R1005" s="16">
        <f t="shared" si="110"/>
        <v>38.01</v>
      </c>
      <c r="S1005" s="18">
        <f t="shared" si="111"/>
        <v>0.47399925177703001</v>
      </c>
      <c r="T1005" s="19">
        <f>YEAR(SalesDataTable[[#This Row],[Order Date]])</f>
        <v>2026</v>
      </c>
      <c r="U1005" s="18" t="str">
        <f>"Q"&amp;ROUNDUP(MONTH(SalesDataTable[[#This Row],[Order Date]])/3,0)</f>
        <v>Q2</v>
      </c>
      <c r="V1005" s="15">
        <f>MONTH(SalesDataTable[[#This Row],[Order Date]])</f>
        <v>6</v>
      </c>
      <c r="W1005" s="18" t="str">
        <f>TEXT(SalesDataTable[[#This Row],[Order Date]],"mmm")</f>
        <v>Jun</v>
      </c>
    </row>
    <row r="1006" spans="1:23" ht="15.6">
      <c r="A1006" s="11">
        <v>3185</v>
      </c>
      <c r="B1006" s="12">
        <v>46178</v>
      </c>
      <c r="C1006" s="11">
        <f t="shared" si="105"/>
        <v>2026</v>
      </c>
      <c r="D1006" s="13" t="str">
        <f t="shared" si="106"/>
        <v>Jun</v>
      </c>
      <c r="E1006" s="14" t="str">
        <f t="shared" si="107"/>
        <v>Q2</v>
      </c>
      <c r="F1006" s="11" t="s">
        <v>24</v>
      </c>
      <c r="G1006" s="11" t="s">
        <v>74</v>
      </c>
      <c r="H1006" s="11" t="s">
        <v>26</v>
      </c>
      <c r="I1006" s="11" t="s">
        <v>37</v>
      </c>
      <c r="J1006" s="11" t="s">
        <v>28</v>
      </c>
      <c r="K1006" s="11" t="s">
        <v>46</v>
      </c>
      <c r="L1006" s="15">
        <v>1</v>
      </c>
      <c r="M1006" s="16">
        <v>49.86</v>
      </c>
      <c r="N1006" s="17">
        <v>0</v>
      </c>
      <c r="O1006" s="16">
        <v>22.72</v>
      </c>
      <c r="P1006" s="16">
        <f t="shared" si="108"/>
        <v>49.86</v>
      </c>
      <c r="Q1006" s="16">
        <f t="shared" si="109"/>
        <v>22.72</v>
      </c>
      <c r="R1006" s="16">
        <f t="shared" si="110"/>
        <v>27.14</v>
      </c>
      <c r="S1006" s="18">
        <f t="shared" si="111"/>
        <v>0.54432410750100302</v>
      </c>
      <c r="T1006" s="19">
        <f>YEAR(SalesDataTable[[#This Row],[Order Date]])</f>
        <v>2026</v>
      </c>
      <c r="U1006" s="18" t="str">
        <f>"Q"&amp;ROUNDUP(MONTH(SalesDataTable[[#This Row],[Order Date]])/3,0)</f>
        <v>Q2</v>
      </c>
      <c r="V1006" s="15">
        <f>MONTH(SalesDataTable[[#This Row],[Order Date]])</f>
        <v>6</v>
      </c>
      <c r="W1006" s="18" t="str">
        <f>TEXT(SalesDataTable[[#This Row],[Order Date]],"mmm")</f>
        <v>Jun</v>
      </c>
    </row>
    <row r="1007" spans="1:23" ht="15.6">
      <c r="A1007" s="11">
        <v>4495</v>
      </c>
      <c r="B1007" s="12">
        <v>46178</v>
      </c>
      <c r="C1007" s="11">
        <f t="shared" si="105"/>
        <v>2026</v>
      </c>
      <c r="D1007" s="13" t="str">
        <f t="shared" si="106"/>
        <v>Jun</v>
      </c>
      <c r="E1007" s="14" t="str">
        <f t="shared" si="107"/>
        <v>Q2</v>
      </c>
      <c r="F1007" s="11" t="s">
        <v>35</v>
      </c>
      <c r="G1007" s="11" t="s">
        <v>63</v>
      </c>
      <c r="H1007" s="11" t="s">
        <v>43</v>
      </c>
      <c r="I1007" s="11" t="s">
        <v>37</v>
      </c>
      <c r="J1007" s="11" t="s">
        <v>47</v>
      </c>
      <c r="K1007" s="11" t="s">
        <v>53</v>
      </c>
      <c r="L1007" s="15">
        <v>2</v>
      </c>
      <c r="M1007" s="16">
        <v>195.51</v>
      </c>
      <c r="N1007" s="17">
        <v>0</v>
      </c>
      <c r="O1007" s="16">
        <v>102.97</v>
      </c>
      <c r="P1007" s="16">
        <f t="shared" si="108"/>
        <v>391.02</v>
      </c>
      <c r="Q1007" s="16">
        <f t="shared" si="109"/>
        <v>205.94</v>
      </c>
      <c r="R1007" s="16">
        <f t="shared" si="110"/>
        <v>185.08</v>
      </c>
      <c r="S1007" s="18">
        <f t="shared" si="111"/>
        <v>0.47332617257429299</v>
      </c>
      <c r="T1007" s="19">
        <f>YEAR(SalesDataTable[[#This Row],[Order Date]])</f>
        <v>2026</v>
      </c>
      <c r="U1007" s="18" t="str">
        <f>"Q"&amp;ROUNDUP(MONTH(SalesDataTable[[#This Row],[Order Date]])/3,0)</f>
        <v>Q2</v>
      </c>
      <c r="V1007" s="15">
        <f>MONTH(SalesDataTable[[#This Row],[Order Date]])</f>
        <v>6</v>
      </c>
      <c r="W1007" s="18" t="str">
        <f>TEXT(SalesDataTable[[#This Row],[Order Date]],"mmm")</f>
        <v>Jun</v>
      </c>
    </row>
    <row r="1008" spans="1:23" ht="15.6">
      <c r="A1008" s="11">
        <v>815</v>
      </c>
      <c r="B1008" s="12">
        <v>46179</v>
      </c>
      <c r="C1008" s="11">
        <f t="shared" si="105"/>
        <v>2026</v>
      </c>
      <c r="D1008" s="13" t="str">
        <f t="shared" si="106"/>
        <v>Jun</v>
      </c>
      <c r="E1008" s="14" t="str">
        <f t="shared" si="107"/>
        <v>Q2</v>
      </c>
      <c r="F1008" s="11" t="s">
        <v>24</v>
      </c>
      <c r="G1008" s="11" t="s">
        <v>25</v>
      </c>
      <c r="H1008" s="11" t="s">
        <v>43</v>
      </c>
      <c r="I1008" s="11" t="s">
        <v>37</v>
      </c>
      <c r="J1008" s="11" t="s">
        <v>58</v>
      </c>
      <c r="K1008" s="11" t="s">
        <v>59</v>
      </c>
      <c r="L1008" s="15">
        <v>1</v>
      </c>
      <c r="M1008" s="16">
        <v>39.61</v>
      </c>
      <c r="N1008" s="17">
        <v>0</v>
      </c>
      <c r="O1008" s="16">
        <v>14.75</v>
      </c>
      <c r="P1008" s="16">
        <f t="shared" si="108"/>
        <v>39.61</v>
      </c>
      <c r="Q1008" s="16">
        <f t="shared" si="109"/>
        <v>14.75</v>
      </c>
      <c r="R1008" s="16">
        <f t="shared" si="110"/>
        <v>24.86</v>
      </c>
      <c r="S1008" s="18">
        <f t="shared" si="111"/>
        <v>0.62761928805857103</v>
      </c>
      <c r="T1008" s="19">
        <f>YEAR(SalesDataTable[[#This Row],[Order Date]])</f>
        <v>2026</v>
      </c>
      <c r="U1008" s="18" t="str">
        <f>"Q"&amp;ROUNDUP(MONTH(SalesDataTable[[#This Row],[Order Date]])/3,0)</f>
        <v>Q2</v>
      </c>
      <c r="V1008" s="15">
        <f>MONTH(SalesDataTable[[#This Row],[Order Date]])</f>
        <v>6</v>
      </c>
      <c r="W1008" s="18" t="str">
        <f>TEXT(SalesDataTable[[#This Row],[Order Date]],"mmm")</f>
        <v>Jun</v>
      </c>
    </row>
    <row r="1009" spans="1:23" ht="15.6">
      <c r="A1009" s="11">
        <v>1140</v>
      </c>
      <c r="B1009" s="12">
        <v>46179</v>
      </c>
      <c r="C1009" s="11">
        <f t="shared" si="105"/>
        <v>2026</v>
      </c>
      <c r="D1009" s="13" t="str">
        <f t="shared" si="106"/>
        <v>Jun</v>
      </c>
      <c r="E1009" s="14" t="str">
        <f t="shared" si="107"/>
        <v>Q2</v>
      </c>
      <c r="F1009" s="11" t="s">
        <v>30</v>
      </c>
      <c r="G1009" s="11" t="s">
        <v>31</v>
      </c>
      <c r="H1009" s="11" t="s">
        <v>43</v>
      </c>
      <c r="I1009" s="11" t="s">
        <v>27</v>
      </c>
      <c r="J1009" s="11" t="s">
        <v>33</v>
      </c>
      <c r="K1009" s="11" t="s">
        <v>70</v>
      </c>
      <c r="L1009" s="15">
        <v>1</v>
      </c>
      <c r="M1009" s="16">
        <v>70.86</v>
      </c>
      <c r="N1009" s="17">
        <v>0</v>
      </c>
      <c r="O1009" s="16">
        <v>31.47</v>
      </c>
      <c r="P1009" s="16">
        <f t="shared" si="108"/>
        <v>70.86</v>
      </c>
      <c r="Q1009" s="16">
        <f t="shared" si="109"/>
        <v>31.47</v>
      </c>
      <c r="R1009" s="16">
        <f t="shared" si="110"/>
        <v>39.39</v>
      </c>
      <c r="S1009" s="18">
        <f t="shared" si="111"/>
        <v>0.55588484335309096</v>
      </c>
      <c r="T1009" s="19">
        <f>YEAR(SalesDataTable[[#This Row],[Order Date]])</f>
        <v>2026</v>
      </c>
      <c r="U1009" s="18" t="str">
        <f>"Q"&amp;ROUNDUP(MONTH(SalesDataTable[[#This Row],[Order Date]])/3,0)</f>
        <v>Q2</v>
      </c>
      <c r="V1009" s="15">
        <f>MONTH(SalesDataTable[[#This Row],[Order Date]])</f>
        <v>6</v>
      </c>
      <c r="W1009" s="18" t="str">
        <f>TEXT(SalesDataTable[[#This Row],[Order Date]],"mmm")</f>
        <v>Jun</v>
      </c>
    </row>
    <row r="1010" spans="1:23" ht="15.6">
      <c r="A1010" s="11">
        <v>1544</v>
      </c>
      <c r="B1010" s="12">
        <v>46179</v>
      </c>
      <c r="C1010" s="11">
        <f t="shared" si="105"/>
        <v>2026</v>
      </c>
      <c r="D1010" s="13" t="str">
        <f t="shared" si="106"/>
        <v>Jun</v>
      </c>
      <c r="E1010" s="14" t="str">
        <f t="shared" si="107"/>
        <v>Q2</v>
      </c>
      <c r="F1010" s="11" t="s">
        <v>44</v>
      </c>
      <c r="G1010" s="11" t="s">
        <v>55</v>
      </c>
      <c r="H1010" s="11" t="s">
        <v>32</v>
      </c>
      <c r="I1010" s="11" t="s">
        <v>27</v>
      </c>
      <c r="J1010" s="11" t="s">
        <v>58</v>
      </c>
      <c r="K1010" s="11" t="s">
        <v>59</v>
      </c>
      <c r="L1010" s="15">
        <v>8</v>
      </c>
      <c r="M1010" s="16">
        <v>40.46</v>
      </c>
      <c r="N1010" s="17">
        <v>0.2</v>
      </c>
      <c r="O1010" s="16">
        <v>14.7</v>
      </c>
      <c r="P1010" s="16">
        <f t="shared" si="108"/>
        <v>258.94400000000002</v>
      </c>
      <c r="Q1010" s="16">
        <f t="shared" si="109"/>
        <v>117.6</v>
      </c>
      <c r="R1010" s="16">
        <f t="shared" si="110"/>
        <v>141.34399999999999</v>
      </c>
      <c r="S1010" s="18">
        <f t="shared" si="111"/>
        <v>0.54584775086505199</v>
      </c>
      <c r="T1010" s="19">
        <f>YEAR(SalesDataTable[[#This Row],[Order Date]])</f>
        <v>2026</v>
      </c>
      <c r="U1010" s="18" t="str">
        <f>"Q"&amp;ROUNDUP(MONTH(SalesDataTable[[#This Row],[Order Date]])/3,0)</f>
        <v>Q2</v>
      </c>
      <c r="V1010" s="15">
        <f>MONTH(SalesDataTable[[#This Row],[Order Date]])</f>
        <v>6</v>
      </c>
      <c r="W1010" s="18" t="str">
        <f>TEXT(SalesDataTable[[#This Row],[Order Date]],"mmm")</f>
        <v>Jun</v>
      </c>
    </row>
    <row r="1011" spans="1:23" ht="15.6">
      <c r="A1011" s="11">
        <v>2420</v>
      </c>
      <c r="B1011" s="12">
        <v>46179</v>
      </c>
      <c r="C1011" s="11">
        <f t="shared" si="105"/>
        <v>2026</v>
      </c>
      <c r="D1011" s="13" t="str">
        <f t="shared" si="106"/>
        <v>Jun</v>
      </c>
      <c r="E1011" s="14" t="str">
        <f t="shared" si="107"/>
        <v>Q2</v>
      </c>
      <c r="F1011" s="11" t="s">
        <v>35</v>
      </c>
      <c r="G1011" s="11" t="s">
        <v>49</v>
      </c>
      <c r="H1011" s="11" t="s">
        <v>26</v>
      </c>
      <c r="I1011" s="11" t="s">
        <v>37</v>
      </c>
      <c r="J1011" s="11" t="s">
        <v>38</v>
      </c>
      <c r="K1011" s="11" t="s">
        <v>68</v>
      </c>
      <c r="L1011" s="15">
        <v>1</v>
      </c>
      <c r="M1011" s="16">
        <v>131.79</v>
      </c>
      <c r="N1011" s="17">
        <v>0</v>
      </c>
      <c r="O1011" s="16">
        <v>68.22</v>
      </c>
      <c r="P1011" s="16">
        <f t="shared" si="108"/>
        <v>131.79</v>
      </c>
      <c r="Q1011" s="16">
        <f t="shared" si="109"/>
        <v>68.22</v>
      </c>
      <c r="R1011" s="16">
        <f t="shared" si="110"/>
        <v>63.57</v>
      </c>
      <c r="S1011" s="18">
        <f t="shared" si="111"/>
        <v>0.48235829729114499</v>
      </c>
      <c r="T1011" s="19">
        <f>YEAR(SalesDataTable[[#This Row],[Order Date]])</f>
        <v>2026</v>
      </c>
      <c r="U1011" s="18" t="str">
        <f>"Q"&amp;ROUNDUP(MONTH(SalesDataTable[[#This Row],[Order Date]])/3,0)</f>
        <v>Q2</v>
      </c>
      <c r="V1011" s="15">
        <f>MONTH(SalesDataTable[[#This Row],[Order Date]])</f>
        <v>6</v>
      </c>
      <c r="W1011" s="18" t="str">
        <f>TEXT(SalesDataTable[[#This Row],[Order Date]],"mmm")</f>
        <v>Jun</v>
      </c>
    </row>
    <row r="1012" spans="1:23" ht="15.6">
      <c r="A1012" s="11">
        <v>2805</v>
      </c>
      <c r="B1012" s="12">
        <v>46179</v>
      </c>
      <c r="C1012" s="11">
        <f t="shared" si="105"/>
        <v>2026</v>
      </c>
      <c r="D1012" s="13" t="str">
        <f t="shared" si="106"/>
        <v>Jun</v>
      </c>
      <c r="E1012" s="14" t="str">
        <f t="shared" si="107"/>
        <v>Q2</v>
      </c>
      <c r="F1012" s="11" t="s">
        <v>35</v>
      </c>
      <c r="G1012" s="11" t="s">
        <v>63</v>
      </c>
      <c r="H1012" s="11" t="s">
        <v>32</v>
      </c>
      <c r="I1012" s="11" t="s">
        <v>27</v>
      </c>
      <c r="J1012" s="11" t="s">
        <v>47</v>
      </c>
      <c r="K1012" s="11" t="s">
        <v>48</v>
      </c>
      <c r="L1012" s="15">
        <v>12</v>
      </c>
      <c r="M1012" s="16">
        <v>338.45</v>
      </c>
      <c r="N1012" s="17">
        <v>0.1</v>
      </c>
      <c r="O1012" s="16">
        <v>196.78</v>
      </c>
      <c r="P1012" s="16">
        <f t="shared" si="108"/>
        <v>3655.26</v>
      </c>
      <c r="Q1012" s="16">
        <f t="shared" si="109"/>
        <v>2361.36</v>
      </c>
      <c r="R1012" s="16">
        <f t="shared" si="110"/>
        <v>1293.9000000000001</v>
      </c>
      <c r="S1012" s="18">
        <f t="shared" si="111"/>
        <v>0.35398302719915897</v>
      </c>
      <c r="T1012" s="19">
        <f>YEAR(SalesDataTable[[#This Row],[Order Date]])</f>
        <v>2026</v>
      </c>
      <c r="U1012" s="18" t="str">
        <f>"Q"&amp;ROUNDUP(MONTH(SalesDataTable[[#This Row],[Order Date]])/3,0)</f>
        <v>Q2</v>
      </c>
      <c r="V1012" s="15">
        <f>MONTH(SalesDataTable[[#This Row],[Order Date]])</f>
        <v>6</v>
      </c>
      <c r="W1012" s="18" t="str">
        <f>TEXT(SalesDataTable[[#This Row],[Order Date]],"mmm")</f>
        <v>Jun</v>
      </c>
    </row>
    <row r="1013" spans="1:23" ht="15.6">
      <c r="A1013" s="11">
        <v>3160</v>
      </c>
      <c r="B1013" s="12">
        <v>46179</v>
      </c>
      <c r="C1013" s="11">
        <f t="shared" si="105"/>
        <v>2026</v>
      </c>
      <c r="D1013" s="13" t="str">
        <f t="shared" si="106"/>
        <v>Jun</v>
      </c>
      <c r="E1013" s="14" t="str">
        <f t="shared" si="107"/>
        <v>Q2</v>
      </c>
      <c r="F1013" s="11" t="s">
        <v>35</v>
      </c>
      <c r="G1013" s="11" t="s">
        <v>42</v>
      </c>
      <c r="H1013" s="11" t="s">
        <v>43</v>
      </c>
      <c r="I1013" s="11" t="s">
        <v>27</v>
      </c>
      <c r="J1013" s="11" t="s">
        <v>58</v>
      </c>
      <c r="K1013" s="11" t="s">
        <v>59</v>
      </c>
      <c r="L1013" s="15">
        <v>2</v>
      </c>
      <c r="M1013" s="16">
        <v>40.99</v>
      </c>
      <c r="N1013" s="17">
        <v>0</v>
      </c>
      <c r="O1013" s="16">
        <v>14.53</v>
      </c>
      <c r="P1013" s="16">
        <f t="shared" si="108"/>
        <v>81.98</v>
      </c>
      <c r="Q1013" s="16">
        <f t="shared" si="109"/>
        <v>29.06</v>
      </c>
      <c r="R1013" s="16">
        <f t="shared" si="110"/>
        <v>52.92</v>
      </c>
      <c r="S1013" s="18">
        <f t="shared" si="111"/>
        <v>0.64552329836545497</v>
      </c>
      <c r="T1013" s="19">
        <f>YEAR(SalesDataTable[[#This Row],[Order Date]])</f>
        <v>2026</v>
      </c>
      <c r="U1013" s="18" t="str">
        <f>"Q"&amp;ROUNDUP(MONTH(SalesDataTable[[#This Row],[Order Date]])/3,0)</f>
        <v>Q2</v>
      </c>
      <c r="V1013" s="15">
        <f>MONTH(SalesDataTable[[#This Row],[Order Date]])</f>
        <v>6</v>
      </c>
      <c r="W1013" s="18" t="str">
        <f>TEXT(SalesDataTable[[#This Row],[Order Date]],"mmm")</f>
        <v>Jun</v>
      </c>
    </row>
    <row r="1014" spans="1:23" ht="15.6">
      <c r="A1014" s="11">
        <v>3278</v>
      </c>
      <c r="B1014" s="12">
        <v>46179</v>
      </c>
      <c r="C1014" s="11">
        <f t="shared" si="105"/>
        <v>2026</v>
      </c>
      <c r="D1014" s="13" t="str">
        <f t="shared" si="106"/>
        <v>Jun</v>
      </c>
      <c r="E1014" s="14" t="str">
        <f t="shared" si="107"/>
        <v>Q2</v>
      </c>
      <c r="F1014" s="11" t="s">
        <v>30</v>
      </c>
      <c r="G1014" s="11" t="s">
        <v>67</v>
      </c>
      <c r="H1014" s="11" t="s">
        <v>43</v>
      </c>
      <c r="I1014" s="11" t="s">
        <v>27</v>
      </c>
      <c r="J1014" s="11" t="s">
        <v>28</v>
      </c>
      <c r="K1014" s="11" t="s">
        <v>54</v>
      </c>
      <c r="L1014" s="15">
        <v>1</v>
      </c>
      <c r="M1014" s="16">
        <v>101.85</v>
      </c>
      <c r="N1014" s="17">
        <v>0</v>
      </c>
      <c r="O1014" s="16">
        <v>51.59</v>
      </c>
      <c r="P1014" s="16">
        <f t="shared" si="108"/>
        <v>101.85</v>
      </c>
      <c r="Q1014" s="16">
        <f t="shared" si="109"/>
        <v>51.59</v>
      </c>
      <c r="R1014" s="16">
        <f t="shared" si="110"/>
        <v>50.26</v>
      </c>
      <c r="S1014" s="18">
        <f t="shared" si="111"/>
        <v>0.49347079037800701</v>
      </c>
      <c r="T1014" s="19">
        <f>YEAR(SalesDataTable[[#This Row],[Order Date]])</f>
        <v>2026</v>
      </c>
      <c r="U1014" s="18" t="str">
        <f>"Q"&amp;ROUNDUP(MONTH(SalesDataTable[[#This Row],[Order Date]])/3,0)</f>
        <v>Q2</v>
      </c>
      <c r="V1014" s="15">
        <f>MONTH(SalesDataTable[[#This Row],[Order Date]])</f>
        <v>6</v>
      </c>
      <c r="W1014" s="18" t="str">
        <f>TEXT(SalesDataTable[[#This Row],[Order Date]],"mmm")</f>
        <v>Jun</v>
      </c>
    </row>
    <row r="1015" spans="1:23" ht="15.6">
      <c r="A1015" s="11">
        <v>3555</v>
      </c>
      <c r="B1015" s="12">
        <v>46179</v>
      </c>
      <c r="C1015" s="11">
        <f t="shared" si="105"/>
        <v>2026</v>
      </c>
      <c r="D1015" s="13" t="str">
        <f t="shared" si="106"/>
        <v>Jun</v>
      </c>
      <c r="E1015" s="14" t="str">
        <f t="shared" si="107"/>
        <v>Q2</v>
      </c>
      <c r="F1015" s="11" t="s">
        <v>35</v>
      </c>
      <c r="G1015" s="11" t="s">
        <v>36</v>
      </c>
      <c r="H1015" s="11" t="s">
        <v>32</v>
      </c>
      <c r="I1015" s="11" t="s">
        <v>40</v>
      </c>
      <c r="J1015" s="11" t="s">
        <v>47</v>
      </c>
      <c r="K1015" s="11" t="s">
        <v>48</v>
      </c>
      <c r="L1015" s="15">
        <v>4</v>
      </c>
      <c r="M1015" s="16">
        <v>346.14</v>
      </c>
      <c r="N1015" s="17">
        <v>0.05</v>
      </c>
      <c r="O1015" s="16">
        <v>198.97</v>
      </c>
      <c r="P1015" s="16">
        <f t="shared" si="108"/>
        <v>1315.3320000000001</v>
      </c>
      <c r="Q1015" s="16">
        <f t="shared" si="109"/>
        <v>795.88</v>
      </c>
      <c r="R1015" s="16">
        <f t="shared" si="110"/>
        <v>519.452</v>
      </c>
      <c r="S1015" s="18">
        <f t="shared" si="111"/>
        <v>0.39492082607280898</v>
      </c>
      <c r="T1015" s="19">
        <f>YEAR(SalesDataTable[[#This Row],[Order Date]])</f>
        <v>2026</v>
      </c>
      <c r="U1015" s="18" t="str">
        <f>"Q"&amp;ROUNDUP(MONTH(SalesDataTable[[#This Row],[Order Date]])/3,0)</f>
        <v>Q2</v>
      </c>
      <c r="V1015" s="15">
        <f>MONTH(SalesDataTable[[#This Row],[Order Date]])</f>
        <v>6</v>
      </c>
      <c r="W1015" s="18" t="str">
        <f>TEXT(SalesDataTable[[#This Row],[Order Date]],"mmm")</f>
        <v>Jun</v>
      </c>
    </row>
    <row r="1016" spans="1:23" ht="15.6">
      <c r="A1016" s="11">
        <v>3702</v>
      </c>
      <c r="B1016" s="12">
        <v>46179</v>
      </c>
      <c r="C1016" s="11">
        <f t="shared" si="105"/>
        <v>2026</v>
      </c>
      <c r="D1016" s="13" t="str">
        <f t="shared" si="106"/>
        <v>Jun</v>
      </c>
      <c r="E1016" s="14" t="str">
        <f t="shared" si="107"/>
        <v>Q2</v>
      </c>
      <c r="F1016" s="11" t="s">
        <v>24</v>
      </c>
      <c r="G1016" s="11" t="s">
        <v>60</v>
      </c>
      <c r="H1016" s="11" t="s">
        <v>43</v>
      </c>
      <c r="I1016" s="11" t="s">
        <v>40</v>
      </c>
      <c r="J1016" s="11" t="s">
        <v>28</v>
      </c>
      <c r="K1016" s="11" t="s">
        <v>29</v>
      </c>
      <c r="L1016" s="15">
        <v>2</v>
      </c>
      <c r="M1016" s="16">
        <v>83.28</v>
      </c>
      <c r="N1016" s="17">
        <v>0</v>
      </c>
      <c r="O1016" s="16">
        <v>43.56</v>
      </c>
      <c r="P1016" s="16">
        <f t="shared" si="108"/>
        <v>166.56</v>
      </c>
      <c r="Q1016" s="16">
        <f t="shared" si="109"/>
        <v>87.12</v>
      </c>
      <c r="R1016" s="16">
        <f t="shared" si="110"/>
        <v>79.44</v>
      </c>
      <c r="S1016" s="18">
        <f t="shared" si="111"/>
        <v>0.47694524495677199</v>
      </c>
      <c r="T1016" s="19">
        <f>YEAR(SalesDataTable[[#This Row],[Order Date]])</f>
        <v>2026</v>
      </c>
      <c r="U1016" s="18" t="str">
        <f>"Q"&amp;ROUNDUP(MONTH(SalesDataTable[[#This Row],[Order Date]])/3,0)</f>
        <v>Q2</v>
      </c>
      <c r="V1016" s="15">
        <f>MONTH(SalesDataTable[[#This Row],[Order Date]])</f>
        <v>6</v>
      </c>
      <c r="W1016" s="18" t="str">
        <f>TEXT(SalesDataTable[[#This Row],[Order Date]],"mmm")</f>
        <v>Jun</v>
      </c>
    </row>
    <row r="1017" spans="1:23" ht="15.6">
      <c r="A1017" s="11">
        <v>4349</v>
      </c>
      <c r="B1017" s="12">
        <v>46179</v>
      </c>
      <c r="C1017" s="11">
        <f t="shared" si="105"/>
        <v>2026</v>
      </c>
      <c r="D1017" s="13" t="str">
        <f t="shared" si="106"/>
        <v>Jun</v>
      </c>
      <c r="E1017" s="14" t="str">
        <f t="shared" si="107"/>
        <v>Q2</v>
      </c>
      <c r="F1017" s="11" t="s">
        <v>44</v>
      </c>
      <c r="G1017" s="11" t="s">
        <v>55</v>
      </c>
      <c r="H1017" s="11" t="s">
        <v>43</v>
      </c>
      <c r="I1017" s="11" t="s">
        <v>40</v>
      </c>
      <c r="J1017" s="11" t="s">
        <v>28</v>
      </c>
      <c r="K1017" s="11" t="s">
        <v>29</v>
      </c>
      <c r="L1017" s="15">
        <v>1</v>
      </c>
      <c r="M1017" s="16">
        <v>80.349999999999994</v>
      </c>
      <c r="N1017" s="17">
        <v>0.15</v>
      </c>
      <c r="O1017" s="16">
        <v>43.51</v>
      </c>
      <c r="P1017" s="16">
        <f t="shared" si="108"/>
        <v>68.297499999999999</v>
      </c>
      <c r="Q1017" s="16">
        <f t="shared" si="109"/>
        <v>43.51</v>
      </c>
      <c r="R1017" s="16">
        <f t="shared" si="110"/>
        <v>24.787500000000001</v>
      </c>
      <c r="S1017" s="18">
        <f t="shared" si="111"/>
        <v>0.36293422160401201</v>
      </c>
      <c r="T1017" s="19">
        <f>YEAR(SalesDataTable[[#This Row],[Order Date]])</f>
        <v>2026</v>
      </c>
      <c r="U1017" s="18" t="str">
        <f>"Q"&amp;ROUNDUP(MONTH(SalesDataTable[[#This Row],[Order Date]])/3,0)</f>
        <v>Q2</v>
      </c>
      <c r="V1017" s="15">
        <f>MONTH(SalesDataTable[[#This Row],[Order Date]])</f>
        <v>6</v>
      </c>
      <c r="W1017" s="18" t="str">
        <f>TEXT(SalesDataTable[[#This Row],[Order Date]],"mmm")</f>
        <v>Jun</v>
      </c>
    </row>
    <row r="1018" spans="1:23" ht="15.6">
      <c r="A1018" s="11">
        <v>4989</v>
      </c>
      <c r="B1018" s="12">
        <v>46179</v>
      </c>
      <c r="C1018" s="11">
        <f t="shared" si="105"/>
        <v>2026</v>
      </c>
      <c r="D1018" s="13" t="str">
        <f t="shared" si="106"/>
        <v>Jun</v>
      </c>
      <c r="E1018" s="14" t="str">
        <f t="shared" si="107"/>
        <v>Q2</v>
      </c>
      <c r="F1018" s="11" t="s">
        <v>30</v>
      </c>
      <c r="G1018" s="11" t="s">
        <v>31</v>
      </c>
      <c r="H1018" s="11" t="s">
        <v>26</v>
      </c>
      <c r="I1018" s="11" t="s">
        <v>27</v>
      </c>
      <c r="J1018" s="11" t="s">
        <v>28</v>
      </c>
      <c r="K1018" s="11" t="s">
        <v>50</v>
      </c>
      <c r="L1018" s="15">
        <v>1</v>
      </c>
      <c r="M1018" s="16">
        <v>40.86</v>
      </c>
      <c r="N1018" s="17">
        <v>0.05</v>
      </c>
      <c r="O1018" s="16">
        <v>16.899999999999999</v>
      </c>
      <c r="P1018" s="16">
        <f t="shared" si="108"/>
        <v>38.817</v>
      </c>
      <c r="Q1018" s="16">
        <f t="shared" si="109"/>
        <v>16.899999999999999</v>
      </c>
      <c r="R1018" s="16">
        <f t="shared" si="110"/>
        <v>21.917000000000002</v>
      </c>
      <c r="S1018" s="18">
        <f t="shared" si="111"/>
        <v>0.564623747327202</v>
      </c>
      <c r="T1018" s="19">
        <f>YEAR(SalesDataTable[[#This Row],[Order Date]])</f>
        <v>2026</v>
      </c>
      <c r="U1018" s="18" t="str">
        <f>"Q"&amp;ROUNDUP(MONTH(SalesDataTable[[#This Row],[Order Date]])/3,0)</f>
        <v>Q2</v>
      </c>
      <c r="V1018" s="15">
        <f>MONTH(SalesDataTable[[#This Row],[Order Date]])</f>
        <v>6</v>
      </c>
      <c r="W1018" s="18" t="str">
        <f>TEXT(SalesDataTable[[#This Row],[Order Date]],"mmm")</f>
        <v>Jun</v>
      </c>
    </row>
    <row r="1019" spans="1:23" ht="15.6">
      <c r="A1019" s="11">
        <v>713</v>
      </c>
      <c r="B1019" s="12">
        <v>46180</v>
      </c>
      <c r="C1019" s="11">
        <f t="shared" si="105"/>
        <v>2026</v>
      </c>
      <c r="D1019" s="13" t="str">
        <f t="shared" si="106"/>
        <v>Jun</v>
      </c>
      <c r="E1019" s="14" t="str">
        <f t="shared" si="107"/>
        <v>Q2</v>
      </c>
      <c r="F1019" s="11" t="s">
        <v>30</v>
      </c>
      <c r="G1019" s="11" t="s">
        <v>51</v>
      </c>
      <c r="H1019" s="11" t="s">
        <v>43</v>
      </c>
      <c r="I1019" s="11" t="s">
        <v>27</v>
      </c>
      <c r="J1019" s="11" t="s">
        <v>38</v>
      </c>
      <c r="K1019" s="11" t="s">
        <v>39</v>
      </c>
      <c r="L1019" s="15">
        <v>4</v>
      </c>
      <c r="M1019" s="16">
        <v>36.299999999999997</v>
      </c>
      <c r="N1019" s="17">
        <v>0.05</v>
      </c>
      <c r="O1019" s="16">
        <v>13.16</v>
      </c>
      <c r="P1019" s="16">
        <f t="shared" si="108"/>
        <v>137.94</v>
      </c>
      <c r="Q1019" s="16">
        <f t="shared" si="109"/>
        <v>52.64</v>
      </c>
      <c r="R1019" s="16">
        <f t="shared" si="110"/>
        <v>85.3</v>
      </c>
      <c r="S1019" s="18">
        <f t="shared" si="111"/>
        <v>0.61838480498767601</v>
      </c>
      <c r="T1019" s="19">
        <f>YEAR(SalesDataTable[[#This Row],[Order Date]])</f>
        <v>2026</v>
      </c>
      <c r="U1019" s="18" t="str">
        <f>"Q"&amp;ROUNDUP(MONTH(SalesDataTable[[#This Row],[Order Date]])/3,0)</f>
        <v>Q2</v>
      </c>
      <c r="V1019" s="15">
        <f>MONTH(SalesDataTable[[#This Row],[Order Date]])</f>
        <v>6</v>
      </c>
      <c r="W1019" s="18" t="str">
        <f>TEXT(SalesDataTable[[#This Row],[Order Date]],"mmm")</f>
        <v>Jun</v>
      </c>
    </row>
    <row r="1020" spans="1:23" ht="15.6">
      <c r="A1020" s="11">
        <v>3355</v>
      </c>
      <c r="B1020" s="12">
        <v>46180</v>
      </c>
      <c r="C1020" s="11">
        <f t="shared" si="105"/>
        <v>2026</v>
      </c>
      <c r="D1020" s="13" t="str">
        <f t="shared" si="106"/>
        <v>Jun</v>
      </c>
      <c r="E1020" s="14" t="str">
        <f t="shared" si="107"/>
        <v>Q2</v>
      </c>
      <c r="F1020" s="11" t="s">
        <v>24</v>
      </c>
      <c r="G1020" s="11" t="s">
        <v>74</v>
      </c>
      <c r="H1020" s="11" t="s">
        <v>32</v>
      </c>
      <c r="I1020" s="11" t="s">
        <v>37</v>
      </c>
      <c r="J1020" s="11" t="s">
        <v>47</v>
      </c>
      <c r="K1020" s="11" t="s">
        <v>48</v>
      </c>
      <c r="L1020" s="15">
        <v>10</v>
      </c>
      <c r="M1020" s="16">
        <v>338.26</v>
      </c>
      <c r="N1020" s="17">
        <v>0.05</v>
      </c>
      <c r="O1020" s="16">
        <v>197.42</v>
      </c>
      <c r="P1020" s="16">
        <f t="shared" si="108"/>
        <v>3213.47</v>
      </c>
      <c r="Q1020" s="16">
        <f t="shared" si="109"/>
        <v>1974.2</v>
      </c>
      <c r="R1020" s="16">
        <f t="shared" si="110"/>
        <v>1239.27</v>
      </c>
      <c r="S1020" s="18">
        <f t="shared" si="111"/>
        <v>0.38564853569505902</v>
      </c>
      <c r="T1020" s="19">
        <f>YEAR(SalesDataTable[[#This Row],[Order Date]])</f>
        <v>2026</v>
      </c>
      <c r="U1020" s="18" t="str">
        <f>"Q"&amp;ROUNDUP(MONTH(SalesDataTable[[#This Row],[Order Date]])/3,0)</f>
        <v>Q2</v>
      </c>
      <c r="V1020" s="15">
        <f>MONTH(SalesDataTable[[#This Row],[Order Date]])</f>
        <v>6</v>
      </c>
      <c r="W1020" s="18" t="str">
        <f>TEXT(SalesDataTable[[#This Row],[Order Date]],"mmm")</f>
        <v>Jun</v>
      </c>
    </row>
    <row r="1021" spans="1:23" ht="15.6">
      <c r="A1021" s="11">
        <v>3879</v>
      </c>
      <c r="B1021" s="12">
        <v>46180</v>
      </c>
      <c r="C1021" s="11">
        <f t="shared" si="105"/>
        <v>2026</v>
      </c>
      <c r="D1021" s="13" t="str">
        <f t="shared" si="106"/>
        <v>Jun</v>
      </c>
      <c r="E1021" s="14" t="str">
        <f t="shared" si="107"/>
        <v>Q2</v>
      </c>
      <c r="F1021" s="11" t="s">
        <v>24</v>
      </c>
      <c r="G1021" s="11" t="s">
        <v>60</v>
      </c>
      <c r="H1021" s="11" t="s">
        <v>52</v>
      </c>
      <c r="I1021" s="11" t="s">
        <v>27</v>
      </c>
      <c r="J1021" s="11" t="s">
        <v>28</v>
      </c>
      <c r="K1021" s="11" t="s">
        <v>50</v>
      </c>
      <c r="L1021" s="15">
        <v>2</v>
      </c>
      <c r="M1021" s="16">
        <v>41.25</v>
      </c>
      <c r="N1021" s="17">
        <v>0</v>
      </c>
      <c r="O1021" s="16">
        <v>17.13</v>
      </c>
      <c r="P1021" s="16">
        <f t="shared" si="108"/>
        <v>82.5</v>
      </c>
      <c r="Q1021" s="16">
        <f t="shared" si="109"/>
        <v>34.26</v>
      </c>
      <c r="R1021" s="16">
        <f t="shared" si="110"/>
        <v>48.24</v>
      </c>
      <c r="S1021" s="18">
        <f t="shared" si="111"/>
        <v>0.58472727272727298</v>
      </c>
      <c r="T1021" s="19">
        <f>YEAR(SalesDataTable[[#This Row],[Order Date]])</f>
        <v>2026</v>
      </c>
      <c r="U1021" s="18" t="str">
        <f>"Q"&amp;ROUNDUP(MONTH(SalesDataTable[[#This Row],[Order Date]])/3,0)</f>
        <v>Q2</v>
      </c>
      <c r="V1021" s="15">
        <f>MONTH(SalesDataTable[[#This Row],[Order Date]])</f>
        <v>6</v>
      </c>
      <c r="W1021" s="18" t="str">
        <f>TEXT(SalesDataTable[[#This Row],[Order Date]],"mmm")</f>
        <v>Jun</v>
      </c>
    </row>
    <row r="1022" spans="1:23" ht="15.6">
      <c r="A1022" s="11">
        <v>3989</v>
      </c>
      <c r="B1022" s="12">
        <v>46180</v>
      </c>
      <c r="C1022" s="11">
        <f t="shared" si="105"/>
        <v>2026</v>
      </c>
      <c r="D1022" s="13" t="str">
        <f t="shared" si="106"/>
        <v>Jun</v>
      </c>
      <c r="E1022" s="14" t="str">
        <f t="shared" si="107"/>
        <v>Q2</v>
      </c>
      <c r="F1022" s="11" t="s">
        <v>30</v>
      </c>
      <c r="G1022" s="11" t="s">
        <v>67</v>
      </c>
      <c r="H1022" s="11" t="s">
        <v>26</v>
      </c>
      <c r="I1022" s="11" t="s">
        <v>27</v>
      </c>
      <c r="J1022" s="11" t="s">
        <v>33</v>
      </c>
      <c r="K1022" s="11" t="s">
        <v>34</v>
      </c>
      <c r="L1022" s="15">
        <v>2</v>
      </c>
      <c r="M1022" s="16">
        <v>92</v>
      </c>
      <c r="N1022" s="17">
        <v>0</v>
      </c>
      <c r="O1022" s="16">
        <v>44.27</v>
      </c>
      <c r="P1022" s="16">
        <f t="shared" si="108"/>
        <v>184</v>
      </c>
      <c r="Q1022" s="16">
        <f t="shared" si="109"/>
        <v>88.54</v>
      </c>
      <c r="R1022" s="16">
        <f t="shared" si="110"/>
        <v>95.46</v>
      </c>
      <c r="S1022" s="18">
        <f t="shared" si="111"/>
        <v>0.51880434782608698</v>
      </c>
      <c r="T1022" s="19">
        <f>YEAR(SalesDataTable[[#This Row],[Order Date]])</f>
        <v>2026</v>
      </c>
      <c r="U1022" s="18" t="str">
        <f>"Q"&amp;ROUNDUP(MONTH(SalesDataTable[[#This Row],[Order Date]])/3,0)</f>
        <v>Q2</v>
      </c>
      <c r="V1022" s="15">
        <f>MONTH(SalesDataTable[[#This Row],[Order Date]])</f>
        <v>6</v>
      </c>
      <c r="W1022" s="18" t="str">
        <f>TEXT(SalesDataTable[[#This Row],[Order Date]],"mmm")</f>
        <v>Jun</v>
      </c>
    </row>
    <row r="1023" spans="1:23" ht="15.6">
      <c r="A1023" s="11">
        <v>4193</v>
      </c>
      <c r="B1023" s="12">
        <v>46180</v>
      </c>
      <c r="C1023" s="11">
        <f t="shared" si="105"/>
        <v>2026</v>
      </c>
      <c r="D1023" s="13" t="str">
        <f t="shared" si="106"/>
        <v>Jun</v>
      </c>
      <c r="E1023" s="14" t="str">
        <f t="shared" si="107"/>
        <v>Q2</v>
      </c>
      <c r="F1023" s="11" t="s">
        <v>30</v>
      </c>
      <c r="G1023" s="11" t="s">
        <v>51</v>
      </c>
      <c r="H1023" s="11" t="s">
        <v>26</v>
      </c>
      <c r="I1023" s="11" t="s">
        <v>37</v>
      </c>
      <c r="J1023" s="11" t="s">
        <v>47</v>
      </c>
      <c r="K1023" s="11" t="s">
        <v>64</v>
      </c>
      <c r="L1023" s="15">
        <v>1</v>
      </c>
      <c r="M1023" s="16">
        <v>80.89</v>
      </c>
      <c r="N1023" s="17">
        <v>0.1</v>
      </c>
      <c r="O1023" s="16">
        <v>40.32</v>
      </c>
      <c r="P1023" s="16">
        <f t="shared" si="108"/>
        <v>72.801000000000002</v>
      </c>
      <c r="Q1023" s="16">
        <f t="shared" si="109"/>
        <v>40.32</v>
      </c>
      <c r="R1023" s="16">
        <f t="shared" si="110"/>
        <v>32.481000000000002</v>
      </c>
      <c r="S1023" s="18">
        <f t="shared" si="111"/>
        <v>0.446161453826184</v>
      </c>
      <c r="T1023" s="19">
        <f>YEAR(SalesDataTable[[#This Row],[Order Date]])</f>
        <v>2026</v>
      </c>
      <c r="U1023" s="18" t="str">
        <f>"Q"&amp;ROUNDUP(MONTH(SalesDataTable[[#This Row],[Order Date]])/3,0)</f>
        <v>Q2</v>
      </c>
      <c r="V1023" s="15">
        <f>MONTH(SalesDataTable[[#This Row],[Order Date]])</f>
        <v>6</v>
      </c>
      <c r="W1023" s="18" t="str">
        <f>TEXT(SalesDataTable[[#This Row],[Order Date]],"mmm")</f>
        <v>Jun</v>
      </c>
    </row>
    <row r="1024" spans="1:23" ht="15.6">
      <c r="A1024" s="11">
        <v>4413</v>
      </c>
      <c r="B1024" s="12">
        <v>46180</v>
      </c>
      <c r="C1024" s="11">
        <f t="shared" si="105"/>
        <v>2026</v>
      </c>
      <c r="D1024" s="13" t="str">
        <f t="shared" si="106"/>
        <v>Jun</v>
      </c>
      <c r="E1024" s="14" t="str">
        <f t="shared" si="107"/>
        <v>Q2</v>
      </c>
      <c r="F1024" s="11" t="s">
        <v>24</v>
      </c>
      <c r="G1024" s="11" t="s">
        <v>25</v>
      </c>
      <c r="H1024" s="11" t="s">
        <v>43</v>
      </c>
      <c r="I1024" s="11" t="s">
        <v>37</v>
      </c>
      <c r="J1024" s="11" t="s">
        <v>47</v>
      </c>
      <c r="K1024" s="11" t="s">
        <v>53</v>
      </c>
      <c r="L1024" s="15">
        <v>1</v>
      </c>
      <c r="M1024" s="16">
        <v>194.73</v>
      </c>
      <c r="N1024" s="17">
        <v>0</v>
      </c>
      <c r="O1024" s="16">
        <v>101.91</v>
      </c>
      <c r="P1024" s="16">
        <f t="shared" si="108"/>
        <v>194.73</v>
      </c>
      <c r="Q1024" s="16">
        <f t="shared" si="109"/>
        <v>101.91</v>
      </c>
      <c r="R1024" s="16">
        <f t="shared" si="110"/>
        <v>92.82</v>
      </c>
      <c r="S1024" s="18">
        <f t="shared" si="111"/>
        <v>0.47665999075643201</v>
      </c>
      <c r="T1024" s="19">
        <f>YEAR(SalesDataTable[[#This Row],[Order Date]])</f>
        <v>2026</v>
      </c>
      <c r="U1024" s="18" t="str">
        <f>"Q"&amp;ROUNDUP(MONTH(SalesDataTable[[#This Row],[Order Date]])/3,0)</f>
        <v>Q2</v>
      </c>
      <c r="V1024" s="15">
        <f>MONTH(SalesDataTable[[#This Row],[Order Date]])</f>
        <v>6</v>
      </c>
      <c r="W1024" s="18" t="str">
        <f>TEXT(SalesDataTable[[#This Row],[Order Date]],"mmm")</f>
        <v>Jun</v>
      </c>
    </row>
    <row r="1025" spans="1:23" ht="15.6">
      <c r="A1025" s="11">
        <v>4598</v>
      </c>
      <c r="B1025" s="12">
        <v>46180</v>
      </c>
      <c r="C1025" s="11">
        <f t="shared" si="105"/>
        <v>2026</v>
      </c>
      <c r="D1025" s="13" t="str">
        <f t="shared" si="106"/>
        <v>Jun</v>
      </c>
      <c r="E1025" s="14" t="str">
        <f t="shared" si="107"/>
        <v>Q2</v>
      </c>
      <c r="F1025" s="11" t="s">
        <v>44</v>
      </c>
      <c r="G1025" s="11" t="s">
        <v>45</v>
      </c>
      <c r="H1025" s="11" t="s">
        <v>32</v>
      </c>
      <c r="I1025" s="11" t="s">
        <v>40</v>
      </c>
      <c r="J1025" s="11" t="s">
        <v>33</v>
      </c>
      <c r="K1025" s="11" t="s">
        <v>34</v>
      </c>
      <c r="L1025" s="15">
        <v>5</v>
      </c>
      <c r="M1025" s="16">
        <v>93.82</v>
      </c>
      <c r="N1025" s="17">
        <v>0.15</v>
      </c>
      <c r="O1025" s="16">
        <v>46.06</v>
      </c>
      <c r="P1025" s="16">
        <f t="shared" si="108"/>
        <v>398.73500000000001</v>
      </c>
      <c r="Q1025" s="16">
        <f t="shared" si="109"/>
        <v>230.3</v>
      </c>
      <c r="R1025" s="16">
        <f t="shared" si="110"/>
        <v>168.435</v>
      </c>
      <c r="S1025" s="18">
        <f t="shared" si="111"/>
        <v>0.42242341404692302</v>
      </c>
      <c r="T1025" s="19">
        <f>YEAR(SalesDataTable[[#This Row],[Order Date]])</f>
        <v>2026</v>
      </c>
      <c r="U1025" s="18" t="str">
        <f>"Q"&amp;ROUNDUP(MONTH(SalesDataTable[[#This Row],[Order Date]])/3,0)</f>
        <v>Q2</v>
      </c>
      <c r="V1025" s="15">
        <f>MONTH(SalesDataTable[[#This Row],[Order Date]])</f>
        <v>6</v>
      </c>
      <c r="W1025" s="18" t="str">
        <f>TEXT(SalesDataTable[[#This Row],[Order Date]],"mmm")</f>
        <v>Jun</v>
      </c>
    </row>
    <row r="1026" spans="1:23" ht="15.6">
      <c r="A1026" s="11">
        <v>72</v>
      </c>
      <c r="B1026" s="12">
        <v>46181</v>
      </c>
      <c r="C1026" s="11">
        <f t="shared" ref="C1026:C1089" si="112">YEAR(B1026)</f>
        <v>2026</v>
      </c>
      <c r="D1026" s="13" t="str">
        <f t="shared" ref="D1026:D1089" si="113">TEXT(B1026,"MMM")</f>
        <v>Jun</v>
      </c>
      <c r="E1026" s="14" t="str">
        <f t="shared" ref="E1026:E1089" si="114">"Q"&amp;ROUNDUP(MONTH(B1026)/3,0)</f>
        <v>Q2</v>
      </c>
      <c r="F1026" s="11" t="s">
        <v>35</v>
      </c>
      <c r="G1026" s="11" t="s">
        <v>63</v>
      </c>
      <c r="H1026" s="11" t="s">
        <v>43</v>
      </c>
      <c r="I1026" s="11" t="s">
        <v>37</v>
      </c>
      <c r="J1026" s="11" t="s">
        <v>33</v>
      </c>
      <c r="K1026" s="11" t="s">
        <v>41</v>
      </c>
      <c r="L1026" s="15">
        <v>3</v>
      </c>
      <c r="M1026" s="16">
        <v>142.53</v>
      </c>
      <c r="N1026" s="17">
        <v>0</v>
      </c>
      <c r="O1026" s="16">
        <v>80.67</v>
      </c>
      <c r="P1026" s="16">
        <f t="shared" ref="P1026:P1089" si="115">L1026*M1026*(1-N1026)</f>
        <v>427.59</v>
      </c>
      <c r="Q1026" s="16">
        <f t="shared" ref="Q1026:Q1089" si="116">L1026*O1026</f>
        <v>242.01</v>
      </c>
      <c r="R1026" s="16">
        <f t="shared" ref="R1026:R1089" si="117">P1026-Q1026</f>
        <v>185.58</v>
      </c>
      <c r="S1026" s="18">
        <f t="shared" ref="S1026:S1089" si="118">IFERROR(R1026/P1026,0)</f>
        <v>0.43401389181224997</v>
      </c>
      <c r="T1026" s="19">
        <f>YEAR(SalesDataTable[[#This Row],[Order Date]])</f>
        <v>2026</v>
      </c>
      <c r="U1026" s="18" t="str">
        <f>"Q"&amp;ROUNDUP(MONTH(SalesDataTable[[#This Row],[Order Date]])/3,0)</f>
        <v>Q2</v>
      </c>
      <c r="V1026" s="15">
        <f>MONTH(SalesDataTable[[#This Row],[Order Date]])</f>
        <v>6</v>
      </c>
      <c r="W1026" s="18" t="str">
        <f>TEXT(SalesDataTable[[#This Row],[Order Date]],"mmm")</f>
        <v>Jun</v>
      </c>
    </row>
    <row r="1027" spans="1:23" ht="15.6">
      <c r="A1027" s="11">
        <v>176</v>
      </c>
      <c r="B1027" s="12">
        <v>46181</v>
      </c>
      <c r="C1027" s="11">
        <f t="shared" si="112"/>
        <v>2026</v>
      </c>
      <c r="D1027" s="13" t="str">
        <f t="shared" si="113"/>
        <v>Jun</v>
      </c>
      <c r="E1027" s="14" t="str">
        <f t="shared" si="114"/>
        <v>Q2</v>
      </c>
      <c r="F1027" s="11" t="s">
        <v>30</v>
      </c>
      <c r="G1027" s="11" t="s">
        <v>73</v>
      </c>
      <c r="H1027" s="11" t="s">
        <v>26</v>
      </c>
      <c r="I1027" s="11" t="s">
        <v>27</v>
      </c>
      <c r="J1027" s="11" t="s">
        <v>47</v>
      </c>
      <c r="K1027" s="11" t="s">
        <v>53</v>
      </c>
      <c r="L1027" s="15">
        <v>1</v>
      </c>
      <c r="M1027" s="16">
        <v>196.33</v>
      </c>
      <c r="N1027" s="17">
        <v>0</v>
      </c>
      <c r="O1027" s="16">
        <v>103.27</v>
      </c>
      <c r="P1027" s="16">
        <f t="shared" si="115"/>
        <v>196.33</v>
      </c>
      <c r="Q1027" s="16">
        <f t="shared" si="116"/>
        <v>103.27</v>
      </c>
      <c r="R1027" s="16">
        <f t="shared" si="117"/>
        <v>93.06</v>
      </c>
      <c r="S1027" s="18">
        <f t="shared" si="118"/>
        <v>0.47399786074466499</v>
      </c>
      <c r="T1027" s="19">
        <f>YEAR(SalesDataTable[[#This Row],[Order Date]])</f>
        <v>2026</v>
      </c>
      <c r="U1027" s="18" t="str">
        <f>"Q"&amp;ROUNDUP(MONTH(SalesDataTable[[#This Row],[Order Date]])/3,0)</f>
        <v>Q2</v>
      </c>
      <c r="V1027" s="15">
        <f>MONTH(SalesDataTable[[#This Row],[Order Date]])</f>
        <v>6</v>
      </c>
      <c r="W1027" s="18" t="str">
        <f>TEXT(SalesDataTable[[#This Row],[Order Date]],"mmm")</f>
        <v>Jun</v>
      </c>
    </row>
    <row r="1028" spans="1:23" ht="15.6">
      <c r="A1028" s="11">
        <v>205</v>
      </c>
      <c r="B1028" s="12">
        <v>46181</v>
      </c>
      <c r="C1028" s="11">
        <f t="shared" si="112"/>
        <v>2026</v>
      </c>
      <c r="D1028" s="13" t="str">
        <f t="shared" si="113"/>
        <v>Jun</v>
      </c>
      <c r="E1028" s="14" t="str">
        <f t="shared" si="114"/>
        <v>Q2</v>
      </c>
      <c r="F1028" s="11" t="s">
        <v>44</v>
      </c>
      <c r="G1028" s="11" t="s">
        <v>55</v>
      </c>
      <c r="H1028" s="11" t="s">
        <v>26</v>
      </c>
      <c r="I1028" s="11" t="s">
        <v>37</v>
      </c>
      <c r="J1028" s="11" t="s">
        <v>28</v>
      </c>
      <c r="K1028" s="11" t="s">
        <v>50</v>
      </c>
      <c r="L1028" s="15">
        <v>2</v>
      </c>
      <c r="M1028" s="16">
        <v>41.05</v>
      </c>
      <c r="N1028" s="17">
        <v>0</v>
      </c>
      <c r="O1028" s="16">
        <v>16.690000000000001</v>
      </c>
      <c r="P1028" s="16">
        <f t="shared" si="115"/>
        <v>82.1</v>
      </c>
      <c r="Q1028" s="16">
        <f t="shared" si="116"/>
        <v>33.380000000000003</v>
      </c>
      <c r="R1028" s="16">
        <f t="shared" si="117"/>
        <v>48.72</v>
      </c>
      <c r="S1028" s="18">
        <f t="shared" si="118"/>
        <v>0.59342265529841698</v>
      </c>
      <c r="T1028" s="19">
        <f>YEAR(SalesDataTable[[#This Row],[Order Date]])</f>
        <v>2026</v>
      </c>
      <c r="U1028" s="18" t="str">
        <f>"Q"&amp;ROUNDUP(MONTH(SalesDataTable[[#This Row],[Order Date]])/3,0)</f>
        <v>Q2</v>
      </c>
      <c r="V1028" s="15">
        <f>MONTH(SalesDataTable[[#This Row],[Order Date]])</f>
        <v>6</v>
      </c>
      <c r="W1028" s="18" t="str">
        <f>TEXT(SalesDataTable[[#This Row],[Order Date]],"mmm")</f>
        <v>Jun</v>
      </c>
    </row>
    <row r="1029" spans="1:23" ht="15.6">
      <c r="A1029" s="11">
        <v>896</v>
      </c>
      <c r="B1029" s="12">
        <v>46181</v>
      </c>
      <c r="C1029" s="11">
        <f t="shared" si="112"/>
        <v>2026</v>
      </c>
      <c r="D1029" s="13" t="str">
        <f t="shared" si="113"/>
        <v>Jun</v>
      </c>
      <c r="E1029" s="14" t="str">
        <f t="shared" si="114"/>
        <v>Q2</v>
      </c>
      <c r="F1029" s="11" t="s">
        <v>44</v>
      </c>
      <c r="G1029" s="11" t="s">
        <v>57</v>
      </c>
      <c r="H1029" s="11" t="s">
        <v>26</v>
      </c>
      <c r="I1029" s="11" t="s">
        <v>37</v>
      </c>
      <c r="J1029" s="11" t="s">
        <v>58</v>
      </c>
      <c r="K1029" s="11" t="s">
        <v>62</v>
      </c>
      <c r="L1029" s="15">
        <v>1</v>
      </c>
      <c r="M1029" s="16">
        <v>123.09</v>
      </c>
      <c r="N1029" s="17">
        <v>0</v>
      </c>
      <c r="O1029" s="16">
        <v>68.03</v>
      </c>
      <c r="P1029" s="16">
        <f t="shared" si="115"/>
        <v>123.09</v>
      </c>
      <c r="Q1029" s="16">
        <f t="shared" si="116"/>
        <v>68.03</v>
      </c>
      <c r="R1029" s="16">
        <f t="shared" si="117"/>
        <v>55.06</v>
      </c>
      <c r="S1029" s="18">
        <f t="shared" si="118"/>
        <v>0.44731497278414201</v>
      </c>
      <c r="T1029" s="19">
        <f>YEAR(SalesDataTable[[#This Row],[Order Date]])</f>
        <v>2026</v>
      </c>
      <c r="U1029" s="18" t="str">
        <f>"Q"&amp;ROUNDUP(MONTH(SalesDataTable[[#This Row],[Order Date]])/3,0)</f>
        <v>Q2</v>
      </c>
      <c r="V1029" s="15">
        <f>MONTH(SalesDataTable[[#This Row],[Order Date]])</f>
        <v>6</v>
      </c>
      <c r="W1029" s="18" t="str">
        <f>TEXT(SalesDataTable[[#This Row],[Order Date]],"mmm")</f>
        <v>Jun</v>
      </c>
    </row>
    <row r="1030" spans="1:23" ht="15.6">
      <c r="A1030" s="11">
        <v>1697</v>
      </c>
      <c r="B1030" s="12">
        <v>46181</v>
      </c>
      <c r="C1030" s="11">
        <f t="shared" si="112"/>
        <v>2026</v>
      </c>
      <c r="D1030" s="13" t="str">
        <f t="shared" si="113"/>
        <v>Jun</v>
      </c>
      <c r="E1030" s="14" t="str">
        <f t="shared" si="114"/>
        <v>Q2</v>
      </c>
      <c r="F1030" s="11" t="s">
        <v>30</v>
      </c>
      <c r="G1030" s="11" t="s">
        <v>67</v>
      </c>
      <c r="H1030" s="11" t="s">
        <v>26</v>
      </c>
      <c r="I1030" s="11" t="s">
        <v>40</v>
      </c>
      <c r="J1030" s="11" t="s">
        <v>33</v>
      </c>
      <c r="K1030" s="11" t="s">
        <v>41</v>
      </c>
      <c r="L1030" s="15">
        <v>2</v>
      </c>
      <c r="M1030" s="16">
        <v>141.09</v>
      </c>
      <c r="N1030" s="17">
        <v>0</v>
      </c>
      <c r="O1030" s="16">
        <v>81.69</v>
      </c>
      <c r="P1030" s="16">
        <f t="shared" si="115"/>
        <v>282.18</v>
      </c>
      <c r="Q1030" s="16">
        <f t="shared" si="116"/>
        <v>163.38</v>
      </c>
      <c r="R1030" s="16">
        <f t="shared" si="117"/>
        <v>118.8</v>
      </c>
      <c r="S1030" s="18">
        <f t="shared" si="118"/>
        <v>0.42100786731873302</v>
      </c>
      <c r="T1030" s="19">
        <f>YEAR(SalesDataTable[[#This Row],[Order Date]])</f>
        <v>2026</v>
      </c>
      <c r="U1030" s="18" t="str">
        <f>"Q"&amp;ROUNDUP(MONTH(SalesDataTable[[#This Row],[Order Date]])/3,0)</f>
        <v>Q2</v>
      </c>
      <c r="V1030" s="15">
        <f>MONTH(SalesDataTable[[#This Row],[Order Date]])</f>
        <v>6</v>
      </c>
      <c r="W1030" s="18" t="str">
        <f>TEXT(SalesDataTable[[#This Row],[Order Date]],"mmm")</f>
        <v>Jun</v>
      </c>
    </row>
    <row r="1031" spans="1:23" ht="15.6">
      <c r="A1031" s="11">
        <v>2159</v>
      </c>
      <c r="B1031" s="12">
        <v>46181</v>
      </c>
      <c r="C1031" s="11">
        <f t="shared" si="112"/>
        <v>2026</v>
      </c>
      <c r="D1031" s="13" t="str">
        <f t="shared" si="113"/>
        <v>Jun</v>
      </c>
      <c r="E1031" s="14" t="str">
        <f t="shared" si="114"/>
        <v>Q2</v>
      </c>
      <c r="F1031" s="11" t="s">
        <v>35</v>
      </c>
      <c r="G1031" s="11" t="s">
        <v>63</v>
      </c>
      <c r="H1031" s="11" t="s">
        <v>43</v>
      </c>
      <c r="I1031" s="11" t="s">
        <v>37</v>
      </c>
      <c r="J1031" s="11" t="s">
        <v>33</v>
      </c>
      <c r="K1031" s="11" t="s">
        <v>61</v>
      </c>
      <c r="L1031" s="15">
        <v>1</v>
      </c>
      <c r="M1031" s="16">
        <v>157.04</v>
      </c>
      <c r="N1031" s="17">
        <v>0</v>
      </c>
      <c r="O1031" s="16">
        <v>77.540000000000006</v>
      </c>
      <c r="P1031" s="16">
        <f t="shared" si="115"/>
        <v>157.04</v>
      </c>
      <c r="Q1031" s="16">
        <f t="shared" si="116"/>
        <v>77.540000000000006</v>
      </c>
      <c r="R1031" s="16">
        <f t="shared" si="117"/>
        <v>79.5</v>
      </c>
      <c r="S1031" s="18">
        <f t="shared" si="118"/>
        <v>0.50624044829342796</v>
      </c>
      <c r="T1031" s="19">
        <f>YEAR(SalesDataTable[[#This Row],[Order Date]])</f>
        <v>2026</v>
      </c>
      <c r="U1031" s="18" t="str">
        <f>"Q"&amp;ROUNDUP(MONTH(SalesDataTable[[#This Row],[Order Date]])/3,0)</f>
        <v>Q2</v>
      </c>
      <c r="V1031" s="15">
        <f>MONTH(SalesDataTable[[#This Row],[Order Date]])</f>
        <v>6</v>
      </c>
      <c r="W1031" s="18" t="str">
        <f>TEXT(SalesDataTable[[#This Row],[Order Date]],"mmm")</f>
        <v>Jun</v>
      </c>
    </row>
    <row r="1032" spans="1:23" ht="15.6">
      <c r="A1032" s="11">
        <v>2772</v>
      </c>
      <c r="B1032" s="12">
        <v>46181</v>
      </c>
      <c r="C1032" s="11">
        <f t="shared" si="112"/>
        <v>2026</v>
      </c>
      <c r="D1032" s="13" t="str">
        <f t="shared" si="113"/>
        <v>Jun</v>
      </c>
      <c r="E1032" s="14" t="str">
        <f t="shared" si="114"/>
        <v>Q2</v>
      </c>
      <c r="F1032" s="11" t="s">
        <v>44</v>
      </c>
      <c r="G1032" s="11" t="s">
        <v>55</v>
      </c>
      <c r="H1032" s="11" t="s">
        <v>43</v>
      </c>
      <c r="I1032" s="11" t="s">
        <v>37</v>
      </c>
      <c r="J1032" s="11" t="s">
        <v>38</v>
      </c>
      <c r="K1032" s="11" t="s">
        <v>68</v>
      </c>
      <c r="L1032" s="15">
        <v>6</v>
      </c>
      <c r="M1032" s="16">
        <v>136.46</v>
      </c>
      <c r="N1032" s="17">
        <v>0</v>
      </c>
      <c r="O1032" s="16">
        <v>68.61</v>
      </c>
      <c r="P1032" s="16">
        <f t="shared" si="115"/>
        <v>818.76</v>
      </c>
      <c r="Q1032" s="16">
        <f t="shared" si="116"/>
        <v>411.66</v>
      </c>
      <c r="R1032" s="16">
        <f t="shared" si="117"/>
        <v>407.1</v>
      </c>
      <c r="S1032" s="18">
        <f t="shared" si="118"/>
        <v>0.49721530118716101</v>
      </c>
      <c r="T1032" s="19">
        <f>YEAR(SalesDataTable[[#This Row],[Order Date]])</f>
        <v>2026</v>
      </c>
      <c r="U1032" s="18" t="str">
        <f>"Q"&amp;ROUNDUP(MONTH(SalesDataTable[[#This Row],[Order Date]])/3,0)</f>
        <v>Q2</v>
      </c>
      <c r="V1032" s="15">
        <f>MONTH(SalesDataTable[[#This Row],[Order Date]])</f>
        <v>6</v>
      </c>
      <c r="W1032" s="18" t="str">
        <f>TEXT(SalesDataTable[[#This Row],[Order Date]],"mmm")</f>
        <v>Jun</v>
      </c>
    </row>
    <row r="1033" spans="1:23" ht="15.6">
      <c r="A1033" s="11">
        <v>3091</v>
      </c>
      <c r="B1033" s="12">
        <v>46181</v>
      </c>
      <c r="C1033" s="11">
        <f t="shared" si="112"/>
        <v>2026</v>
      </c>
      <c r="D1033" s="13" t="str">
        <f t="shared" si="113"/>
        <v>Jun</v>
      </c>
      <c r="E1033" s="14" t="str">
        <f t="shared" si="114"/>
        <v>Q2</v>
      </c>
      <c r="F1033" s="11" t="s">
        <v>24</v>
      </c>
      <c r="G1033" s="11" t="s">
        <v>25</v>
      </c>
      <c r="H1033" s="11" t="s">
        <v>26</v>
      </c>
      <c r="I1033" s="11" t="s">
        <v>37</v>
      </c>
      <c r="J1033" s="11" t="s">
        <v>58</v>
      </c>
      <c r="K1033" s="11" t="s">
        <v>66</v>
      </c>
      <c r="L1033" s="15">
        <v>1</v>
      </c>
      <c r="M1033" s="16">
        <v>36.1</v>
      </c>
      <c r="N1033" s="17">
        <v>0</v>
      </c>
      <c r="O1033" s="16">
        <v>13.65</v>
      </c>
      <c r="P1033" s="16">
        <f t="shared" si="115"/>
        <v>36.1</v>
      </c>
      <c r="Q1033" s="16">
        <f t="shared" si="116"/>
        <v>13.65</v>
      </c>
      <c r="R1033" s="16">
        <f t="shared" si="117"/>
        <v>22.45</v>
      </c>
      <c r="S1033" s="18">
        <f t="shared" si="118"/>
        <v>0.62188365650969502</v>
      </c>
      <c r="T1033" s="19">
        <f>YEAR(SalesDataTable[[#This Row],[Order Date]])</f>
        <v>2026</v>
      </c>
      <c r="U1033" s="18" t="str">
        <f>"Q"&amp;ROUNDUP(MONTH(SalesDataTable[[#This Row],[Order Date]])/3,0)</f>
        <v>Q2</v>
      </c>
      <c r="V1033" s="15">
        <f>MONTH(SalesDataTable[[#This Row],[Order Date]])</f>
        <v>6</v>
      </c>
      <c r="W1033" s="18" t="str">
        <f>TEXT(SalesDataTable[[#This Row],[Order Date]],"mmm")</f>
        <v>Jun</v>
      </c>
    </row>
    <row r="1034" spans="1:23" ht="15.6">
      <c r="A1034" s="11">
        <v>4241</v>
      </c>
      <c r="B1034" s="12">
        <v>46181</v>
      </c>
      <c r="C1034" s="11">
        <f t="shared" si="112"/>
        <v>2026</v>
      </c>
      <c r="D1034" s="13" t="str">
        <f t="shared" si="113"/>
        <v>Jun</v>
      </c>
      <c r="E1034" s="14" t="str">
        <f t="shared" si="114"/>
        <v>Q2</v>
      </c>
      <c r="F1034" s="11" t="s">
        <v>44</v>
      </c>
      <c r="G1034" s="11" t="s">
        <v>71</v>
      </c>
      <c r="H1034" s="11" t="s">
        <v>26</v>
      </c>
      <c r="I1034" s="11" t="s">
        <v>37</v>
      </c>
      <c r="J1034" s="11" t="s">
        <v>33</v>
      </c>
      <c r="K1034" s="11" t="s">
        <v>34</v>
      </c>
      <c r="L1034" s="15">
        <v>3</v>
      </c>
      <c r="M1034" s="16">
        <v>92.73</v>
      </c>
      <c r="N1034" s="17">
        <v>0</v>
      </c>
      <c r="O1034" s="16">
        <v>44.68</v>
      </c>
      <c r="P1034" s="16">
        <f t="shared" si="115"/>
        <v>278.19</v>
      </c>
      <c r="Q1034" s="16">
        <f t="shared" si="116"/>
        <v>134.04</v>
      </c>
      <c r="R1034" s="16">
        <f t="shared" si="117"/>
        <v>144.15</v>
      </c>
      <c r="S1034" s="18">
        <f t="shared" si="118"/>
        <v>0.518171034185269</v>
      </c>
      <c r="T1034" s="19">
        <f>YEAR(SalesDataTable[[#This Row],[Order Date]])</f>
        <v>2026</v>
      </c>
      <c r="U1034" s="18" t="str">
        <f>"Q"&amp;ROUNDUP(MONTH(SalesDataTable[[#This Row],[Order Date]])/3,0)</f>
        <v>Q2</v>
      </c>
      <c r="V1034" s="15">
        <f>MONTH(SalesDataTable[[#This Row],[Order Date]])</f>
        <v>6</v>
      </c>
      <c r="W1034" s="18" t="str">
        <f>TEXT(SalesDataTable[[#This Row],[Order Date]],"mmm")</f>
        <v>Jun</v>
      </c>
    </row>
    <row r="1035" spans="1:23" ht="15.6">
      <c r="A1035" s="11">
        <v>5185</v>
      </c>
      <c r="B1035" s="12">
        <v>46181</v>
      </c>
      <c r="C1035" s="11">
        <f t="shared" si="112"/>
        <v>2026</v>
      </c>
      <c r="D1035" s="13" t="str">
        <f t="shared" si="113"/>
        <v>Jun</v>
      </c>
      <c r="E1035" s="14" t="str">
        <f t="shared" si="114"/>
        <v>Q2</v>
      </c>
      <c r="F1035" s="11" t="s">
        <v>30</v>
      </c>
      <c r="G1035" s="11" t="s">
        <v>67</v>
      </c>
      <c r="H1035" s="11" t="s">
        <v>26</v>
      </c>
      <c r="I1035" s="11" t="s">
        <v>37</v>
      </c>
      <c r="J1035" s="11" t="s">
        <v>38</v>
      </c>
      <c r="K1035" s="11" t="s">
        <v>72</v>
      </c>
      <c r="L1035" s="15">
        <v>3</v>
      </c>
      <c r="M1035" s="16">
        <v>164.31</v>
      </c>
      <c r="N1035" s="17">
        <v>0.05</v>
      </c>
      <c r="O1035" s="16">
        <v>86</v>
      </c>
      <c r="P1035" s="16">
        <f t="shared" si="115"/>
        <v>468.2835</v>
      </c>
      <c r="Q1035" s="16">
        <f t="shared" si="116"/>
        <v>258</v>
      </c>
      <c r="R1035" s="16">
        <f t="shared" si="117"/>
        <v>210.2835</v>
      </c>
      <c r="S1035" s="18">
        <f t="shared" si="118"/>
        <v>0.44905169624810598</v>
      </c>
      <c r="T1035" s="19">
        <f>YEAR(SalesDataTable[[#This Row],[Order Date]])</f>
        <v>2026</v>
      </c>
      <c r="U1035" s="18" t="str">
        <f>"Q"&amp;ROUNDUP(MONTH(SalesDataTable[[#This Row],[Order Date]])/3,0)</f>
        <v>Q2</v>
      </c>
      <c r="V1035" s="15">
        <f>MONTH(SalesDataTable[[#This Row],[Order Date]])</f>
        <v>6</v>
      </c>
      <c r="W1035" s="18" t="str">
        <f>TEXT(SalesDataTable[[#This Row],[Order Date]],"mmm")</f>
        <v>Jun</v>
      </c>
    </row>
    <row r="1036" spans="1:23" ht="15.6">
      <c r="A1036" s="11">
        <v>1437</v>
      </c>
      <c r="B1036" s="12">
        <v>46182</v>
      </c>
      <c r="C1036" s="11">
        <f t="shared" si="112"/>
        <v>2026</v>
      </c>
      <c r="D1036" s="13" t="str">
        <f t="shared" si="113"/>
        <v>Jun</v>
      </c>
      <c r="E1036" s="14" t="str">
        <f t="shared" si="114"/>
        <v>Q2</v>
      </c>
      <c r="F1036" s="11" t="s">
        <v>44</v>
      </c>
      <c r="G1036" s="11" t="s">
        <v>57</v>
      </c>
      <c r="H1036" s="11" t="s">
        <v>52</v>
      </c>
      <c r="I1036" s="11" t="s">
        <v>37</v>
      </c>
      <c r="J1036" s="11" t="s">
        <v>38</v>
      </c>
      <c r="K1036" s="11" t="s">
        <v>39</v>
      </c>
      <c r="L1036" s="15">
        <v>2</v>
      </c>
      <c r="M1036" s="16">
        <v>36.85</v>
      </c>
      <c r="N1036" s="17">
        <v>0.1</v>
      </c>
      <c r="O1036" s="16">
        <v>13.92</v>
      </c>
      <c r="P1036" s="16">
        <f t="shared" si="115"/>
        <v>66.33</v>
      </c>
      <c r="Q1036" s="16">
        <f t="shared" si="116"/>
        <v>27.84</v>
      </c>
      <c r="R1036" s="16">
        <f t="shared" si="117"/>
        <v>38.49</v>
      </c>
      <c r="S1036" s="18">
        <f t="shared" si="118"/>
        <v>0.58028041610131198</v>
      </c>
      <c r="T1036" s="19">
        <f>YEAR(SalesDataTable[[#This Row],[Order Date]])</f>
        <v>2026</v>
      </c>
      <c r="U1036" s="18" t="str">
        <f>"Q"&amp;ROUNDUP(MONTH(SalesDataTable[[#This Row],[Order Date]])/3,0)</f>
        <v>Q2</v>
      </c>
      <c r="V1036" s="15">
        <f>MONTH(SalesDataTable[[#This Row],[Order Date]])</f>
        <v>6</v>
      </c>
      <c r="W1036" s="18" t="str">
        <f>TEXT(SalesDataTable[[#This Row],[Order Date]],"mmm")</f>
        <v>Jun</v>
      </c>
    </row>
    <row r="1037" spans="1:23" ht="15.6">
      <c r="A1037" s="11">
        <v>2316</v>
      </c>
      <c r="B1037" s="12">
        <v>46182</v>
      </c>
      <c r="C1037" s="11">
        <f t="shared" si="112"/>
        <v>2026</v>
      </c>
      <c r="D1037" s="13" t="str">
        <f t="shared" si="113"/>
        <v>Jun</v>
      </c>
      <c r="E1037" s="14" t="str">
        <f t="shared" si="114"/>
        <v>Q2</v>
      </c>
      <c r="F1037" s="11" t="s">
        <v>30</v>
      </c>
      <c r="G1037" s="11" t="s">
        <v>65</v>
      </c>
      <c r="H1037" s="11" t="s">
        <v>52</v>
      </c>
      <c r="I1037" s="11" t="s">
        <v>37</v>
      </c>
      <c r="J1037" s="11" t="s">
        <v>58</v>
      </c>
      <c r="K1037" s="11" t="s">
        <v>66</v>
      </c>
      <c r="L1037" s="15">
        <v>1</v>
      </c>
      <c r="M1037" s="16">
        <v>35.619999999999997</v>
      </c>
      <c r="N1037" s="17">
        <v>0</v>
      </c>
      <c r="O1037" s="16">
        <v>14.05</v>
      </c>
      <c r="P1037" s="16">
        <f t="shared" si="115"/>
        <v>35.619999999999997</v>
      </c>
      <c r="Q1037" s="16">
        <f t="shared" si="116"/>
        <v>14.05</v>
      </c>
      <c r="R1037" s="16">
        <f t="shared" si="117"/>
        <v>21.57</v>
      </c>
      <c r="S1037" s="18">
        <f t="shared" si="118"/>
        <v>0.60555867490174098</v>
      </c>
      <c r="T1037" s="19">
        <f>YEAR(SalesDataTable[[#This Row],[Order Date]])</f>
        <v>2026</v>
      </c>
      <c r="U1037" s="18" t="str">
        <f>"Q"&amp;ROUNDUP(MONTH(SalesDataTable[[#This Row],[Order Date]])/3,0)</f>
        <v>Q2</v>
      </c>
      <c r="V1037" s="15">
        <f>MONTH(SalesDataTable[[#This Row],[Order Date]])</f>
        <v>6</v>
      </c>
      <c r="W1037" s="18" t="str">
        <f>TEXT(SalesDataTable[[#This Row],[Order Date]],"mmm")</f>
        <v>Jun</v>
      </c>
    </row>
    <row r="1038" spans="1:23" ht="15.6">
      <c r="A1038" s="11">
        <v>2329</v>
      </c>
      <c r="B1038" s="12">
        <v>46182</v>
      </c>
      <c r="C1038" s="11">
        <f t="shared" si="112"/>
        <v>2026</v>
      </c>
      <c r="D1038" s="13" t="str">
        <f t="shared" si="113"/>
        <v>Jun</v>
      </c>
      <c r="E1038" s="14" t="str">
        <f t="shared" si="114"/>
        <v>Q2</v>
      </c>
      <c r="F1038" s="11" t="s">
        <v>44</v>
      </c>
      <c r="G1038" s="11" t="s">
        <v>57</v>
      </c>
      <c r="H1038" s="11" t="s">
        <v>26</v>
      </c>
      <c r="I1038" s="11" t="s">
        <v>37</v>
      </c>
      <c r="J1038" s="11" t="s">
        <v>33</v>
      </c>
      <c r="K1038" s="11" t="s">
        <v>61</v>
      </c>
      <c r="L1038" s="15">
        <v>3</v>
      </c>
      <c r="M1038" s="16">
        <v>157.43</v>
      </c>
      <c r="N1038" s="17">
        <v>0.15</v>
      </c>
      <c r="O1038" s="16">
        <v>77.56</v>
      </c>
      <c r="P1038" s="16">
        <f t="shared" si="115"/>
        <v>401.44650000000001</v>
      </c>
      <c r="Q1038" s="16">
        <f t="shared" si="116"/>
        <v>232.68</v>
      </c>
      <c r="R1038" s="16">
        <f t="shared" si="117"/>
        <v>168.76650000000001</v>
      </c>
      <c r="S1038" s="18">
        <f t="shared" si="118"/>
        <v>0.42039599299034902</v>
      </c>
      <c r="T1038" s="19">
        <f>YEAR(SalesDataTable[[#This Row],[Order Date]])</f>
        <v>2026</v>
      </c>
      <c r="U1038" s="18" t="str">
        <f>"Q"&amp;ROUNDUP(MONTH(SalesDataTable[[#This Row],[Order Date]])/3,0)</f>
        <v>Q2</v>
      </c>
      <c r="V1038" s="15">
        <f>MONTH(SalesDataTable[[#This Row],[Order Date]])</f>
        <v>6</v>
      </c>
      <c r="W1038" s="18" t="str">
        <f>TEXT(SalesDataTable[[#This Row],[Order Date]],"mmm")</f>
        <v>Jun</v>
      </c>
    </row>
    <row r="1039" spans="1:23" ht="15.6">
      <c r="A1039" s="11">
        <v>3036</v>
      </c>
      <c r="B1039" s="12">
        <v>46182</v>
      </c>
      <c r="C1039" s="11">
        <f t="shared" si="112"/>
        <v>2026</v>
      </c>
      <c r="D1039" s="13" t="str">
        <f t="shared" si="113"/>
        <v>Jun</v>
      </c>
      <c r="E1039" s="14" t="str">
        <f t="shared" si="114"/>
        <v>Q2</v>
      </c>
      <c r="F1039" s="11" t="s">
        <v>30</v>
      </c>
      <c r="G1039" s="11" t="s">
        <v>67</v>
      </c>
      <c r="H1039" s="11" t="s">
        <v>43</v>
      </c>
      <c r="I1039" s="11" t="s">
        <v>37</v>
      </c>
      <c r="J1039" s="11" t="s">
        <v>28</v>
      </c>
      <c r="K1039" s="11" t="s">
        <v>29</v>
      </c>
      <c r="L1039" s="15">
        <v>1</v>
      </c>
      <c r="M1039" s="16">
        <v>81.2</v>
      </c>
      <c r="N1039" s="17">
        <v>0.1</v>
      </c>
      <c r="O1039" s="16">
        <v>41.64</v>
      </c>
      <c r="P1039" s="16">
        <f t="shared" si="115"/>
        <v>73.08</v>
      </c>
      <c r="Q1039" s="16">
        <f t="shared" si="116"/>
        <v>41.64</v>
      </c>
      <c r="R1039" s="16">
        <f t="shared" si="117"/>
        <v>31.44</v>
      </c>
      <c r="S1039" s="18">
        <f t="shared" si="118"/>
        <v>0.43021346469622301</v>
      </c>
      <c r="T1039" s="19">
        <f>YEAR(SalesDataTable[[#This Row],[Order Date]])</f>
        <v>2026</v>
      </c>
      <c r="U1039" s="18" t="str">
        <f>"Q"&amp;ROUNDUP(MONTH(SalesDataTable[[#This Row],[Order Date]])/3,0)</f>
        <v>Q2</v>
      </c>
      <c r="V1039" s="15">
        <f>MONTH(SalesDataTable[[#This Row],[Order Date]])</f>
        <v>6</v>
      </c>
      <c r="W1039" s="18" t="str">
        <f>TEXT(SalesDataTable[[#This Row],[Order Date]],"mmm")</f>
        <v>Jun</v>
      </c>
    </row>
    <row r="1040" spans="1:23" ht="15.6">
      <c r="A1040" s="11">
        <v>3429</v>
      </c>
      <c r="B1040" s="12">
        <v>46182</v>
      </c>
      <c r="C1040" s="11">
        <f t="shared" si="112"/>
        <v>2026</v>
      </c>
      <c r="D1040" s="13" t="str">
        <f t="shared" si="113"/>
        <v>Jun</v>
      </c>
      <c r="E1040" s="14" t="str">
        <f t="shared" si="114"/>
        <v>Q2</v>
      </c>
      <c r="F1040" s="11" t="s">
        <v>44</v>
      </c>
      <c r="G1040" s="11" t="s">
        <v>71</v>
      </c>
      <c r="H1040" s="11" t="s">
        <v>26</v>
      </c>
      <c r="I1040" s="11" t="s">
        <v>27</v>
      </c>
      <c r="J1040" s="11" t="s">
        <v>33</v>
      </c>
      <c r="K1040" s="11" t="s">
        <v>34</v>
      </c>
      <c r="L1040" s="15">
        <v>4</v>
      </c>
      <c r="M1040" s="16">
        <v>93.58</v>
      </c>
      <c r="N1040" s="17">
        <v>0.1</v>
      </c>
      <c r="O1040" s="16">
        <v>44.56</v>
      </c>
      <c r="P1040" s="16">
        <f t="shared" si="115"/>
        <v>336.88799999999998</v>
      </c>
      <c r="Q1040" s="16">
        <f t="shared" si="116"/>
        <v>178.24</v>
      </c>
      <c r="R1040" s="16">
        <f t="shared" si="117"/>
        <v>158.648</v>
      </c>
      <c r="S1040" s="18">
        <f t="shared" si="118"/>
        <v>0.470922086865665</v>
      </c>
      <c r="T1040" s="19">
        <f>YEAR(SalesDataTable[[#This Row],[Order Date]])</f>
        <v>2026</v>
      </c>
      <c r="U1040" s="18" t="str">
        <f>"Q"&amp;ROUNDUP(MONTH(SalesDataTable[[#This Row],[Order Date]])/3,0)</f>
        <v>Q2</v>
      </c>
      <c r="V1040" s="15">
        <f>MONTH(SalesDataTable[[#This Row],[Order Date]])</f>
        <v>6</v>
      </c>
      <c r="W1040" s="18" t="str">
        <f>TEXT(SalesDataTable[[#This Row],[Order Date]],"mmm")</f>
        <v>Jun</v>
      </c>
    </row>
    <row r="1041" spans="1:23" ht="15.6">
      <c r="A1041" s="11">
        <v>3615</v>
      </c>
      <c r="B1041" s="12">
        <v>46182</v>
      </c>
      <c r="C1041" s="11">
        <f t="shared" si="112"/>
        <v>2026</v>
      </c>
      <c r="D1041" s="13" t="str">
        <f t="shared" si="113"/>
        <v>Jun</v>
      </c>
      <c r="E1041" s="14" t="str">
        <f t="shared" si="114"/>
        <v>Q2</v>
      </c>
      <c r="F1041" s="11" t="s">
        <v>30</v>
      </c>
      <c r="G1041" s="11" t="s">
        <v>73</v>
      </c>
      <c r="H1041" s="11" t="s">
        <v>26</v>
      </c>
      <c r="I1041" s="11" t="s">
        <v>37</v>
      </c>
      <c r="J1041" s="11" t="s">
        <v>33</v>
      </c>
      <c r="K1041" s="11" t="s">
        <v>61</v>
      </c>
      <c r="L1041" s="15">
        <v>4</v>
      </c>
      <c r="M1041" s="16">
        <v>155.22</v>
      </c>
      <c r="N1041" s="17">
        <v>0</v>
      </c>
      <c r="O1041" s="16">
        <v>77.209999999999994</v>
      </c>
      <c r="P1041" s="16">
        <f t="shared" si="115"/>
        <v>620.88</v>
      </c>
      <c r="Q1041" s="16">
        <f t="shared" si="116"/>
        <v>308.83999999999997</v>
      </c>
      <c r="R1041" s="16">
        <f t="shared" si="117"/>
        <v>312.04000000000002</v>
      </c>
      <c r="S1041" s="18">
        <f t="shared" si="118"/>
        <v>0.50257698750161095</v>
      </c>
      <c r="T1041" s="19">
        <f>YEAR(SalesDataTable[[#This Row],[Order Date]])</f>
        <v>2026</v>
      </c>
      <c r="U1041" s="18" t="str">
        <f>"Q"&amp;ROUNDUP(MONTH(SalesDataTable[[#This Row],[Order Date]])/3,0)</f>
        <v>Q2</v>
      </c>
      <c r="V1041" s="15">
        <f>MONTH(SalesDataTable[[#This Row],[Order Date]])</f>
        <v>6</v>
      </c>
      <c r="W1041" s="18" t="str">
        <f>TEXT(SalesDataTable[[#This Row],[Order Date]],"mmm")</f>
        <v>Jun</v>
      </c>
    </row>
    <row r="1042" spans="1:23" ht="15.6">
      <c r="A1042" s="11">
        <v>3661</v>
      </c>
      <c r="B1042" s="12">
        <v>46182</v>
      </c>
      <c r="C1042" s="11">
        <f t="shared" si="112"/>
        <v>2026</v>
      </c>
      <c r="D1042" s="13" t="str">
        <f t="shared" si="113"/>
        <v>Jun</v>
      </c>
      <c r="E1042" s="14" t="str">
        <f t="shared" si="114"/>
        <v>Q2</v>
      </c>
      <c r="F1042" s="11" t="s">
        <v>44</v>
      </c>
      <c r="G1042" s="11" t="s">
        <v>57</v>
      </c>
      <c r="H1042" s="11" t="s">
        <v>26</v>
      </c>
      <c r="I1042" s="11" t="s">
        <v>37</v>
      </c>
      <c r="J1042" s="11" t="s">
        <v>28</v>
      </c>
      <c r="K1042" s="11" t="s">
        <v>54</v>
      </c>
      <c r="L1042" s="15">
        <v>4</v>
      </c>
      <c r="M1042" s="16">
        <v>100.33</v>
      </c>
      <c r="N1042" s="17">
        <v>0</v>
      </c>
      <c r="O1042" s="16">
        <v>49.99</v>
      </c>
      <c r="P1042" s="16">
        <f t="shared" si="115"/>
        <v>401.32</v>
      </c>
      <c r="Q1042" s="16">
        <f t="shared" si="116"/>
        <v>199.96</v>
      </c>
      <c r="R1042" s="16">
        <f t="shared" si="117"/>
        <v>201.36</v>
      </c>
      <c r="S1042" s="18">
        <f t="shared" si="118"/>
        <v>0.50174424399481699</v>
      </c>
      <c r="T1042" s="19">
        <f>YEAR(SalesDataTable[[#This Row],[Order Date]])</f>
        <v>2026</v>
      </c>
      <c r="U1042" s="18" t="str">
        <f>"Q"&amp;ROUNDUP(MONTH(SalesDataTable[[#This Row],[Order Date]])/3,0)</f>
        <v>Q2</v>
      </c>
      <c r="V1042" s="15">
        <f>MONTH(SalesDataTable[[#This Row],[Order Date]])</f>
        <v>6</v>
      </c>
      <c r="W1042" s="18" t="str">
        <f>TEXT(SalesDataTable[[#This Row],[Order Date]],"mmm")</f>
        <v>Jun</v>
      </c>
    </row>
    <row r="1043" spans="1:23" ht="15.6">
      <c r="A1043" s="11">
        <v>3831</v>
      </c>
      <c r="B1043" s="12">
        <v>46182</v>
      </c>
      <c r="C1043" s="11">
        <f t="shared" si="112"/>
        <v>2026</v>
      </c>
      <c r="D1043" s="13" t="str">
        <f t="shared" si="113"/>
        <v>Jun</v>
      </c>
      <c r="E1043" s="14" t="str">
        <f t="shared" si="114"/>
        <v>Q2</v>
      </c>
      <c r="F1043" s="11" t="s">
        <v>35</v>
      </c>
      <c r="G1043" s="11" t="s">
        <v>42</v>
      </c>
      <c r="H1043" s="11" t="s">
        <v>26</v>
      </c>
      <c r="I1043" s="11" t="s">
        <v>40</v>
      </c>
      <c r="J1043" s="11" t="s">
        <v>38</v>
      </c>
      <c r="K1043" s="11" t="s">
        <v>68</v>
      </c>
      <c r="L1043" s="15">
        <v>2</v>
      </c>
      <c r="M1043" s="16">
        <v>134.28</v>
      </c>
      <c r="N1043" s="17">
        <v>0</v>
      </c>
      <c r="O1043" s="16">
        <v>69.12</v>
      </c>
      <c r="P1043" s="16">
        <f t="shared" si="115"/>
        <v>268.56</v>
      </c>
      <c r="Q1043" s="16">
        <f t="shared" si="116"/>
        <v>138.24</v>
      </c>
      <c r="R1043" s="16">
        <f t="shared" si="117"/>
        <v>130.32</v>
      </c>
      <c r="S1043" s="18">
        <f t="shared" si="118"/>
        <v>0.48525469168900798</v>
      </c>
      <c r="T1043" s="19">
        <f>YEAR(SalesDataTable[[#This Row],[Order Date]])</f>
        <v>2026</v>
      </c>
      <c r="U1043" s="18" t="str">
        <f>"Q"&amp;ROUNDUP(MONTH(SalesDataTable[[#This Row],[Order Date]])/3,0)</f>
        <v>Q2</v>
      </c>
      <c r="V1043" s="15">
        <f>MONTH(SalesDataTable[[#This Row],[Order Date]])</f>
        <v>6</v>
      </c>
      <c r="W1043" s="18" t="str">
        <f>TEXT(SalesDataTable[[#This Row],[Order Date]],"mmm")</f>
        <v>Jun</v>
      </c>
    </row>
    <row r="1044" spans="1:23" ht="15.6">
      <c r="A1044" s="11">
        <v>4394</v>
      </c>
      <c r="B1044" s="12">
        <v>46182</v>
      </c>
      <c r="C1044" s="11">
        <f t="shared" si="112"/>
        <v>2026</v>
      </c>
      <c r="D1044" s="13" t="str">
        <f t="shared" si="113"/>
        <v>Jun</v>
      </c>
      <c r="E1044" s="14" t="str">
        <f t="shared" si="114"/>
        <v>Q2</v>
      </c>
      <c r="F1044" s="11" t="s">
        <v>35</v>
      </c>
      <c r="G1044" s="11" t="s">
        <v>36</v>
      </c>
      <c r="H1044" s="11" t="s">
        <v>26</v>
      </c>
      <c r="I1044" s="11" t="s">
        <v>37</v>
      </c>
      <c r="J1044" s="11" t="s">
        <v>58</v>
      </c>
      <c r="K1044" s="11" t="s">
        <v>69</v>
      </c>
      <c r="L1044" s="15">
        <v>2</v>
      </c>
      <c r="M1044" s="16">
        <v>51.16</v>
      </c>
      <c r="N1044" s="17">
        <v>0</v>
      </c>
      <c r="O1044" s="16">
        <v>21.57</v>
      </c>
      <c r="P1044" s="16">
        <f t="shared" si="115"/>
        <v>102.32</v>
      </c>
      <c r="Q1044" s="16">
        <f t="shared" si="116"/>
        <v>43.14</v>
      </c>
      <c r="R1044" s="16">
        <f t="shared" si="117"/>
        <v>59.18</v>
      </c>
      <c r="S1044" s="18">
        <f t="shared" si="118"/>
        <v>0.57838154808444098</v>
      </c>
      <c r="T1044" s="19">
        <f>YEAR(SalesDataTable[[#This Row],[Order Date]])</f>
        <v>2026</v>
      </c>
      <c r="U1044" s="18" t="str">
        <f>"Q"&amp;ROUNDUP(MONTH(SalesDataTable[[#This Row],[Order Date]])/3,0)</f>
        <v>Q2</v>
      </c>
      <c r="V1044" s="15">
        <f>MONTH(SalesDataTable[[#This Row],[Order Date]])</f>
        <v>6</v>
      </c>
      <c r="W1044" s="18" t="str">
        <f>TEXT(SalesDataTable[[#This Row],[Order Date]],"mmm")</f>
        <v>Jun</v>
      </c>
    </row>
    <row r="1045" spans="1:23" ht="15.6">
      <c r="A1045" s="11">
        <v>372</v>
      </c>
      <c r="B1045" s="12">
        <v>46183</v>
      </c>
      <c r="C1045" s="11">
        <f t="shared" si="112"/>
        <v>2026</v>
      </c>
      <c r="D1045" s="13" t="str">
        <f t="shared" si="113"/>
        <v>Jun</v>
      </c>
      <c r="E1045" s="14" t="str">
        <f t="shared" si="114"/>
        <v>Q2</v>
      </c>
      <c r="F1045" s="11" t="s">
        <v>30</v>
      </c>
      <c r="G1045" s="11" t="s">
        <v>67</v>
      </c>
      <c r="H1045" s="11" t="s">
        <v>26</v>
      </c>
      <c r="I1045" s="11" t="s">
        <v>27</v>
      </c>
      <c r="J1045" s="11" t="s">
        <v>58</v>
      </c>
      <c r="K1045" s="11" t="s">
        <v>66</v>
      </c>
      <c r="L1045" s="15">
        <v>3</v>
      </c>
      <c r="M1045" s="16">
        <v>35.94</v>
      </c>
      <c r="N1045" s="17">
        <v>0.1</v>
      </c>
      <c r="O1045" s="16">
        <v>14.04</v>
      </c>
      <c r="P1045" s="16">
        <f t="shared" si="115"/>
        <v>97.037999999999997</v>
      </c>
      <c r="Q1045" s="16">
        <f t="shared" si="116"/>
        <v>42.12</v>
      </c>
      <c r="R1045" s="16">
        <f t="shared" si="117"/>
        <v>54.917999999999999</v>
      </c>
      <c r="S1045" s="18">
        <f t="shared" si="118"/>
        <v>0.56594323873121899</v>
      </c>
      <c r="T1045" s="19">
        <f>YEAR(SalesDataTable[[#This Row],[Order Date]])</f>
        <v>2026</v>
      </c>
      <c r="U1045" s="18" t="str">
        <f>"Q"&amp;ROUNDUP(MONTH(SalesDataTable[[#This Row],[Order Date]])/3,0)</f>
        <v>Q2</v>
      </c>
      <c r="V1045" s="15">
        <f>MONTH(SalesDataTable[[#This Row],[Order Date]])</f>
        <v>6</v>
      </c>
      <c r="W1045" s="18" t="str">
        <f>TEXT(SalesDataTable[[#This Row],[Order Date]],"mmm")</f>
        <v>Jun</v>
      </c>
    </row>
    <row r="1046" spans="1:23" ht="15.6">
      <c r="A1046" s="11">
        <v>532</v>
      </c>
      <c r="B1046" s="12">
        <v>46183</v>
      </c>
      <c r="C1046" s="11">
        <f t="shared" si="112"/>
        <v>2026</v>
      </c>
      <c r="D1046" s="13" t="str">
        <f t="shared" si="113"/>
        <v>Jun</v>
      </c>
      <c r="E1046" s="14" t="str">
        <f t="shared" si="114"/>
        <v>Q2</v>
      </c>
      <c r="F1046" s="11" t="s">
        <v>35</v>
      </c>
      <c r="G1046" s="11" t="s">
        <v>63</v>
      </c>
      <c r="H1046" s="11" t="s">
        <v>43</v>
      </c>
      <c r="I1046" s="11" t="s">
        <v>27</v>
      </c>
      <c r="J1046" s="11" t="s">
        <v>33</v>
      </c>
      <c r="K1046" s="11" t="s">
        <v>41</v>
      </c>
      <c r="L1046" s="15">
        <v>1</v>
      </c>
      <c r="M1046" s="16">
        <v>145.34</v>
      </c>
      <c r="N1046" s="17">
        <v>0.05</v>
      </c>
      <c r="O1046" s="16">
        <v>77.89</v>
      </c>
      <c r="P1046" s="16">
        <f t="shared" si="115"/>
        <v>138.07300000000001</v>
      </c>
      <c r="Q1046" s="16">
        <f t="shared" si="116"/>
        <v>77.89</v>
      </c>
      <c r="R1046" s="16">
        <f t="shared" si="117"/>
        <v>60.183</v>
      </c>
      <c r="S1046" s="18">
        <f t="shared" si="118"/>
        <v>0.43587812244247598</v>
      </c>
      <c r="T1046" s="19">
        <f>YEAR(SalesDataTable[[#This Row],[Order Date]])</f>
        <v>2026</v>
      </c>
      <c r="U1046" s="18" t="str">
        <f>"Q"&amp;ROUNDUP(MONTH(SalesDataTable[[#This Row],[Order Date]])/3,0)</f>
        <v>Q2</v>
      </c>
      <c r="V1046" s="15">
        <f>MONTH(SalesDataTable[[#This Row],[Order Date]])</f>
        <v>6</v>
      </c>
      <c r="W1046" s="18" t="str">
        <f>TEXT(SalesDataTable[[#This Row],[Order Date]],"mmm")</f>
        <v>Jun</v>
      </c>
    </row>
    <row r="1047" spans="1:23" ht="15.6">
      <c r="A1047" s="11">
        <v>910</v>
      </c>
      <c r="B1047" s="12">
        <v>46183</v>
      </c>
      <c r="C1047" s="11">
        <f t="shared" si="112"/>
        <v>2026</v>
      </c>
      <c r="D1047" s="13" t="str">
        <f t="shared" si="113"/>
        <v>Jun</v>
      </c>
      <c r="E1047" s="14" t="str">
        <f t="shared" si="114"/>
        <v>Q2</v>
      </c>
      <c r="F1047" s="11" t="s">
        <v>35</v>
      </c>
      <c r="G1047" s="11" t="s">
        <v>76</v>
      </c>
      <c r="H1047" s="11" t="s">
        <v>26</v>
      </c>
      <c r="I1047" s="11" t="s">
        <v>40</v>
      </c>
      <c r="J1047" s="11" t="s">
        <v>38</v>
      </c>
      <c r="K1047" s="11" t="s">
        <v>39</v>
      </c>
      <c r="L1047" s="15">
        <v>1</v>
      </c>
      <c r="M1047" s="16">
        <v>35.950000000000003</v>
      </c>
      <c r="N1047" s="17">
        <v>0.1</v>
      </c>
      <c r="O1047" s="16">
        <v>13.63</v>
      </c>
      <c r="P1047" s="16">
        <f t="shared" si="115"/>
        <v>32.354999999999997</v>
      </c>
      <c r="Q1047" s="16">
        <f t="shared" si="116"/>
        <v>13.63</v>
      </c>
      <c r="R1047" s="16">
        <f t="shared" si="117"/>
        <v>18.725000000000001</v>
      </c>
      <c r="S1047" s="18">
        <f t="shared" si="118"/>
        <v>0.57873589862463304</v>
      </c>
      <c r="T1047" s="19">
        <f>YEAR(SalesDataTable[[#This Row],[Order Date]])</f>
        <v>2026</v>
      </c>
      <c r="U1047" s="18" t="str">
        <f>"Q"&amp;ROUNDUP(MONTH(SalesDataTable[[#This Row],[Order Date]])/3,0)</f>
        <v>Q2</v>
      </c>
      <c r="V1047" s="15">
        <f>MONTH(SalesDataTable[[#This Row],[Order Date]])</f>
        <v>6</v>
      </c>
      <c r="W1047" s="18" t="str">
        <f>TEXT(SalesDataTable[[#This Row],[Order Date]],"mmm")</f>
        <v>Jun</v>
      </c>
    </row>
    <row r="1048" spans="1:23" ht="15.6">
      <c r="A1048" s="11">
        <v>938</v>
      </c>
      <c r="B1048" s="12">
        <v>46183</v>
      </c>
      <c r="C1048" s="11">
        <f t="shared" si="112"/>
        <v>2026</v>
      </c>
      <c r="D1048" s="13" t="str">
        <f t="shared" si="113"/>
        <v>Jun</v>
      </c>
      <c r="E1048" s="14" t="str">
        <f t="shared" si="114"/>
        <v>Q2</v>
      </c>
      <c r="F1048" s="11" t="s">
        <v>44</v>
      </c>
      <c r="G1048" s="11" t="s">
        <v>71</v>
      </c>
      <c r="H1048" s="11" t="s">
        <v>43</v>
      </c>
      <c r="I1048" s="11" t="s">
        <v>40</v>
      </c>
      <c r="J1048" s="11" t="s">
        <v>58</v>
      </c>
      <c r="K1048" s="11" t="s">
        <v>69</v>
      </c>
      <c r="L1048" s="15">
        <v>1</v>
      </c>
      <c r="M1048" s="16">
        <v>51.09</v>
      </c>
      <c r="N1048" s="17">
        <v>0</v>
      </c>
      <c r="O1048" s="16">
        <v>22.4</v>
      </c>
      <c r="P1048" s="16">
        <f t="shared" si="115"/>
        <v>51.09</v>
      </c>
      <c r="Q1048" s="16">
        <f t="shared" si="116"/>
        <v>22.4</v>
      </c>
      <c r="R1048" s="16">
        <f t="shared" si="117"/>
        <v>28.69</v>
      </c>
      <c r="S1048" s="18">
        <f t="shared" si="118"/>
        <v>0.56155803484047795</v>
      </c>
      <c r="T1048" s="19">
        <f>YEAR(SalesDataTable[[#This Row],[Order Date]])</f>
        <v>2026</v>
      </c>
      <c r="U1048" s="18" t="str">
        <f>"Q"&amp;ROUNDUP(MONTH(SalesDataTable[[#This Row],[Order Date]])/3,0)</f>
        <v>Q2</v>
      </c>
      <c r="V1048" s="15">
        <f>MONTH(SalesDataTable[[#This Row],[Order Date]])</f>
        <v>6</v>
      </c>
      <c r="W1048" s="18" t="str">
        <f>TEXT(SalesDataTable[[#This Row],[Order Date]],"mmm")</f>
        <v>Jun</v>
      </c>
    </row>
    <row r="1049" spans="1:23" ht="15.6">
      <c r="A1049" s="11">
        <v>1079</v>
      </c>
      <c r="B1049" s="12">
        <v>46183</v>
      </c>
      <c r="C1049" s="11">
        <f t="shared" si="112"/>
        <v>2026</v>
      </c>
      <c r="D1049" s="13" t="str">
        <f t="shared" si="113"/>
        <v>Jun</v>
      </c>
      <c r="E1049" s="14" t="str">
        <f t="shared" si="114"/>
        <v>Q2</v>
      </c>
      <c r="F1049" s="11" t="s">
        <v>30</v>
      </c>
      <c r="G1049" s="11" t="s">
        <v>73</v>
      </c>
      <c r="H1049" s="11" t="s">
        <v>43</v>
      </c>
      <c r="I1049" s="11" t="s">
        <v>27</v>
      </c>
      <c r="J1049" s="11" t="s">
        <v>47</v>
      </c>
      <c r="K1049" s="11" t="s">
        <v>53</v>
      </c>
      <c r="L1049" s="15">
        <v>2</v>
      </c>
      <c r="M1049" s="16">
        <v>198.69</v>
      </c>
      <c r="N1049" s="17">
        <v>0.15</v>
      </c>
      <c r="O1049" s="16">
        <v>104.25</v>
      </c>
      <c r="P1049" s="16">
        <f t="shared" si="115"/>
        <v>337.77300000000002</v>
      </c>
      <c r="Q1049" s="16">
        <f t="shared" si="116"/>
        <v>208.5</v>
      </c>
      <c r="R1049" s="16">
        <f t="shared" si="117"/>
        <v>129.273</v>
      </c>
      <c r="S1049" s="18">
        <f t="shared" si="118"/>
        <v>0.38272153191640501</v>
      </c>
      <c r="T1049" s="19">
        <f>YEAR(SalesDataTable[[#This Row],[Order Date]])</f>
        <v>2026</v>
      </c>
      <c r="U1049" s="18" t="str">
        <f>"Q"&amp;ROUNDUP(MONTH(SalesDataTable[[#This Row],[Order Date]])/3,0)</f>
        <v>Q2</v>
      </c>
      <c r="V1049" s="15">
        <f>MONTH(SalesDataTable[[#This Row],[Order Date]])</f>
        <v>6</v>
      </c>
      <c r="W1049" s="18" t="str">
        <f>TEXT(SalesDataTable[[#This Row],[Order Date]],"mmm")</f>
        <v>Jun</v>
      </c>
    </row>
    <row r="1050" spans="1:23" ht="15.6">
      <c r="A1050" s="11">
        <v>1662</v>
      </c>
      <c r="B1050" s="12">
        <v>46183</v>
      </c>
      <c r="C1050" s="11">
        <f t="shared" si="112"/>
        <v>2026</v>
      </c>
      <c r="D1050" s="13" t="str">
        <f t="shared" si="113"/>
        <v>Jun</v>
      </c>
      <c r="E1050" s="14" t="str">
        <f t="shared" si="114"/>
        <v>Q2</v>
      </c>
      <c r="F1050" s="11" t="s">
        <v>30</v>
      </c>
      <c r="G1050" s="11" t="s">
        <v>51</v>
      </c>
      <c r="H1050" s="11" t="s">
        <v>43</v>
      </c>
      <c r="I1050" s="11" t="s">
        <v>37</v>
      </c>
      <c r="J1050" s="11" t="s">
        <v>28</v>
      </c>
      <c r="K1050" s="11" t="s">
        <v>29</v>
      </c>
      <c r="L1050" s="15">
        <v>3</v>
      </c>
      <c r="M1050" s="16">
        <v>83.45</v>
      </c>
      <c r="N1050" s="17">
        <v>0</v>
      </c>
      <c r="O1050" s="16">
        <v>43.73</v>
      </c>
      <c r="P1050" s="16">
        <f t="shared" si="115"/>
        <v>250.35</v>
      </c>
      <c r="Q1050" s="16">
        <f t="shared" si="116"/>
        <v>131.19</v>
      </c>
      <c r="R1050" s="16">
        <f t="shared" si="117"/>
        <v>119.16</v>
      </c>
      <c r="S1050" s="18">
        <f t="shared" si="118"/>
        <v>0.475973636908328</v>
      </c>
      <c r="T1050" s="19">
        <f>YEAR(SalesDataTable[[#This Row],[Order Date]])</f>
        <v>2026</v>
      </c>
      <c r="U1050" s="18" t="str">
        <f>"Q"&amp;ROUNDUP(MONTH(SalesDataTable[[#This Row],[Order Date]])/3,0)</f>
        <v>Q2</v>
      </c>
      <c r="V1050" s="15">
        <f>MONTH(SalesDataTable[[#This Row],[Order Date]])</f>
        <v>6</v>
      </c>
      <c r="W1050" s="18" t="str">
        <f>TEXT(SalesDataTable[[#This Row],[Order Date]],"mmm")</f>
        <v>Jun</v>
      </c>
    </row>
    <row r="1051" spans="1:23" ht="15.6">
      <c r="A1051" s="11">
        <v>2748</v>
      </c>
      <c r="B1051" s="12">
        <v>46183</v>
      </c>
      <c r="C1051" s="11">
        <f t="shared" si="112"/>
        <v>2026</v>
      </c>
      <c r="D1051" s="13" t="str">
        <f t="shared" si="113"/>
        <v>Jun</v>
      </c>
      <c r="E1051" s="14" t="str">
        <f t="shared" si="114"/>
        <v>Q2</v>
      </c>
      <c r="F1051" s="11" t="s">
        <v>35</v>
      </c>
      <c r="G1051" s="11" t="s">
        <v>36</v>
      </c>
      <c r="H1051" s="11" t="s">
        <v>26</v>
      </c>
      <c r="I1051" s="11" t="s">
        <v>37</v>
      </c>
      <c r="J1051" s="11" t="s">
        <v>58</v>
      </c>
      <c r="K1051" s="11" t="s">
        <v>59</v>
      </c>
      <c r="L1051" s="15">
        <v>2</v>
      </c>
      <c r="M1051" s="16">
        <v>40.86</v>
      </c>
      <c r="N1051" s="17">
        <v>0</v>
      </c>
      <c r="O1051" s="16">
        <v>14.59</v>
      </c>
      <c r="P1051" s="16">
        <f t="shared" si="115"/>
        <v>81.72</v>
      </c>
      <c r="Q1051" s="16">
        <f t="shared" si="116"/>
        <v>29.18</v>
      </c>
      <c r="R1051" s="16">
        <f t="shared" si="117"/>
        <v>52.54</v>
      </c>
      <c r="S1051" s="18">
        <f t="shared" si="118"/>
        <v>0.64292706803720001</v>
      </c>
      <c r="T1051" s="19">
        <f>YEAR(SalesDataTable[[#This Row],[Order Date]])</f>
        <v>2026</v>
      </c>
      <c r="U1051" s="18" t="str">
        <f>"Q"&amp;ROUNDUP(MONTH(SalesDataTable[[#This Row],[Order Date]])/3,0)</f>
        <v>Q2</v>
      </c>
      <c r="V1051" s="15">
        <f>MONTH(SalesDataTable[[#This Row],[Order Date]])</f>
        <v>6</v>
      </c>
      <c r="W1051" s="18" t="str">
        <f>TEXT(SalesDataTable[[#This Row],[Order Date]],"mmm")</f>
        <v>Jun</v>
      </c>
    </row>
    <row r="1052" spans="1:23" ht="15.6">
      <c r="A1052" s="11">
        <v>3354</v>
      </c>
      <c r="B1052" s="12">
        <v>46183</v>
      </c>
      <c r="C1052" s="11">
        <f t="shared" si="112"/>
        <v>2026</v>
      </c>
      <c r="D1052" s="13" t="str">
        <f t="shared" si="113"/>
        <v>Jun</v>
      </c>
      <c r="E1052" s="14" t="str">
        <f t="shared" si="114"/>
        <v>Q2</v>
      </c>
      <c r="F1052" s="11" t="s">
        <v>30</v>
      </c>
      <c r="G1052" s="11" t="s">
        <v>51</v>
      </c>
      <c r="H1052" s="11" t="s">
        <v>43</v>
      </c>
      <c r="I1052" s="11" t="s">
        <v>37</v>
      </c>
      <c r="J1052" s="11" t="s">
        <v>47</v>
      </c>
      <c r="K1052" s="11" t="s">
        <v>64</v>
      </c>
      <c r="L1052" s="15">
        <v>1</v>
      </c>
      <c r="M1052" s="16">
        <v>82.21</v>
      </c>
      <c r="N1052" s="17">
        <v>0.05</v>
      </c>
      <c r="O1052" s="16">
        <v>39.04</v>
      </c>
      <c r="P1052" s="16">
        <f t="shared" si="115"/>
        <v>78.099500000000006</v>
      </c>
      <c r="Q1052" s="16">
        <f t="shared" si="116"/>
        <v>39.04</v>
      </c>
      <c r="R1052" s="16">
        <f t="shared" si="117"/>
        <v>39.0595</v>
      </c>
      <c r="S1052" s="18">
        <f t="shared" si="118"/>
        <v>0.50012484074801999</v>
      </c>
      <c r="T1052" s="19">
        <f>YEAR(SalesDataTable[[#This Row],[Order Date]])</f>
        <v>2026</v>
      </c>
      <c r="U1052" s="18" t="str">
        <f>"Q"&amp;ROUNDUP(MONTH(SalesDataTable[[#This Row],[Order Date]])/3,0)</f>
        <v>Q2</v>
      </c>
      <c r="V1052" s="15">
        <f>MONTH(SalesDataTable[[#This Row],[Order Date]])</f>
        <v>6</v>
      </c>
      <c r="W1052" s="18" t="str">
        <f>TEXT(SalesDataTable[[#This Row],[Order Date]],"mmm")</f>
        <v>Jun</v>
      </c>
    </row>
    <row r="1053" spans="1:23" ht="15.6">
      <c r="A1053" s="11">
        <v>3532</v>
      </c>
      <c r="B1053" s="12">
        <v>46183</v>
      </c>
      <c r="C1053" s="11">
        <f t="shared" si="112"/>
        <v>2026</v>
      </c>
      <c r="D1053" s="13" t="str">
        <f t="shared" si="113"/>
        <v>Jun</v>
      </c>
      <c r="E1053" s="14" t="str">
        <f t="shared" si="114"/>
        <v>Q2</v>
      </c>
      <c r="F1053" s="11" t="s">
        <v>35</v>
      </c>
      <c r="G1053" s="11" t="s">
        <v>63</v>
      </c>
      <c r="H1053" s="11" t="s">
        <v>52</v>
      </c>
      <c r="I1053" s="11" t="s">
        <v>40</v>
      </c>
      <c r="J1053" s="11" t="s">
        <v>58</v>
      </c>
      <c r="K1053" s="11" t="s">
        <v>66</v>
      </c>
      <c r="L1053" s="15">
        <v>1</v>
      </c>
      <c r="M1053" s="16">
        <v>35.93</v>
      </c>
      <c r="N1053" s="17">
        <v>0.1</v>
      </c>
      <c r="O1053" s="16">
        <v>13.52</v>
      </c>
      <c r="P1053" s="16">
        <f t="shared" si="115"/>
        <v>32.337000000000003</v>
      </c>
      <c r="Q1053" s="16">
        <f t="shared" si="116"/>
        <v>13.52</v>
      </c>
      <c r="R1053" s="16">
        <f t="shared" si="117"/>
        <v>18.817</v>
      </c>
      <c r="S1053" s="18">
        <f t="shared" si="118"/>
        <v>0.58190308315551897</v>
      </c>
      <c r="T1053" s="19">
        <f>YEAR(SalesDataTable[[#This Row],[Order Date]])</f>
        <v>2026</v>
      </c>
      <c r="U1053" s="18" t="str">
        <f>"Q"&amp;ROUNDUP(MONTH(SalesDataTable[[#This Row],[Order Date]])/3,0)</f>
        <v>Q2</v>
      </c>
      <c r="V1053" s="15">
        <f>MONTH(SalesDataTable[[#This Row],[Order Date]])</f>
        <v>6</v>
      </c>
      <c r="W1053" s="18" t="str">
        <f>TEXT(SalesDataTable[[#This Row],[Order Date]],"mmm")</f>
        <v>Jun</v>
      </c>
    </row>
    <row r="1054" spans="1:23" ht="15.6">
      <c r="A1054" s="11">
        <v>3636</v>
      </c>
      <c r="B1054" s="12">
        <v>46183</v>
      </c>
      <c r="C1054" s="11">
        <f t="shared" si="112"/>
        <v>2026</v>
      </c>
      <c r="D1054" s="13" t="str">
        <f t="shared" si="113"/>
        <v>Jun</v>
      </c>
      <c r="E1054" s="14" t="str">
        <f t="shared" si="114"/>
        <v>Q2</v>
      </c>
      <c r="F1054" s="11" t="s">
        <v>24</v>
      </c>
      <c r="G1054" s="11" t="s">
        <v>25</v>
      </c>
      <c r="H1054" s="11" t="s">
        <v>52</v>
      </c>
      <c r="I1054" s="11" t="s">
        <v>37</v>
      </c>
      <c r="J1054" s="11" t="s">
        <v>38</v>
      </c>
      <c r="K1054" s="11" t="s">
        <v>72</v>
      </c>
      <c r="L1054" s="15">
        <v>2</v>
      </c>
      <c r="M1054" s="16">
        <v>164.77</v>
      </c>
      <c r="N1054" s="17">
        <v>0</v>
      </c>
      <c r="O1054" s="16">
        <v>89.07</v>
      </c>
      <c r="P1054" s="16">
        <f t="shared" si="115"/>
        <v>329.54</v>
      </c>
      <c r="Q1054" s="16">
        <f t="shared" si="116"/>
        <v>178.14</v>
      </c>
      <c r="R1054" s="16">
        <f t="shared" si="117"/>
        <v>151.4</v>
      </c>
      <c r="S1054" s="18">
        <f t="shared" si="118"/>
        <v>0.45942829398555601</v>
      </c>
      <c r="T1054" s="19">
        <f>YEAR(SalesDataTable[[#This Row],[Order Date]])</f>
        <v>2026</v>
      </c>
      <c r="U1054" s="18" t="str">
        <f>"Q"&amp;ROUNDUP(MONTH(SalesDataTable[[#This Row],[Order Date]])/3,0)</f>
        <v>Q2</v>
      </c>
      <c r="V1054" s="15">
        <f>MONTH(SalesDataTable[[#This Row],[Order Date]])</f>
        <v>6</v>
      </c>
      <c r="W1054" s="18" t="str">
        <f>TEXT(SalesDataTable[[#This Row],[Order Date]],"mmm")</f>
        <v>Jun</v>
      </c>
    </row>
    <row r="1055" spans="1:23" ht="15.6">
      <c r="A1055" s="11">
        <v>3810</v>
      </c>
      <c r="B1055" s="12">
        <v>46183</v>
      </c>
      <c r="C1055" s="11">
        <f t="shared" si="112"/>
        <v>2026</v>
      </c>
      <c r="D1055" s="13" t="str">
        <f t="shared" si="113"/>
        <v>Jun</v>
      </c>
      <c r="E1055" s="14" t="str">
        <f t="shared" si="114"/>
        <v>Q2</v>
      </c>
      <c r="F1055" s="11" t="s">
        <v>35</v>
      </c>
      <c r="G1055" s="11" t="s">
        <v>36</v>
      </c>
      <c r="H1055" s="11" t="s">
        <v>32</v>
      </c>
      <c r="I1055" s="11" t="s">
        <v>40</v>
      </c>
      <c r="J1055" s="11" t="s">
        <v>38</v>
      </c>
      <c r="K1055" s="11" t="s">
        <v>56</v>
      </c>
      <c r="L1055" s="15">
        <v>4</v>
      </c>
      <c r="M1055" s="16">
        <v>47.36</v>
      </c>
      <c r="N1055" s="17">
        <v>0.1</v>
      </c>
      <c r="O1055" s="16">
        <v>18.87</v>
      </c>
      <c r="P1055" s="16">
        <f t="shared" si="115"/>
        <v>170.49600000000001</v>
      </c>
      <c r="Q1055" s="16">
        <f t="shared" si="116"/>
        <v>75.48</v>
      </c>
      <c r="R1055" s="16">
        <f t="shared" si="117"/>
        <v>95.016000000000005</v>
      </c>
      <c r="S1055" s="18">
        <f t="shared" si="118"/>
        <v>0.55729166666666696</v>
      </c>
      <c r="T1055" s="19">
        <f>YEAR(SalesDataTable[[#This Row],[Order Date]])</f>
        <v>2026</v>
      </c>
      <c r="U1055" s="18" t="str">
        <f>"Q"&amp;ROUNDUP(MONTH(SalesDataTable[[#This Row],[Order Date]])/3,0)</f>
        <v>Q2</v>
      </c>
      <c r="V1055" s="15">
        <f>MONTH(SalesDataTable[[#This Row],[Order Date]])</f>
        <v>6</v>
      </c>
      <c r="W1055" s="18" t="str">
        <f>TEXT(SalesDataTable[[#This Row],[Order Date]],"mmm")</f>
        <v>Jun</v>
      </c>
    </row>
    <row r="1056" spans="1:23" ht="15.6">
      <c r="A1056" s="11">
        <v>4137</v>
      </c>
      <c r="B1056" s="12">
        <v>46183</v>
      </c>
      <c r="C1056" s="11">
        <f t="shared" si="112"/>
        <v>2026</v>
      </c>
      <c r="D1056" s="13" t="str">
        <f t="shared" si="113"/>
        <v>Jun</v>
      </c>
      <c r="E1056" s="14" t="str">
        <f t="shared" si="114"/>
        <v>Q2</v>
      </c>
      <c r="F1056" s="11" t="s">
        <v>44</v>
      </c>
      <c r="G1056" s="11" t="s">
        <v>57</v>
      </c>
      <c r="H1056" s="11" t="s">
        <v>26</v>
      </c>
      <c r="I1056" s="11" t="s">
        <v>27</v>
      </c>
      <c r="J1056" s="11" t="s">
        <v>33</v>
      </c>
      <c r="K1056" s="11" t="s">
        <v>34</v>
      </c>
      <c r="L1056" s="15">
        <v>1</v>
      </c>
      <c r="M1056" s="16">
        <v>90.7</v>
      </c>
      <c r="N1056" s="17">
        <v>0</v>
      </c>
      <c r="O1056" s="16">
        <v>44.18</v>
      </c>
      <c r="P1056" s="16">
        <f t="shared" si="115"/>
        <v>90.7</v>
      </c>
      <c r="Q1056" s="16">
        <f t="shared" si="116"/>
        <v>44.18</v>
      </c>
      <c r="R1056" s="16">
        <f t="shared" si="117"/>
        <v>46.52</v>
      </c>
      <c r="S1056" s="18">
        <f t="shared" si="118"/>
        <v>0.51289966923925001</v>
      </c>
      <c r="T1056" s="19">
        <f>YEAR(SalesDataTable[[#This Row],[Order Date]])</f>
        <v>2026</v>
      </c>
      <c r="U1056" s="18" t="str">
        <f>"Q"&amp;ROUNDUP(MONTH(SalesDataTable[[#This Row],[Order Date]])/3,0)</f>
        <v>Q2</v>
      </c>
      <c r="V1056" s="15">
        <f>MONTH(SalesDataTable[[#This Row],[Order Date]])</f>
        <v>6</v>
      </c>
      <c r="W1056" s="18" t="str">
        <f>TEXT(SalesDataTable[[#This Row],[Order Date]],"mmm")</f>
        <v>Jun</v>
      </c>
    </row>
    <row r="1057" spans="1:23" ht="15.6">
      <c r="A1057" s="11">
        <v>4303</v>
      </c>
      <c r="B1057" s="12">
        <v>46183</v>
      </c>
      <c r="C1057" s="11">
        <f t="shared" si="112"/>
        <v>2026</v>
      </c>
      <c r="D1057" s="13" t="str">
        <f t="shared" si="113"/>
        <v>Jun</v>
      </c>
      <c r="E1057" s="14" t="str">
        <f t="shared" si="114"/>
        <v>Q2</v>
      </c>
      <c r="F1057" s="11" t="s">
        <v>35</v>
      </c>
      <c r="G1057" s="11" t="s">
        <v>63</v>
      </c>
      <c r="H1057" s="11" t="s">
        <v>52</v>
      </c>
      <c r="I1057" s="11" t="s">
        <v>27</v>
      </c>
      <c r="J1057" s="11" t="s">
        <v>38</v>
      </c>
      <c r="K1057" s="11" t="s">
        <v>56</v>
      </c>
      <c r="L1057" s="15">
        <v>1</v>
      </c>
      <c r="M1057" s="16">
        <v>45.59</v>
      </c>
      <c r="N1057" s="17">
        <v>0</v>
      </c>
      <c r="O1057" s="16">
        <v>18.57</v>
      </c>
      <c r="P1057" s="16">
        <f t="shared" si="115"/>
        <v>45.59</v>
      </c>
      <c r="Q1057" s="16">
        <f t="shared" si="116"/>
        <v>18.57</v>
      </c>
      <c r="R1057" s="16">
        <f t="shared" si="117"/>
        <v>27.02</v>
      </c>
      <c r="S1057" s="18">
        <f t="shared" si="118"/>
        <v>0.59267383198069801</v>
      </c>
      <c r="T1057" s="19">
        <f>YEAR(SalesDataTable[[#This Row],[Order Date]])</f>
        <v>2026</v>
      </c>
      <c r="U1057" s="18" t="str">
        <f>"Q"&amp;ROUNDUP(MONTH(SalesDataTable[[#This Row],[Order Date]])/3,0)</f>
        <v>Q2</v>
      </c>
      <c r="V1057" s="15">
        <f>MONTH(SalesDataTable[[#This Row],[Order Date]])</f>
        <v>6</v>
      </c>
      <c r="W1057" s="18" t="str">
        <f>TEXT(SalesDataTable[[#This Row],[Order Date]],"mmm")</f>
        <v>Jun</v>
      </c>
    </row>
    <row r="1058" spans="1:23" ht="15.6">
      <c r="A1058" s="11">
        <v>4991</v>
      </c>
      <c r="B1058" s="12">
        <v>46183</v>
      </c>
      <c r="C1058" s="11">
        <f t="shared" si="112"/>
        <v>2026</v>
      </c>
      <c r="D1058" s="13" t="str">
        <f t="shared" si="113"/>
        <v>Jun</v>
      </c>
      <c r="E1058" s="14" t="str">
        <f t="shared" si="114"/>
        <v>Q2</v>
      </c>
      <c r="F1058" s="11" t="s">
        <v>44</v>
      </c>
      <c r="G1058" s="11" t="s">
        <v>45</v>
      </c>
      <c r="H1058" s="11" t="s">
        <v>26</v>
      </c>
      <c r="I1058" s="11" t="s">
        <v>37</v>
      </c>
      <c r="J1058" s="11" t="s">
        <v>33</v>
      </c>
      <c r="K1058" s="11" t="s">
        <v>41</v>
      </c>
      <c r="L1058" s="15">
        <v>3</v>
      </c>
      <c r="M1058" s="16">
        <v>146.55000000000001</v>
      </c>
      <c r="N1058" s="17">
        <v>0.1</v>
      </c>
      <c r="O1058" s="16">
        <v>79.59</v>
      </c>
      <c r="P1058" s="16">
        <f t="shared" si="115"/>
        <v>395.685</v>
      </c>
      <c r="Q1058" s="16">
        <f t="shared" si="116"/>
        <v>238.77</v>
      </c>
      <c r="R1058" s="16">
        <f t="shared" si="117"/>
        <v>156.91499999999999</v>
      </c>
      <c r="S1058" s="18">
        <f t="shared" si="118"/>
        <v>0.39656544978960501</v>
      </c>
      <c r="T1058" s="19">
        <f>YEAR(SalesDataTable[[#This Row],[Order Date]])</f>
        <v>2026</v>
      </c>
      <c r="U1058" s="18" t="str">
        <f>"Q"&amp;ROUNDUP(MONTH(SalesDataTable[[#This Row],[Order Date]])/3,0)</f>
        <v>Q2</v>
      </c>
      <c r="V1058" s="15">
        <f>MONTH(SalesDataTable[[#This Row],[Order Date]])</f>
        <v>6</v>
      </c>
      <c r="W1058" s="18" t="str">
        <f>TEXT(SalesDataTable[[#This Row],[Order Date]],"mmm")</f>
        <v>Jun</v>
      </c>
    </row>
    <row r="1059" spans="1:23" ht="15.6">
      <c r="A1059" s="11">
        <v>39</v>
      </c>
      <c r="B1059" s="12">
        <v>46184</v>
      </c>
      <c r="C1059" s="11">
        <f t="shared" si="112"/>
        <v>2026</v>
      </c>
      <c r="D1059" s="13" t="str">
        <f t="shared" si="113"/>
        <v>Jun</v>
      </c>
      <c r="E1059" s="14" t="str">
        <f t="shared" si="114"/>
        <v>Q2</v>
      </c>
      <c r="F1059" s="11" t="s">
        <v>44</v>
      </c>
      <c r="G1059" s="11" t="s">
        <v>57</v>
      </c>
      <c r="H1059" s="11" t="s">
        <v>52</v>
      </c>
      <c r="I1059" s="11" t="s">
        <v>40</v>
      </c>
      <c r="J1059" s="11" t="s">
        <v>28</v>
      </c>
      <c r="K1059" s="11" t="s">
        <v>50</v>
      </c>
      <c r="L1059" s="15">
        <v>4</v>
      </c>
      <c r="M1059" s="16">
        <v>40.33</v>
      </c>
      <c r="N1059" s="17">
        <v>0.1</v>
      </c>
      <c r="O1059" s="16">
        <v>17.170000000000002</v>
      </c>
      <c r="P1059" s="16">
        <f t="shared" si="115"/>
        <v>145.18799999999999</v>
      </c>
      <c r="Q1059" s="16">
        <f t="shared" si="116"/>
        <v>68.680000000000007</v>
      </c>
      <c r="R1059" s="16">
        <f t="shared" si="117"/>
        <v>76.507999999999996</v>
      </c>
      <c r="S1059" s="18">
        <f t="shared" si="118"/>
        <v>0.52695815081136199</v>
      </c>
      <c r="T1059" s="19">
        <f>YEAR(SalesDataTable[[#This Row],[Order Date]])</f>
        <v>2026</v>
      </c>
      <c r="U1059" s="18" t="str">
        <f>"Q"&amp;ROUNDUP(MONTH(SalesDataTable[[#This Row],[Order Date]])/3,0)</f>
        <v>Q2</v>
      </c>
      <c r="V1059" s="15">
        <f>MONTH(SalesDataTable[[#This Row],[Order Date]])</f>
        <v>6</v>
      </c>
      <c r="W1059" s="18" t="str">
        <f>TEXT(SalesDataTable[[#This Row],[Order Date]],"mmm")</f>
        <v>Jun</v>
      </c>
    </row>
    <row r="1060" spans="1:23" ht="15.6">
      <c r="A1060" s="11">
        <v>206</v>
      </c>
      <c r="B1060" s="12">
        <v>46184</v>
      </c>
      <c r="C1060" s="11">
        <f t="shared" si="112"/>
        <v>2026</v>
      </c>
      <c r="D1060" s="13" t="str">
        <f t="shared" si="113"/>
        <v>Jun</v>
      </c>
      <c r="E1060" s="14" t="str">
        <f t="shared" si="114"/>
        <v>Q2</v>
      </c>
      <c r="F1060" s="11" t="s">
        <v>24</v>
      </c>
      <c r="G1060" s="11" t="s">
        <v>25</v>
      </c>
      <c r="H1060" s="11" t="s">
        <v>43</v>
      </c>
      <c r="I1060" s="11" t="s">
        <v>37</v>
      </c>
      <c r="J1060" s="11" t="s">
        <v>28</v>
      </c>
      <c r="K1060" s="11" t="s">
        <v>46</v>
      </c>
      <c r="L1060" s="15">
        <v>2</v>
      </c>
      <c r="M1060" s="16">
        <v>51.83</v>
      </c>
      <c r="N1060" s="17">
        <v>0.1</v>
      </c>
      <c r="O1060" s="16">
        <v>23.1</v>
      </c>
      <c r="P1060" s="16">
        <f t="shared" si="115"/>
        <v>93.293999999999997</v>
      </c>
      <c r="Q1060" s="16">
        <f t="shared" si="116"/>
        <v>46.2</v>
      </c>
      <c r="R1060" s="16">
        <f t="shared" si="117"/>
        <v>47.094000000000001</v>
      </c>
      <c r="S1060" s="18">
        <f t="shared" si="118"/>
        <v>0.50479130490706803</v>
      </c>
      <c r="T1060" s="19">
        <f>YEAR(SalesDataTable[[#This Row],[Order Date]])</f>
        <v>2026</v>
      </c>
      <c r="U1060" s="18" t="str">
        <f>"Q"&amp;ROUNDUP(MONTH(SalesDataTable[[#This Row],[Order Date]])/3,0)</f>
        <v>Q2</v>
      </c>
      <c r="V1060" s="15">
        <f>MONTH(SalesDataTable[[#This Row],[Order Date]])</f>
        <v>6</v>
      </c>
      <c r="W1060" s="18" t="str">
        <f>TEXT(SalesDataTable[[#This Row],[Order Date]],"mmm")</f>
        <v>Jun</v>
      </c>
    </row>
    <row r="1061" spans="1:23" ht="15.6">
      <c r="A1061" s="11">
        <v>397</v>
      </c>
      <c r="B1061" s="12">
        <v>46184</v>
      </c>
      <c r="C1061" s="11">
        <f t="shared" si="112"/>
        <v>2026</v>
      </c>
      <c r="D1061" s="13" t="str">
        <f t="shared" si="113"/>
        <v>Jun</v>
      </c>
      <c r="E1061" s="14" t="str">
        <f t="shared" si="114"/>
        <v>Q2</v>
      </c>
      <c r="F1061" s="11" t="s">
        <v>44</v>
      </c>
      <c r="G1061" s="11" t="s">
        <v>57</v>
      </c>
      <c r="H1061" s="11" t="s">
        <v>26</v>
      </c>
      <c r="I1061" s="11" t="s">
        <v>40</v>
      </c>
      <c r="J1061" s="11" t="s">
        <v>47</v>
      </c>
      <c r="K1061" s="11" t="s">
        <v>75</v>
      </c>
      <c r="L1061" s="15">
        <v>2</v>
      </c>
      <c r="M1061" s="16">
        <v>121.19</v>
      </c>
      <c r="N1061" s="17">
        <v>0.05</v>
      </c>
      <c r="O1061" s="16">
        <v>58.91</v>
      </c>
      <c r="P1061" s="16">
        <f t="shared" si="115"/>
        <v>230.261</v>
      </c>
      <c r="Q1061" s="16">
        <f t="shared" si="116"/>
        <v>117.82</v>
      </c>
      <c r="R1061" s="16">
        <f t="shared" si="117"/>
        <v>112.441</v>
      </c>
      <c r="S1061" s="18">
        <f t="shared" si="118"/>
        <v>0.48831977625390299</v>
      </c>
      <c r="T1061" s="19">
        <f>YEAR(SalesDataTable[[#This Row],[Order Date]])</f>
        <v>2026</v>
      </c>
      <c r="U1061" s="18" t="str">
        <f>"Q"&amp;ROUNDUP(MONTH(SalesDataTable[[#This Row],[Order Date]])/3,0)</f>
        <v>Q2</v>
      </c>
      <c r="V1061" s="15">
        <f>MONTH(SalesDataTable[[#This Row],[Order Date]])</f>
        <v>6</v>
      </c>
      <c r="W1061" s="18" t="str">
        <f>TEXT(SalesDataTable[[#This Row],[Order Date]],"mmm")</f>
        <v>Jun</v>
      </c>
    </row>
    <row r="1062" spans="1:23" ht="15.6">
      <c r="A1062" s="11">
        <v>763</v>
      </c>
      <c r="B1062" s="12">
        <v>46184</v>
      </c>
      <c r="C1062" s="11">
        <f t="shared" si="112"/>
        <v>2026</v>
      </c>
      <c r="D1062" s="13" t="str">
        <f t="shared" si="113"/>
        <v>Jun</v>
      </c>
      <c r="E1062" s="14" t="str">
        <f t="shared" si="114"/>
        <v>Q2</v>
      </c>
      <c r="F1062" s="11" t="s">
        <v>44</v>
      </c>
      <c r="G1062" s="11" t="s">
        <v>71</v>
      </c>
      <c r="H1062" s="11" t="s">
        <v>43</v>
      </c>
      <c r="I1062" s="11" t="s">
        <v>37</v>
      </c>
      <c r="J1062" s="11" t="s">
        <v>33</v>
      </c>
      <c r="K1062" s="11" t="s">
        <v>61</v>
      </c>
      <c r="L1062" s="15">
        <v>1</v>
      </c>
      <c r="M1062" s="16">
        <v>154.09</v>
      </c>
      <c r="N1062" s="17">
        <v>0</v>
      </c>
      <c r="O1062" s="16">
        <v>77.37</v>
      </c>
      <c r="P1062" s="16">
        <f t="shared" si="115"/>
        <v>154.09</v>
      </c>
      <c r="Q1062" s="16">
        <f t="shared" si="116"/>
        <v>77.37</v>
      </c>
      <c r="R1062" s="16">
        <f t="shared" si="117"/>
        <v>76.72</v>
      </c>
      <c r="S1062" s="18">
        <f t="shared" si="118"/>
        <v>0.49789084301382303</v>
      </c>
      <c r="T1062" s="19">
        <f>YEAR(SalesDataTable[[#This Row],[Order Date]])</f>
        <v>2026</v>
      </c>
      <c r="U1062" s="18" t="str">
        <f>"Q"&amp;ROUNDUP(MONTH(SalesDataTable[[#This Row],[Order Date]])/3,0)</f>
        <v>Q2</v>
      </c>
      <c r="V1062" s="15">
        <f>MONTH(SalesDataTable[[#This Row],[Order Date]])</f>
        <v>6</v>
      </c>
      <c r="W1062" s="18" t="str">
        <f>TEXT(SalesDataTable[[#This Row],[Order Date]],"mmm")</f>
        <v>Jun</v>
      </c>
    </row>
    <row r="1063" spans="1:23" ht="15.6">
      <c r="A1063" s="11">
        <v>1059</v>
      </c>
      <c r="B1063" s="12">
        <v>46184</v>
      </c>
      <c r="C1063" s="11">
        <f t="shared" si="112"/>
        <v>2026</v>
      </c>
      <c r="D1063" s="13" t="str">
        <f t="shared" si="113"/>
        <v>Jun</v>
      </c>
      <c r="E1063" s="14" t="str">
        <f t="shared" si="114"/>
        <v>Q2</v>
      </c>
      <c r="F1063" s="11" t="s">
        <v>24</v>
      </c>
      <c r="G1063" s="11" t="s">
        <v>25</v>
      </c>
      <c r="H1063" s="11" t="s">
        <v>26</v>
      </c>
      <c r="I1063" s="11" t="s">
        <v>37</v>
      </c>
      <c r="J1063" s="11" t="s">
        <v>28</v>
      </c>
      <c r="K1063" s="11" t="s">
        <v>29</v>
      </c>
      <c r="L1063" s="15">
        <v>1</v>
      </c>
      <c r="M1063" s="16">
        <v>80.64</v>
      </c>
      <c r="N1063" s="17">
        <v>0.05</v>
      </c>
      <c r="O1063" s="16">
        <v>43.85</v>
      </c>
      <c r="P1063" s="16">
        <f t="shared" si="115"/>
        <v>76.608000000000004</v>
      </c>
      <c r="Q1063" s="16">
        <f t="shared" si="116"/>
        <v>43.85</v>
      </c>
      <c r="R1063" s="16">
        <f t="shared" si="117"/>
        <v>32.758000000000003</v>
      </c>
      <c r="S1063" s="18">
        <f t="shared" si="118"/>
        <v>0.42760547201336702</v>
      </c>
      <c r="T1063" s="19">
        <f>YEAR(SalesDataTable[[#This Row],[Order Date]])</f>
        <v>2026</v>
      </c>
      <c r="U1063" s="18" t="str">
        <f>"Q"&amp;ROUNDUP(MONTH(SalesDataTable[[#This Row],[Order Date]])/3,0)</f>
        <v>Q2</v>
      </c>
      <c r="V1063" s="15">
        <f>MONTH(SalesDataTable[[#This Row],[Order Date]])</f>
        <v>6</v>
      </c>
      <c r="W1063" s="18" t="str">
        <f>TEXT(SalesDataTable[[#This Row],[Order Date]],"mmm")</f>
        <v>Jun</v>
      </c>
    </row>
    <row r="1064" spans="1:23" ht="15.6">
      <c r="A1064" s="11">
        <v>1332</v>
      </c>
      <c r="B1064" s="12">
        <v>46184</v>
      </c>
      <c r="C1064" s="11">
        <f t="shared" si="112"/>
        <v>2026</v>
      </c>
      <c r="D1064" s="13" t="str">
        <f t="shared" si="113"/>
        <v>Jun</v>
      </c>
      <c r="E1064" s="14" t="str">
        <f t="shared" si="114"/>
        <v>Q2</v>
      </c>
      <c r="F1064" s="11" t="s">
        <v>30</v>
      </c>
      <c r="G1064" s="11" t="s">
        <v>67</v>
      </c>
      <c r="H1064" s="11" t="s">
        <v>52</v>
      </c>
      <c r="I1064" s="11" t="s">
        <v>27</v>
      </c>
      <c r="J1064" s="11" t="s">
        <v>33</v>
      </c>
      <c r="K1064" s="11" t="s">
        <v>34</v>
      </c>
      <c r="L1064" s="15">
        <v>1</v>
      </c>
      <c r="M1064" s="16">
        <v>94.01</v>
      </c>
      <c r="N1064" s="17">
        <v>0.15</v>
      </c>
      <c r="O1064" s="16">
        <v>46.12</v>
      </c>
      <c r="P1064" s="16">
        <f t="shared" si="115"/>
        <v>79.908500000000004</v>
      </c>
      <c r="Q1064" s="16">
        <f t="shared" si="116"/>
        <v>46.12</v>
      </c>
      <c r="R1064" s="16">
        <f t="shared" si="117"/>
        <v>33.788499999999999</v>
      </c>
      <c r="S1064" s="18">
        <f t="shared" si="118"/>
        <v>0.42283987310486398</v>
      </c>
      <c r="T1064" s="19">
        <f>YEAR(SalesDataTable[[#This Row],[Order Date]])</f>
        <v>2026</v>
      </c>
      <c r="U1064" s="18" t="str">
        <f>"Q"&amp;ROUNDUP(MONTH(SalesDataTable[[#This Row],[Order Date]])/3,0)</f>
        <v>Q2</v>
      </c>
      <c r="V1064" s="15">
        <f>MONTH(SalesDataTable[[#This Row],[Order Date]])</f>
        <v>6</v>
      </c>
      <c r="W1064" s="18" t="str">
        <f>TEXT(SalesDataTable[[#This Row],[Order Date]],"mmm")</f>
        <v>Jun</v>
      </c>
    </row>
    <row r="1065" spans="1:23" ht="15.6">
      <c r="A1065" s="11">
        <v>1447</v>
      </c>
      <c r="B1065" s="12">
        <v>46184</v>
      </c>
      <c r="C1065" s="11">
        <f t="shared" si="112"/>
        <v>2026</v>
      </c>
      <c r="D1065" s="13" t="str">
        <f t="shared" si="113"/>
        <v>Jun</v>
      </c>
      <c r="E1065" s="14" t="str">
        <f t="shared" si="114"/>
        <v>Q2</v>
      </c>
      <c r="F1065" s="11" t="s">
        <v>30</v>
      </c>
      <c r="G1065" s="11" t="s">
        <v>51</v>
      </c>
      <c r="H1065" s="11" t="s">
        <v>26</v>
      </c>
      <c r="I1065" s="11" t="s">
        <v>27</v>
      </c>
      <c r="J1065" s="11" t="s">
        <v>28</v>
      </c>
      <c r="K1065" s="11" t="s">
        <v>46</v>
      </c>
      <c r="L1065" s="15">
        <v>1</v>
      </c>
      <c r="M1065" s="16">
        <v>51.09</v>
      </c>
      <c r="N1065" s="17">
        <v>0</v>
      </c>
      <c r="O1065" s="16">
        <v>22.78</v>
      </c>
      <c r="P1065" s="16">
        <f t="shared" si="115"/>
        <v>51.09</v>
      </c>
      <c r="Q1065" s="16">
        <f t="shared" si="116"/>
        <v>22.78</v>
      </c>
      <c r="R1065" s="16">
        <f t="shared" si="117"/>
        <v>28.31</v>
      </c>
      <c r="S1065" s="18">
        <f t="shared" si="118"/>
        <v>0.55412018007437902</v>
      </c>
      <c r="T1065" s="19">
        <f>YEAR(SalesDataTable[[#This Row],[Order Date]])</f>
        <v>2026</v>
      </c>
      <c r="U1065" s="18" t="str">
        <f>"Q"&amp;ROUNDUP(MONTH(SalesDataTable[[#This Row],[Order Date]])/3,0)</f>
        <v>Q2</v>
      </c>
      <c r="V1065" s="15">
        <f>MONTH(SalesDataTable[[#This Row],[Order Date]])</f>
        <v>6</v>
      </c>
      <c r="W1065" s="18" t="str">
        <f>TEXT(SalesDataTable[[#This Row],[Order Date]],"mmm")</f>
        <v>Jun</v>
      </c>
    </row>
    <row r="1066" spans="1:23" ht="15.6">
      <c r="A1066" s="11">
        <v>2990</v>
      </c>
      <c r="B1066" s="12">
        <v>46184</v>
      </c>
      <c r="C1066" s="11">
        <f t="shared" si="112"/>
        <v>2026</v>
      </c>
      <c r="D1066" s="13" t="str">
        <f t="shared" si="113"/>
        <v>Jun</v>
      </c>
      <c r="E1066" s="14" t="str">
        <f t="shared" si="114"/>
        <v>Q2</v>
      </c>
      <c r="F1066" s="11" t="s">
        <v>30</v>
      </c>
      <c r="G1066" s="11" t="s">
        <v>51</v>
      </c>
      <c r="H1066" s="11" t="s">
        <v>52</v>
      </c>
      <c r="I1066" s="11" t="s">
        <v>27</v>
      </c>
      <c r="J1066" s="11" t="s">
        <v>33</v>
      </c>
      <c r="K1066" s="11" t="s">
        <v>41</v>
      </c>
      <c r="L1066" s="15">
        <v>1</v>
      </c>
      <c r="M1066" s="16">
        <v>146.66</v>
      </c>
      <c r="N1066" s="17">
        <v>0</v>
      </c>
      <c r="O1066" s="16">
        <v>78.709999999999994</v>
      </c>
      <c r="P1066" s="16">
        <f t="shared" si="115"/>
        <v>146.66</v>
      </c>
      <c r="Q1066" s="16">
        <f t="shared" si="116"/>
        <v>78.709999999999994</v>
      </c>
      <c r="R1066" s="16">
        <f t="shared" si="117"/>
        <v>67.95</v>
      </c>
      <c r="S1066" s="18">
        <f t="shared" si="118"/>
        <v>0.46331651438701799</v>
      </c>
      <c r="T1066" s="19">
        <f>YEAR(SalesDataTable[[#This Row],[Order Date]])</f>
        <v>2026</v>
      </c>
      <c r="U1066" s="18" t="str">
        <f>"Q"&amp;ROUNDUP(MONTH(SalesDataTable[[#This Row],[Order Date]])/3,0)</f>
        <v>Q2</v>
      </c>
      <c r="V1066" s="15">
        <f>MONTH(SalesDataTable[[#This Row],[Order Date]])</f>
        <v>6</v>
      </c>
      <c r="W1066" s="18" t="str">
        <f>TEXT(SalesDataTable[[#This Row],[Order Date]],"mmm")</f>
        <v>Jun</v>
      </c>
    </row>
    <row r="1067" spans="1:23" ht="15.6">
      <c r="A1067" s="11">
        <v>3769</v>
      </c>
      <c r="B1067" s="12">
        <v>46184</v>
      </c>
      <c r="C1067" s="11">
        <f t="shared" si="112"/>
        <v>2026</v>
      </c>
      <c r="D1067" s="13" t="str">
        <f t="shared" si="113"/>
        <v>Jun</v>
      </c>
      <c r="E1067" s="14" t="str">
        <f t="shared" si="114"/>
        <v>Q2</v>
      </c>
      <c r="F1067" s="11" t="s">
        <v>30</v>
      </c>
      <c r="G1067" s="11" t="s">
        <v>67</v>
      </c>
      <c r="H1067" s="11" t="s">
        <v>43</v>
      </c>
      <c r="I1067" s="11" t="s">
        <v>37</v>
      </c>
      <c r="J1067" s="11" t="s">
        <v>47</v>
      </c>
      <c r="K1067" s="11" t="s">
        <v>53</v>
      </c>
      <c r="L1067" s="15">
        <v>2</v>
      </c>
      <c r="M1067" s="16">
        <v>199.03</v>
      </c>
      <c r="N1067" s="17">
        <v>0</v>
      </c>
      <c r="O1067" s="16">
        <v>104.7</v>
      </c>
      <c r="P1067" s="16">
        <f t="shared" si="115"/>
        <v>398.06</v>
      </c>
      <c r="Q1067" s="16">
        <f t="shared" si="116"/>
        <v>209.4</v>
      </c>
      <c r="R1067" s="16">
        <f t="shared" si="117"/>
        <v>188.66</v>
      </c>
      <c r="S1067" s="18">
        <f t="shared" si="118"/>
        <v>0.473948650957142</v>
      </c>
      <c r="T1067" s="19">
        <f>YEAR(SalesDataTable[[#This Row],[Order Date]])</f>
        <v>2026</v>
      </c>
      <c r="U1067" s="18" t="str">
        <f>"Q"&amp;ROUNDUP(MONTH(SalesDataTable[[#This Row],[Order Date]])/3,0)</f>
        <v>Q2</v>
      </c>
      <c r="V1067" s="15">
        <f>MONTH(SalesDataTable[[#This Row],[Order Date]])</f>
        <v>6</v>
      </c>
      <c r="W1067" s="18" t="str">
        <f>TEXT(SalesDataTable[[#This Row],[Order Date]],"mmm")</f>
        <v>Jun</v>
      </c>
    </row>
    <row r="1068" spans="1:23" ht="15.6">
      <c r="A1068" s="11">
        <v>4152</v>
      </c>
      <c r="B1068" s="12">
        <v>46184</v>
      </c>
      <c r="C1068" s="11">
        <f t="shared" si="112"/>
        <v>2026</v>
      </c>
      <c r="D1068" s="13" t="str">
        <f t="shared" si="113"/>
        <v>Jun</v>
      </c>
      <c r="E1068" s="14" t="str">
        <f t="shared" si="114"/>
        <v>Q2</v>
      </c>
      <c r="F1068" s="11" t="s">
        <v>35</v>
      </c>
      <c r="G1068" s="11" t="s">
        <v>36</v>
      </c>
      <c r="H1068" s="11" t="s">
        <v>26</v>
      </c>
      <c r="I1068" s="11" t="s">
        <v>27</v>
      </c>
      <c r="J1068" s="11" t="s">
        <v>28</v>
      </c>
      <c r="K1068" s="11" t="s">
        <v>50</v>
      </c>
      <c r="L1068" s="15">
        <v>5</v>
      </c>
      <c r="M1068" s="16">
        <v>41.18</v>
      </c>
      <c r="N1068" s="17">
        <v>0.05</v>
      </c>
      <c r="O1068" s="16">
        <v>16.87</v>
      </c>
      <c r="P1068" s="16">
        <f t="shared" si="115"/>
        <v>195.60499999999999</v>
      </c>
      <c r="Q1068" s="16">
        <f t="shared" si="116"/>
        <v>84.35</v>
      </c>
      <c r="R1068" s="16">
        <f t="shared" si="117"/>
        <v>111.255</v>
      </c>
      <c r="S1068" s="18">
        <f t="shared" si="118"/>
        <v>0.56877380435060398</v>
      </c>
      <c r="T1068" s="19">
        <f>YEAR(SalesDataTable[[#This Row],[Order Date]])</f>
        <v>2026</v>
      </c>
      <c r="U1068" s="18" t="str">
        <f>"Q"&amp;ROUNDUP(MONTH(SalesDataTable[[#This Row],[Order Date]])/3,0)</f>
        <v>Q2</v>
      </c>
      <c r="V1068" s="15">
        <f>MONTH(SalesDataTable[[#This Row],[Order Date]])</f>
        <v>6</v>
      </c>
      <c r="W1068" s="18" t="str">
        <f>TEXT(SalesDataTable[[#This Row],[Order Date]],"mmm")</f>
        <v>Jun</v>
      </c>
    </row>
    <row r="1069" spans="1:23" ht="15.6">
      <c r="A1069" s="11">
        <v>4242</v>
      </c>
      <c r="B1069" s="12">
        <v>46184</v>
      </c>
      <c r="C1069" s="11">
        <f t="shared" si="112"/>
        <v>2026</v>
      </c>
      <c r="D1069" s="13" t="str">
        <f t="shared" si="113"/>
        <v>Jun</v>
      </c>
      <c r="E1069" s="14" t="str">
        <f t="shared" si="114"/>
        <v>Q2</v>
      </c>
      <c r="F1069" s="11" t="s">
        <v>30</v>
      </c>
      <c r="G1069" s="11" t="s">
        <v>67</v>
      </c>
      <c r="H1069" s="11" t="s">
        <v>43</v>
      </c>
      <c r="I1069" s="11" t="s">
        <v>40</v>
      </c>
      <c r="J1069" s="11" t="s">
        <v>33</v>
      </c>
      <c r="K1069" s="11" t="s">
        <v>41</v>
      </c>
      <c r="L1069" s="15">
        <v>2</v>
      </c>
      <c r="M1069" s="16">
        <v>141.18</v>
      </c>
      <c r="N1069" s="17">
        <v>0</v>
      </c>
      <c r="O1069" s="16">
        <v>78.66</v>
      </c>
      <c r="P1069" s="16">
        <f t="shared" si="115"/>
        <v>282.36</v>
      </c>
      <c r="Q1069" s="16">
        <f t="shared" si="116"/>
        <v>157.32</v>
      </c>
      <c r="R1069" s="16">
        <f t="shared" si="117"/>
        <v>125.04</v>
      </c>
      <c r="S1069" s="18">
        <f t="shared" si="118"/>
        <v>0.44283892902677402</v>
      </c>
      <c r="T1069" s="19">
        <f>YEAR(SalesDataTable[[#This Row],[Order Date]])</f>
        <v>2026</v>
      </c>
      <c r="U1069" s="18" t="str">
        <f>"Q"&amp;ROUNDUP(MONTH(SalesDataTable[[#This Row],[Order Date]])/3,0)</f>
        <v>Q2</v>
      </c>
      <c r="V1069" s="15">
        <f>MONTH(SalesDataTable[[#This Row],[Order Date]])</f>
        <v>6</v>
      </c>
      <c r="W1069" s="18" t="str">
        <f>TEXT(SalesDataTable[[#This Row],[Order Date]],"mmm")</f>
        <v>Jun</v>
      </c>
    </row>
    <row r="1070" spans="1:23" ht="15.6">
      <c r="A1070" s="11">
        <v>4780</v>
      </c>
      <c r="B1070" s="12">
        <v>46184</v>
      </c>
      <c r="C1070" s="11">
        <f t="shared" si="112"/>
        <v>2026</v>
      </c>
      <c r="D1070" s="13" t="str">
        <f t="shared" si="113"/>
        <v>Jun</v>
      </c>
      <c r="E1070" s="14" t="str">
        <f t="shared" si="114"/>
        <v>Q2</v>
      </c>
      <c r="F1070" s="11" t="s">
        <v>30</v>
      </c>
      <c r="G1070" s="11" t="s">
        <v>67</v>
      </c>
      <c r="H1070" s="11" t="s">
        <v>43</v>
      </c>
      <c r="I1070" s="11" t="s">
        <v>27</v>
      </c>
      <c r="J1070" s="11" t="s">
        <v>28</v>
      </c>
      <c r="K1070" s="11" t="s">
        <v>29</v>
      </c>
      <c r="L1070" s="15">
        <v>1</v>
      </c>
      <c r="M1070" s="16">
        <v>82.47</v>
      </c>
      <c r="N1070" s="17">
        <v>0.1</v>
      </c>
      <c r="O1070" s="16">
        <v>42.73</v>
      </c>
      <c r="P1070" s="16">
        <f t="shared" si="115"/>
        <v>74.222999999999999</v>
      </c>
      <c r="Q1070" s="16">
        <f t="shared" si="116"/>
        <v>42.73</v>
      </c>
      <c r="R1070" s="16">
        <f t="shared" si="117"/>
        <v>31.492999999999999</v>
      </c>
      <c r="S1070" s="18">
        <f t="shared" si="118"/>
        <v>0.42430243994449202</v>
      </c>
      <c r="T1070" s="19">
        <f>YEAR(SalesDataTable[[#This Row],[Order Date]])</f>
        <v>2026</v>
      </c>
      <c r="U1070" s="18" t="str">
        <f>"Q"&amp;ROUNDUP(MONTH(SalesDataTable[[#This Row],[Order Date]])/3,0)</f>
        <v>Q2</v>
      </c>
      <c r="V1070" s="15">
        <f>MONTH(SalesDataTable[[#This Row],[Order Date]])</f>
        <v>6</v>
      </c>
      <c r="W1070" s="18" t="str">
        <f>TEXT(SalesDataTable[[#This Row],[Order Date]],"mmm")</f>
        <v>Jun</v>
      </c>
    </row>
    <row r="1071" spans="1:23" ht="15.6">
      <c r="A1071" s="11">
        <v>63</v>
      </c>
      <c r="B1071" s="12">
        <v>46185</v>
      </c>
      <c r="C1071" s="11">
        <f t="shared" si="112"/>
        <v>2026</v>
      </c>
      <c r="D1071" s="13" t="str">
        <f t="shared" si="113"/>
        <v>Jun</v>
      </c>
      <c r="E1071" s="14" t="str">
        <f t="shared" si="114"/>
        <v>Q2</v>
      </c>
      <c r="F1071" s="11" t="s">
        <v>30</v>
      </c>
      <c r="G1071" s="11" t="s">
        <v>31</v>
      </c>
      <c r="H1071" s="11" t="s">
        <v>52</v>
      </c>
      <c r="I1071" s="11" t="s">
        <v>27</v>
      </c>
      <c r="J1071" s="11" t="s">
        <v>38</v>
      </c>
      <c r="K1071" s="11" t="s">
        <v>72</v>
      </c>
      <c r="L1071" s="15">
        <v>1</v>
      </c>
      <c r="M1071" s="16">
        <v>166.91</v>
      </c>
      <c r="N1071" s="17">
        <v>0</v>
      </c>
      <c r="O1071" s="16">
        <v>85.58</v>
      </c>
      <c r="P1071" s="16">
        <f t="shared" si="115"/>
        <v>166.91</v>
      </c>
      <c r="Q1071" s="16">
        <f t="shared" si="116"/>
        <v>85.58</v>
      </c>
      <c r="R1071" s="16">
        <f t="shared" si="117"/>
        <v>81.33</v>
      </c>
      <c r="S1071" s="18">
        <f t="shared" si="118"/>
        <v>0.487268587861722</v>
      </c>
      <c r="T1071" s="19">
        <f>YEAR(SalesDataTable[[#This Row],[Order Date]])</f>
        <v>2026</v>
      </c>
      <c r="U1071" s="18" t="str">
        <f>"Q"&amp;ROUNDUP(MONTH(SalesDataTable[[#This Row],[Order Date]])/3,0)</f>
        <v>Q2</v>
      </c>
      <c r="V1071" s="15">
        <f>MONTH(SalesDataTable[[#This Row],[Order Date]])</f>
        <v>6</v>
      </c>
      <c r="W1071" s="18" t="str">
        <f>TEXT(SalesDataTable[[#This Row],[Order Date]],"mmm")</f>
        <v>Jun</v>
      </c>
    </row>
    <row r="1072" spans="1:23" ht="15.6">
      <c r="A1072" s="11">
        <v>190</v>
      </c>
      <c r="B1072" s="12">
        <v>46185</v>
      </c>
      <c r="C1072" s="11">
        <f t="shared" si="112"/>
        <v>2026</v>
      </c>
      <c r="D1072" s="13" t="str">
        <f t="shared" si="113"/>
        <v>Jun</v>
      </c>
      <c r="E1072" s="14" t="str">
        <f t="shared" si="114"/>
        <v>Q2</v>
      </c>
      <c r="F1072" s="11" t="s">
        <v>24</v>
      </c>
      <c r="G1072" s="11" t="s">
        <v>25</v>
      </c>
      <c r="H1072" s="11" t="s">
        <v>43</v>
      </c>
      <c r="I1072" s="11" t="s">
        <v>40</v>
      </c>
      <c r="J1072" s="11" t="s">
        <v>38</v>
      </c>
      <c r="K1072" s="11" t="s">
        <v>56</v>
      </c>
      <c r="L1072" s="15">
        <v>1</v>
      </c>
      <c r="M1072" s="16">
        <v>45.99</v>
      </c>
      <c r="N1072" s="17">
        <v>0</v>
      </c>
      <c r="O1072" s="16">
        <v>18.579999999999998</v>
      </c>
      <c r="P1072" s="16">
        <f t="shared" si="115"/>
        <v>45.99</v>
      </c>
      <c r="Q1072" s="16">
        <f t="shared" si="116"/>
        <v>18.579999999999998</v>
      </c>
      <c r="R1072" s="16">
        <f t="shared" si="117"/>
        <v>27.41</v>
      </c>
      <c r="S1072" s="18">
        <f t="shared" si="118"/>
        <v>0.59599913024570605</v>
      </c>
      <c r="T1072" s="19">
        <f>YEAR(SalesDataTable[[#This Row],[Order Date]])</f>
        <v>2026</v>
      </c>
      <c r="U1072" s="18" t="str">
        <f>"Q"&amp;ROUNDUP(MONTH(SalesDataTable[[#This Row],[Order Date]])/3,0)</f>
        <v>Q2</v>
      </c>
      <c r="V1072" s="15">
        <f>MONTH(SalesDataTable[[#This Row],[Order Date]])</f>
        <v>6</v>
      </c>
      <c r="W1072" s="18" t="str">
        <f>TEXT(SalesDataTable[[#This Row],[Order Date]],"mmm")</f>
        <v>Jun</v>
      </c>
    </row>
    <row r="1073" spans="1:23" ht="15.6">
      <c r="A1073" s="11">
        <v>268</v>
      </c>
      <c r="B1073" s="12">
        <v>46185</v>
      </c>
      <c r="C1073" s="11">
        <f t="shared" si="112"/>
        <v>2026</v>
      </c>
      <c r="D1073" s="13" t="str">
        <f t="shared" si="113"/>
        <v>Jun</v>
      </c>
      <c r="E1073" s="14" t="str">
        <f t="shared" si="114"/>
        <v>Q2</v>
      </c>
      <c r="F1073" s="11" t="s">
        <v>44</v>
      </c>
      <c r="G1073" s="11" t="s">
        <v>71</v>
      </c>
      <c r="H1073" s="11" t="s">
        <v>43</v>
      </c>
      <c r="I1073" s="11" t="s">
        <v>40</v>
      </c>
      <c r="J1073" s="11" t="s">
        <v>58</v>
      </c>
      <c r="K1073" s="11" t="s">
        <v>66</v>
      </c>
      <c r="L1073" s="15">
        <v>1</v>
      </c>
      <c r="M1073" s="16">
        <v>37.01</v>
      </c>
      <c r="N1073" s="17">
        <v>0.05</v>
      </c>
      <c r="O1073" s="16">
        <v>14.18</v>
      </c>
      <c r="P1073" s="16">
        <f t="shared" si="115"/>
        <v>35.159500000000001</v>
      </c>
      <c r="Q1073" s="16">
        <f t="shared" si="116"/>
        <v>14.18</v>
      </c>
      <c r="R1073" s="16">
        <f t="shared" si="117"/>
        <v>20.979500000000002</v>
      </c>
      <c r="S1073" s="18">
        <f t="shared" si="118"/>
        <v>0.59669506107879799</v>
      </c>
      <c r="T1073" s="19">
        <f>YEAR(SalesDataTable[[#This Row],[Order Date]])</f>
        <v>2026</v>
      </c>
      <c r="U1073" s="18" t="str">
        <f>"Q"&amp;ROUNDUP(MONTH(SalesDataTable[[#This Row],[Order Date]])/3,0)</f>
        <v>Q2</v>
      </c>
      <c r="V1073" s="15">
        <f>MONTH(SalesDataTable[[#This Row],[Order Date]])</f>
        <v>6</v>
      </c>
      <c r="W1073" s="18" t="str">
        <f>TEXT(SalesDataTable[[#This Row],[Order Date]],"mmm")</f>
        <v>Jun</v>
      </c>
    </row>
    <row r="1074" spans="1:23" ht="15.6">
      <c r="A1074" s="11">
        <v>691</v>
      </c>
      <c r="B1074" s="12">
        <v>46185</v>
      </c>
      <c r="C1074" s="11">
        <f t="shared" si="112"/>
        <v>2026</v>
      </c>
      <c r="D1074" s="13" t="str">
        <f t="shared" si="113"/>
        <v>Jun</v>
      </c>
      <c r="E1074" s="14" t="str">
        <f t="shared" si="114"/>
        <v>Q2</v>
      </c>
      <c r="F1074" s="11" t="s">
        <v>44</v>
      </c>
      <c r="G1074" s="11" t="s">
        <v>57</v>
      </c>
      <c r="H1074" s="11" t="s">
        <v>52</v>
      </c>
      <c r="I1074" s="11" t="s">
        <v>40</v>
      </c>
      <c r="J1074" s="11" t="s">
        <v>33</v>
      </c>
      <c r="K1074" s="11" t="s">
        <v>41</v>
      </c>
      <c r="L1074" s="15">
        <v>5</v>
      </c>
      <c r="M1074" s="16">
        <v>140.9</v>
      </c>
      <c r="N1074" s="17">
        <v>0</v>
      </c>
      <c r="O1074" s="16">
        <v>80.16</v>
      </c>
      <c r="P1074" s="16">
        <f t="shared" si="115"/>
        <v>704.5</v>
      </c>
      <c r="Q1074" s="16">
        <f t="shared" si="116"/>
        <v>400.8</v>
      </c>
      <c r="R1074" s="16">
        <f t="shared" si="117"/>
        <v>303.7</v>
      </c>
      <c r="S1074" s="18">
        <f t="shared" si="118"/>
        <v>0.43108587650816199</v>
      </c>
      <c r="T1074" s="19">
        <f>YEAR(SalesDataTable[[#This Row],[Order Date]])</f>
        <v>2026</v>
      </c>
      <c r="U1074" s="18" t="str">
        <f>"Q"&amp;ROUNDUP(MONTH(SalesDataTable[[#This Row],[Order Date]])/3,0)</f>
        <v>Q2</v>
      </c>
      <c r="V1074" s="15">
        <f>MONTH(SalesDataTable[[#This Row],[Order Date]])</f>
        <v>6</v>
      </c>
      <c r="W1074" s="18" t="str">
        <f>TEXT(SalesDataTable[[#This Row],[Order Date]],"mmm")</f>
        <v>Jun</v>
      </c>
    </row>
    <row r="1075" spans="1:23" ht="15.6">
      <c r="A1075" s="11">
        <v>810</v>
      </c>
      <c r="B1075" s="12">
        <v>46185</v>
      </c>
      <c r="C1075" s="11">
        <f t="shared" si="112"/>
        <v>2026</v>
      </c>
      <c r="D1075" s="13" t="str">
        <f t="shared" si="113"/>
        <v>Jun</v>
      </c>
      <c r="E1075" s="14" t="str">
        <f t="shared" si="114"/>
        <v>Q2</v>
      </c>
      <c r="F1075" s="11" t="s">
        <v>30</v>
      </c>
      <c r="G1075" s="11" t="s">
        <v>67</v>
      </c>
      <c r="H1075" s="11" t="s">
        <v>43</v>
      </c>
      <c r="I1075" s="11" t="s">
        <v>37</v>
      </c>
      <c r="J1075" s="11" t="s">
        <v>58</v>
      </c>
      <c r="K1075" s="11" t="s">
        <v>66</v>
      </c>
      <c r="L1075" s="15">
        <v>3</v>
      </c>
      <c r="M1075" s="16">
        <v>36.659999999999997</v>
      </c>
      <c r="N1075" s="17">
        <v>0</v>
      </c>
      <c r="O1075" s="16">
        <v>13.55</v>
      </c>
      <c r="P1075" s="16">
        <f t="shared" si="115"/>
        <v>109.98</v>
      </c>
      <c r="Q1075" s="16">
        <f t="shared" si="116"/>
        <v>40.65</v>
      </c>
      <c r="R1075" s="16">
        <f t="shared" si="117"/>
        <v>69.33</v>
      </c>
      <c r="S1075" s="18">
        <f t="shared" si="118"/>
        <v>0.63038734315330003</v>
      </c>
      <c r="T1075" s="19">
        <f>YEAR(SalesDataTable[[#This Row],[Order Date]])</f>
        <v>2026</v>
      </c>
      <c r="U1075" s="18" t="str">
        <f>"Q"&amp;ROUNDUP(MONTH(SalesDataTable[[#This Row],[Order Date]])/3,0)</f>
        <v>Q2</v>
      </c>
      <c r="V1075" s="15">
        <f>MONTH(SalesDataTable[[#This Row],[Order Date]])</f>
        <v>6</v>
      </c>
      <c r="W1075" s="18" t="str">
        <f>TEXT(SalesDataTable[[#This Row],[Order Date]],"mmm")</f>
        <v>Jun</v>
      </c>
    </row>
    <row r="1076" spans="1:23" ht="15.6">
      <c r="A1076" s="11">
        <v>855</v>
      </c>
      <c r="B1076" s="12">
        <v>46185</v>
      </c>
      <c r="C1076" s="11">
        <f t="shared" si="112"/>
        <v>2026</v>
      </c>
      <c r="D1076" s="13" t="str">
        <f t="shared" si="113"/>
        <v>Jun</v>
      </c>
      <c r="E1076" s="14" t="str">
        <f t="shared" si="114"/>
        <v>Q2</v>
      </c>
      <c r="F1076" s="11" t="s">
        <v>30</v>
      </c>
      <c r="G1076" s="11" t="s">
        <v>51</v>
      </c>
      <c r="H1076" s="11" t="s">
        <v>26</v>
      </c>
      <c r="I1076" s="11" t="s">
        <v>40</v>
      </c>
      <c r="J1076" s="11" t="s">
        <v>38</v>
      </c>
      <c r="K1076" s="11" t="s">
        <v>39</v>
      </c>
      <c r="L1076" s="15">
        <v>1</v>
      </c>
      <c r="M1076" s="16">
        <v>36.299999999999997</v>
      </c>
      <c r="N1076" s="17">
        <v>0.1</v>
      </c>
      <c r="O1076" s="16">
        <v>13.69</v>
      </c>
      <c r="P1076" s="16">
        <f t="shared" si="115"/>
        <v>32.67</v>
      </c>
      <c r="Q1076" s="16">
        <f t="shared" si="116"/>
        <v>13.69</v>
      </c>
      <c r="R1076" s="16">
        <f t="shared" si="117"/>
        <v>18.98</v>
      </c>
      <c r="S1076" s="18">
        <f t="shared" si="118"/>
        <v>0.58096112641567199</v>
      </c>
      <c r="T1076" s="19">
        <f>YEAR(SalesDataTable[[#This Row],[Order Date]])</f>
        <v>2026</v>
      </c>
      <c r="U1076" s="18" t="str">
        <f>"Q"&amp;ROUNDUP(MONTH(SalesDataTable[[#This Row],[Order Date]])/3,0)</f>
        <v>Q2</v>
      </c>
      <c r="V1076" s="15">
        <f>MONTH(SalesDataTable[[#This Row],[Order Date]])</f>
        <v>6</v>
      </c>
      <c r="W1076" s="18" t="str">
        <f>TEXT(SalesDataTable[[#This Row],[Order Date]],"mmm")</f>
        <v>Jun</v>
      </c>
    </row>
    <row r="1077" spans="1:23" ht="15.6">
      <c r="A1077" s="11">
        <v>1612</v>
      </c>
      <c r="B1077" s="12">
        <v>46185</v>
      </c>
      <c r="C1077" s="11">
        <f t="shared" si="112"/>
        <v>2026</v>
      </c>
      <c r="D1077" s="13" t="str">
        <f t="shared" si="113"/>
        <v>Jun</v>
      </c>
      <c r="E1077" s="14" t="str">
        <f t="shared" si="114"/>
        <v>Q2</v>
      </c>
      <c r="F1077" s="11" t="s">
        <v>35</v>
      </c>
      <c r="G1077" s="11" t="s">
        <v>76</v>
      </c>
      <c r="H1077" s="11" t="s">
        <v>26</v>
      </c>
      <c r="I1077" s="11" t="s">
        <v>37</v>
      </c>
      <c r="J1077" s="11" t="s">
        <v>47</v>
      </c>
      <c r="K1077" s="11" t="s">
        <v>75</v>
      </c>
      <c r="L1077" s="15">
        <v>2</v>
      </c>
      <c r="M1077" s="16">
        <v>120.64</v>
      </c>
      <c r="N1077" s="17">
        <v>0</v>
      </c>
      <c r="O1077" s="16">
        <v>61.66</v>
      </c>
      <c r="P1077" s="16">
        <f t="shared" si="115"/>
        <v>241.28</v>
      </c>
      <c r="Q1077" s="16">
        <f t="shared" si="116"/>
        <v>123.32</v>
      </c>
      <c r="R1077" s="16">
        <f t="shared" si="117"/>
        <v>117.96</v>
      </c>
      <c r="S1077" s="18">
        <f t="shared" si="118"/>
        <v>0.488892572944297</v>
      </c>
      <c r="T1077" s="19">
        <f>YEAR(SalesDataTable[[#This Row],[Order Date]])</f>
        <v>2026</v>
      </c>
      <c r="U1077" s="18" t="str">
        <f>"Q"&amp;ROUNDUP(MONTH(SalesDataTable[[#This Row],[Order Date]])/3,0)</f>
        <v>Q2</v>
      </c>
      <c r="V1077" s="15">
        <f>MONTH(SalesDataTable[[#This Row],[Order Date]])</f>
        <v>6</v>
      </c>
      <c r="W1077" s="18" t="str">
        <f>TEXT(SalesDataTable[[#This Row],[Order Date]],"mmm")</f>
        <v>Jun</v>
      </c>
    </row>
    <row r="1078" spans="1:23" ht="15.6">
      <c r="A1078" s="11">
        <v>1704</v>
      </c>
      <c r="B1078" s="12">
        <v>46185</v>
      </c>
      <c r="C1078" s="11">
        <f t="shared" si="112"/>
        <v>2026</v>
      </c>
      <c r="D1078" s="13" t="str">
        <f t="shared" si="113"/>
        <v>Jun</v>
      </c>
      <c r="E1078" s="14" t="str">
        <f t="shared" si="114"/>
        <v>Q2</v>
      </c>
      <c r="F1078" s="11" t="s">
        <v>35</v>
      </c>
      <c r="G1078" s="11" t="s">
        <v>76</v>
      </c>
      <c r="H1078" s="11" t="s">
        <v>26</v>
      </c>
      <c r="I1078" s="11" t="s">
        <v>27</v>
      </c>
      <c r="J1078" s="11" t="s">
        <v>38</v>
      </c>
      <c r="K1078" s="11" t="s">
        <v>56</v>
      </c>
      <c r="L1078" s="15">
        <v>1</v>
      </c>
      <c r="M1078" s="16">
        <v>47.07</v>
      </c>
      <c r="N1078" s="17">
        <v>0</v>
      </c>
      <c r="O1078" s="16">
        <v>18.7</v>
      </c>
      <c r="P1078" s="16">
        <f t="shared" si="115"/>
        <v>47.07</v>
      </c>
      <c r="Q1078" s="16">
        <f t="shared" si="116"/>
        <v>18.7</v>
      </c>
      <c r="R1078" s="16">
        <f t="shared" si="117"/>
        <v>28.37</v>
      </c>
      <c r="S1078" s="18">
        <f t="shared" si="118"/>
        <v>0.60271935415338895</v>
      </c>
      <c r="T1078" s="19">
        <f>YEAR(SalesDataTable[[#This Row],[Order Date]])</f>
        <v>2026</v>
      </c>
      <c r="U1078" s="18" t="str">
        <f>"Q"&amp;ROUNDUP(MONTH(SalesDataTable[[#This Row],[Order Date]])/3,0)</f>
        <v>Q2</v>
      </c>
      <c r="V1078" s="15">
        <f>MONTH(SalesDataTable[[#This Row],[Order Date]])</f>
        <v>6</v>
      </c>
      <c r="W1078" s="18" t="str">
        <f>TEXT(SalesDataTable[[#This Row],[Order Date]],"mmm")</f>
        <v>Jun</v>
      </c>
    </row>
    <row r="1079" spans="1:23" ht="15.6">
      <c r="A1079" s="11">
        <v>1857</v>
      </c>
      <c r="B1079" s="12">
        <v>46185</v>
      </c>
      <c r="C1079" s="11">
        <f t="shared" si="112"/>
        <v>2026</v>
      </c>
      <c r="D1079" s="13" t="str">
        <f t="shared" si="113"/>
        <v>Jun</v>
      </c>
      <c r="E1079" s="14" t="str">
        <f t="shared" si="114"/>
        <v>Q2</v>
      </c>
      <c r="F1079" s="11" t="s">
        <v>35</v>
      </c>
      <c r="G1079" s="11" t="s">
        <v>42</v>
      </c>
      <c r="H1079" s="11" t="s">
        <v>52</v>
      </c>
      <c r="I1079" s="11" t="s">
        <v>40</v>
      </c>
      <c r="J1079" s="11" t="s">
        <v>33</v>
      </c>
      <c r="K1079" s="11" t="s">
        <v>61</v>
      </c>
      <c r="L1079" s="15">
        <v>2</v>
      </c>
      <c r="M1079" s="16">
        <v>154.94</v>
      </c>
      <c r="N1079" s="17">
        <v>0.05</v>
      </c>
      <c r="O1079" s="16">
        <v>77.260000000000005</v>
      </c>
      <c r="P1079" s="16">
        <f t="shared" si="115"/>
        <v>294.38600000000002</v>
      </c>
      <c r="Q1079" s="16">
        <f t="shared" si="116"/>
        <v>154.52000000000001</v>
      </c>
      <c r="R1079" s="16">
        <f t="shared" si="117"/>
        <v>139.86600000000001</v>
      </c>
      <c r="S1079" s="18">
        <f t="shared" si="118"/>
        <v>0.47511090880680501</v>
      </c>
      <c r="T1079" s="19">
        <f>YEAR(SalesDataTable[[#This Row],[Order Date]])</f>
        <v>2026</v>
      </c>
      <c r="U1079" s="18" t="str">
        <f>"Q"&amp;ROUNDUP(MONTH(SalesDataTable[[#This Row],[Order Date]])/3,0)</f>
        <v>Q2</v>
      </c>
      <c r="V1079" s="15">
        <f>MONTH(SalesDataTable[[#This Row],[Order Date]])</f>
        <v>6</v>
      </c>
      <c r="W1079" s="18" t="str">
        <f>TEXT(SalesDataTable[[#This Row],[Order Date]],"mmm")</f>
        <v>Jun</v>
      </c>
    </row>
    <row r="1080" spans="1:23" ht="15.6">
      <c r="A1080" s="11">
        <v>1888</v>
      </c>
      <c r="B1080" s="12">
        <v>46185</v>
      </c>
      <c r="C1080" s="11">
        <f t="shared" si="112"/>
        <v>2026</v>
      </c>
      <c r="D1080" s="13" t="str">
        <f t="shared" si="113"/>
        <v>Jun</v>
      </c>
      <c r="E1080" s="14" t="str">
        <f t="shared" si="114"/>
        <v>Q2</v>
      </c>
      <c r="F1080" s="11" t="s">
        <v>30</v>
      </c>
      <c r="G1080" s="11" t="s">
        <v>67</v>
      </c>
      <c r="H1080" s="11" t="s">
        <v>26</v>
      </c>
      <c r="I1080" s="11" t="s">
        <v>27</v>
      </c>
      <c r="J1080" s="11" t="s">
        <v>38</v>
      </c>
      <c r="K1080" s="11" t="s">
        <v>56</v>
      </c>
      <c r="L1080" s="15">
        <v>1</v>
      </c>
      <c r="M1080" s="16">
        <v>45.97</v>
      </c>
      <c r="N1080" s="17">
        <v>0.05</v>
      </c>
      <c r="O1080" s="16">
        <v>18.41</v>
      </c>
      <c r="P1080" s="16">
        <f t="shared" si="115"/>
        <v>43.671500000000002</v>
      </c>
      <c r="Q1080" s="16">
        <f t="shared" si="116"/>
        <v>18.41</v>
      </c>
      <c r="R1080" s="16">
        <f t="shared" si="117"/>
        <v>25.261500000000002</v>
      </c>
      <c r="S1080" s="18">
        <f t="shared" si="118"/>
        <v>0.57844360738696898</v>
      </c>
      <c r="T1080" s="19">
        <f>YEAR(SalesDataTable[[#This Row],[Order Date]])</f>
        <v>2026</v>
      </c>
      <c r="U1080" s="18" t="str">
        <f>"Q"&amp;ROUNDUP(MONTH(SalesDataTable[[#This Row],[Order Date]])/3,0)</f>
        <v>Q2</v>
      </c>
      <c r="V1080" s="15">
        <f>MONTH(SalesDataTable[[#This Row],[Order Date]])</f>
        <v>6</v>
      </c>
      <c r="W1080" s="18" t="str">
        <f>TEXT(SalesDataTable[[#This Row],[Order Date]],"mmm")</f>
        <v>Jun</v>
      </c>
    </row>
    <row r="1081" spans="1:23" ht="15.6">
      <c r="A1081" s="11">
        <v>2683</v>
      </c>
      <c r="B1081" s="12">
        <v>46185</v>
      </c>
      <c r="C1081" s="11">
        <f t="shared" si="112"/>
        <v>2026</v>
      </c>
      <c r="D1081" s="13" t="str">
        <f t="shared" si="113"/>
        <v>Jun</v>
      </c>
      <c r="E1081" s="14" t="str">
        <f t="shared" si="114"/>
        <v>Q2</v>
      </c>
      <c r="F1081" s="11" t="s">
        <v>44</v>
      </c>
      <c r="G1081" s="11" t="s">
        <v>57</v>
      </c>
      <c r="H1081" s="11" t="s">
        <v>26</v>
      </c>
      <c r="I1081" s="11" t="s">
        <v>27</v>
      </c>
      <c r="J1081" s="11" t="s">
        <v>47</v>
      </c>
      <c r="K1081" s="11" t="s">
        <v>53</v>
      </c>
      <c r="L1081" s="15">
        <v>1</v>
      </c>
      <c r="M1081" s="16">
        <v>198.64</v>
      </c>
      <c r="N1081" s="17">
        <v>0.05</v>
      </c>
      <c r="O1081" s="16">
        <v>101.89</v>
      </c>
      <c r="P1081" s="16">
        <f t="shared" si="115"/>
        <v>188.708</v>
      </c>
      <c r="Q1081" s="16">
        <f t="shared" si="116"/>
        <v>101.89</v>
      </c>
      <c r="R1081" s="16">
        <f t="shared" si="117"/>
        <v>86.817999999999998</v>
      </c>
      <c r="S1081" s="18">
        <f t="shared" si="118"/>
        <v>0.46006528605040597</v>
      </c>
      <c r="T1081" s="19">
        <f>YEAR(SalesDataTable[[#This Row],[Order Date]])</f>
        <v>2026</v>
      </c>
      <c r="U1081" s="18" t="str">
        <f>"Q"&amp;ROUNDUP(MONTH(SalesDataTable[[#This Row],[Order Date]])/3,0)</f>
        <v>Q2</v>
      </c>
      <c r="V1081" s="15">
        <f>MONTH(SalesDataTable[[#This Row],[Order Date]])</f>
        <v>6</v>
      </c>
      <c r="W1081" s="18" t="str">
        <f>TEXT(SalesDataTable[[#This Row],[Order Date]],"mmm")</f>
        <v>Jun</v>
      </c>
    </row>
    <row r="1082" spans="1:23" ht="15.6">
      <c r="A1082" s="11">
        <v>4211</v>
      </c>
      <c r="B1082" s="12">
        <v>46185</v>
      </c>
      <c r="C1082" s="11">
        <f t="shared" si="112"/>
        <v>2026</v>
      </c>
      <c r="D1082" s="13" t="str">
        <f t="shared" si="113"/>
        <v>Jun</v>
      </c>
      <c r="E1082" s="14" t="str">
        <f t="shared" si="114"/>
        <v>Q2</v>
      </c>
      <c r="F1082" s="11" t="s">
        <v>35</v>
      </c>
      <c r="G1082" s="11" t="s">
        <v>42</v>
      </c>
      <c r="H1082" s="11" t="s">
        <v>26</v>
      </c>
      <c r="I1082" s="11" t="s">
        <v>37</v>
      </c>
      <c r="J1082" s="11" t="s">
        <v>38</v>
      </c>
      <c r="K1082" s="11" t="s">
        <v>72</v>
      </c>
      <c r="L1082" s="15">
        <v>5</v>
      </c>
      <c r="M1082" s="16">
        <v>168.57</v>
      </c>
      <c r="N1082" s="17">
        <v>0</v>
      </c>
      <c r="O1082" s="16">
        <v>88.65</v>
      </c>
      <c r="P1082" s="16">
        <f t="shared" si="115"/>
        <v>842.85</v>
      </c>
      <c r="Q1082" s="16">
        <f t="shared" si="116"/>
        <v>443.25</v>
      </c>
      <c r="R1082" s="16">
        <f t="shared" si="117"/>
        <v>399.6</v>
      </c>
      <c r="S1082" s="18">
        <f t="shared" si="118"/>
        <v>0.47410571276027802</v>
      </c>
      <c r="T1082" s="19">
        <f>YEAR(SalesDataTable[[#This Row],[Order Date]])</f>
        <v>2026</v>
      </c>
      <c r="U1082" s="18" t="str">
        <f>"Q"&amp;ROUNDUP(MONTH(SalesDataTable[[#This Row],[Order Date]])/3,0)</f>
        <v>Q2</v>
      </c>
      <c r="V1082" s="15">
        <f>MONTH(SalesDataTable[[#This Row],[Order Date]])</f>
        <v>6</v>
      </c>
      <c r="W1082" s="18" t="str">
        <f>TEXT(SalesDataTable[[#This Row],[Order Date]],"mmm")</f>
        <v>Jun</v>
      </c>
    </row>
    <row r="1083" spans="1:23" ht="15.6">
      <c r="A1083" s="11">
        <v>4353</v>
      </c>
      <c r="B1083" s="12">
        <v>46185</v>
      </c>
      <c r="C1083" s="11">
        <f t="shared" si="112"/>
        <v>2026</v>
      </c>
      <c r="D1083" s="13" t="str">
        <f t="shared" si="113"/>
        <v>Jun</v>
      </c>
      <c r="E1083" s="14" t="str">
        <f t="shared" si="114"/>
        <v>Q2</v>
      </c>
      <c r="F1083" s="11" t="s">
        <v>30</v>
      </c>
      <c r="G1083" s="11" t="s">
        <v>51</v>
      </c>
      <c r="H1083" s="11" t="s">
        <v>43</v>
      </c>
      <c r="I1083" s="11" t="s">
        <v>37</v>
      </c>
      <c r="J1083" s="11" t="s">
        <v>38</v>
      </c>
      <c r="K1083" s="11" t="s">
        <v>39</v>
      </c>
      <c r="L1083" s="15">
        <v>1</v>
      </c>
      <c r="M1083" s="16">
        <v>36.65</v>
      </c>
      <c r="N1083" s="17">
        <v>0</v>
      </c>
      <c r="O1083" s="16">
        <v>13.97</v>
      </c>
      <c r="P1083" s="16">
        <f t="shared" si="115"/>
        <v>36.65</v>
      </c>
      <c r="Q1083" s="16">
        <f t="shared" si="116"/>
        <v>13.97</v>
      </c>
      <c r="R1083" s="16">
        <f t="shared" si="117"/>
        <v>22.68</v>
      </c>
      <c r="S1083" s="18">
        <f t="shared" si="118"/>
        <v>0.61882673942701205</v>
      </c>
      <c r="T1083" s="19">
        <f>YEAR(SalesDataTable[[#This Row],[Order Date]])</f>
        <v>2026</v>
      </c>
      <c r="U1083" s="18" t="str">
        <f>"Q"&amp;ROUNDUP(MONTH(SalesDataTable[[#This Row],[Order Date]])/3,0)</f>
        <v>Q2</v>
      </c>
      <c r="V1083" s="15">
        <f>MONTH(SalesDataTable[[#This Row],[Order Date]])</f>
        <v>6</v>
      </c>
      <c r="W1083" s="18" t="str">
        <f>TEXT(SalesDataTable[[#This Row],[Order Date]],"mmm")</f>
        <v>Jun</v>
      </c>
    </row>
    <row r="1084" spans="1:23" ht="15.6">
      <c r="A1084" s="11">
        <v>5020</v>
      </c>
      <c r="B1084" s="12">
        <v>46185</v>
      </c>
      <c r="C1084" s="11">
        <f t="shared" si="112"/>
        <v>2026</v>
      </c>
      <c r="D1084" s="13" t="str">
        <f t="shared" si="113"/>
        <v>Jun</v>
      </c>
      <c r="E1084" s="14" t="str">
        <f t="shared" si="114"/>
        <v>Q2</v>
      </c>
      <c r="F1084" s="11" t="s">
        <v>35</v>
      </c>
      <c r="G1084" s="11" t="s">
        <v>49</v>
      </c>
      <c r="H1084" s="11" t="s">
        <v>43</v>
      </c>
      <c r="I1084" s="11" t="s">
        <v>27</v>
      </c>
      <c r="J1084" s="11" t="s">
        <v>38</v>
      </c>
      <c r="K1084" s="11" t="s">
        <v>39</v>
      </c>
      <c r="L1084" s="15">
        <v>2</v>
      </c>
      <c r="M1084" s="16">
        <v>35.450000000000003</v>
      </c>
      <c r="N1084" s="17">
        <v>0.05</v>
      </c>
      <c r="O1084" s="16">
        <v>13.39</v>
      </c>
      <c r="P1084" s="16">
        <f t="shared" si="115"/>
        <v>67.355000000000004</v>
      </c>
      <c r="Q1084" s="16">
        <f t="shared" si="116"/>
        <v>26.78</v>
      </c>
      <c r="R1084" s="16">
        <f t="shared" si="117"/>
        <v>40.575000000000003</v>
      </c>
      <c r="S1084" s="18">
        <f t="shared" si="118"/>
        <v>0.602405166654294</v>
      </c>
      <c r="T1084" s="19">
        <f>YEAR(SalesDataTable[[#This Row],[Order Date]])</f>
        <v>2026</v>
      </c>
      <c r="U1084" s="18" t="str">
        <f>"Q"&amp;ROUNDUP(MONTH(SalesDataTable[[#This Row],[Order Date]])/3,0)</f>
        <v>Q2</v>
      </c>
      <c r="V1084" s="15">
        <f>MONTH(SalesDataTable[[#This Row],[Order Date]])</f>
        <v>6</v>
      </c>
      <c r="W1084" s="18" t="str">
        <f>TEXT(SalesDataTable[[#This Row],[Order Date]],"mmm")</f>
        <v>Jun</v>
      </c>
    </row>
    <row r="1085" spans="1:23" ht="15.6">
      <c r="A1085" s="11">
        <v>564</v>
      </c>
      <c r="B1085" s="12">
        <v>46186</v>
      </c>
      <c r="C1085" s="11">
        <f t="shared" si="112"/>
        <v>2026</v>
      </c>
      <c r="D1085" s="13" t="str">
        <f t="shared" si="113"/>
        <v>Jun</v>
      </c>
      <c r="E1085" s="14" t="str">
        <f t="shared" si="114"/>
        <v>Q2</v>
      </c>
      <c r="F1085" s="11" t="s">
        <v>35</v>
      </c>
      <c r="G1085" s="11" t="s">
        <v>49</v>
      </c>
      <c r="H1085" s="11" t="s">
        <v>43</v>
      </c>
      <c r="I1085" s="11" t="s">
        <v>37</v>
      </c>
      <c r="J1085" s="11" t="s">
        <v>38</v>
      </c>
      <c r="K1085" s="11" t="s">
        <v>56</v>
      </c>
      <c r="L1085" s="15">
        <v>3</v>
      </c>
      <c r="M1085" s="16">
        <v>45.82</v>
      </c>
      <c r="N1085" s="17">
        <v>0.1</v>
      </c>
      <c r="O1085" s="16">
        <v>18.61</v>
      </c>
      <c r="P1085" s="16">
        <f t="shared" si="115"/>
        <v>123.714</v>
      </c>
      <c r="Q1085" s="16">
        <f t="shared" si="116"/>
        <v>55.83</v>
      </c>
      <c r="R1085" s="16">
        <f t="shared" si="117"/>
        <v>67.884</v>
      </c>
      <c r="S1085" s="18">
        <f t="shared" si="118"/>
        <v>0.548717202580145</v>
      </c>
      <c r="T1085" s="19">
        <f>YEAR(SalesDataTable[[#This Row],[Order Date]])</f>
        <v>2026</v>
      </c>
      <c r="U1085" s="18" t="str">
        <f>"Q"&amp;ROUNDUP(MONTH(SalesDataTable[[#This Row],[Order Date]])/3,0)</f>
        <v>Q2</v>
      </c>
      <c r="V1085" s="15">
        <f>MONTH(SalesDataTable[[#This Row],[Order Date]])</f>
        <v>6</v>
      </c>
      <c r="W1085" s="18" t="str">
        <f>TEXT(SalesDataTable[[#This Row],[Order Date]],"mmm")</f>
        <v>Jun</v>
      </c>
    </row>
    <row r="1086" spans="1:23" ht="15.6">
      <c r="A1086" s="11">
        <v>736</v>
      </c>
      <c r="B1086" s="12">
        <v>46186</v>
      </c>
      <c r="C1086" s="11">
        <f t="shared" si="112"/>
        <v>2026</v>
      </c>
      <c r="D1086" s="13" t="str">
        <f t="shared" si="113"/>
        <v>Jun</v>
      </c>
      <c r="E1086" s="14" t="str">
        <f t="shared" si="114"/>
        <v>Q2</v>
      </c>
      <c r="F1086" s="11" t="s">
        <v>44</v>
      </c>
      <c r="G1086" s="11" t="s">
        <v>71</v>
      </c>
      <c r="H1086" s="11" t="s">
        <v>43</v>
      </c>
      <c r="I1086" s="11" t="s">
        <v>40</v>
      </c>
      <c r="J1086" s="11" t="s">
        <v>33</v>
      </c>
      <c r="K1086" s="11" t="s">
        <v>61</v>
      </c>
      <c r="L1086" s="15">
        <v>1</v>
      </c>
      <c r="M1086" s="16">
        <v>152.78</v>
      </c>
      <c r="N1086" s="17">
        <v>0</v>
      </c>
      <c r="O1086" s="16">
        <v>78.540000000000006</v>
      </c>
      <c r="P1086" s="16">
        <f t="shared" si="115"/>
        <v>152.78</v>
      </c>
      <c r="Q1086" s="16">
        <f t="shared" si="116"/>
        <v>78.540000000000006</v>
      </c>
      <c r="R1086" s="16">
        <f t="shared" si="117"/>
        <v>74.239999999999995</v>
      </c>
      <c r="S1086" s="18">
        <f t="shared" si="118"/>
        <v>0.48592747741851</v>
      </c>
      <c r="T1086" s="19">
        <f>YEAR(SalesDataTable[[#This Row],[Order Date]])</f>
        <v>2026</v>
      </c>
      <c r="U1086" s="18" t="str">
        <f>"Q"&amp;ROUNDUP(MONTH(SalesDataTable[[#This Row],[Order Date]])/3,0)</f>
        <v>Q2</v>
      </c>
      <c r="V1086" s="15">
        <f>MONTH(SalesDataTable[[#This Row],[Order Date]])</f>
        <v>6</v>
      </c>
      <c r="W1086" s="18" t="str">
        <f>TEXT(SalesDataTable[[#This Row],[Order Date]],"mmm")</f>
        <v>Jun</v>
      </c>
    </row>
    <row r="1087" spans="1:23" ht="15.6">
      <c r="A1087" s="11">
        <v>1300</v>
      </c>
      <c r="B1087" s="12">
        <v>46186</v>
      </c>
      <c r="C1087" s="11">
        <f t="shared" si="112"/>
        <v>2026</v>
      </c>
      <c r="D1087" s="13" t="str">
        <f t="shared" si="113"/>
        <v>Jun</v>
      </c>
      <c r="E1087" s="14" t="str">
        <f t="shared" si="114"/>
        <v>Q2</v>
      </c>
      <c r="F1087" s="11" t="s">
        <v>30</v>
      </c>
      <c r="G1087" s="11" t="s">
        <v>51</v>
      </c>
      <c r="H1087" s="11" t="s">
        <v>26</v>
      </c>
      <c r="I1087" s="11" t="s">
        <v>37</v>
      </c>
      <c r="J1087" s="11" t="s">
        <v>28</v>
      </c>
      <c r="K1087" s="11" t="s">
        <v>46</v>
      </c>
      <c r="L1087" s="15">
        <v>1</v>
      </c>
      <c r="M1087" s="16">
        <v>49.76</v>
      </c>
      <c r="N1087" s="17">
        <v>0.05</v>
      </c>
      <c r="O1087" s="16">
        <v>22.58</v>
      </c>
      <c r="P1087" s="16">
        <f t="shared" si="115"/>
        <v>47.271999999999998</v>
      </c>
      <c r="Q1087" s="16">
        <f t="shared" si="116"/>
        <v>22.58</v>
      </c>
      <c r="R1087" s="16">
        <f t="shared" si="117"/>
        <v>24.692</v>
      </c>
      <c r="S1087" s="18">
        <f t="shared" si="118"/>
        <v>0.52233880521238796</v>
      </c>
      <c r="T1087" s="19">
        <f>YEAR(SalesDataTable[[#This Row],[Order Date]])</f>
        <v>2026</v>
      </c>
      <c r="U1087" s="18" t="str">
        <f>"Q"&amp;ROUNDUP(MONTH(SalesDataTable[[#This Row],[Order Date]])/3,0)</f>
        <v>Q2</v>
      </c>
      <c r="V1087" s="15">
        <f>MONTH(SalesDataTable[[#This Row],[Order Date]])</f>
        <v>6</v>
      </c>
      <c r="W1087" s="18" t="str">
        <f>TEXT(SalesDataTable[[#This Row],[Order Date]],"mmm")</f>
        <v>Jun</v>
      </c>
    </row>
    <row r="1088" spans="1:23" ht="15.6">
      <c r="A1088" s="11">
        <v>1948</v>
      </c>
      <c r="B1088" s="12">
        <v>46186</v>
      </c>
      <c r="C1088" s="11">
        <f t="shared" si="112"/>
        <v>2026</v>
      </c>
      <c r="D1088" s="13" t="str">
        <f t="shared" si="113"/>
        <v>Jun</v>
      </c>
      <c r="E1088" s="14" t="str">
        <f t="shared" si="114"/>
        <v>Q2</v>
      </c>
      <c r="F1088" s="11" t="s">
        <v>44</v>
      </c>
      <c r="G1088" s="11" t="s">
        <v>57</v>
      </c>
      <c r="H1088" s="11" t="s">
        <v>43</v>
      </c>
      <c r="I1088" s="11" t="s">
        <v>37</v>
      </c>
      <c r="J1088" s="11" t="s">
        <v>33</v>
      </c>
      <c r="K1088" s="11" t="s">
        <v>61</v>
      </c>
      <c r="L1088" s="15">
        <v>1</v>
      </c>
      <c r="M1088" s="16">
        <v>157.6</v>
      </c>
      <c r="N1088" s="17">
        <v>0.05</v>
      </c>
      <c r="O1088" s="16">
        <v>79.34</v>
      </c>
      <c r="P1088" s="16">
        <f t="shared" si="115"/>
        <v>149.72</v>
      </c>
      <c r="Q1088" s="16">
        <f t="shared" si="116"/>
        <v>79.34</v>
      </c>
      <c r="R1088" s="16">
        <f t="shared" si="117"/>
        <v>70.38</v>
      </c>
      <c r="S1088" s="18">
        <f t="shared" si="118"/>
        <v>0.47007747795885702</v>
      </c>
      <c r="T1088" s="19">
        <f>YEAR(SalesDataTable[[#This Row],[Order Date]])</f>
        <v>2026</v>
      </c>
      <c r="U1088" s="18" t="str">
        <f>"Q"&amp;ROUNDUP(MONTH(SalesDataTable[[#This Row],[Order Date]])/3,0)</f>
        <v>Q2</v>
      </c>
      <c r="V1088" s="15">
        <f>MONTH(SalesDataTable[[#This Row],[Order Date]])</f>
        <v>6</v>
      </c>
      <c r="W1088" s="18" t="str">
        <f>TEXT(SalesDataTable[[#This Row],[Order Date]],"mmm")</f>
        <v>Jun</v>
      </c>
    </row>
    <row r="1089" spans="1:23" ht="15.6">
      <c r="A1089" s="11">
        <v>2272</v>
      </c>
      <c r="B1089" s="12">
        <v>46186</v>
      </c>
      <c r="C1089" s="11">
        <f t="shared" si="112"/>
        <v>2026</v>
      </c>
      <c r="D1089" s="13" t="str">
        <f t="shared" si="113"/>
        <v>Jun</v>
      </c>
      <c r="E1089" s="14" t="str">
        <f t="shared" si="114"/>
        <v>Q2</v>
      </c>
      <c r="F1089" s="11" t="s">
        <v>44</v>
      </c>
      <c r="G1089" s="11" t="s">
        <v>57</v>
      </c>
      <c r="H1089" s="11" t="s">
        <v>26</v>
      </c>
      <c r="I1089" s="11" t="s">
        <v>27</v>
      </c>
      <c r="J1089" s="11" t="s">
        <v>58</v>
      </c>
      <c r="K1089" s="11" t="s">
        <v>62</v>
      </c>
      <c r="L1089" s="15">
        <v>1</v>
      </c>
      <c r="M1089" s="16">
        <v>125.01</v>
      </c>
      <c r="N1089" s="17">
        <v>0.15</v>
      </c>
      <c r="O1089" s="16">
        <v>70.39</v>
      </c>
      <c r="P1089" s="16">
        <f t="shared" si="115"/>
        <v>106.2585</v>
      </c>
      <c r="Q1089" s="16">
        <f t="shared" si="116"/>
        <v>70.39</v>
      </c>
      <c r="R1089" s="16">
        <f t="shared" si="117"/>
        <v>35.868499999999997</v>
      </c>
      <c r="S1089" s="18">
        <f t="shared" si="118"/>
        <v>0.33755887764273002</v>
      </c>
      <c r="T1089" s="19">
        <f>YEAR(SalesDataTable[[#This Row],[Order Date]])</f>
        <v>2026</v>
      </c>
      <c r="U1089" s="18" t="str">
        <f>"Q"&amp;ROUNDUP(MONTH(SalesDataTable[[#This Row],[Order Date]])/3,0)</f>
        <v>Q2</v>
      </c>
      <c r="V1089" s="15">
        <f>MONTH(SalesDataTable[[#This Row],[Order Date]])</f>
        <v>6</v>
      </c>
      <c r="W1089" s="18" t="str">
        <f>TEXT(SalesDataTable[[#This Row],[Order Date]],"mmm")</f>
        <v>Jun</v>
      </c>
    </row>
    <row r="1090" spans="1:23" ht="15.6">
      <c r="A1090" s="11">
        <v>2680</v>
      </c>
      <c r="B1090" s="12">
        <v>46186</v>
      </c>
      <c r="C1090" s="11">
        <f t="shared" ref="C1090:C1153" si="119">YEAR(B1090)</f>
        <v>2026</v>
      </c>
      <c r="D1090" s="13" t="str">
        <f t="shared" ref="D1090:D1153" si="120">TEXT(B1090,"MMM")</f>
        <v>Jun</v>
      </c>
      <c r="E1090" s="14" t="str">
        <f t="shared" ref="E1090:E1153" si="121">"Q"&amp;ROUNDUP(MONTH(B1090)/3,0)</f>
        <v>Q2</v>
      </c>
      <c r="F1090" s="11" t="s">
        <v>30</v>
      </c>
      <c r="G1090" s="11" t="s">
        <v>73</v>
      </c>
      <c r="H1090" s="11" t="s">
        <v>26</v>
      </c>
      <c r="I1090" s="11" t="s">
        <v>27</v>
      </c>
      <c r="J1090" s="11" t="s">
        <v>33</v>
      </c>
      <c r="K1090" s="11" t="s">
        <v>34</v>
      </c>
      <c r="L1090" s="15">
        <v>1</v>
      </c>
      <c r="M1090" s="16">
        <v>93.59</v>
      </c>
      <c r="N1090" s="17">
        <v>0.15</v>
      </c>
      <c r="O1090" s="16">
        <v>46.48</v>
      </c>
      <c r="P1090" s="16">
        <f t="shared" ref="P1090:P1153" si="122">L1090*M1090*(1-N1090)</f>
        <v>79.551500000000004</v>
      </c>
      <c r="Q1090" s="16">
        <f t="shared" ref="Q1090:Q1153" si="123">L1090*O1090</f>
        <v>46.48</v>
      </c>
      <c r="R1090" s="16">
        <f t="shared" ref="R1090:R1153" si="124">P1090-Q1090</f>
        <v>33.0715</v>
      </c>
      <c r="S1090" s="18">
        <f t="shared" ref="S1090:S1153" si="125">IFERROR(R1090/P1090,0)</f>
        <v>0.415724404945224</v>
      </c>
      <c r="T1090" s="19">
        <f>YEAR(SalesDataTable[[#This Row],[Order Date]])</f>
        <v>2026</v>
      </c>
      <c r="U1090" s="18" t="str">
        <f>"Q"&amp;ROUNDUP(MONTH(SalesDataTable[[#This Row],[Order Date]])/3,0)</f>
        <v>Q2</v>
      </c>
      <c r="V1090" s="15">
        <f>MONTH(SalesDataTable[[#This Row],[Order Date]])</f>
        <v>6</v>
      </c>
      <c r="W1090" s="18" t="str">
        <f>TEXT(SalesDataTable[[#This Row],[Order Date]],"mmm")</f>
        <v>Jun</v>
      </c>
    </row>
    <row r="1091" spans="1:23" ht="15.6">
      <c r="A1091" s="11">
        <v>4178</v>
      </c>
      <c r="B1091" s="12">
        <v>46186</v>
      </c>
      <c r="C1091" s="11">
        <f t="shared" si="119"/>
        <v>2026</v>
      </c>
      <c r="D1091" s="13" t="str">
        <f t="shared" si="120"/>
        <v>Jun</v>
      </c>
      <c r="E1091" s="14" t="str">
        <f t="shared" si="121"/>
        <v>Q2</v>
      </c>
      <c r="F1091" s="11" t="s">
        <v>35</v>
      </c>
      <c r="G1091" s="11" t="s">
        <v>36</v>
      </c>
      <c r="H1091" s="11" t="s">
        <v>43</v>
      </c>
      <c r="I1091" s="11" t="s">
        <v>27</v>
      </c>
      <c r="J1091" s="11" t="s">
        <v>33</v>
      </c>
      <c r="K1091" s="11" t="s">
        <v>41</v>
      </c>
      <c r="L1091" s="15">
        <v>4</v>
      </c>
      <c r="M1091" s="16">
        <v>143.9</v>
      </c>
      <c r="N1091" s="17">
        <v>0.05</v>
      </c>
      <c r="O1091" s="16">
        <v>79.709999999999994</v>
      </c>
      <c r="P1091" s="16">
        <f t="shared" si="122"/>
        <v>546.82000000000005</v>
      </c>
      <c r="Q1091" s="16">
        <f t="shared" si="123"/>
        <v>318.83999999999997</v>
      </c>
      <c r="R1091" s="16">
        <f t="shared" si="124"/>
        <v>227.98</v>
      </c>
      <c r="S1091" s="18">
        <f t="shared" si="125"/>
        <v>0.41691964448996</v>
      </c>
      <c r="T1091" s="19">
        <f>YEAR(SalesDataTable[[#This Row],[Order Date]])</f>
        <v>2026</v>
      </c>
      <c r="U1091" s="18" t="str">
        <f>"Q"&amp;ROUNDUP(MONTH(SalesDataTable[[#This Row],[Order Date]])/3,0)</f>
        <v>Q2</v>
      </c>
      <c r="V1091" s="15">
        <f>MONTH(SalesDataTable[[#This Row],[Order Date]])</f>
        <v>6</v>
      </c>
      <c r="W1091" s="18" t="str">
        <f>TEXT(SalesDataTable[[#This Row],[Order Date]],"mmm")</f>
        <v>Jun</v>
      </c>
    </row>
    <row r="1092" spans="1:23" ht="15.6">
      <c r="A1092" s="11">
        <v>4272</v>
      </c>
      <c r="B1092" s="12">
        <v>46186</v>
      </c>
      <c r="C1092" s="11">
        <f t="shared" si="119"/>
        <v>2026</v>
      </c>
      <c r="D1092" s="13" t="str">
        <f t="shared" si="120"/>
        <v>Jun</v>
      </c>
      <c r="E1092" s="14" t="str">
        <f t="shared" si="121"/>
        <v>Q2</v>
      </c>
      <c r="F1092" s="11" t="s">
        <v>44</v>
      </c>
      <c r="G1092" s="11" t="s">
        <v>55</v>
      </c>
      <c r="H1092" s="11" t="s">
        <v>52</v>
      </c>
      <c r="I1092" s="11" t="s">
        <v>27</v>
      </c>
      <c r="J1092" s="11" t="s">
        <v>47</v>
      </c>
      <c r="K1092" s="11" t="s">
        <v>53</v>
      </c>
      <c r="L1092" s="15">
        <v>4</v>
      </c>
      <c r="M1092" s="16">
        <v>190.97</v>
      </c>
      <c r="N1092" s="17">
        <v>0</v>
      </c>
      <c r="O1092" s="16">
        <v>103.36</v>
      </c>
      <c r="P1092" s="16">
        <f t="shared" si="122"/>
        <v>763.88</v>
      </c>
      <c r="Q1092" s="16">
        <f t="shared" si="123"/>
        <v>413.44</v>
      </c>
      <c r="R1092" s="16">
        <f t="shared" si="124"/>
        <v>350.44</v>
      </c>
      <c r="S1092" s="18">
        <f t="shared" si="125"/>
        <v>0.45876315651673</v>
      </c>
      <c r="T1092" s="19">
        <f>YEAR(SalesDataTable[[#This Row],[Order Date]])</f>
        <v>2026</v>
      </c>
      <c r="U1092" s="18" t="str">
        <f>"Q"&amp;ROUNDUP(MONTH(SalesDataTable[[#This Row],[Order Date]])/3,0)</f>
        <v>Q2</v>
      </c>
      <c r="V1092" s="15">
        <f>MONTH(SalesDataTable[[#This Row],[Order Date]])</f>
        <v>6</v>
      </c>
      <c r="W1092" s="18" t="str">
        <f>TEXT(SalesDataTable[[#This Row],[Order Date]],"mmm")</f>
        <v>Jun</v>
      </c>
    </row>
    <row r="1093" spans="1:23" ht="15.6">
      <c r="A1093" s="11">
        <v>4713</v>
      </c>
      <c r="B1093" s="12">
        <v>46186</v>
      </c>
      <c r="C1093" s="11">
        <f t="shared" si="119"/>
        <v>2026</v>
      </c>
      <c r="D1093" s="13" t="str">
        <f t="shared" si="120"/>
        <v>Jun</v>
      </c>
      <c r="E1093" s="14" t="str">
        <f t="shared" si="121"/>
        <v>Q2</v>
      </c>
      <c r="F1093" s="11" t="s">
        <v>44</v>
      </c>
      <c r="G1093" s="11" t="s">
        <v>71</v>
      </c>
      <c r="H1093" s="11" t="s">
        <v>43</v>
      </c>
      <c r="I1093" s="11" t="s">
        <v>40</v>
      </c>
      <c r="J1093" s="11" t="s">
        <v>58</v>
      </c>
      <c r="K1093" s="11" t="s">
        <v>66</v>
      </c>
      <c r="L1093" s="15">
        <v>1</v>
      </c>
      <c r="M1093" s="16">
        <v>35.78</v>
      </c>
      <c r="N1093" s="17">
        <v>0</v>
      </c>
      <c r="O1093" s="16">
        <v>14</v>
      </c>
      <c r="P1093" s="16">
        <f t="shared" si="122"/>
        <v>35.78</v>
      </c>
      <c r="Q1093" s="16">
        <f t="shared" si="123"/>
        <v>14</v>
      </c>
      <c r="R1093" s="16">
        <f t="shared" si="124"/>
        <v>21.78</v>
      </c>
      <c r="S1093" s="18">
        <f t="shared" si="125"/>
        <v>0.60871995528228096</v>
      </c>
      <c r="T1093" s="19">
        <f>YEAR(SalesDataTable[[#This Row],[Order Date]])</f>
        <v>2026</v>
      </c>
      <c r="U1093" s="18" t="str">
        <f>"Q"&amp;ROUNDUP(MONTH(SalesDataTable[[#This Row],[Order Date]])/3,0)</f>
        <v>Q2</v>
      </c>
      <c r="V1093" s="15">
        <f>MONTH(SalesDataTable[[#This Row],[Order Date]])</f>
        <v>6</v>
      </c>
      <c r="W1093" s="18" t="str">
        <f>TEXT(SalesDataTable[[#This Row],[Order Date]],"mmm")</f>
        <v>Jun</v>
      </c>
    </row>
    <row r="1094" spans="1:23" ht="15.6">
      <c r="A1094" s="11">
        <v>5166</v>
      </c>
      <c r="B1094" s="12">
        <v>46186</v>
      </c>
      <c r="C1094" s="11">
        <f t="shared" si="119"/>
        <v>2026</v>
      </c>
      <c r="D1094" s="13" t="str">
        <f t="shared" si="120"/>
        <v>Jun</v>
      </c>
      <c r="E1094" s="14" t="str">
        <f t="shared" si="121"/>
        <v>Q2</v>
      </c>
      <c r="F1094" s="11" t="s">
        <v>44</v>
      </c>
      <c r="G1094" s="11" t="s">
        <v>55</v>
      </c>
      <c r="H1094" s="11" t="s">
        <v>52</v>
      </c>
      <c r="I1094" s="11" t="s">
        <v>37</v>
      </c>
      <c r="J1094" s="11" t="s">
        <v>47</v>
      </c>
      <c r="K1094" s="11" t="s">
        <v>75</v>
      </c>
      <c r="L1094" s="15">
        <v>3</v>
      </c>
      <c r="M1094" s="16">
        <v>125.25</v>
      </c>
      <c r="N1094" s="17">
        <v>0.05</v>
      </c>
      <c r="O1094" s="16">
        <v>58.95</v>
      </c>
      <c r="P1094" s="16">
        <f t="shared" si="122"/>
        <v>356.96249999999998</v>
      </c>
      <c r="Q1094" s="16">
        <f t="shared" si="123"/>
        <v>176.85</v>
      </c>
      <c r="R1094" s="16">
        <f t="shared" si="124"/>
        <v>180.11250000000001</v>
      </c>
      <c r="S1094" s="18">
        <f t="shared" si="125"/>
        <v>0.50456980775291504</v>
      </c>
      <c r="T1094" s="19">
        <f>YEAR(SalesDataTable[[#This Row],[Order Date]])</f>
        <v>2026</v>
      </c>
      <c r="U1094" s="18" t="str">
        <f>"Q"&amp;ROUNDUP(MONTH(SalesDataTable[[#This Row],[Order Date]])/3,0)</f>
        <v>Q2</v>
      </c>
      <c r="V1094" s="15">
        <f>MONTH(SalesDataTable[[#This Row],[Order Date]])</f>
        <v>6</v>
      </c>
      <c r="W1094" s="18" t="str">
        <f>TEXT(SalesDataTable[[#This Row],[Order Date]],"mmm")</f>
        <v>Jun</v>
      </c>
    </row>
    <row r="1095" spans="1:23" ht="15.6">
      <c r="A1095" s="11">
        <v>486</v>
      </c>
      <c r="B1095" s="12">
        <v>46187</v>
      </c>
      <c r="C1095" s="11">
        <f t="shared" si="119"/>
        <v>2026</v>
      </c>
      <c r="D1095" s="13" t="str">
        <f t="shared" si="120"/>
        <v>Jun</v>
      </c>
      <c r="E1095" s="14" t="str">
        <f t="shared" si="121"/>
        <v>Q2</v>
      </c>
      <c r="F1095" s="11" t="s">
        <v>24</v>
      </c>
      <c r="G1095" s="11" t="s">
        <v>60</v>
      </c>
      <c r="H1095" s="11" t="s">
        <v>32</v>
      </c>
      <c r="I1095" s="11" t="s">
        <v>40</v>
      </c>
      <c r="J1095" s="11" t="s">
        <v>33</v>
      </c>
      <c r="K1095" s="11" t="s">
        <v>70</v>
      </c>
      <c r="L1095" s="15">
        <v>8</v>
      </c>
      <c r="M1095" s="16">
        <v>72.36</v>
      </c>
      <c r="N1095" s="17">
        <v>0.1</v>
      </c>
      <c r="O1095" s="16">
        <v>32.229999999999997</v>
      </c>
      <c r="P1095" s="16">
        <f t="shared" si="122"/>
        <v>520.99199999999996</v>
      </c>
      <c r="Q1095" s="16">
        <f t="shared" si="123"/>
        <v>257.83999999999997</v>
      </c>
      <c r="R1095" s="16">
        <f t="shared" si="124"/>
        <v>263.15199999999999</v>
      </c>
      <c r="S1095" s="18">
        <f t="shared" si="125"/>
        <v>0.50509796695534703</v>
      </c>
      <c r="T1095" s="19">
        <f>YEAR(SalesDataTable[[#This Row],[Order Date]])</f>
        <v>2026</v>
      </c>
      <c r="U1095" s="18" t="str">
        <f>"Q"&amp;ROUNDUP(MONTH(SalesDataTable[[#This Row],[Order Date]])/3,0)</f>
        <v>Q2</v>
      </c>
      <c r="V1095" s="15">
        <f>MONTH(SalesDataTable[[#This Row],[Order Date]])</f>
        <v>6</v>
      </c>
      <c r="W1095" s="18" t="str">
        <f>TEXT(SalesDataTable[[#This Row],[Order Date]],"mmm")</f>
        <v>Jun</v>
      </c>
    </row>
    <row r="1096" spans="1:23" ht="15.6">
      <c r="A1096" s="11">
        <v>1507</v>
      </c>
      <c r="B1096" s="12">
        <v>46187</v>
      </c>
      <c r="C1096" s="11">
        <f t="shared" si="119"/>
        <v>2026</v>
      </c>
      <c r="D1096" s="13" t="str">
        <f t="shared" si="120"/>
        <v>Jun</v>
      </c>
      <c r="E1096" s="14" t="str">
        <f t="shared" si="121"/>
        <v>Q2</v>
      </c>
      <c r="F1096" s="11" t="s">
        <v>24</v>
      </c>
      <c r="G1096" s="11" t="s">
        <v>74</v>
      </c>
      <c r="H1096" s="11" t="s">
        <v>43</v>
      </c>
      <c r="I1096" s="11" t="s">
        <v>27</v>
      </c>
      <c r="J1096" s="11" t="s">
        <v>38</v>
      </c>
      <c r="K1096" s="11" t="s">
        <v>72</v>
      </c>
      <c r="L1096" s="15">
        <v>1</v>
      </c>
      <c r="M1096" s="16">
        <v>162.51</v>
      </c>
      <c r="N1096" s="17">
        <v>0</v>
      </c>
      <c r="O1096" s="16">
        <v>88.29</v>
      </c>
      <c r="P1096" s="16">
        <f t="shared" si="122"/>
        <v>162.51</v>
      </c>
      <c r="Q1096" s="16">
        <f t="shared" si="123"/>
        <v>88.29</v>
      </c>
      <c r="R1096" s="16">
        <f t="shared" si="124"/>
        <v>74.22</v>
      </c>
      <c r="S1096" s="18">
        <f t="shared" si="125"/>
        <v>0.45671035628576701</v>
      </c>
      <c r="T1096" s="19">
        <f>YEAR(SalesDataTable[[#This Row],[Order Date]])</f>
        <v>2026</v>
      </c>
      <c r="U1096" s="18" t="str">
        <f>"Q"&amp;ROUNDUP(MONTH(SalesDataTable[[#This Row],[Order Date]])/3,0)</f>
        <v>Q2</v>
      </c>
      <c r="V1096" s="15">
        <f>MONTH(SalesDataTable[[#This Row],[Order Date]])</f>
        <v>6</v>
      </c>
      <c r="W1096" s="18" t="str">
        <f>TEXT(SalesDataTable[[#This Row],[Order Date]],"mmm")</f>
        <v>Jun</v>
      </c>
    </row>
    <row r="1097" spans="1:23" ht="15.6">
      <c r="A1097" s="11">
        <v>1821</v>
      </c>
      <c r="B1097" s="12">
        <v>46187</v>
      </c>
      <c r="C1097" s="11">
        <f t="shared" si="119"/>
        <v>2026</v>
      </c>
      <c r="D1097" s="13" t="str">
        <f t="shared" si="120"/>
        <v>Jun</v>
      </c>
      <c r="E1097" s="14" t="str">
        <f t="shared" si="121"/>
        <v>Q2</v>
      </c>
      <c r="F1097" s="11" t="s">
        <v>24</v>
      </c>
      <c r="G1097" s="11" t="s">
        <v>74</v>
      </c>
      <c r="H1097" s="11" t="s">
        <v>43</v>
      </c>
      <c r="I1097" s="11" t="s">
        <v>40</v>
      </c>
      <c r="J1097" s="11" t="s">
        <v>33</v>
      </c>
      <c r="K1097" s="11" t="s">
        <v>70</v>
      </c>
      <c r="L1097" s="15">
        <v>3</v>
      </c>
      <c r="M1097" s="16">
        <v>70.52</v>
      </c>
      <c r="N1097" s="17">
        <v>0</v>
      </c>
      <c r="O1097" s="16">
        <v>33.119999999999997</v>
      </c>
      <c r="P1097" s="16">
        <f t="shared" si="122"/>
        <v>211.56</v>
      </c>
      <c r="Q1097" s="16">
        <f t="shared" si="123"/>
        <v>99.36</v>
      </c>
      <c r="R1097" s="16">
        <f t="shared" si="124"/>
        <v>112.2</v>
      </c>
      <c r="S1097" s="18">
        <f t="shared" si="125"/>
        <v>0.53034600113442998</v>
      </c>
      <c r="T1097" s="19">
        <f>YEAR(SalesDataTable[[#This Row],[Order Date]])</f>
        <v>2026</v>
      </c>
      <c r="U1097" s="18" t="str">
        <f>"Q"&amp;ROUNDUP(MONTH(SalesDataTable[[#This Row],[Order Date]])/3,0)</f>
        <v>Q2</v>
      </c>
      <c r="V1097" s="15">
        <f>MONTH(SalesDataTable[[#This Row],[Order Date]])</f>
        <v>6</v>
      </c>
      <c r="W1097" s="18" t="str">
        <f>TEXT(SalesDataTable[[#This Row],[Order Date]],"mmm")</f>
        <v>Jun</v>
      </c>
    </row>
    <row r="1098" spans="1:23" ht="15.6">
      <c r="A1098" s="11">
        <v>2588</v>
      </c>
      <c r="B1098" s="12">
        <v>46187</v>
      </c>
      <c r="C1098" s="11">
        <f t="shared" si="119"/>
        <v>2026</v>
      </c>
      <c r="D1098" s="13" t="str">
        <f t="shared" si="120"/>
        <v>Jun</v>
      </c>
      <c r="E1098" s="14" t="str">
        <f t="shared" si="121"/>
        <v>Q2</v>
      </c>
      <c r="F1098" s="11" t="s">
        <v>44</v>
      </c>
      <c r="G1098" s="11" t="s">
        <v>57</v>
      </c>
      <c r="H1098" s="11" t="s">
        <v>52</v>
      </c>
      <c r="I1098" s="11" t="s">
        <v>27</v>
      </c>
      <c r="J1098" s="11" t="s">
        <v>33</v>
      </c>
      <c r="K1098" s="11" t="s">
        <v>34</v>
      </c>
      <c r="L1098" s="15">
        <v>1</v>
      </c>
      <c r="M1098" s="16">
        <v>90.28</v>
      </c>
      <c r="N1098" s="17">
        <v>0</v>
      </c>
      <c r="O1098" s="16">
        <v>46.04</v>
      </c>
      <c r="P1098" s="16">
        <f t="shared" si="122"/>
        <v>90.28</v>
      </c>
      <c r="Q1098" s="16">
        <f t="shared" si="123"/>
        <v>46.04</v>
      </c>
      <c r="R1098" s="16">
        <f t="shared" si="124"/>
        <v>44.24</v>
      </c>
      <c r="S1098" s="18">
        <f t="shared" si="125"/>
        <v>0.49003101462117898</v>
      </c>
      <c r="T1098" s="19">
        <f>YEAR(SalesDataTable[[#This Row],[Order Date]])</f>
        <v>2026</v>
      </c>
      <c r="U1098" s="18" t="str">
        <f>"Q"&amp;ROUNDUP(MONTH(SalesDataTable[[#This Row],[Order Date]])/3,0)</f>
        <v>Q2</v>
      </c>
      <c r="V1098" s="15">
        <f>MONTH(SalesDataTable[[#This Row],[Order Date]])</f>
        <v>6</v>
      </c>
      <c r="W1098" s="18" t="str">
        <f>TEXT(SalesDataTable[[#This Row],[Order Date]],"mmm")</f>
        <v>Jun</v>
      </c>
    </row>
    <row r="1099" spans="1:23" ht="15.6">
      <c r="A1099" s="11">
        <v>2815</v>
      </c>
      <c r="B1099" s="12">
        <v>46187</v>
      </c>
      <c r="C1099" s="11">
        <f t="shared" si="119"/>
        <v>2026</v>
      </c>
      <c r="D1099" s="13" t="str">
        <f t="shared" si="120"/>
        <v>Jun</v>
      </c>
      <c r="E1099" s="14" t="str">
        <f t="shared" si="121"/>
        <v>Q2</v>
      </c>
      <c r="F1099" s="11" t="s">
        <v>44</v>
      </c>
      <c r="G1099" s="11" t="s">
        <v>71</v>
      </c>
      <c r="H1099" s="11" t="s">
        <v>52</v>
      </c>
      <c r="I1099" s="11" t="s">
        <v>37</v>
      </c>
      <c r="J1099" s="11" t="s">
        <v>47</v>
      </c>
      <c r="K1099" s="11" t="s">
        <v>48</v>
      </c>
      <c r="L1099" s="15">
        <v>2</v>
      </c>
      <c r="M1099" s="16">
        <v>342.25</v>
      </c>
      <c r="N1099" s="17">
        <v>0</v>
      </c>
      <c r="O1099" s="16">
        <v>196.86</v>
      </c>
      <c r="P1099" s="16">
        <f t="shared" si="122"/>
        <v>684.5</v>
      </c>
      <c r="Q1099" s="16">
        <f t="shared" si="123"/>
        <v>393.72</v>
      </c>
      <c r="R1099" s="16">
        <f t="shared" si="124"/>
        <v>290.77999999999997</v>
      </c>
      <c r="S1099" s="18">
        <f t="shared" si="125"/>
        <v>0.424806428049671</v>
      </c>
      <c r="T1099" s="19">
        <f>YEAR(SalesDataTable[[#This Row],[Order Date]])</f>
        <v>2026</v>
      </c>
      <c r="U1099" s="18" t="str">
        <f>"Q"&amp;ROUNDUP(MONTH(SalesDataTable[[#This Row],[Order Date]])/3,0)</f>
        <v>Q2</v>
      </c>
      <c r="V1099" s="15">
        <f>MONTH(SalesDataTable[[#This Row],[Order Date]])</f>
        <v>6</v>
      </c>
      <c r="W1099" s="18" t="str">
        <f>TEXT(SalesDataTable[[#This Row],[Order Date]],"mmm")</f>
        <v>Jun</v>
      </c>
    </row>
    <row r="1100" spans="1:23" ht="15.6">
      <c r="A1100" s="11">
        <v>3258</v>
      </c>
      <c r="B1100" s="12">
        <v>46187</v>
      </c>
      <c r="C1100" s="11">
        <f t="shared" si="119"/>
        <v>2026</v>
      </c>
      <c r="D1100" s="13" t="str">
        <f t="shared" si="120"/>
        <v>Jun</v>
      </c>
      <c r="E1100" s="14" t="str">
        <f t="shared" si="121"/>
        <v>Q2</v>
      </c>
      <c r="F1100" s="11" t="s">
        <v>30</v>
      </c>
      <c r="G1100" s="11" t="s">
        <v>31</v>
      </c>
      <c r="H1100" s="11" t="s">
        <v>26</v>
      </c>
      <c r="I1100" s="11" t="s">
        <v>40</v>
      </c>
      <c r="J1100" s="11" t="s">
        <v>28</v>
      </c>
      <c r="K1100" s="11" t="s">
        <v>46</v>
      </c>
      <c r="L1100" s="15">
        <v>6</v>
      </c>
      <c r="M1100" s="16">
        <v>50.92</v>
      </c>
      <c r="N1100" s="17">
        <v>0.05</v>
      </c>
      <c r="O1100" s="16">
        <v>22.87</v>
      </c>
      <c r="P1100" s="16">
        <f t="shared" si="122"/>
        <v>290.24400000000003</v>
      </c>
      <c r="Q1100" s="16">
        <f t="shared" si="123"/>
        <v>137.22</v>
      </c>
      <c r="R1100" s="16">
        <f t="shared" si="124"/>
        <v>153.024</v>
      </c>
      <c r="S1100" s="18">
        <f t="shared" si="125"/>
        <v>0.52722536899987604</v>
      </c>
      <c r="T1100" s="19">
        <f>YEAR(SalesDataTable[[#This Row],[Order Date]])</f>
        <v>2026</v>
      </c>
      <c r="U1100" s="18" t="str">
        <f>"Q"&amp;ROUNDUP(MONTH(SalesDataTable[[#This Row],[Order Date]])/3,0)</f>
        <v>Q2</v>
      </c>
      <c r="V1100" s="15">
        <f>MONTH(SalesDataTable[[#This Row],[Order Date]])</f>
        <v>6</v>
      </c>
      <c r="W1100" s="18" t="str">
        <f>TEXT(SalesDataTable[[#This Row],[Order Date]],"mmm")</f>
        <v>Jun</v>
      </c>
    </row>
    <row r="1101" spans="1:23" ht="15.6">
      <c r="A1101" s="11">
        <v>3361</v>
      </c>
      <c r="B1101" s="12">
        <v>46187</v>
      </c>
      <c r="C1101" s="11">
        <f t="shared" si="119"/>
        <v>2026</v>
      </c>
      <c r="D1101" s="13" t="str">
        <f t="shared" si="120"/>
        <v>Jun</v>
      </c>
      <c r="E1101" s="14" t="str">
        <f t="shared" si="121"/>
        <v>Q2</v>
      </c>
      <c r="F1101" s="11" t="s">
        <v>24</v>
      </c>
      <c r="G1101" s="11" t="s">
        <v>25</v>
      </c>
      <c r="H1101" s="11" t="s">
        <v>43</v>
      </c>
      <c r="I1101" s="11" t="s">
        <v>27</v>
      </c>
      <c r="J1101" s="11" t="s">
        <v>38</v>
      </c>
      <c r="K1101" s="11" t="s">
        <v>39</v>
      </c>
      <c r="L1101" s="15">
        <v>5</v>
      </c>
      <c r="M1101" s="16">
        <v>36.72</v>
      </c>
      <c r="N1101" s="17">
        <v>0.15</v>
      </c>
      <c r="O1101" s="16">
        <v>13.2</v>
      </c>
      <c r="P1101" s="16">
        <f t="shared" si="122"/>
        <v>156.06</v>
      </c>
      <c r="Q1101" s="16">
        <f t="shared" si="123"/>
        <v>66</v>
      </c>
      <c r="R1101" s="16">
        <f t="shared" si="124"/>
        <v>90.06</v>
      </c>
      <c r="S1101" s="18">
        <f t="shared" si="125"/>
        <v>0.57708573625528603</v>
      </c>
      <c r="T1101" s="19">
        <f>YEAR(SalesDataTable[[#This Row],[Order Date]])</f>
        <v>2026</v>
      </c>
      <c r="U1101" s="18" t="str">
        <f>"Q"&amp;ROUNDUP(MONTH(SalesDataTable[[#This Row],[Order Date]])/3,0)</f>
        <v>Q2</v>
      </c>
      <c r="V1101" s="15">
        <f>MONTH(SalesDataTable[[#This Row],[Order Date]])</f>
        <v>6</v>
      </c>
      <c r="W1101" s="18" t="str">
        <f>TEXT(SalesDataTable[[#This Row],[Order Date]],"mmm")</f>
        <v>Jun</v>
      </c>
    </row>
    <row r="1102" spans="1:23" ht="15.6">
      <c r="A1102" s="11">
        <v>3629</v>
      </c>
      <c r="B1102" s="12">
        <v>46187</v>
      </c>
      <c r="C1102" s="11">
        <f t="shared" si="119"/>
        <v>2026</v>
      </c>
      <c r="D1102" s="13" t="str">
        <f t="shared" si="120"/>
        <v>Jun</v>
      </c>
      <c r="E1102" s="14" t="str">
        <f t="shared" si="121"/>
        <v>Q2</v>
      </c>
      <c r="F1102" s="11" t="s">
        <v>24</v>
      </c>
      <c r="G1102" s="11" t="s">
        <v>74</v>
      </c>
      <c r="H1102" s="11" t="s">
        <v>26</v>
      </c>
      <c r="I1102" s="11" t="s">
        <v>37</v>
      </c>
      <c r="J1102" s="11" t="s">
        <v>47</v>
      </c>
      <c r="K1102" s="11" t="s">
        <v>48</v>
      </c>
      <c r="L1102" s="15">
        <v>4</v>
      </c>
      <c r="M1102" s="16">
        <v>348.96</v>
      </c>
      <c r="N1102" s="17">
        <v>0.15</v>
      </c>
      <c r="O1102" s="16">
        <v>197.02</v>
      </c>
      <c r="P1102" s="16">
        <f t="shared" si="122"/>
        <v>1186.4639999999999</v>
      </c>
      <c r="Q1102" s="16">
        <f t="shared" si="123"/>
        <v>788.08</v>
      </c>
      <c r="R1102" s="16">
        <f t="shared" si="124"/>
        <v>398.38400000000001</v>
      </c>
      <c r="S1102" s="18">
        <f t="shared" si="125"/>
        <v>0.33577419963859001</v>
      </c>
      <c r="T1102" s="19">
        <f>YEAR(SalesDataTable[[#This Row],[Order Date]])</f>
        <v>2026</v>
      </c>
      <c r="U1102" s="18" t="str">
        <f>"Q"&amp;ROUNDUP(MONTH(SalesDataTable[[#This Row],[Order Date]])/3,0)</f>
        <v>Q2</v>
      </c>
      <c r="V1102" s="15">
        <f>MONTH(SalesDataTable[[#This Row],[Order Date]])</f>
        <v>6</v>
      </c>
      <c r="W1102" s="18" t="str">
        <f>TEXT(SalesDataTable[[#This Row],[Order Date]],"mmm")</f>
        <v>Jun</v>
      </c>
    </row>
    <row r="1103" spans="1:23" ht="15.6">
      <c r="A1103" s="11">
        <v>3750</v>
      </c>
      <c r="B1103" s="12">
        <v>46187</v>
      </c>
      <c r="C1103" s="11">
        <f t="shared" si="119"/>
        <v>2026</v>
      </c>
      <c r="D1103" s="13" t="str">
        <f t="shared" si="120"/>
        <v>Jun</v>
      </c>
      <c r="E1103" s="14" t="str">
        <f t="shared" si="121"/>
        <v>Q2</v>
      </c>
      <c r="F1103" s="11" t="s">
        <v>24</v>
      </c>
      <c r="G1103" s="11" t="s">
        <v>25</v>
      </c>
      <c r="H1103" s="11" t="s">
        <v>26</v>
      </c>
      <c r="I1103" s="11" t="s">
        <v>27</v>
      </c>
      <c r="J1103" s="11" t="s">
        <v>33</v>
      </c>
      <c r="K1103" s="11" t="s">
        <v>70</v>
      </c>
      <c r="L1103" s="15">
        <v>1</v>
      </c>
      <c r="M1103" s="16">
        <v>71.28</v>
      </c>
      <c r="N1103" s="17">
        <v>0</v>
      </c>
      <c r="O1103" s="16">
        <v>31.92</v>
      </c>
      <c r="P1103" s="16">
        <f t="shared" si="122"/>
        <v>71.28</v>
      </c>
      <c r="Q1103" s="16">
        <f t="shared" si="123"/>
        <v>31.92</v>
      </c>
      <c r="R1103" s="16">
        <f t="shared" si="124"/>
        <v>39.36</v>
      </c>
      <c r="S1103" s="18">
        <f t="shared" si="125"/>
        <v>0.55218855218855201</v>
      </c>
      <c r="T1103" s="19">
        <f>YEAR(SalesDataTable[[#This Row],[Order Date]])</f>
        <v>2026</v>
      </c>
      <c r="U1103" s="18" t="str">
        <f>"Q"&amp;ROUNDUP(MONTH(SalesDataTable[[#This Row],[Order Date]])/3,0)</f>
        <v>Q2</v>
      </c>
      <c r="V1103" s="15">
        <f>MONTH(SalesDataTable[[#This Row],[Order Date]])</f>
        <v>6</v>
      </c>
      <c r="W1103" s="18" t="str">
        <f>TEXT(SalesDataTable[[#This Row],[Order Date]],"mmm")</f>
        <v>Jun</v>
      </c>
    </row>
    <row r="1104" spans="1:23" ht="15.6">
      <c r="A1104" s="11">
        <v>5088</v>
      </c>
      <c r="B1104" s="12">
        <v>46187</v>
      </c>
      <c r="C1104" s="11">
        <f t="shared" si="119"/>
        <v>2026</v>
      </c>
      <c r="D1104" s="13" t="str">
        <f t="shared" si="120"/>
        <v>Jun</v>
      </c>
      <c r="E1104" s="14" t="str">
        <f t="shared" si="121"/>
        <v>Q2</v>
      </c>
      <c r="F1104" s="11" t="s">
        <v>30</v>
      </c>
      <c r="G1104" s="11" t="s">
        <v>67</v>
      </c>
      <c r="H1104" s="11" t="s">
        <v>26</v>
      </c>
      <c r="I1104" s="11" t="s">
        <v>37</v>
      </c>
      <c r="J1104" s="11" t="s">
        <v>38</v>
      </c>
      <c r="K1104" s="11" t="s">
        <v>72</v>
      </c>
      <c r="L1104" s="15">
        <v>1</v>
      </c>
      <c r="M1104" s="16">
        <v>160.99</v>
      </c>
      <c r="N1104" s="17">
        <v>0.05</v>
      </c>
      <c r="O1104" s="16">
        <v>89.15</v>
      </c>
      <c r="P1104" s="16">
        <f t="shared" si="122"/>
        <v>152.94049999999999</v>
      </c>
      <c r="Q1104" s="16">
        <f t="shared" si="123"/>
        <v>89.15</v>
      </c>
      <c r="R1104" s="16">
        <f t="shared" si="124"/>
        <v>63.790500000000002</v>
      </c>
      <c r="S1104" s="18">
        <f t="shared" si="125"/>
        <v>0.41709357560619997</v>
      </c>
      <c r="T1104" s="19">
        <f>YEAR(SalesDataTable[[#This Row],[Order Date]])</f>
        <v>2026</v>
      </c>
      <c r="U1104" s="18" t="str">
        <f>"Q"&amp;ROUNDUP(MONTH(SalesDataTable[[#This Row],[Order Date]])/3,0)</f>
        <v>Q2</v>
      </c>
      <c r="V1104" s="15">
        <f>MONTH(SalesDataTable[[#This Row],[Order Date]])</f>
        <v>6</v>
      </c>
      <c r="W1104" s="18" t="str">
        <f>TEXT(SalesDataTable[[#This Row],[Order Date]],"mmm")</f>
        <v>Jun</v>
      </c>
    </row>
    <row r="1105" spans="1:23" ht="15.6">
      <c r="A1105" s="11">
        <v>1450</v>
      </c>
      <c r="B1105" s="12">
        <v>46188</v>
      </c>
      <c r="C1105" s="11">
        <f t="shared" si="119"/>
        <v>2026</v>
      </c>
      <c r="D1105" s="13" t="str">
        <f t="shared" si="120"/>
        <v>Jun</v>
      </c>
      <c r="E1105" s="14" t="str">
        <f t="shared" si="121"/>
        <v>Q2</v>
      </c>
      <c r="F1105" s="11" t="s">
        <v>30</v>
      </c>
      <c r="G1105" s="11" t="s">
        <v>73</v>
      </c>
      <c r="H1105" s="11" t="s">
        <v>26</v>
      </c>
      <c r="I1105" s="11" t="s">
        <v>27</v>
      </c>
      <c r="J1105" s="11" t="s">
        <v>58</v>
      </c>
      <c r="K1105" s="11" t="s">
        <v>62</v>
      </c>
      <c r="L1105" s="15">
        <v>1</v>
      </c>
      <c r="M1105" s="16">
        <v>124.19</v>
      </c>
      <c r="N1105" s="17">
        <v>0.05</v>
      </c>
      <c r="O1105" s="16">
        <v>67.209999999999994</v>
      </c>
      <c r="P1105" s="16">
        <f t="shared" si="122"/>
        <v>117.98050000000001</v>
      </c>
      <c r="Q1105" s="16">
        <f t="shared" si="123"/>
        <v>67.209999999999994</v>
      </c>
      <c r="R1105" s="16">
        <f t="shared" si="124"/>
        <v>50.770499999999998</v>
      </c>
      <c r="S1105" s="18">
        <f t="shared" si="125"/>
        <v>0.43032958836417901</v>
      </c>
      <c r="T1105" s="19">
        <f>YEAR(SalesDataTable[[#This Row],[Order Date]])</f>
        <v>2026</v>
      </c>
      <c r="U1105" s="18" t="str">
        <f>"Q"&amp;ROUNDUP(MONTH(SalesDataTable[[#This Row],[Order Date]])/3,0)</f>
        <v>Q2</v>
      </c>
      <c r="V1105" s="15">
        <f>MONTH(SalesDataTable[[#This Row],[Order Date]])</f>
        <v>6</v>
      </c>
      <c r="W1105" s="18" t="str">
        <f>TEXT(SalesDataTable[[#This Row],[Order Date]],"mmm")</f>
        <v>Jun</v>
      </c>
    </row>
    <row r="1106" spans="1:23" ht="15.6">
      <c r="A1106" s="11">
        <v>2330</v>
      </c>
      <c r="B1106" s="12">
        <v>46188</v>
      </c>
      <c r="C1106" s="11">
        <f t="shared" si="119"/>
        <v>2026</v>
      </c>
      <c r="D1106" s="13" t="str">
        <f t="shared" si="120"/>
        <v>Jun</v>
      </c>
      <c r="E1106" s="14" t="str">
        <f t="shared" si="121"/>
        <v>Q2</v>
      </c>
      <c r="F1106" s="11" t="s">
        <v>30</v>
      </c>
      <c r="G1106" s="11" t="s">
        <v>31</v>
      </c>
      <c r="H1106" s="11" t="s">
        <v>26</v>
      </c>
      <c r="I1106" s="11" t="s">
        <v>37</v>
      </c>
      <c r="J1106" s="11" t="s">
        <v>38</v>
      </c>
      <c r="K1106" s="11" t="s">
        <v>39</v>
      </c>
      <c r="L1106" s="15">
        <v>2</v>
      </c>
      <c r="M1106" s="16">
        <v>36.11</v>
      </c>
      <c r="N1106" s="17">
        <v>0.05</v>
      </c>
      <c r="O1106" s="16">
        <v>13.29</v>
      </c>
      <c r="P1106" s="16">
        <f t="shared" si="122"/>
        <v>68.608999999999995</v>
      </c>
      <c r="Q1106" s="16">
        <f t="shared" si="123"/>
        <v>26.58</v>
      </c>
      <c r="R1106" s="16">
        <f t="shared" si="124"/>
        <v>42.029000000000003</v>
      </c>
      <c r="S1106" s="18">
        <f t="shared" si="125"/>
        <v>0.61258726989170498</v>
      </c>
      <c r="T1106" s="19">
        <f>YEAR(SalesDataTable[[#This Row],[Order Date]])</f>
        <v>2026</v>
      </c>
      <c r="U1106" s="18" t="str">
        <f>"Q"&amp;ROUNDUP(MONTH(SalesDataTable[[#This Row],[Order Date]])/3,0)</f>
        <v>Q2</v>
      </c>
      <c r="V1106" s="15">
        <f>MONTH(SalesDataTable[[#This Row],[Order Date]])</f>
        <v>6</v>
      </c>
      <c r="W1106" s="18" t="str">
        <f>TEXT(SalesDataTable[[#This Row],[Order Date]],"mmm")</f>
        <v>Jun</v>
      </c>
    </row>
    <row r="1107" spans="1:23" ht="15.6">
      <c r="A1107" s="11">
        <v>4655</v>
      </c>
      <c r="B1107" s="12">
        <v>46188</v>
      </c>
      <c r="C1107" s="11">
        <f t="shared" si="119"/>
        <v>2026</v>
      </c>
      <c r="D1107" s="13" t="str">
        <f t="shared" si="120"/>
        <v>Jun</v>
      </c>
      <c r="E1107" s="14" t="str">
        <f t="shared" si="121"/>
        <v>Q2</v>
      </c>
      <c r="F1107" s="11" t="s">
        <v>24</v>
      </c>
      <c r="G1107" s="11" t="s">
        <v>25</v>
      </c>
      <c r="H1107" s="11" t="s">
        <v>32</v>
      </c>
      <c r="I1107" s="11" t="s">
        <v>40</v>
      </c>
      <c r="J1107" s="11" t="s">
        <v>58</v>
      </c>
      <c r="K1107" s="11" t="s">
        <v>59</v>
      </c>
      <c r="L1107" s="15">
        <v>4</v>
      </c>
      <c r="M1107" s="16">
        <v>40.909999999999997</v>
      </c>
      <c r="N1107" s="17">
        <v>0.05</v>
      </c>
      <c r="O1107" s="16">
        <v>14.42</v>
      </c>
      <c r="P1107" s="16">
        <f t="shared" si="122"/>
        <v>155.458</v>
      </c>
      <c r="Q1107" s="16">
        <f t="shared" si="123"/>
        <v>57.68</v>
      </c>
      <c r="R1107" s="16">
        <f t="shared" si="124"/>
        <v>97.778000000000006</v>
      </c>
      <c r="S1107" s="18">
        <f t="shared" si="125"/>
        <v>0.62896730949838497</v>
      </c>
      <c r="T1107" s="19">
        <f>YEAR(SalesDataTable[[#This Row],[Order Date]])</f>
        <v>2026</v>
      </c>
      <c r="U1107" s="18" t="str">
        <f>"Q"&amp;ROUNDUP(MONTH(SalesDataTable[[#This Row],[Order Date]])/3,0)</f>
        <v>Q2</v>
      </c>
      <c r="V1107" s="15">
        <f>MONTH(SalesDataTable[[#This Row],[Order Date]])</f>
        <v>6</v>
      </c>
      <c r="W1107" s="18" t="str">
        <f>TEXT(SalesDataTable[[#This Row],[Order Date]],"mmm")</f>
        <v>Jun</v>
      </c>
    </row>
    <row r="1108" spans="1:23" ht="15.6">
      <c r="A1108" s="11">
        <v>137</v>
      </c>
      <c r="B1108" s="12">
        <v>46189</v>
      </c>
      <c r="C1108" s="11">
        <f t="shared" si="119"/>
        <v>2026</v>
      </c>
      <c r="D1108" s="13" t="str">
        <f t="shared" si="120"/>
        <v>Jun</v>
      </c>
      <c r="E1108" s="14" t="str">
        <f t="shared" si="121"/>
        <v>Q2</v>
      </c>
      <c r="F1108" s="11" t="s">
        <v>30</v>
      </c>
      <c r="G1108" s="11" t="s">
        <v>51</v>
      </c>
      <c r="H1108" s="11" t="s">
        <v>26</v>
      </c>
      <c r="I1108" s="11" t="s">
        <v>27</v>
      </c>
      <c r="J1108" s="11" t="s">
        <v>33</v>
      </c>
      <c r="K1108" s="11" t="s">
        <v>41</v>
      </c>
      <c r="L1108" s="15">
        <v>5</v>
      </c>
      <c r="M1108" s="16">
        <v>141.66999999999999</v>
      </c>
      <c r="N1108" s="17">
        <v>0.1</v>
      </c>
      <c r="O1108" s="16">
        <v>80.59</v>
      </c>
      <c r="P1108" s="16">
        <f t="shared" si="122"/>
        <v>637.51499999999999</v>
      </c>
      <c r="Q1108" s="16">
        <f t="shared" si="123"/>
        <v>402.95</v>
      </c>
      <c r="R1108" s="16">
        <f t="shared" si="124"/>
        <v>234.565</v>
      </c>
      <c r="S1108" s="18">
        <f t="shared" si="125"/>
        <v>0.36793644071119902</v>
      </c>
      <c r="T1108" s="19">
        <f>YEAR(SalesDataTable[[#This Row],[Order Date]])</f>
        <v>2026</v>
      </c>
      <c r="U1108" s="18" t="str">
        <f>"Q"&amp;ROUNDUP(MONTH(SalesDataTable[[#This Row],[Order Date]])/3,0)</f>
        <v>Q2</v>
      </c>
      <c r="V1108" s="15">
        <f>MONTH(SalesDataTable[[#This Row],[Order Date]])</f>
        <v>6</v>
      </c>
      <c r="W1108" s="18" t="str">
        <f>TEXT(SalesDataTable[[#This Row],[Order Date]],"mmm")</f>
        <v>Jun</v>
      </c>
    </row>
    <row r="1109" spans="1:23" ht="15.6">
      <c r="A1109" s="11">
        <v>141</v>
      </c>
      <c r="B1109" s="12">
        <v>46189</v>
      </c>
      <c r="C1109" s="11">
        <f t="shared" si="119"/>
        <v>2026</v>
      </c>
      <c r="D1109" s="13" t="str">
        <f t="shared" si="120"/>
        <v>Jun</v>
      </c>
      <c r="E1109" s="14" t="str">
        <f t="shared" si="121"/>
        <v>Q2</v>
      </c>
      <c r="F1109" s="11" t="s">
        <v>44</v>
      </c>
      <c r="G1109" s="11" t="s">
        <v>55</v>
      </c>
      <c r="H1109" s="11" t="s">
        <v>26</v>
      </c>
      <c r="I1109" s="11" t="s">
        <v>27</v>
      </c>
      <c r="J1109" s="11" t="s">
        <v>38</v>
      </c>
      <c r="K1109" s="11" t="s">
        <v>56</v>
      </c>
      <c r="L1109" s="15">
        <v>1</v>
      </c>
      <c r="M1109" s="16">
        <v>47.53</v>
      </c>
      <c r="N1109" s="17">
        <v>0.05</v>
      </c>
      <c r="O1109" s="16">
        <v>18.5</v>
      </c>
      <c r="P1109" s="16">
        <f t="shared" si="122"/>
        <v>45.153500000000001</v>
      </c>
      <c r="Q1109" s="16">
        <f t="shared" si="123"/>
        <v>18.5</v>
      </c>
      <c r="R1109" s="16">
        <f t="shared" si="124"/>
        <v>26.653500000000001</v>
      </c>
      <c r="S1109" s="18">
        <f t="shared" si="125"/>
        <v>0.59028646727274703</v>
      </c>
      <c r="T1109" s="19">
        <f>YEAR(SalesDataTable[[#This Row],[Order Date]])</f>
        <v>2026</v>
      </c>
      <c r="U1109" s="18" t="str">
        <f>"Q"&amp;ROUNDUP(MONTH(SalesDataTable[[#This Row],[Order Date]])/3,0)</f>
        <v>Q2</v>
      </c>
      <c r="V1109" s="15">
        <f>MONTH(SalesDataTable[[#This Row],[Order Date]])</f>
        <v>6</v>
      </c>
      <c r="W1109" s="18" t="str">
        <f>TEXT(SalesDataTable[[#This Row],[Order Date]],"mmm")</f>
        <v>Jun</v>
      </c>
    </row>
    <row r="1110" spans="1:23" ht="15.6">
      <c r="A1110" s="11">
        <v>335</v>
      </c>
      <c r="B1110" s="12">
        <v>46189</v>
      </c>
      <c r="C1110" s="11">
        <f t="shared" si="119"/>
        <v>2026</v>
      </c>
      <c r="D1110" s="13" t="str">
        <f t="shared" si="120"/>
        <v>Jun</v>
      </c>
      <c r="E1110" s="14" t="str">
        <f t="shared" si="121"/>
        <v>Q2</v>
      </c>
      <c r="F1110" s="11" t="s">
        <v>44</v>
      </c>
      <c r="G1110" s="11" t="s">
        <v>57</v>
      </c>
      <c r="H1110" s="11" t="s">
        <v>26</v>
      </c>
      <c r="I1110" s="11" t="s">
        <v>27</v>
      </c>
      <c r="J1110" s="11" t="s">
        <v>38</v>
      </c>
      <c r="K1110" s="11" t="s">
        <v>72</v>
      </c>
      <c r="L1110" s="15">
        <v>3</v>
      </c>
      <c r="M1110" s="16">
        <v>163.65</v>
      </c>
      <c r="N1110" s="17">
        <v>0.15</v>
      </c>
      <c r="O1110" s="16">
        <v>85.8</v>
      </c>
      <c r="P1110" s="16">
        <f t="shared" si="122"/>
        <v>417.3075</v>
      </c>
      <c r="Q1110" s="16">
        <f t="shared" si="123"/>
        <v>257.39999999999998</v>
      </c>
      <c r="R1110" s="16">
        <f t="shared" si="124"/>
        <v>159.9075</v>
      </c>
      <c r="S1110" s="18">
        <f t="shared" si="125"/>
        <v>0.38318865584730699</v>
      </c>
      <c r="T1110" s="19">
        <f>YEAR(SalesDataTable[[#This Row],[Order Date]])</f>
        <v>2026</v>
      </c>
      <c r="U1110" s="18" t="str">
        <f>"Q"&amp;ROUNDUP(MONTH(SalesDataTable[[#This Row],[Order Date]])/3,0)</f>
        <v>Q2</v>
      </c>
      <c r="V1110" s="15">
        <f>MONTH(SalesDataTable[[#This Row],[Order Date]])</f>
        <v>6</v>
      </c>
      <c r="W1110" s="18" t="str">
        <f>TEXT(SalesDataTable[[#This Row],[Order Date]],"mmm")</f>
        <v>Jun</v>
      </c>
    </row>
    <row r="1111" spans="1:23" ht="15.6">
      <c r="A1111" s="11">
        <v>498</v>
      </c>
      <c r="B1111" s="12">
        <v>46189</v>
      </c>
      <c r="C1111" s="11">
        <f t="shared" si="119"/>
        <v>2026</v>
      </c>
      <c r="D1111" s="13" t="str">
        <f t="shared" si="120"/>
        <v>Jun</v>
      </c>
      <c r="E1111" s="14" t="str">
        <f t="shared" si="121"/>
        <v>Q2</v>
      </c>
      <c r="F1111" s="11" t="s">
        <v>24</v>
      </c>
      <c r="G1111" s="11" t="s">
        <v>74</v>
      </c>
      <c r="H1111" s="11" t="s">
        <v>32</v>
      </c>
      <c r="I1111" s="11" t="s">
        <v>40</v>
      </c>
      <c r="J1111" s="11" t="s">
        <v>38</v>
      </c>
      <c r="K1111" s="11" t="s">
        <v>68</v>
      </c>
      <c r="L1111" s="15">
        <v>5</v>
      </c>
      <c r="M1111" s="16">
        <v>130.94999999999999</v>
      </c>
      <c r="N1111" s="17">
        <v>0.15</v>
      </c>
      <c r="O1111" s="16">
        <v>68.47</v>
      </c>
      <c r="P1111" s="16">
        <f t="shared" si="122"/>
        <v>556.53750000000002</v>
      </c>
      <c r="Q1111" s="16">
        <f t="shared" si="123"/>
        <v>342.35</v>
      </c>
      <c r="R1111" s="16">
        <f t="shared" si="124"/>
        <v>214.1875</v>
      </c>
      <c r="S1111" s="18">
        <f t="shared" si="125"/>
        <v>0.384857264784493</v>
      </c>
      <c r="T1111" s="19">
        <f>YEAR(SalesDataTable[[#This Row],[Order Date]])</f>
        <v>2026</v>
      </c>
      <c r="U1111" s="18" t="str">
        <f>"Q"&amp;ROUNDUP(MONTH(SalesDataTable[[#This Row],[Order Date]])/3,0)</f>
        <v>Q2</v>
      </c>
      <c r="V1111" s="15">
        <f>MONTH(SalesDataTable[[#This Row],[Order Date]])</f>
        <v>6</v>
      </c>
      <c r="W1111" s="18" t="str">
        <f>TEXT(SalesDataTable[[#This Row],[Order Date]],"mmm")</f>
        <v>Jun</v>
      </c>
    </row>
    <row r="1112" spans="1:23" ht="15.6">
      <c r="A1112" s="11">
        <v>2611</v>
      </c>
      <c r="B1112" s="12">
        <v>46189</v>
      </c>
      <c r="C1112" s="11">
        <f t="shared" si="119"/>
        <v>2026</v>
      </c>
      <c r="D1112" s="13" t="str">
        <f t="shared" si="120"/>
        <v>Jun</v>
      </c>
      <c r="E1112" s="14" t="str">
        <f t="shared" si="121"/>
        <v>Q2</v>
      </c>
      <c r="F1112" s="11" t="s">
        <v>44</v>
      </c>
      <c r="G1112" s="11" t="s">
        <v>71</v>
      </c>
      <c r="H1112" s="11" t="s">
        <v>26</v>
      </c>
      <c r="I1112" s="11" t="s">
        <v>27</v>
      </c>
      <c r="J1112" s="11" t="s">
        <v>38</v>
      </c>
      <c r="K1112" s="11" t="s">
        <v>72</v>
      </c>
      <c r="L1112" s="15">
        <v>5</v>
      </c>
      <c r="M1112" s="16">
        <v>160.82</v>
      </c>
      <c r="N1112" s="17">
        <v>0</v>
      </c>
      <c r="O1112" s="16">
        <v>90.14</v>
      </c>
      <c r="P1112" s="16">
        <f t="shared" si="122"/>
        <v>804.1</v>
      </c>
      <c r="Q1112" s="16">
        <f t="shared" si="123"/>
        <v>450.7</v>
      </c>
      <c r="R1112" s="16">
        <f t="shared" si="124"/>
        <v>353.4</v>
      </c>
      <c r="S1112" s="18">
        <f t="shared" si="125"/>
        <v>0.43949757492849101</v>
      </c>
      <c r="T1112" s="19">
        <f>YEAR(SalesDataTable[[#This Row],[Order Date]])</f>
        <v>2026</v>
      </c>
      <c r="U1112" s="18" t="str">
        <f>"Q"&amp;ROUNDUP(MONTH(SalesDataTable[[#This Row],[Order Date]])/3,0)</f>
        <v>Q2</v>
      </c>
      <c r="V1112" s="15">
        <f>MONTH(SalesDataTable[[#This Row],[Order Date]])</f>
        <v>6</v>
      </c>
      <c r="W1112" s="18" t="str">
        <f>TEXT(SalesDataTable[[#This Row],[Order Date]],"mmm")</f>
        <v>Jun</v>
      </c>
    </row>
    <row r="1113" spans="1:23" ht="15.6">
      <c r="A1113" s="11">
        <v>3197</v>
      </c>
      <c r="B1113" s="12">
        <v>46189</v>
      </c>
      <c r="C1113" s="11">
        <f t="shared" si="119"/>
        <v>2026</v>
      </c>
      <c r="D1113" s="13" t="str">
        <f t="shared" si="120"/>
        <v>Jun</v>
      </c>
      <c r="E1113" s="14" t="str">
        <f t="shared" si="121"/>
        <v>Q2</v>
      </c>
      <c r="F1113" s="11" t="s">
        <v>30</v>
      </c>
      <c r="G1113" s="11" t="s">
        <v>67</v>
      </c>
      <c r="H1113" s="11" t="s">
        <v>43</v>
      </c>
      <c r="I1113" s="11" t="s">
        <v>37</v>
      </c>
      <c r="J1113" s="11" t="s">
        <v>28</v>
      </c>
      <c r="K1113" s="11" t="s">
        <v>50</v>
      </c>
      <c r="L1113" s="15">
        <v>3</v>
      </c>
      <c r="M1113" s="16">
        <v>40.51</v>
      </c>
      <c r="N1113" s="17">
        <v>0</v>
      </c>
      <c r="O1113" s="16">
        <v>16.940000000000001</v>
      </c>
      <c r="P1113" s="16">
        <f t="shared" si="122"/>
        <v>121.53</v>
      </c>
      <c r="Q1113" s="16">
        <f t="shared" si="123"/>
        <v>50.82</v>
      </c>
      <c r="R1113" s="16">
        <f t="shared" si="124"/>
        <v>70.709999999999994</v>
      </c>
      <c r="S1113" s="18">
        <f t="shared" si="125"/>
        <v>0.58183164650703501</v>
      </c>
      <c r="T1113" s="19">
        <f>YEAR(SalesDataTable[[#This Row],[Order Date]])</f>
        <v>2026</v>
      </c>
      <c r="U1113" s="18" t="str">
        <f>"Q"&amp;ROUNDUP(MONTH(SalesDataTable[[#This Row],[Order Date]])/3,0)</f>
        <v>Q2</v>
      </c>
      <c r="V1113" s="15">
        <f>MONTH(SalesDataTable[[#This Row],[Order Date]])</f>
        <v>6</v>
      </c>
      <c r="W1113" s="18" t="str">
        <f>TEXT(SalesDataTable[[#This Row],[Order Date]],"mmm")</f>
        <v>Jun</v>
      </c>
    </row>
    <row r="1114" spans="1:23" ht="15.6">
      <c r="A1114" s="11">
        <v>4668</v>
      </c>
      <c r="B1114" s="12">
        <v>46189</v>
      </c>
      <c r="C1114" s="11">
        <f t="shared" si="119"/>
        <v>2026</v>
      </c>
      <c r="D1114" s="13" t="str">
        <f t="shared" si="120"/>
        <v>Jun</v>
      </c>
      <c r="E1114" s="14" t="str">
        <f t="shared" si="121"/>
        <v>Q2</v>
      </c>
      <c r="F1114" s="11" t="s">
        <v>30</v>
      </c>
      <c r="G1114" s="11" t="s">
        <v>65</v>
      </c>
      <c r="H1114" s="11" t="s">
        <v>26</v>
      </c>
      <c r="I1114" s="11" t="s">
        <v>40</v>
      </c>
      <c r="J1114" s="11" t="s">
        <v>28</v>
      </c>
      <c r="K1114" s="11" t="s">
        <v>29</v>
      </c>
      <c r="L1114" s="15">
        <v>1</v>
      </c>
      <c r="M1114" s="16">
        <v>81.08</v>
      </c>
      <c r="N1114" s="17">
        <v>0</v>
      </c>
      <c r="O1114" s="16">
        <v>41.52</v>
      </c>
      <c r="P1114" s="16">
        <f t="shared" si="122"/>
        <v>81.08</v>
      </c>
      <c r="Q1114" s="16">
        <f t="shared" si="123"/>
        <v>41.52</v>
      </c>
      <c r="R1114" s="16">
        <f t="shared" si="124"/>
        <v>39.56</v>
      </c>
      <c r="S1114" s="18">
        <f t="shared" si="125"/>
        <v>0.48791317217562902</v>
      </c>
      <c r="T1114" s="19">
        <f>YEAR(SalesDataTable[[#This Row],[Order Date]])</f>
        <v>2026</v>
      </c>
      <c r="U1114" s="18" t="str">
        <f>"Q"&amp;ROUNDUP(MONTH(SalesDataTable[[#This Row],[Order Date]])/3,0)</f>
        <v>Q2</v>
      </c>
      <c r="V1114" s="15">
        <f>MONTH(SalesDataTable[[#This Row],[Order Date]])</f>
        <v>6</v>
      </c>
      <c r="W1114" s="18" t="str">
        <f>TEXT(SalesDataTable[[#This Row],[Order Date]],"mmm")</f>
        <v>Jun</v>
      </c>
    </row>
    <row r="1115" spans="1:23" ht="15.6">
      <c r="A1115" s="11">
        <v>4994</v>
      </c>
      <c r="B1115" s="12">
        <v>46189</v>
      </c>
      <c r="C1115" s="11">
        <f t="shared" si="119"/>
        <v>2026</v>
      </c>
      <c r="D1115" s="13" t="str">
        <f t="shared" si="120"/>
        <v>Jun</v>
      </c>
      <c r="E1115" s="14" t="str">
        <f t="shared" si="121"/>
        <v>Q2</v>
      </c>
      <c r="F1115" s="11" t="s">
        <v>35</v>
      </c>
      <c r="G1115" s="11" t="s">
        <v>63</v>
      </c>
      <c r="H1115" s="11" t="s">
        <v>32</v>
      </c>
      <c r="I1115" s="11" t="s">
        <v>40</v>
      </c>
      <c r="J1115" s="11" t="s">
        <v>33</v>
      </c>
      <c r="K1115" s="11" t="s">
        <v>61</v>
      </c>
      <c r="L1115" s="15">
        <v>4</v>
      </c>
      <c r="M1115" s="16">
        <v>150.43</v>
      </c>
      <c r="N1115" s="17">
        <v>0.1</v>
      </c>
      <c r="O1115" s="16">
        <v>77.650000000000006</v>
      </c>
      <c r="P1115" s="16">
        <f t="shared" si="122"/>
        <v>541.548</v>
      </c>
      <c r="Q1115" s="16">
        <f t="shared" si="123"/>
        <v>310.60000000000002</v>
      </c>
      <c r="R1115" s="16">
        <f t="shared" si="124"/>
        <v>230.94800000000001</v>
      </c>
      <c r="S1115" s="18">
        <f t="shared" si="125"/>
        <v>0.42645896577957998</v>
      </c>
      <c r="T1115" s="19">
        <f>YEAR(SalesDataTable[[#This Row],[Order Date]])</f>
        <v>2026</v>
      </c>
      <c r="U1115" s="18" t="str">
        <f>"Q"&amp;ROUNDUP(MONTH(SalesDataTable[[#This Row],[Order Date]])/3,0)</f>
        <v>Q2</v>
      </c>
      <c r="V1115" s="15">
        <f>MONTH(SalesDataTable[[#This Row],[Order Date]])</f>
        <v>6</v>
      </c>
      <c r="W1115" s="18" t="str">
        <f>TEXT(SalesDataTable[[#This Row],[Order Date]],"mmm")</f>
        <v>Jun</v>
      </c>
    </row>
    <row r="1116" spans="1:23" ht="15.6">
      <c r="A1116" s="11">
        <v>512</v>
      </c>
      <c r="B1116" s="12">
        <v>46190</v>
      </c>
      <c r="C1116" s="11">
        <f t="shared" si="119"/>
        <v>2026</v>
      </c>
      <c r="D1116" s="13" t="str">
        <f t="shared" si="120"/>
        <v>Jun</v>
      </c>
      <c r="E1116" s="14" t="str">
        <f t="shared" si="121"/>
        <v>Q2</v>
      </c>
      <c r="F1116" s="11" t="s">
        <v>30</v>
      </c>
      <c r="G1116" s="11" t="s">
        <v>67</v>
      </c>
      <c r="H1116" s="11" t="s">
        <v>52</v>
      </c>
      <c r="I1116" s="11" t="s">
        <v>27</v>
      </c>
      <c r="J1116" s="11" t="s">
        <v>47</v>
      </c>
      <c r="K1116" s="11" t="s">
        <v>53</v>
      </c>
      <c r="L1116" s="15">
        <v>1</v>
      </c>
      <c r="M1116" s="16">
        <v>192.42</v>
      </c>
      <c r="N1116" s="17">
        <v>0</v>
      </c>
      <c r="O1116" s="16">
        <v>103.31</v>
      </c>
      <c r="P1116" s="16">
        <f t="shared" si="122"/>
        <v>192.42</v>
      </c>
      <c r="Q1116" s="16">
        <f t="shared" si="123"/>
        <v>103.31</v>
      </c>
      <c r="R1116" s="16">
        <f t="shared" si="124"/>
        <v>89.11</v>
      </c>
      <c r="S1116" s="18">
        <f t="shared" si="125"/>
        <v>0.46310154869556203</v>
      </c>
      <c r="T1116" s="19">
        <f>YEAR(SalesDataTable[[#This Row],[Order Date]])</f>
        <v>2026</v>
      </c>
      <c r="U1116" s="18" t="str">
        <f>"Q"&amp;ROUNDUP(MONTH(SalesDataTable[[#This Row],[Order Date]])/3,0)</f>
        <v>Q2</v>
      </c>
      <c r="V1116" s="15">
        <f>MONTH(SalesDataTable[[#This Row],[Order Date]])</f>
        <v>6</v>
      </c>
      <c r="W1116" s="18" t="str">
        <f>TEXT(SalesDataTable[[#This Row],[Order Date]],"mmm")</f>
        <v>Jun</v>
      </c>
    </row>
    <row r="1117" spans="1:23" ht="15.6">
      <c r="A1117" s="11">
        <v>717</v>
      </c>
      <c r="B1117" s="12">
        <v>46190</v>
      </c>
      <c r="C1117" s="11">
        <f t="shared" si="119"/>
        <v>2026</v>
      </c>
      <c r="D1117" s="13" t="str">
        <f t="shared" si="120"/>
        <v>Jun</v>
      </c>
      <c r="E1117" s="14" t="str">
        <f t="shared" si="121"/>
        <v>Q2</v>
      </c>
      <c r="F1117" s="11" t="s">
        <v>44</v>
      </c>
      <c r="G1117" s="11" t="s">
        <v>55</v>
      </c>
      <c r="H1117" s="11" t="s">
        <v>32</v>
      </c>
      <c r="I1117" s="11" t="s">
        <v>40</v>
      </c>
      <c r="J1117" s="11" t="s">
        <v>47</v>
      </c>
      <c r="K1117" s="11" t="s">
        <v>48</v>
      </c>
      <c r="L1117" s="15">
        <v>10</v>
      </c>
      <c r="M1117" s="16">
        <v>333.14</v>
      </c>
      <c r="N1117" s="17">
        <v>0.15</v>
      </c>
      <c r="O1117" s="16">
        <v>194.52</v>
      </c>
      <c r="P1117" s="16">
        <f t="shared" si="122"/>
        <v>2831.69</v>
      </c>
      <c r="Q1117" s="16">
        <f t="shared" si="123"/>
        <v>1945.2</v>
      </c>
      <c r="R1117" s="16">
        <f t="shared" si="124"/>
        <v>886.49</v>
      </c>
      <c r="S1117" s="18">
        <f t="shared" si="125"/>
        <v>0.31306039856057699</v>
      </c>
      <c r="T1117" s="19">
        <f>YEAR(SalesDataTable[[#This Row],[Order Date]])</f>
        <v>2026</v>
      </c>
      <c r="U1117" s="18" t="str">
        <f>"Q"&amp;ROUNDUP(MONTH(SalesDataTable[[#This Row],[Order Date]])/3,0)</f>
        <v>Q2</v>
      </c>
      <c r="V1117" s="15">
        <f>MONTH(SalesDataTable[[#This Row],[Order Date]])</f>
        <v>6</v>
      </c>
      <c r="W1117" s="18" t="str">
        <f>TEXT(SalesDataTable[[#This Row],[Order Date]],"mmm")</f>
        <v>Jun</v>
      </c>
    </row>
    <row r="1118" spans="1:23" ht="15.6">
      <c r="A1118" s="11">
        <v>952</v>
      </c>
      <c r="B1118" s="12">
        <v>46190</v>
      </c>
      <c r="C1118" s="11">
        <f t="shared" si="119"/>
        <v>2026</v>
      </c>
      <c r="D1118" s="13" t="str">
        <f t="shared" si="120"/>
        <v>Jun</v>
      </c>
      <c r="E1118" s="14" t="str">
        <f t="shared" si="121"/>
        <v>Q2</v>
      </c>
      <c r="F1118" s="11" t="s">
        <v>24</v>
      </c>
      <c r="G1118" s="11" t="s">
        <v>25</v>
      </c>
      <c r="H1118" s="11" t="s">
        <v>26</v>
      </c>
      <c r="I1118" s="11" t="s">
        <v>40</v>
      </c>
      <c r="J1118" s="11" t="s">
        <v>47</v>
      </c>
      <c r="K1118" s="11" t="s">
        <v>64</v>
      </c>
      <c r="L1118" s="15">
        <v>1</v>
      </c>
      <c r="M1118" s="16">
        <v>79.900000000000006</v>
      </c>
      <c r="N1118" s="17">
        <v>0.05</v>
      </c>
      <c r="O1118" s="16">
        <v>40.19</v>
      </c>
      <c r="P1118" s="16">
        <f t="shared" si="122"/>
        <v>75.905000000000001</v>
      </c>
      <c r="Q1118" s="16">
        <f t="shared" si="123"/>
        <v>40.19</v>
      </c>
      <c r="R1118" s="16">
        <f t="shared" si="124"/>
        <v>35.715000000000003</v>
      </c>
      <c r="S1118" s="18">
        <f t="shared" si="125"/>
        <v>0.47052236348066701</v>
      </c>
      <c r="T1118" s="19">
        <f>YEAR(SalesDataTable[[#This Row],[Order Date]])</f>
        <v>2026</v>
      </c>
      <c r="U1118" s="18" t="str">
        <f>"Q"&amp;ROUNDUP(MONTH(SalesDataTable[[#This Row],[Order Date]])/3,0)</f>
        <v>Q2</v>
      </c>
      <c r="V1118" s="15">
        <f>MONTH(SalesDataTable[[#This Row],[Order Date]])</f>
        <v>6</v>
      </c>
      <c r="W1118" s="18" t="str">
        <f>TEXT(SalesDataTable[[#This Row],[Order Date]],"mmm")</f>
        <v>Jun</v>
      </c>
    </row>
    <row r="1119" spans="1:23" ht="15.6">
      <c r="A1119" s="11">
        <v>1081</v>
      </c>
      <c r="B1119" s="12">
        <v>46190</v>
      </c>
      <c r="C1119" s="11">
        <f t="shared" si="119"/>
        <v>2026</v>
      </c>
      <c r="D1119" s="13" t="str">
        <f t="shared" si="120"/>
        <v>Jun</v>
      </c>
      <c r="E1119" s="14" t="str">
        <f t="shared" si="121"/>
        <v>Q2</v>
      </c>
      <c r="F1119" s="11" t="s">
        <v>44</v>
      </c>
      <c r="G1119" s="11" t="s">
        <v>71</v>
      </c>
      <c r="H1119" s="11" t="s">
        <v>26</v>
      </c>
      <c r="I1119" s="11" t="s">
        <v>27</v>
      </c>
      <c r="J1119" s="11" t="s">
        <v>28</v>
      </c>
      <c r="K1119" s="11" t="s">
        <v>46</v>
      </c>
      <c r="L1119" s="15">
        <v>1</v>
      </c>
      <c r="M1119" s="16">
        <v>51.12</v>
      </c>
      <c r="N1119" s="17">
        <v>0</v>
      </c>
      <c r="O1119" s="16">
        <v>22.43</v>
      </c>
      <c r="P1119" s="16">
        <f t="shared" si="122"/>
        <v>51.12</v>
      </c>
      <c r="Q1119" s="16">
        <f t="shared" si="123"/>
        <v>22.43</v>
      </c>
      <c r="R1119" s="16">
        <f t="shared" si="124"/>
        <v>28.69</v>
      </c>
      <c r="S1119" s="18">
        <f t="shared" si="125"/>
        <v>0.56122848200313002</v>
      </c>
      <c r="T1119" s="19">
        <f>YEAR(SalesDataTable[[#This Row],[Order Date]])</f>
        <v>2026</v>
      </c>
      <c r="U1119" s="18" t="str">
        <f>"Q"&amp;ROUNDUP(MONTH(SalesDataTable[[#This Row],[Order Date]])/3,0)</f>
        <v>Q2</v>
      </c>
      <c r="V1119" s="15">
        <f>MONTH(SalesDataTable[[#This Row],[Order Date]])</f>
        <v>6</v>
      </c>
      <c r="W1119" s="18" t="str">
        <f>TEXT(SalesDataTable[[#This Row],[Order Date]],"mmm")</f>
        <v>Jun</v>
      </c>
    </row>
    <row r="1120" spans="1:23" ht="15.6">
      <c r="A1120" s="11">
        <v>2043</v>
      </c>
      <c r="B1120" s="12">
        <v>46190</v>
      </c>
      <c r="C1120" s="11">
        <f t="shared" si="119"/>
        <v>2026</v>
      </c>
      <c r="D1120" s="13" t="str">
        <f t="shared" si="120"/>
        <v>Jun</v>
      </c>
      <c r="E1120" s="14" t="str">
        <f t="shared" si="121"/>
        <v>Q2</v>
      </c>
      <c r="F1120" s="11" t="s">
        <v>30</v>
      </c>
      <c r="G1120" s="11" t="s">
        <v>51</v>
      </c>
      <c r="H1120" s="11" t="s">
        <v>26</v>
      </c>
      <c r="I1120" s="11" t="s">
        <v>37</v>
      </c>
      <c r="J1120" s="11" t="s">
        <v>33</v>
      </c>
      <c r="K1120" s="11" t="s">
        <v>34</v>
      </c>
      <c r="L1120" s="15">
        <v>2</v>
      </c>
      <c r="M1120" s="16">
        <v>90.33</v>
      </c>
      <c r="N1120" s="17">
        <v>0</v>
      </c>
      <c r="O1120" s="16">
        <v>46.3</v>
      </c>
      <c r="P1120" s="16">
        <f t="shared" si="122"/>
        <v>180.66</v>
      </c>
      <c r="Q1120" s="16">
        <f t="shared" si="123"/>
        <v>92.6</v>
      </c>
      <c r="R1120" s="16">
        <f t="shared" si="124"/>
        <v>88.06</v>
      </c>
      <c r="S1120" s="18">
        <f t="shared" si="125"/>
        <v>0.48743496069965703</v>
      </c>
      <c r="T1120" s="19">
        <f>YEAR(SalesDataTable[[#This Row],[Order Date]])</f>
        <v>2026</v>
      </c>
      <c r="U1120" s="18" t="str">
        <f>"Q"&amp;ROUNDUP(MONTH(SalesDataTable[[#This Row],[Order Date]])/3,0)</f>
        <v>Q2</v>
      </c>
      <c r="V1120" s="15">
        <f>MONTH(SalesDataTable[[#This Row],[Order Date]])</f>
        <v>6</v>
      </c>
      <c r="W1120" s="18" t="str">
        <f>TEXT(SalesDataTable[[#This Row],[Order Date]],"mmm")</f>
        <v>Jun</v>
      </c>
    </row>
    <row r="1121" spans="1:23" ht="15.6">
      <c r="A1121" s="11">
        <v>4040</v>
      </c>
      <c r="B1121" s="12">
        <v>46190</v>
      </c>
      <c r="C1121" s="11">
        <f t="shared" si="119"/>
        <v>2026</v>
      </c>
      <c r="D1121" s="13" t="str">
        <f t="shared" si="120"/>
        <v>Jun</v>
      </c>
      <c r="E1121" s="14" t="str">
        <f t="shared" si="121"/>
        <v>Q2</v>
      </c>
      <c r="F1121" s="11" t="s">
        <v>44</v>
      </c>
      <c r="G1121" s="11" t="s">
        <v>55</v>
      </c>
      <c r="H1121" s="11" t="s">
        <v>26</v>
      </c>
      <c r="I1121" s="11" t="s">
        <v>40</v>
      </c>
      <c r="J1121" s="11" t="s">
        <v>38</v>
      </c>
      <c r="K1121" s="11" t="s">
        <v>39</v>
      </c>
      <c r="L1121" s="15">
        <v>2</v>
      </c>
      <c r="M1121" s="16">
        <v>36.799999999999997</v>
      </c>
      <c r="N1121" s="17">
        <v>0.05</v>
      </c>
      <c r="O1121" s="16">
        <v>13.94</v>
      </c>
      <c r="P1121" s="16">
        <f t="shared" si="122"/>
        <v>69.92</v>
      </c>
      <c r="Q1121" s="16">
        <f t="shared" si="123"/>
        <v>27.88</v>
      </c>
      <c r="R1121" s="16">
        <f t="shared" si="124"/>
        <v>42.04</v>
      </c>
      <c r="S1121" s="18">
        <f t="shared" si="125"/>
        <v>0.60125858123569798</v>
      </c>
      <c r="T1121" s="19">
        <f>YEAR(SalesDataTable[[#This Row],[Order Date]])</f>
        <v>2026</v>
      </c>
      <c r="U1121" s="18" t="str">
        <f>"Q"&amp;ROUNDUP(MONTH(SalesDataTable[[#This Row],[Order Date]])/3,0)</f>
        <v>Q2</v>
      </c>
      <c r="V1121" s="15">
        <f>MONTH(SalesDataTable[[#This Row],[Order Date]])</f>
        <v>6</v>
      </c>
      <c r="W1121" s="18" t="str">
        <f>TEXT(SalesDataTable[[#This Row],[Order Date]],"mmm")</f>
        <v>Jun</v>
      </c>
    </row>
    <row r="1122" spans="1:23" ht="15.6">
      <c r="A1122" s="11">
        <v>2295</v>
      </c>
      <c r="B1122" s="12">
        <v>46191</v>
      </c>
      <c r="C1122" s="11">
        <f t="shared" si="119"/>
        <v>2026</v>
      </c>
      <c r="D1122" s="13" t="str">
        <f t="shared" si="120"/>
        <v>Jun</v>
      </c>
      <c r="E1122" s="14" t="str">
        <f t="shared" si="121"/>
        <v>Q2</v>
      </c>
      <c r="F1122" s="11" t="s">
        <v>30</v>
      </c>
      <c r="G1122" s="11" t="s">
        <v>65</v>
      </c>
      <c r="H1122" s="11" t="s">
        <v>52</v>
      </c>
      <c r="I1122" s="11" t="s">
        <v>37</v>
      </c>
      <c r="J1122" s="11" t="s">
        <v>38</v>
      </c>
      <c r="K1122" s="11" t="s">
        <v>56</v>
      </c>
      <c r="L1122" s="15">
        <v>1</v>
      </c>
      <c r="M1122" s="16">
        <v>45.7</v>
      </c>
      <c r="N1122" s="17">
        <v>0.1</v>
      </c>
      <c r="O1122" s="16">
        <v>18.600000000000001</v>
      </c>
      <c r="P1122" s="16">
        <f t="shared" si="122"/>
        <v>41.13</v>
      </c>
      <c r="Q1122" s="16">
        <f t="shared" si="123"/>
        <v>18.600000000000001</v>
      </c>
      <c r="R1122" s="16">
        <f t="shared" si="124"/>
        <v>22.53</v>
      </c>
      <c r="S1122" s="18">
        <f t="shared" si="125"/>
        <v>0.54777534646243597</v>
      </c>
      <c r="T1122" s="19">
        <f>YEAR(SalesDataTable[[#This Row],[Order Date]])</f>
        <v>2026</v>
      </c>
      <c r="U1122" s="18" t="str">
        <f>"Q"&amp;ROUNDUP(MONTH(SalesDataTable[[#This Row],[Order Date]])/3,0)</f>
        <v>Q2</v>
      </c>
      <c r="V1122" s="15">
        <f>MONTH(SalesDataTable[[#This Row],[Order Date]])</f>
        <v>6</v>
      </c>
      <c r="W1122" s="18" t="str">
        <f>TEXT(SalesDataTable[[#This Row],[Order Date]],"mmm")</f>
        <v>Jun</v>
      </c>
    </row>
    <row r="1123" spans="1:23" ht="15.6">
      <c r="A1123" s="11">
        <v>2670</v>
      </c>
      <c r="B1123" s="12">
        <v>46191</v>
      </c>
      <c r="C1123" s="11">
        <f t="shared" si="119"/>
        <v>2026</v>
      </c>
      <c r="D1123" s="13" t="str">
        <f t="shared" si="120"/>
        <v>Jun</v>
      </c>
      <c r="E1123" s="14" t="str">
        <f t="shared" si="121"/>
        <v>Q2</v>
      </c>
      <c r="F1123" s="11" t="s">
        <v>35</v>
      </c>
      <c r="G1123" s="11" t="s">
        <v>49</v>
      </c>
      <c r="H1123" s="11" t="s">
        <v>52</v>
      </c>
      <c r="I1123" s="11" t="s">
        <v>27</v>
      </c>
      <c r="J1123" s="11" t="s">
        <v>38</v>
      </c>
      <c r="K1123" s="11" t="s">
        <v>72</v>
      </c>
      <c r="L1123" s="15">
        <v>3</v>
      </c>
      <c r="M1123" s="16">
        <v>162.30000000000001</v>
      </c>
      <c r="N1123" s="17">
        <v>0.1</v>
      </c>
      <c r="O1123" s="16">
        <v>86.43</v>
      </c>
      <c r="P1123" s="16">
        <f t="shared" si="122"/>
        <v>438.21</v>
      </c>
      <c r="Q1123" s="16">
        <f t="shared" si="123"/>
        <v>259.29000000000002</v>
      </c>
      <c r="R1123" s="16">
        <f t="shared" si="124"/>
        <v>178.92</v>
      </c>
      <c r="S1123" s="18">
        <f t="shared" si="125"/>
        <v>0.40829739166153201</v>
      </c>
      <c r="T1123" s="19">
        <f>YEAR(SalesDataTable[[#This Row],[Order Date]])</f>
        <v>2026</v>
      </c>
      <c r="U1123" s="18" t="str">
        <f>"Q"&amp;ROUNDUP(MONTH(SalesDataTable[[#This Row],[Order Date]])/3,0)</f>
        <v>Q2</v>
      </c>
      <c r="V1123" s="15">
        <f>MONTH(SalesDataTable[[#This Row],[Order Date]])</f>
        <v>6</v>
      </c>
      <c r="W1123" s="18" t="str">
        <f>TEXT(SalesDataTable[[#This Row],[Order Date]],"mmm")</f>
        <v>Jun</v>
      </c>
    </row>
    <row r="1124" spans="1:23" ht="15.6">
      <c r="A1124" s="11">
        <v>2777</v>
      </c>
      <c r="B1124" s="12">
        <v>46191</v>
      </c>
      <c r="C1124" s="11">
        <f t="shared" si="119"/>
        <v>2026</v>
      </c>
      <c r="D1124" s="13" t="str">
        <f t="shared" si="120"/>
        <v>Jun</v>
      </c>
      <c r="E1124" s="14" t="str">
        <f t="shared" si="121"/>
        <v>Q2</v>
      </c>
      <c r="F1124" s="11" t="s">
        <v>30</v>
      </c>
      <c r="G1124" s="11" t="s">
        <v>73</v>
      </c>
      <c r="H1124" s="11" t="s">
        <v>32</v>
      </c>
      <c r="I1124" s="11" t="s">
        <v>40</v>
      </c>
      <c r="J1124" s="11" t="s">
        <v>33</v>
      </c>
      <c r="K1124" s="11" t="s">
        <v>70</v>
      </c>
      <c r="L1124" s="15">
        <v>5</v>
      </c>
      <c r="M1124" s="16">
        <v>72.37</v>
      </c>
      <c r="N1124" s="17">
        <v>0.2</v>
      </c>
      <c r="O1124" s="16">
        <v>32.840000000000003</v>
      </c>
      <c r="P1124" s="16">
        <f t="shared" si="122"/>
        <v>289.48</v>
      </c>
      <c r="Q1124" s="16">
        <f t="shared" si="123"/>
        <v>164.2</v>
      </c>
      <c r="R1124" s="16">
        <f t="shared" si="124"/>
        <v>125.28</v>
      </c>
      <c r="S1124" s="18">
        <f t="shared" si="125"/>
        <v>0.43277601215973499</v>
      </c>
      <c r="T1124" s="19">
        <f>YEAR(SalesDataTable[[#This Row],[Order Date]])</f>
        <v>2026</v>
      </c>
      <c r="U1124" s="18" t="str">
        <f>"Q"&amp;ROUNDUP(MONTH(SalesDataTable[[#This Row],[Order Date]])/3,0)</f>
        <v>Q2</v>
      </c>
      <c r="V1124" s="15">
        <f>MONTH(SalesDataTable[[#This Row],[Order Date]])</f>
        <v>6</v>
      </c>
      <c r="W1124" s="18" t="str">
        <f>TEXT(SalesDataTable[[#This Row],[Order Date]],"mmm")</f>
        <v>Jun</v>
      </c>
    </row>
    <row r="1125" spans="1:23" ht="15.6">
      <c r="A1125" s="11">
        <v>2780</v>
      </c>
      <c r="B1125" s="12">
        <v>46191</v>
      </c>
      <c r="C1125" s="11">
        <f t="shared" si="119"/>
        <v>2026</v>
      </c>
      <c r="D1125" s="13" t="str">
        <f t="shared" si="120"/>
        <v>Jun</v>
      </c>
      <c r="E1125" s="14" t="str">
        <f t="shared" si="121"/>
        <v>Q2</v>
      </c>
      <c r="F1125" s="11" t="s">
        <v>35</v>
      </c>
      <c r="G1125" s="11" t="s">
        <v>42</v>
      </c>
      <c r="H1125" s="11" t="s">
        <v>26</v>
      </c>
      <c r="I1125" s="11" t="s">
        <v>37</v>
      </c>
      <c r="J1125" s="11" t="s">
        <v>58</v>
      </c>
      <c r="K1125" s="11" t="s">
        <v>66</v>
      </c>
      <c r="L1125" s="15">
        <v>2</v>
      </c>
      <c r="M1125" s="16">
        <v>35.61</v>
      </c>
      <c r="N1125" s="17">
        <v>0.15</v>
      </c>
      <c r="O1125" s="16">
        <v>13.96</v>
      </c>
      <c r="P1125" s="16">
        <f t="shared" si="122"/>
        <v>60.536999999999999</v>
      </c>
      <c r="Q1125" s="16">
        <f t="shared" si="123"/>
        <v>27.92</v>
      </c>
      <c r="R1125" s="16">
        <f t="shared" si="124"/>
        <v>32.616999999999997</v>
      </c>
      <c r="S1125" s="18">
        <f t="shared" si="125"/>
        <v>0.53879445628293399</v>
      </c>
      <c r="T1125" s="19">
        <f>YEAR(SalesDataTable[[#This Row],[Order Date]])</f>
        <v>2026</v>
      </c>
      <c r="U1125" s="18" t="str">
        <f>"Q"&amp;ROUNDUP(MONTH(SalesDataTable[[#This Row],[Order Date]])/3,0)</f>
        <v>Q2</v>
      </c>
      <c r="V1125" s="15">
        <f>MONTH(SalesDataTable[[#This Row],[Order Date]])</f>
        <v>6</v>
      </c>
      <c r="W1125" s="18" t="str">
        <f>TEXT(SalesDataTable[[#This Row],[Order Date]],"mmm")</f>
        <v>Jun</v>
      </c>
    </row>
    <row r="1126" spans="1:23" ht="15.6">
      <c r="A1126" s="11">
        <v>3209</v>
      </c>
      <c r="B1126" s="12">
        <v>46191</v>
      </c>
      <c r="C1126" s="11">
        <f t="shared" si="119"/>
        <v>2026</v>
      </c>
      <c r="D1126" s="13" t="str">
        <f t="shared" si="120"/>
        <v>Jun</v>
      </c>
      <c r="E1126" s="14" t="str">
        <f t="shared" si="121"/>
        <v>Q2</v>
      </c>
      <c r="F1126" s="11" t="s">
        <v>44</v>
      </c>
      <c r="G1126" s="11" t="s">
        <v>71</v>
      </c>
      <c r="H1126" s="11" t="s">
        <v>26</v>
      </c>
      <c r="I1126" s="11" t="s">
        <v>27</v>
      </c>
      <c r="J1126" s="11" t="s">
        <v>38</v>
      </c>
      <c r="K1126" s="11" t="s">
        <v>68</v>
      </c>
      <c r="L1126" s="15">
        <v>2</v>
      </c>
      <c r="M1126" s="16">
        <v>133.12</v>
      </c>
      <c r="N1126" s="17">
        <v>0</v>
      </c>
      <c r="O1126" s="16">
        <v>67.02</v>
      </c>
      <c r="P1126" s="16">
        <f t="shared" si="122"/>
        <v>266.24</v>
      </c>
      <c r="Q1126" s="16">
        <f t="shared" si="123"/>
        <v>134.04</v>
      </c>
      <c r="R1126" s="16">
        <f t="shared" si="124"/>
        <v>132.19999999999999</v>
      </c>
      <c r="S1126" s="18">
        <f t="shared" si="125"/>
        <v>0.49654447115384598</v>
      </c>
      <c r="T1126" s="19">
        <f>YEAR(SalesDataTable[[#This Row],[Order Date]])</f>
        <v>2026</v>
      </c>
      <c r="U1126" s="18" t="str">
        <f>"Q"&amp;ROUNDUP(MONTH(SalesDataTable[[#This Row],[Order Date]])/3,0)</f>
        <v>Q2</v>
      </c>
      <c r="V1126" s="15">
        <f>MONTH(SalesDataTable[[#This Row],[Order Date]])</f>
        <v>6</v>
      </c>
      <c r="W1126" s="18" t="str">
        <f>TEXT(SalesDataTable[[#This Row],[Order Date]],"mmm")</f>
        <v>Jun</v>
      </c>
    </row>
    <row r="1127" spans="1:23" ht="15.6">
      <c r="A1127" s="11">
        <v>3414</v>
      </c>
      <c r="B1127" s="12">
        <v>46191</v>
      </c>
      <c r="C1127" s="11">
        <f t="shared" si="119"/>
        <v>2026</v>
      </c>
      <c r="D1127" s="13" t="str">
        <f t="shared" si="120"/>
        <v>Jun</v>
      </c>
      <c r="E1127" s="14" t="str">
        <f t="shared" si="121"/>
        <v>Q2</v>
      </c>
      <c r="F1127" s="11" t="s">
        <v>24</v>
      </c>
      <c r="G1127" s="11" t="s">
        <v>74</v>
      </c>
      <c r="H1127" s="11" t="s">
        <v>52</v>
      </c>
      <c r="I1127" s="11" t="s">
        <v>27</v>
      </c>
      <c r="J1127" s="11" t="s">
        <v>28</v>
      </c>
      <c r="K1127" s="11" t="s">
        <v>46</v>
      </c>
      <c r="L1127" s="15">
        <v>1</v>
      </c>
      <c r="M1127" s="16">
        <v>51.23</v>
      </c>
      <c r="N1127" s="17">
        <v>0.05</v>
      </c>
      <c r="O1127" s="16">
        <v>23.12</v>
      </c>
      <c r="P1127" s="16">
        <f t="shared" si="122"/>
        <v>48.668500000000002</v>
      </c>
      <c r="Q1127" s="16">
        <f t="shared" si="123"/>
        <v>23.12</v>
      </c>
      <c r="R1127" s="16">
        <f t="shared" si="124"/>
        <v>25.548500000000001</v>
      </c>
      <c r="S1127" s="18">
        <f t="shared" si="125"/>
        <v>0.52494940259099798</v>
      </c>
      <c r="T1127" s="19">
        <f>YEAR(SalesDataTable[[#This Row],[Order Date]])</f>
        <v>2026</v>
      </c>
      <c r="U1127" s="18" t="str">
        <f>"Q"&amp;ROUNDUP(MONTH(SalesDataTable[[#This Row],[Order Date]])/3,0)</f>
        <v>Q2</v>
      </c>
      <c r="V1127" s="15">
        <f>MONTH(SalesDataTable[[#This Row],[Order Date]])</f>
        <v>6</v>
      </c>
      <c r="W1127" s="18" t="str">
        <f>TEXT(SalesDataTable[[#This Row],[Order Date]],"mmm")</f>
        <v>Jun</v>
      </c>
    </row>
    <row r="1128" spans="1:23" ht="15.6">
      <c r="A1128" s="11">
        <v>3846</v>
      </c>
      <c r="B1128" s="12">
        <v>46191</v>
      </c>
      <c r="C1128" s="11">
        <f t="shared" si="119"/>
        <v>2026</v>
      </c>
      <c r="D1128" s="13" t="str">
        <f t="shared" si="120"/>
        <v>Jun</v>
      </c>
      <c r="E1128" s="14" t="str">
        <f t="shared" si="121"/>
        <v>Q2</v>
      </c>
      <c r="F1128" s="11" t="s">
        <v>30</v>
      </c>
      <c r="G1128" s="11" t="s">
        <v>67</v>
      </c>
      <c r="H1128" s="11" t="s">
        <v>26</v>
      </c>
      <c r="I1128" s="11" t="s">
        <v>40</v>
      </c>
      <c r="J1128" s="11" t="s">
        <v>33</v>
      </c>
      <c r="K1128" s="11" t="s">
        <v>34</v>
      </c>
      <c r="L1128" s="15">
        <v>1</v>
      </c>
      <c r="M1128" s="16">
        <v>93.5</v>
      </c>
      <c r="N1128" s="17">
        <v>0</v>
      </c>
      <c r="O1128" s="16">
        <v>46.63</v>
      </c>
      <c r="P1128" s="16">
        <f t="shared" si="122"/>
        <v>93.5</v>
      </c>
      <c r="Q1128" s="16">
        <f t="shared" si="123"/>
        <v>46.63</v>
      </c>
      <c r="R1128" s="16">
        <f t="shared" si="124"/>
        <v>46.87</v>
      </c>
      <c r="S1128" s="18">
        <f t="shared" si="125"/>
        <v>0.50128342245989299</v>
      </c>
      <c r="T1128" s="19">
        <f>YEAR(SalesDataTable[[#This Row],[Order Date]])</f>
        <v>2026</v>
      </c>
      <c r="U1128" s="18" t="str">
        <f>"Q"&amp;ROUNDUP(MONTH(SalesDataTable[[#This Row],[Order Date]])/3,0)</f>
        <v>Q2</v>
      </c>
      <c r="V1128" s="15">
        <f>MONTH(SalesDataTable[[#This Row],[Order Date]])</f>
        <v>6</v>
      </c>
      <c r="W1128" s="18" t="str">
        <f>TEXT(SalesDataTable[[#This Row],[Order Date]],"mmm")</f>
        <v>Jun</v>
      </c>
    </row>
    <row r="1129" spans="1:23" ht="15.6">
      <c r="A1129" s="11">
        <v>4120</v>
      </c>
      <c r="B1129" s="12">
        <v>46191</v>
      </c>
      <c r="C1129" s="11">
        <f t="shared" si="119"/>
        <v>2026</v>
      </c>
      <c r="D1129" s="13" t="str">
        <f t="shared" si="120"/>
        <v>Jun</v>
      </c>
      <c r="E1129" s="14" t="str">
        <f t="shared" si="121"/>
        <v>Q2</v>
      </c>
      <c r="F1129" s="11" t="s">
        <v>44</v>
      </c>
      <c r="G1129" s="11" t="s">
        <v>45</v>
      </c>
      <c r="H1129" s="11" t="s">
        <v>43</v>
      </c>
      <c r="I1129" s="11" t="s">
        <v>27</v>
      </c>
      <c r="J1129" s="11" t="s">
        <v>58</v>
      </c>
      <c r="K1129" s="11" t="s">
        <v>59</v>
      </c>
      <c r="L1129" s="15">
        <v>3</v>
      </c>
      <c r="M1129" s="16">
        <v>41.16</v>
      </c>
      <c r="N1129" s="17">
        <v>0</v>
      </c>
      <c r="O1129" s="16">
        <v>14.79</v>
      </c>
      <c r="P1129" s="16">
        <f t="shared" si="122"/>
        <v>123.48</v>
      </c>
      <c r="Q1129" s="16">
        <f t="shared" si="123"/>
        <v>44.37</v>
      </c>
      <c r="R1129" s="16">
        <f t="shared" si="124"/>
        <v>79.11</v>
      </c>
      <c r="S1129" s="18">
        <f t="shared" si="125"/>
        <v>0.64067055393586003</v>
      </c>
      <c r="T1129" s="19">
        <f>YEAR(SalesDataTable[[#This Row],[Order Date]])</f>
        <v>2026</v>
      </c>
      <c r="U1129" s="18" t="str">
        <f>"Q"&amp;ROUNDUP(MONTH(SalesDataTable[[#This Row],[Order Date]])/3,0)</f>
        <v>Q2</v>
      </c>
      <c r="V1129" s="15">
        <f>MONTH(SalesDataTable[[#This Row],[Order Date]])</f>
        <v>6</v>
      </c>
      <c r="W1129" s="18" t="str">
        <f>TEXT(SalesDataTable[[#This Row],[Order Date]],"mmm")</f>
        <v>Jun</v>
      </c>
    </row>
    <row r="1130" spans="1:23" ht="15.6">
      <c r="A1130" s="11">
        <v>4217</v>
      </c>
      <c r="B1130" s="12">
        <v>46191</v>
      </c>
      <c r="C1130" s="11">
        <f t="shared" si="119"/>
        <v>2026</v>
      </c>
      <c r="D1130" s="13" t="str">
        <f t="shared" si="120"/>
        <v>Jun</v>
      </c>
      <c r="E1130" s="14" t="str">
        <f t="shared" si="121"/>
        <v>Q2</v>
      </c>
      <c r="F1130" s="11" t="s">
        <v>30</v>
      </c>
      <c r="G1130" s="11" t="s">
        <v>67</v>
      </c>
      <c r="H1130" s="11" t="s">
        <v>52</v>
      </c>
      <c r="I1130" s="11" t="s">
        <v>37</v>
      </c>
      <c r="J1130" s="11" t="s">
        <v>58</v>
      </c>
      <c r="K1130" s="11" t="s">
        <v>59</v>
      </c>
      <c r="L1130" s="15">
        <v>1</v>
      </c>
      <c r="M1130" s="16">
        <v>39.74</v>
      </c>
      <c r="N1130" s="17">
        <v>0.05</v>
      </c>
      <c r="O1130" s="16">
        <v>14.39</v>
      </c>
      <c r="P1130" s="16">
        <f t="shared" si="122"/>
        <v>37.753</v>
      </c>
      <c r="Q1130" s="16">
        <f t="shared" si="123"/>
        <v>14.39</v>
      </c>
      <c r="R1130" s="16">
        <f t="shared" si="124"/>
        <v>23.363</v>
      </c>
      <c r="S1130" s="18">
        <f t="shared" si="125"/>
        <v>0.61883823802081905</v>
      </c>
      <c r="T1130" s="19">
        <f>YEAR(SalesDataTable[[#This Row],[Order Date]])</f>
        <v>2026</v>
      </c>
      <c r="U1130" s="18" t="str">
        <f>"Q"&amp;ROUNDUP(MONTH(SalesDataTable[[#This Row],[Order Date]])/3,0)</f>
        <v>Q2</v>
      </c>
      <c r="V1130" s="15">
        <f>MONTH(SalesDataTable[[#This Row],[Order Date]])</f>
        <v>6</v>
      </c>
      <c r="W1130" s="18" t="str">
        <f>TEXT(SalesDataTable[[#This Row],[Order Date]],"mmm")</f>
        <v>Jun</v>
      </c>
    </row>
    <row r="1131" spans="1:23" ht="15.6">
      <c r="A1131" s="11">
        <v>4786</v>
      </c>
      <c r="B1131" s="12">
        <v>46191</v>
      </c>
      <c r="C1131" s="11">
        <f t="shared" si="119"/>
        <v>2026</v>
      </c>
      <c r="D1131" s="13" t="str">
        <f t="shared" si="120"/>
        <v>Jun</v>
      </c>
      <c r="E1131" s="14" t="str">
        <f t="shared" si="121"/>
        <v>Q2</v>
      </c>
      <c r="F1131" s="11" t="s">
        <v>44</v>
      </c>
      <c r="G1131" s="11" t="s">
        <v>55</v>
      </c>
      <c r="H1131" s="11" t="s">
        <v>26</v>
      </c>
      <c r="I1131" s="11" t="s">
        <v>27</v>
      </c>
      <c r="J1131" s="11" t="s">
        <v>38</v>
      </c>
      <c r="K1131" s="11" t="s">
        <v>56</v>
      </c>
      <c r="L1131" s="15">
        <v>3</v>
      </c>
      <c r="M1131" s="16">
        <v>46.79</v>
      </c>
      <c r="N1131" s="17">
        <v>0.1</v>
      </c>
      <c r="O1131" s="16">
        <v>18.25</v>
      </c>
      <c r="P1131" s="16">
        <f t="shared" si="122"/>
        <v>126.333</v>
      </c>
      <c r="Q1131" s="16">
        <f t="shared" si="123"/>
        <v>54.75</v>
      </c>
      <c r="R1131" s="16">
        <f t="shared" si="124"/>
        <v>71.582999999999998</v>
      </c>
      <c r="S1131" s="18">
        <f t="shared" si="125"/>
        <v>0.56662154781411</v>
      </c>
      <c r="T1131" s="19">
        <f>YEAR(SalesDataTable[[#This Row],[Order Date]])</f>
        <v>2026</v>
      </c>
      <c r="U1131" s="18" t="str">
        <f>"Q"&amp;ROUNDUP(MONTH(SalesDataTable[[#This Row],[Order Date]])/3,0)</f>
        <v>Q2</v>
      </c>
      <c r="V1131" s="15">
        <f>MONTH(SalesDataTable[[#This Row],[Order Date]])</f>
        <v>6</v>
      </c>
      <c r="W1131" s="18" t="str">
        <f>TEXT(SalesDataTable[[#This Row],[Order Date]],"mmm")</f>
        <v>Jun</v>
      </c>
    </row>
    <row r="1132" spans="1:23" ht="15.6">
      <c r="A1132" s="11">
        <v>23</v>
      </c>
      <c r="B1132" s="12">
        <v>46192</v>
      </c>
      <c r="C1132" s="11">
        <f t="shared" si="119"/>
        <v>2026</v>
      </c>
      <c r="D1132" s="13" t="str">
        <f t="shared" si="120"/>
        <v>Jun</v>
      </c>
      <c r="E1132" s="14" t="str">
        <f t="shared" si="121"/>
        <v>Q2</v>
      </c>
      <c r="F1132" s="11" t="s">
        <v>44</v>
      </c>
      <c r="G1132" s="11" t="s">
        <v>71</v>
      </c>
      <c r="H1132" s="11" t="s">
        <v>32</v>
      </c>
      <c r="I1132" s="11" t="s">
        <v>40</v>
      </c>
      <c r="J1132" s="11" t="s">
        <v>33</v>
      </c>
      <c r="K1132" s="11" t="s">
        <v>34</v>
      </c>
      <c r="L1132" s="15">
        <v>4</v>
      </c>
      <c r="M1132" s="16">
        <v>91.74</v>
      </c>
      <c r="N1132" s="17">
        <v>0.2</v>
      </c>
      <c r="O1132" s="16">
        <v>44.74</v>
      </c>
      <c r="P1132" s="16">
        <f t="shared" si="122"/>
        <v>293.56799999999998</v>
      </c>
      <c r="Q1132" s="16">
        <f t="shared" si="123"/>
        <v>178.96</v>
      </c>
      <c r="R1132" s="16">
        <f t="shared" si="124"/>
        <v>114.608</v>
      </c>
      <c r="S1132" s="18">
        <f t="shared" si="125"/>
        <v>0.390396773490299</v>
      </c>
      <c r="T1132" s="19">
        <f>YEAR(SalesDataTable[[#This Row],[Order Date]])</f>
        <v>2026</v>
      </c>
      <c r="U1132" s="18" t="str">
        <f>"Q"&amp;ROUNDUP(MONTH(SalesDataTable[[#This Row],[Order Date]])/3,0)</f>
        <v>Q2</v>
      </c>
      <c r="V1132" s="15">
        <f>MONTH(SalesDataTable[[#This Row],[Order Date]])</f>
        <v>6</v>
      </c>
      <c r="W1132" s="18" t="str">
        <f>TEXT(SalesDataTable[[#This Row],[Order Date]],"mmm")</f>
        <v>Jun</v>
      </c>
    </row>
    <row r="1133" spans="1:23" ht="15.6">
      <c r="A1133" s="11">
        <v>99</v>
      </c>
      <c r="B1133" s="12">
        <v>46192</v>
      </c>
      <c r="C1133" s="11">
        <f t="shared" si="119"/>
        <v>2026</v>
      </c>
      <c r="D1133" s="13" t="str">
        <f t="shared" si="120"/>
        <v>Jun</v>
      </c>
      <c r="E1133" s="14" t="str">
        <f t="shared" si="121"/>
        <v>Q2</v>
      </c>
      <c r="F1133" s="11" t="s">
        <v>44</v>
      </c>
      <c r="G1133" s="11" t="s">
        <v>71</v>
      </c>
      <c r="H1133" s="11" t="s">
        <v>26</v>
      </c>
      <c r="I1133" s="11" t="s">
        <v>37</v>
      </c>
      <c r="J1133" s="11" t="s">
        <v>58</v>
      </c>
      <c r="K1133" s="11" t="s">
        <v>66</v>
      </c>
      <c r="L1133" s="15">
        <v>1</v>
      </c>
      <c r="M1133" s="16">
        <v>36.28</v>
      </c>
      <c r="N1133" s="17">
        <v>0.1</v>
      </c>
      <c r="O1133" s="16">
        <v>13.8</v>
      </c>
      <c r="P1133" s="16">
        <f t="shared" si="122"/>
        <v>32.652000000000001</v>
      </c>
      <c r="Q1133" s="16">
        <f t="shared" si="123"/>
        <v>13.8</v>
      </c>
      <c r="R1133" s="16">
        <f t="shared" si="124"/>
        <v>18.852</v>
      </c>
      <c r="S1133" s="18">
        <f t="shared" si="125"/>
        <v>0.57736126424108802</v>
      </c>
      <c r="T1133" s="19">
        <f>YEAR(SalesDataTable[[#This Row],[Order Date]])</f>
        <v>2026</v>
      </c>
      <c r="U1133" s="18" t="str">
        <f>"Q"&amp;ROUNDUP(MONTH(SalesDataTable[[#This Row],[Order Date]])/3,0)</f>
        <v>Q2</v>
      </c>
      <c r="V1133" s="15">
        <f>MONTH(SalesDataTable[[#This Row],[Order Date]])</f>
        <v>6</v>
      </c>
      <c r="W1133" s="18" t="str">
        <f>TEXT(SalesDataTable[[#This Row],[Order Date]],"mmm")</f>
        <v>Jun</v>
      </c>
    </row>
    <row r="1134" spans="1:23" ht="15.6">
      <c r="A1134" s="11">
        <v>269</v>
      </c>
      <c r="B1134" s="12">
        <v>46192</v>
      </c>
      <c r="C1134" s="11">
        <f t="shared" si="119"/>
        <v>2026</v>
      </c>
      <c r="D1134" s="13" t="str">
        <f t="shared" si="120"/>
        <v>Jun</v>
      </c>
      <c r="E1134" s="14" t="str">
        <f t="shared" si="121"/>
        <v>Q2</v>
      </c>
      <c r="F1134" s="11" t="s">
        <v>44</v>
      </c>
      <c r="G1134" s="11" t="s">
        <v>71</v>
      </c>
      <c r="H1134" s="11" t="s">
        <v>32</v>
      </c>
      <c r="I1134" s="11" t="s">
        <v>27</v>
      </c>
      <c r="J1134" s="11" t="s">
        <v>33</v>
      </c>
      <c r="K1134" s="11" t="s">
        <v>70</v>
      </c>
      <c r="L1134" s="15">
        <v>3</v>
      </c>
      <c r="M1134" s="16">
        <v>73.02</v>
      </c>
      <c r="N1134" s="17">
        <v>0.1</v>
      </c>
      <c r="O1134" s="16">
        <v>32.69</v>
      </c>
      <c r="P1134" s="16">
        <f t="shared" si="122"/>
        <v>197.154</v>
      </c>
      <c r="Q1134" s="16">
        <f t="shared" si="123"/>
        <v>98.07</v>
      </c>
      <c r="R1134" s="16">
        <f t="shared" si="124"/>
        <v>99.084000000000003</v>
      </c>
      <c r="S1134" s="18">
        <f t="shared" si="125"/>
        <v>0.50257159377948202</v>
      </c>
      <c r="T1134" s="19">
        <f>YEAR(SalesDataTable[[#This Row],[Order Date]])</f>
        <v>2026</v>
      </c>
      <c r="U1134" s="18" t="str">
        <f>"Q"&amp;ROUNDUP(MONTH(SalesDataTable[[#This Row],[Order Date]])/3,0)</f>
        <v>Q2</v>
      </c>
      <c r="V1134" s="15">
        <f>MONTH(SalesDataTable[[#This Row],[Order Date]])</f>
        <v>6</v>
      </c>
      <c r="W1134" s="18" t="str">
        <f>TEXT(SalesDataTable[[#This Row],[Order Date]],"mmm")</f>
        <v>Jun</v>
      </c>
    </row>
    <row r="1135" spans="1:23" ht="15.6">
      <c r="A1135" s="11">
        <v>1772</v>
      </c>
      <c r="B1135" s="12">
        <v>46192</v>
      </c>
      <c r="C1135" s="11">
        <f t="shared" si="119"/>
        <v>2026</v>
      </c>
      <c r="D1135" s="13" t="str">
        <f t="shared" si="120"/>
        <v>Jun</v>
      </c>
      <c r="E1135" s="14" t="str">
        <f t="shared" si="121"/>
        <v>Q2</v>
      </c>
      <c r="F1135" s="11" t="s">
        <v>44</v>
      </c>
      <c r="G1135" s="11" t="s">
        <v>45</v>
      </c>
      <c r="H1135" s="11" t="s">
        <v>26</v>
      </c>
      <c r="I1135" s="11" t="s">
        <v>37</v>
      </c>
      <c r="J1135" s="11" t="s">
        <v>33</v>
      </c>
      <c r="K1135" s="11" t="s">
        <v>61</v>
      </c>
      <c r="L1135" s="15">
        <v>4</v>
      </c>
      <c r="M1135" s="16">
        <v>153.38</v>
      </c>
      <c r="N1135" s="17">
        <v>0</v>
      </c>
      <c r="O1135" s="16">
        <v>76.92</v>
      </c>
      <c r="P1135" s="16">
        <f t="shared" si="122"/>
        <v>613.52</v>
      </c>
      <c r="Q1135" s="16">
        <f t="shared" si="123"/>
        <v>307.68</v>
      </c>
      <c r="R1135" s="16">
        <f t="shared" si="124"/>
        <v>305.83999999999997</v>
      </c>
      <c r="S1135" s="18">
        <f t="shared" si="125"/>
        <v>0.49850045638284002</v>
      </c>
      <c r="T1135" s="19">
        <f>YEAR(SalesDataTable[[#This Row],[Order Date]])</f>
        <v>2026</v>
      </c>
      <c r="U1135" s="18" t="str">
        <f>"Q"&amp;ROUNDUP(MONTH(SalesDataTable[[#This Row],[Order Date]])/3,0)</f>
        <v>Q2</v>
      </c>
      <c r="V1135" s="15">
        <f>MONTH(SalesDataTable[[#This Row],[Order Date]])</f>
        <v>6</v>
      </c>
      <c r="W1135" s="18" t="str">
        <f>TEXT(SalesDataTable[[#This Row],[Order Date]],"mmm")</f>
        <v>Jun</v>
      </c>
    </row>
    <row r="1136" spans="1:23" ht="15.6">
      <c r="A1136" s="11">
        <v>1906</v>
      </c>
      <c r="B1136" s="12">
        <v>46192</v>
      </c>
      <c r="C1136" s="11">
        <f t="shared" si="119"/>
        <v>2026</v>
      </c>
      <c r="D1136" s="13" t="str">
        <f t="shared" si="120"/>
        <v>Jun</v>
      </c>
      <c r="E1136" s="14" t="str">
        <f t="shared" si="121"/>
        <v>Q2</v>
      </c>
      <c r="F1136" s="11" t="s">
        <v>44</v>
      </c>
      <c r="G1136" s="11" t="s">
        <v>57</v>
      </c>
      <c r="H1136" s="11" t="s">
        <v>52</v>
      </c>
      <c r="I1136" s="11" t="s">
        <v>27</v>
      </c>
      <c r="J1136" s="11" t="s">
        <v>47</v>
      </c>
      <c r="K1136" s="11" t="s">
        <v>75</v>
      </c>
      <c r="L1136" s="15">
        <v>2</v>
      </c>
      <c r="M1136" s="16">
        <v>125.5</v>
      </c>
      <c r="N1136" s="17">
        <v>0</v>
      </c>
      <c r="O1136" s="16">
        <v>61.67</v>
      </c>
      <c r="P1136" s="16">
        <f t="shared" si="122"/>
        <v>251</v>
      </c>
      <c r="Q1136" s="16">
        <f t="shared" si="123"/>
        <v>123.34</v>
      </c>
      <c r="R1136" s="16">
        <f t="shared" si="124"/>
        <v>127.66</v>
      </c>
      <c r="S1136" s="18">
        <f t="shared" si="125"/>
        <v>0.50860557768924297</v>
      </c>
      <c r="T1136" s="19">
        <f>YEAR(SalesDataTable[[#This Row],[Order Date]])</f>
        <v>2026</v>
      </c>
      <c r="U1136" s="18" t="str">
        <f>"Q"&amp;ROUNDUP(MONTH(SalesDataTable[[#This Row],[Order Date]])/3,0)</f>
        <v>Q2</v>
      </c>
      <c r="V1136" s="15">
        <f>MONTH(SalesDataTable[[#This Row],[Order Date]])</f>
        <v>6</v>
      </c>
      <c r="W1136" s="18" t="str">
        <f>TEXT(SalesDataTable[[#This Row],[Order Date]],"mmm")</f>
        <v>Jun</v>
      </c>
    </row>
    <row r="1137" spans="1:23" ht="15.6">
      <c r="A1137" s="11">
        <v>2473</v>
      </c>
      <c r="B1137" s="12">
        <v>46192</v>
      </c>
      <c r="C1137" s="11">
        <f t="shared" si="119"/>
        <v>2026</v>
      </c>
      <c r="D1137" s="13" t="str">
        <f t="shared" si="120"/>
        <v>Jun</v>
      </c>
      <c r="E1137" s="14" t="str">
        <f t="shared" si="121"/>
        <v>Q2</v>
      </c>
      <c r="F1137" s="11" t="s">
        <v>24</v>
      </c>
      <c r="G1137" s="11" t="s">
        <v>25</v>
      </c>
      <c r="H1137" s="11" t="s">
        <v>32</v>
      </c>
      <c r="I1137" s="11" t="s">
        <v>27</v>
      </c>
      <c r="J1137" s="11" t="s">
        <v>28</v>
      </c>
      <c r="K1137" s="11" t="s">
        <v>29</v>
      </c>
      <c r="L1137" s="15">
        <v>3</v>
      </c>
      <c r="M1137" s="16">
        <v>80.75</v>
      </c>
      <c r="N1137" s="17">
        <v>0.15</v>
      </c>
      <c r="O1137" s="16">
        <v>42.81</v>
      </c>
      <c r="P1137" s="16">
        <f t="shared" si="122"/>
        <v>205.91249999999999</v>
      </c>
      <c r="Q1137" s="16">
        <f t="shared" si="123"/>
        <v>128.43</v>
      </c>
      <c r="R1137" s="16">
        <f t="shared" si="124"/>
        <v>77.482500000000002</v>
      </c>
      <c r="S1137" s="18">
        <f t="shared" si="125"/>
        <v>0.37628847204516502</v>
      </c>
      <c r="T1137" s="19">
        <f>YEAR(SalesDataTable[[#This Row],[Order Date]])</f>
        <v>2026</v>
      </c>
      <c r="U1137" s="18" t="str">
        <f>"Q"&amp;ROUNDUP(MONTH(SalesDataTable[[#This Row],[Order Date]])/3,0)</f>
        <v>Q2</v>
      </c>
      <c r="V1137" s="15">
        <f>MONTH(SalesDataTable[[#This Row],[Order Date]])</f>
        <v>6</v>
      </c>
      <c r="W1137" s="18" t="str">
        <f>TEXT(SalesDataTable[[#This Row],[Order Date]],"mmm")</f>
        <v>Jun</v>
      </c>
    </row>
    <row r="1138" spans="1:23" ht="15.6">
      <c r="A1138" s="11">
        <v>2549</v>
      </c>
      <c r="B1138" s="12">
        <v>46192</v>
      </c>
      <c r="C1138" s="11">
        <f t="shared" si="119"/>
        <v>2026</v>
      </c>
      <c r="D1138" s="13" t="str">
        <f t="shared" si="120"/>
        <v>Jun</v>
      </c>
      <c r="E1138" s="14" t="str">
        <f t="shared" si="121"/>
        <v>Q2</v>
      </c>
      <c r="F1138" s="11" t="s">
        <v>44</v>
      </c>
      <c r="G1138" s="11" t="s">
        <v>71</v>
      </c>
      <c r="H1138" s="11" t="s">
        <v>32</v>
      </c>
      <c r="I1138" s="11" t="s">
        <v>27</v>
      </c>
      <c r="J1138" s="11" t="s">
        <v>58</v>
      </c>
      <c r="K1138" s="11" t="s">
        <v>66</v>
      </c>
      <c r="L1138" s="15">
        <v>8</v>
      </c>
      <c r="M1138" s="16">
        <v>36.15</v>
      </c>
      <c r="N1138" s="17">
        <v>0.05</v>
      </c>
      <c r="O1138" s="16">
        <v>13.55</v>
      </c>
      <c r="P1138" s="16">
        <f t="shared" si="122"/>
        <v>274.74</v>
      </c>
      <c r="Q1138" s="16">
        <f t="shared" si="123"/>
        <v>108.4</v>
      </c>
      <c r="R1138" s="16">
        <f t="shared" si="124"/>
        <v>166.34</v>
      </c>
      <c r="S1138" s="18">
        <f t="shared" si="125"/>
        <v>0.60544514814006001</v>
      </c>
      <c r="T1138" s="19">
        <f>YEAR(SalesDataTable[[#This Row],[Order Date]])</f>
        <v>2026</v>
      </c>
      <c r="U1138" s="18" t="str">
        <f>"Q"&amp;ROUNDUP(MONTH(SalesDataTable[[#This Row],[Order Date]])/3,0)</f>
        <v>Q2</v>
      </c>
      <c r="V1138" s="15">
        <f>MONTH(SalesDataTable[[#This Row],[Order Date]])</f>
        <v>6</v>
      </c>
      <c r="W1138" s="18" t="str">
        <f>TEXT(SalesDataTable[[#This Row],[Order Date]],"mmm")</f>
        <v>Jun</v>
      </c>
    </row>
    <row r="1139" spans="1:23" ht="15.6">
      <c r="A1139" s="11">
        <v>3341</v>
      </c>
      <c r="B1139" s="12">
        <v>46192</v>
      </c>
      <c r="C1139" s="11">
        <f t="shared" si="119"/>
        <v>2026</v>
      </c>
      <c r="D1139" s="13" t="str">
        <f t="shared" si="120"/>
        <v>Jun</v>
      </c>
      <c r="E1139" s="14" t="str">
        <f t="shared" si="121"/>
        <v>Q2</v>
      </c>
      <c r="F1139" s="11" t="s">
        <v>24</v>
      </c>
      <c r="G1139" s="11" t="s">
        <v>74</v>
      </c>
      <c r="H1139" s="11" t="s">
        <v>26</v>
      </c>
      <c r="I1139" s="11" t="s">
        <v>37</v>
      </c>
      <c r="J1139" s="11" t="s">
        <v>33</v>
      </c>
      <c r="K1139" s="11" t="s">
        <v>41</v>
      </c>
      <c r="L1139" s="15">
        <v>2</v>
      </c>
      <c r="M1139" s="16">
        <v>143.1</v>
      </c>
      <c r="N1139" s="17">
        <v>0</v>
      </c>
      <c r="O1139" s="16">
        <v>78.11</v>
      </c>
      <c r="P1139" s="16">
        <f t="shared" si="122"/>
        <v>286.2</v>
      </c>
      <c r="Q1139" s="16">
        <f t="shared" si="123"/>
        <v>156.22</v>
      </c>
      <c r="R1139" s="16">
        <f t="shared" si="124"/>
        <v>129.97999999999999</v>
      </c>
      <c r="S1139" s="18">
        <f t="shared" si="125"/>
        <v>0.45415793151642198</v>
      </c>
      <c r="T1139" s="19">
        <f>YEAR(SalesDataTable[[#This Row],[Order Date]])</f>
        <v>2026</v>
      </c>
      <c r="U1139" s="18" t="str">
        <f>"Q"&amp;ROUNDUP(MONTH(SalesDataTable[[#This Row],[Order Date]])/3,0)</f>
        <v>Q2</v>
      </c>
      <c r="V1139" s="15">
        <f>MONTH(SalesDataTable[[#This Row],[Order Date]])</f>
        <v>6</v>
      </c>
      <c r="W1139" s="18" t="str">
        <f>TEXT(SalesDataTable[[#This Row],[Order Date]],"mmm")</f>
        <v>Jun</v>
      </c>
    </row>
    <row r="1140" spans="1:23" ht="15.6">
      <c r="A1140" s="11">
        <v>3351</v>
      </c>
      <c r="B1140" s="12">
        <v>46192</v>
      </c>
      <c r="C1140" s="11">
        <f t="shared" si="119"/>
        <v>2026</v>
      </c>
      <c r="D1140" s="13" t="str">
        <f t="shared" si="120"/>
        <v>Jun</v>
      </c>
      <c r="E1140" s="14" t="str">
        <f t="shared" si="121"/>
        <v>Q2</v>
      </c>
      <c r="F1140" s="11" t="s">
        <v>30</v>
      </c>
      <c r="G1140" s="11" t="s">
        <v>31</v>
      </c>
      <c r="H1140" s="11" t="s">
        <v>52</v>
      </c>
      <c r="I1140" s="11" t="s">
        <v>37</v>
      </c>
      <c r="J1140" s="11" t="s">
        <v>47</v>
      </c>
      <c r="K1140" s="11" t="s">
        <v>75</v>
      </c>
      <c r="L1140" s="15">
        <v>4</v>
      </c>
      <c r="M1140" s="16">
        <v>123.89</v>
      </c>
      <c r="N1140" s="17">
        <v>0</v>
      </c>
      <c r="O1140" s="16">
        <v>59.42</v>
      </c>
      <c r="P1140" s="16">
        <f t="shared" si="122"/>
        <v>495.56</v>
      </c>
      <c r="Q1140" s="16">
        <f t="shared" si="123"/>
        <v>237.68</v>
      </c>
      <c r="R1140" s="16">
        <f t="shared" si="124"/>
        <v>257.88</v>
      </c>
      <c r="S1140" s="18">
        <f t="shared" si="125"/>
        <v>0.52038098313019598</v>
      </c>
      <c r="T1140" s="19">
        <f>YEAR(SalesDataTable[[#This Row],[Order Date]])</f>
        <v>2026</v>
      </c>
      <c r="U1140" s="18" t="str">
        <f>"Q"&amp;ROUNDUP(MONTH(SalesDataTable[[#This Row],[Order Date]])/3,0)</f>
        <v>Q2</v>
      </c>
      <c r="V1140" s="15">
        <f>MONTH(SalesDataTable[[#This Row],[Order Date]])</f>
        <v>6</v>
      </c>
      <c r="W1140" s="18" t="str">
        <f>TEXT(SalesDataTable[[#This Row],[Order Date]],"mmm")</f>
        <v>Jun</v>
      </c>
    </row>
    <row r="1141" spans="1:23" ht="15.6">
      <c r="A1141" s="11">
        <v>3366</v>
      </c>
      <c r="B1141" s="12">
        <v>46192</v>
      </c>
      <c r="C1141" s="11">
        <f t="shared" si="119"/>
        <v>2026</v>
      </c>
      <c r="D1141" s="13" t="str">
        <f t="shared" si="120"/>
        <v>Jun</v>
      </c>
      <c r="E1141" s="14" t="str">
        <f t="shared" si="121"/>
        <v>Q2</v>
      </c>
      <c r="F1141" s="11" t="s">
        <v>30</v>
      </c>
      <c r="G1141" s="11" t="s">
        <v>65</v>
      </c>
      <c r="H1141" s="11" t="s">
        <v>26</v>
      </c>
      <c r="I1141" s="11" t="s">
        <v>40</v>
      </c>
      <c r="J1141" s="11" t="s">
        <v>38</v>
      </c>
      <c r="K1141" s="11" t="s">
        <v>68</v>
      </c>
      <c r="L1141" s="15">
        <v>1</v>
      </c>
      <c r="M1141" s="16">
        <v>135.41999999999999</v>
      </c>
      <c r="N1141" s="17">
        <v>0.05</v>
      </c>
      <c r="O1141" s="16">
        <v>68.180000000000007</v>
      </c>
      <c r="P1141" s="16">
        <f t="shared" si="122"/>
        <v>128.649</v>
      </c>
      <c r="Q1141" s="16">
        <f t="shared" si="123"/>
        <v>68.180000000000007</v>
      </c>
      <c r="R1141" s="16">
        <f t="shared" si="124"/>
        <v>60.469000000000001</v>
      </c>
      <c r="S1141" s="18">
        <f t="shared" si="125"/>
        <v>0.470030859159418</v>
      </c>
      <c r="T1141" s="19">
        <f>YEAR(SalesDataTable[[#This Row],[Order Date]])</f>
        <v>2026</v>
      </c>
      <c r="U1141" s="18" t="str">
        <f>"Q"&amp;ROUNDUP(MONTH(SalesDataTable[[#This Row],[Order Date]])/3,0)</f>
        <v>Q2</v>
      </c>
      <c r="V1141" s="15">
        <f>MONTH(SalesDataTable[[#This Row],[Order Date]])</f>
        <v>6</v>
      </c>
      <c r="W1141" s="18" t="str">
        <f>TEXT(SalesDataTable[[#This Row],[Order Date]],"mmm")</f>
        <v>Jun</v>
      </c>
    </row>
    <row r="1142" spans="1:23" ht="15.6">
      <c r="A1142" s="11">
        <v>3691</v>
      </c>
      <c r="B1142" s="12">
        <v>46192</v>
      </c>
      <c r="C1142" s="11">
        <f t="shared" si="119"/>
        <v>2026</v>
      </c>
      <c r="D1142" s="13" t="str">
        <f t="shared" si="120"/>
        <v>Jun</v>
      </c>
      <c r="E1142" s="14" t="str">
        <f t="shared" si="121"/>
        <v>Q2</v>
      </c>
      <c r="F1142" s="11" t="s">
        <v>30</v>
      </c>
      <c r="G1142" s="11" t="s">
        <v>51</v>
      </c>
      <c r="H1142" s="11" t="s">
        <v>43</v>
      </c>
      <c r="I1142" s="11" t="s">
        <v>27</v>
      </c>
      <c r="J1142" s="11" t="s">
        <v>33</v>
      </c>
      <c r="K1142" s="11" t="s">
        <v>34</v>
      </c>
      <c r="L1142" s="15">
        <v>1</v>
      </c>
      <c r="M1142" s="16">
        <v>93.48</v>
      </c>
      <c r="N1142" s="17">
        <v>0.05</v>
      </c>
      <c r="O1142" s="16">
        <v>44.31</v>
      </c>
      <c r="P1142" s="16">
        <f t="shared" si="122"/>
        <v>88.805999999999997</v>
      </c>
      <c r="Q1142" s="16">
        <f t="shared" si="123"/>
        <v>44.31</v>
      </c>
      <c r="R1142" s="16">
        <f t="shared" si="124"/>
        <v>44.496000000000002</v>
      </c>
      <c r="S1142" s="18">
        <f t="shared" si="125"/>
        <v>0.501047226538747</v>
      </c>
      <c r="T1142" s="19">
        <f>YEAR(SalesDataTable[[#This Row],[Order Date]])</f>
        <v>2026</v>
      </c>
      <c r="U1142" s="18" t="str">
        <f>"Q"&amp;ROUNDUP(MONTH(SalesDataTable[[#This Row],[Order Date]])/3,0)</f>
        <v>Q2</v>
      </c>
      <c r="V1142" s="15">
        <f>MONTH(SalesDataTable[[#This Row],[Order Date]])</f>
        <v>6</v>
      </c>
      <c r="W1142" s="18" t="str">
        <f>TEXT(SalesDataTable[[#This Row],[Order Date]],"mmm")</f>
        <v>Jun</v>
      </c>
    </row>
    <row r="1143" spans="1:23" ht="15.6">
      <c r="A1143" s="11">
        <v>3909</v>
      </c>
      <c r="B1143" s="12">
        <v>46192</v>
      </c>
      <c r="C1143" s="11">
        <f t="shared" si="119"/>
        <v>2026</v>
      </c>
      <c r="D1143" s="13" t="str">
        <f t="shared" si="120"/>
        <v>Jun</v>
      </c>
      <c r="E1143" s="14" t="str">
        <f t="shared" si="121"/>
        <v>Q2</v>
      </c>
      <c r="F1143" s="11" t="s">
        <v>30</v>
      </c>
      <c r="G1143" s="11" t="s">
        <v>31</v>
      </c>
      <c r="H1143" s="11" t="s">
        <v>52</v>
      </c>
      <c r="I1143" s="11" t="s">
        <v>27</v>
      </c>
      <c r="J1143" s="11" t="s">
        <v>33</v>
      </c>
      <c r="K1143" s="11" t="s">
        <v>61</v>
      </c>
      <c r="L1143" s="15">
        <v>1</v>
      </c>
      <c r="M1143" s="16">
        <v>156.05000000000001</v>
      </c>
      <c r="N1143" s="17">
        <v>0.05</v>
      </c>
      <c r="O1143" s="16">
        <v>81.28</v>
      </c>
      <c r="P1143" s="16">
        <f t="shared" si="122"/>
        <v>148.2475</v>
      </c>
      <c r="Q1143" s="16">
        <f t="shared" si="123"/>
        <v>81.28</v>
      </c>
      <c r="R1143" s="16">
        <f t="shared" si="124"/>
        <v>66.967500000000001</v>
      </c>
      <c r="S1143" s="18">
        <f t="shared" si="125"/>
        <v>0.45172768512116601</v>
      </c>
      <c r="T1143" s="19">
        <f>YEAR(SalesDataTable[[#This Row],[Order Date]])</f>
        <v>2026</v>
      </c>
      <c r="U1143" s="18" t="str">
        <f>"Q"&amp;ROUNDUP(MONTH(SalesDataTable[[#This Row],[Order Date]])/3,0)</f>
        <v>Q2</v>
      </c>
      <c r="V1143" s="15">
        <f>MONTH(SalesDataTable[[#This Row],[Order Date]])</f>
        <v>6</v>
      </c>
      <c r="W1143" s="18" t="str">
        <f>TEXT(SalesDataTable[[#This Row],[Order Date]],"mmm")</f>
        <v>Jun</v>
      </c>
    </row>
    <row r="1144" spans="1:23" ht="15.6">
      <c r="A1144" s="11">
        <v>4862</v>
      </c>
      <c r="B1144" s="12">
        <v>46192</v>
      </c>
      <c r="C1144" s="11">
        <f t="shared" si="119"/>
        <v>2026</v>
      </c>
      <c r="D1144" s="13" t="str">
        <f t="shared" si="120"/>
        <v>Jun</v>
      </c>
      <c r="E1144" s="14" t="str">
        <f t="shared" si="121"/>
        <v>Q2</v>
      </c>
      <c r="F1144" s="11" t="s">
        <v>30</v>
      </c>
      <c r="G1144" s="11" t="s">
        <v>51</v>
      </c>
      <c r="H1144" s="11" t="s">
        <v>26</v>
      </c>
      <c r="I1144" s="11" t="s">
        <v>27</v>
      </c>
      <c r="J1144" s="11" t="s">
        <v>58</v>
      </c>
      <c r="K1144" s="11" t="s">
        <v>66</v>
      </c>
      <c r="L1144" s="15">
        <v>1</v>
      </c>
      <c r="M1144" s="16">
        <v>36.74</v>
      </c>
      <c r="N1144" s="17">
        <v>0</v>
      </c>
      <c r="O1144" s="16">
        <v>14.15</v>
      </c>
      <c r="P1144" s="16">
        <f t="shared" si="122"/>
        <v>36.74</v>
      </c>
      <c r="Q1144" s="16">
        <f t="shared" si="123"/>
        <v>14.15</v>
      </c>
      <c r="R1144" s="16">
        <f t="shared" si="124"/>
        <v>22.59</v>
      </c>
      <c r="S1144" s="18">
        <f t="shared" si="125"/>
        <v>0.61486118671747403</v>
      </c>
      <c r="T1144" s="19">
        <f>YEAR(SalesDataTable[[#This Row],[Order Date]])</f>
        <v>2026</v>
      </c>
      <c r="U1144" s="18" t="str">
        <f>"Q"&amp;ROUNDUP(MONTH(SalesDataTable[[#This Row],[Order Date]])/3,0)</f>
        <v>Q2</v>
      </c>
      <c r="V1144" s="15">
        <f>MONTH(SalesDataTable[[#This Row],[Order Date]])</f>
        <v>6</v>
      </c>
      <c r="W1144" s="18" t="str">
        <f>TEXT(SalesDataTable[[#This Row],[Order Date]],"mmm")</f>
        <v>Jun</v>
      </c>
    </row>
    <row r="1145" spans="1:23" ht="15.6">
      <c r="A1145" s="11">
        <v>5096</v>
      </c>
      <c r="B1145" s="12">
        <v>46192</v>
      </c>
      <c r="C1145" s="11">
        <f t="shared" si="119"/>
        <v>2026</v>
      </c>
      <c r="D1145" s="13" t="str">
        <f t="shared" si="120"/>
        <v>Jun</v>
      </c>
      <c r="E1145" s="14" t="str">
        <f t="shared" si="121"/>
        <v>Q2</v>
      </c>
      <c r="F1145" s="11" t="s">
        <v>24</v>
      </c>
      <c r="G1145" s="11" t="s">
        <v>74</v>
      </c>
      <c r="H1145" s="11" t="s">
        <v>26</v>
      </c>
      <c r="I1145" s="11" t="s">
        <v>27</v>
      </c>
      <c r="J1145" s="11" t="s">
        <v>47</v>
      </c>
      <c r="K1145" s="11" t="s">
        <v>53</v>
      </c>
      <c r="L1145" s="15">
        <v>2</v>
      </c>
      <c r="M1145" s="16">
        <v>199.28</v>
      </c>
      <c r="N1145" s="17">
        <v>0</v>
      </c>
      <c r="O1145" s="16">
        <v>102.85</v>
      </c>
      <c r="P1145" s="16">
        <f t="shared" si="122"/>
        <v>398.56</v>
      </c>
      <c r="Q1145" s="16">
        <f t="shared" si="123"/>
        <v>205.7</v>
      </c>
      <c r="R1145" s="16">
        <f t="shared" si="124"/>
        <v>192.86</v>
      </c>
      <c r="S1145" s="18">
        <f t="shared" si="125"/>
        <v>0.48389201124046599</v>
      </c>
      <c r="T1145" s="19">
        <f>YEAR(SalesDataTable[[#This Row],[Order Date]])</f>
        <v>2026</v>
      </c>
      <c r="U1145" s="18" t="str">
        <f>"Q"&amp;ROUNDUP(MONTH(SalesDataTable[[#This Row],[Order Date]])/3,0)</f>
        <v>Q2</v>
      </c>
      <c r="V1145" s="15">
        <f>MONTH(SalesDataTable[[#This Row],[Order Date]])</f>
        <v>6</v>
      </c>
      <c r="W1145" s="18" t="str">
        <f>TEXT(SalesDataTable[[#This Row],[Order Date]],"mmm")</f>
        <v>Jun</v>
      </c>
    </row>
    <row r="1146" spans="1:23" ht="15.6">
      <c r="A1146" s="11">
        <v>5112</v>
      </c>
      <c r="B1146" s="12">
        <v>46192</v>
      </c>
      <c r="C1146" s="11">
        <f t="shared" si="119"/>
        <v>2026</v>
      </c>
      <c r="D1146" s="13" t="str">
        <f t="shared" si="120"/>
        <v>Jun</v>
      </c>
      <c r="E1146" s="14" t="str">
        <f t="shared" si="121"/>
        <v>Q2</v>
      </c>
      <c r="F1146" s="11" t="s">
        <v>24</v>
      </c>
      <c r="G1146" s="11" t="s">
        <v>25</v>
      </c>
      <c r="H1146" s="11" t="s">
        <v>52</v>
      </c>
      <c r="I1146" s="11" t="s">
        <v>27</v>
      </c>
      <c r="J1146" s="11" t="s">
        <v>58</v>
      </c>
      <c r="K1146" s="11" t="s">
        <v>66</v>
      </c>
      <c r="L1146" s="15">
        <v>2</v>
      </c>
      <c r="M1146" s="16">
        <v>37.04</v>
      </c>
      <c r="N1146" s="17">
        <v>0.05</v>
      </c>
      <c r="O1146" s="16">
        <v>13.76</v>
      </c>
      <c r="P1146" s="16">
        <f t="shared" si="122"/>
        <v>70.376000000000005</v>
      </c>
      <c r="Q1146" s="16">
        <f t="shared" si="123"/>
        <v>27.52</v>
      </c>
      <c r="R1146" s="16">
        <f t="shared" si="124"/>
        <v>42.856000000000002</v>
      </c>
      <c r="S1146" s="18">
        <f t="shared" si="125"/>
        <v>0.60895759918153902</v>
      </c>
      <c r="T1146" s="19">
        <f>YEAR(SalesDataTable[[#This Row],[Order Date]])</f>
        <v>2026</v>
      </c>
      <c r="U1146" s="18" t="str">
        <f>"Q"&amp;ROUNDUP(MONTH(SalesDataTable[[#This Row],[Order Date]])/3,0)</f>
        <v>Q2</v>
      </c>
      <c r="V1146" s="15">
        <f>MONTH(SalesDataTable[[#This Row],[Order Date]])</f>
        <v>6</v>
      </c>
      <c r="W1146" s="18" t="str">
        <f>TEXT(SalesDataTable[[#This Row],[Order Date]],"mmm")</f>
        <v>Jun</v>
      </c>
    </row>
    <row r="1147" spans="1:23" ht="15.6">
      <c r="A1147" s="11">
        <v>501</v>
      </c>
      <c r="B1147" s="12">
        <v>46193</v>
      </c>
      <c r="C1147" s="11">
        <f t="shared" si="119"/>
        <v>2026</v>
      </c>
      <c r="D1147" s="13" t="str">
        <f t="shared" si="120"/>
        <v>Jun</v>
      </c>
      <c r="E1147" s="14" t="str">
        <f t="shared" si="121"/>
        <v>Q2</v>
      </c>
      <c r="F1147" s="11" t="s">
        <v>44</v>
      </c>
      <c r="G1147" s="11" t="s">
        <v>45</v>
      </c>
      <c r="H1147" s="11" t="s">
        <v>26</v>
      </c>
      <c r="I1147" s="11" t="s">
        <v>37</v>
      </c>
      <c r="J1147" s="11" t="s">
        <v>47</v>
      </c>
      <c r="K1147" s="11" t="s">
        <v>64</v>
      </c>
      <c r="L1147" s="15">
        <v>2</v>
      </c>
      <c r="M1147" s="16">
        <v>80.95</v>
      </c>
      <c r="N1147" s="17">
        <v>0.1</v>
      </c>
      <c r="O1147" s="16">
        <v>39.44</v>
      </c>
      <c r="P1147" s="16">
        <f t="shared" si="122"/>
        <v>145.71</v>
      </c>
      <c r="Q1147" s="16">
        <f t="shared" si="123"/>
        <v>78.88</v>
      </c>
      <c r="R1147" s="16">
        <f t="shared" si="124"/>
        <v>66.83</v>
      </c>
      <c r="S1147" s="18">
        <f t="shared" si="125"/>
        <v>0.45865074462974398</v>
      </c>
      <c r="T1147" s="19">
        <f>YEAR(SalesDataTable[[#This Row],[Order Date]])</f>
        <v>2026</v>
      </c>
      <c r="U1147" s="18" t="str">
        <f>"Q"&amp;ROUNDUP(MONTH(SalesDataTable[[#This Row],[Order Date]])/3,0)</f>
        <v>Q2</v>
      </c>
      <c r="V1147" s="15">
        <f>MONTH(SalesDataTable[[#This Row],[Order Date]])</f>
        <v>6</v>
      </c>
      <c r="W1147" s="18" t="str">
        <f>TEXT(SalesDataTable[[#This Row],[Order Date]],"mmm")</f>
        <v>Jun</v>
      </c>
    </row>
    <row r="1148" spans="1:23" ht="15.6">
      <c r="A1148" s="11">
        <v>540</v>
      </c>
      <c r="B1148" s="12">
        <v>46193</v>
      </c>
      <c r="C1148" s="11">
        <f t="shared" si="119"/>
        <v>2026</v>
      </c>
      <c r="D1148" s="13" t="str">
        <f t="shared" si="120"/>
        <v>Jun</v>
      </c>
      <c r="E1148" s="14" t="str">
        <f t="shared" si="121"/>
        <v>Q2</v>
      </c>
      <c r="F1148" s="11" t="s">
        <v>24</v>
      </c>
      <c r="G1148" s="11" t="s">
        <v>60</v>
      </c>
      <c r="H1148" s="11" t="s">
        <v>52</v>
      </c>
      <c r="I1148" s="11" t="s">
        <v>27</v>
      </c>
      <c r="J1148" s="11" t="s">
        <v>33</v>
      </c>
      <c r="K1148" s="11" t="s">
        <v>61</v>
      </c>
      <c r="L1148" s="15">
        <v>1</v>
      </c>
      <c r="M1148" s="16">
        <v>151.46</v>
      </c>
      <c r="N1148" s="17">
        <v>0.05</v>
      </c>
      <c r="O1148" s="16">
        <v>77.98</v>
      </c>
      <c r="P1148" s="16">
        <f t="shared" si="122"/>
        <v>143.887</v>
      </c>
      <c r="Q1148" s="16">
        <f t="shared" si="123"/>
        <v>77.98</v>
      </c>
      <c r="R1148" s="16">
        <f t="shared" si="124"/>
        <v>65.906999999999996</v>
      </c>
      <c r="S1148" s="18">
        <f t="shared" si="125"/>
        <v>0.458046939612335</v>
      </c>
      <c r="T1148" s="19">
        <f>YEAR(SalesDataTable[[#This Row],[Order Date]])</f>
        <v>2026</v>
      </c>
      <c r="U1148" s="18" t="str">
        <f>"Q"&amp;ROUNDUP(MONTH(SalesDataTable[[#This Row],[Order Date]])/3,0)</f>
        <v>Q2</v>
      </c>
      <c r="V1148" s="15">
        <f>MONTH(SalesDataTable[[#This Row],[Order Date]])</f>
        <v>6</v>
      </c>
      <c r="W1148" s="18" t="str">
        <f>TEXT(SalesDataTable[[#This Row],[Order Date]],"mmm")</f>
        <v>Jun</v>
      </c>
    </row>
    <row r="1149" spans="1:23" ht="15.6">
      <c r="A1149" s="11">
        <v>2255</v>
      </c>
      <c r="B1149" s="12">
        <v>46193</v>
      </c>
      <c r="C1149" s="11">
        <f t="shared" si="119"/>
        <v>2026</v>
      </c>
      <c r="D1149" s="13" t="str">
        <f t="shared" si="120"/>
        <v>Jun</v>
      </c>
      <c r="E1149" s="14" t="str">
        <f t="shared" si="121"/>
        <v>Q2</v>
      </c>
      <c r="F1149" s="11" t="s">
        <v>24</v>
      </c>
      <c r="G1149" s="11" t="s">
        <v>60</v>
      </c>
      <c r="H1149" s="11" t="s">
        <v>26</v>
      </c>
      <c r="I1149" s="11" t="s">
        <v>40</v>
      </c>
      <c r="J1149" s="11" t="s">
        <v>33</v>
      </c>
      <c r="K1149" s="11" t="s">
        <v>34</v>
      </c>
      <c r="L1149" s="15">
        <v>5</v>
      </c>
      <c r="M1149" s="16">
        <v>90.1</v>
      </c>
      <c r="N1149" s="17">
        <v>0</v>
      </c>
      <c r="O1149" s="16">
        <v>44.32</v>
      </c>
      <c r="P1149" s="16">
        <f t="shared" si="122"/>
        <v>450.5</v>
      </c>
      <c r="Q1149" s="16">
        <f t="shared" si="123"/>
        <v>221.6</v>
      </c>
      <c r="R1149" s="16">
        <f t="shared" si="124"/>
        <v>228.9</v>
      </c>
      <c r="S1149" s="18">
        <f t="shared" si="125"/>
        <v>0.50810210876803596</v>
      </c>
      <c r="T1149" s="19">
        <f>YEAR(SalesDataTable[[#This Row],[Order Date]])</f>
        <v>2026</v>
      </c>
      <c r="U1149" s="18" t="str">
        <f>"Q"&amp;ROUNDUP(MONTH(SalesDataTable[[#This Row],[Order Date]])/3,0)</f>
        <v>Q2</v>
      </c>
      <c r="V1149" s="15">
        <f>MONTH(SalesDataTable[[#This Row],[Order Date]])</f>
        <v>6</v>
      </c>
      <c r="W1149" s="18" t="str">
        <f>TEXT(SalesDataTable[[#This Row],[Order Date]],"mmm")</f>
        <v>Jun</v>
      </c>
    </row>
    <row r="1150" spans="1:23" ht="15.6">
      <c r="A1150" s="11">
        <v>3126</v>
      </c>
      <c r="B1150" s="12">
        <v>46193</v>
      </c>
      <c r="C1150" s="11">
        <f t="shared" si="119"/>
        <v>2026</v>
      </c>
      <c r="D1150" s="13" t="str">
        <f t="shared" si="120"/>
        <v>Jun</v>
      </c>
      <c r="E1150" s="14" t="str">
        <f t="shared" si="121"/>
        <v>Q2</v>
      </c>
      <c r="F1150" s="11" t="s">
        <v>24</v>
      </c>
      <c r="G1150" s="11" t="s">
        <v>25</v>
      </c>
      <c r="H1150" s="11" t="s">
        <v>52</v>
      </c>
      <c r="I1150" s="11" t="s">
        <v>40</v>
      </c>
      <c r="J1150" s="11" t="s">
        <v>33</v>
      </c>
      <c r="K1150" s="11" t="s">
        <v>61</v>
      </c>
      <c r="L1150" s="15">
        <v>1</v>
      </c>
      <c r="M1150" s="16">
        <v>155.69</v>
      </c>
      <c r="N1150" s="17">
        <v>0.1</v>
      </c>
      <c r="O1150" s="16">
        <v>79.42</v>
      </c>
      <c r="P1150" s="16">
        <f t="shared" si="122"/>
        <v>140.12100000000001</v>
      </c>
      <c r="Q1150" s="16">
        <f t="shared" si="123"/>
        <v>79.42</v>
      </c>
      <c r="R1150" s="16">
        <f t="shared" si="124"/>
        <v>60.701000000000001</v>
      </c>
      <c r="S1150" s="18">
        <f t="shared" si="125"/>
        <v>0.43320415926235201</v>
      </c>
      <c r="T1150" s="19">
        <f>YEAR(SalesDataTable[[#This Row],[Order Date]])</f>
        <v>2026</v>
      </c>
      <c r="U1150" s="18" t="str">
        <f>"Q"&amp;ROUNDUP(MONTH(SalesDataTable[[#This Row],[Order Date]])/3,0)</f>
        <v>Q2</v>
      </c>
      <c r="V1150" s="15">
        <f>MONTH(SalesDataTable[[#This Row],[Order Date]])</f>
        <v>6</v>
      </c>
      <c r="W1150" s="18" t="str">
        <f>TEXT(SalesDataTable[[#This Row],[Order Date]],"mmm")</f>
        <v>Jun</v>
      </c>
    </row>
    <row r="1151" spans="1:23" ht="15.6">
      <c r="A1151" s="11">
        <v>3223</v>
      </c>
      <c r="B1151" s="12">
        <v>46193</v>
      </c>
      <c r="C1151" s="11">
        <f t="shared" si="119"/>
        <v>2026</v>
      </c>
      <c r="D1151" s="13" t="str">
        <f t="shared" si="120"/>
        <v>Jun</v>
      </c>
      <c r="E1151" s="14" t="str">
        <f t="shared" si="121"/>
        <v>Q2</v>
      </c>
      <c r="F1151" s="11" t="s">
        <v>30</v>
      </c>
      <c r="G1151" s="11" t="s">
        <v>73</v>
      </c>
      <c r="H1151" s="11" t="s">
        <v>43</v>
      </c>
      <c r="I1151" s="11" t="s">
        <v>27</v>
      </c>
      <c r="J1151" s="11" t="s">
        <v>58</v>
      </c>
      <c r="K1151" s="11" t="s">
        <v>69</v>
      </c>
      <c r="L1151" s="15">
        <v>1</v>
      </c>
      <c r="M1151" s="16">
        <v>50.11</v>
      </c>
      <c r="N1151" s="17">
        <v>0.05</v>
      </c>
      <c r="O1151" s="16">
        <v>21.38</v>
      </c>
      <c r="P1151" s="16">
        <f t="shared" si="122"/>
        <v>47.604500000000002</v>
      </c>
      <c r="Q1151" s="16">
        <f t="shared" si="123"/>
        <v>21.38</v>
      </c>
      <c r="R1151" s="16">
        <f t="shared" si="124"/>
        <v>26.224499999999999</v>
      </c>
      <c r="S1151" s="18">
        <f t="shared" si="125"/>
        <v>0.55088279469377899</v>
      </c>
      <c r="T1151" s="19">
        <f>YEAR(SalesDataTable[[#This Row],[Order Date]])</f>
        <v>2026</v>
      </c>
      <c r="U1151" s="18" t="str">
        <f>"Q"&amp;ROUNDUP(MONTH(SalesDataTable[[#This Row],[Order Date]])/3,0)</f>
        <v>Q2</v>
      </c>
      <c r="V1151" s="15">
        <f>MONTH(SalesDataTable[[#This Row],[Order Date]])</f>
        <v>6</v>
      </c>
      <c r="W1151" s="18" t="str">
        <f>TEXT(SalesDataTable[[#This Row],[Order Date]],"mmm")</f>
        <v>Jun</v>
      </c>
    </row>
    <row r="1152" spans="1:23" ht="15.6">
      <c r="A1152" s="11">
        <v>3260</v>
      </c>
      <c r="B1152" s="12">
        <v>46193</v>
      </c>
      <c r="C1152" s="11">
        <f t="shared" si="119"/>
        <v>2026</v>
      </c>
      <c r="D1152" s="13" t="str">
        <f t="shared" si="120"/>
        <v>Jun</v>
      </c>
      <c r="E1152" s="14" t="str">
        <f t="shared" si="121"/>
        <v>Q2</v>
      </c>
      <c r="F1152" s="11" t="s">
        <v>35</v>
      </c>
      <c r="G1152" s="11" t="s">
        <v>36</v>
      </c>
      <c r="H1152" s="11" t="s">
        <v>43</v>
      </c>
      <c r="I1152" s="11" t="s">
        <v>27</v>
      </c>
      <c r="J1152" s="11" t="s">
        <v>33</v>
      </c>
      <c r="K1152" s="11" t="s">
        <v>41</v>
      </c>
      <c r="L1152" s="15">
        <v>1</v>
      </c>
      <c r="M1152" s="16">
        <v>142.55000000000001</v>
      </c>
      <c r="N1152" s="17">
        <v>0.1</v>
      </c>
      <c r="O1152" s="16">
        <v>79.709999999999994</v>
      </c>
      <c r="P1152" s="16">
        <f t="shared" si="122"/>
        <v>128.29499999999999</v>
      </c>
      <c r="Q1152" s="16">
        <f t="shared" si="123"/>
        <v>79.709999999999994</v>
      </c>
      <c r="R1152" s="16">
        <f t="shared" si="124"/>
        <v>48.585000000000001</v>
      </c>
      <c r="S1152" s="18">
        <f t="shared" si="125"/>
        <v>0.378697533029347</v>
      </c>
      <c r="T1152" s="19">
        <f>YEAR(SalesDataTable[[#This Row],[Order Date]])</f>
        <v>2026</v>
      </c>
      <c r="U1152" s="18" t="str">
        <f>"Q"&amp;ROUNDUP(MONTH(SalesDataTable[[#This Row],[Order Date]])/3,0)</f>
        <v>Q2</v>
      </c>
      <c r="V1152" s="15">
        <f>MONTH(SalesDataTable[[#This Row],[Order Date]])</f>
        <v>6</v>
      </c>
      <c r="W1152" s="18" t="str">
        <f>TEXT(SalesDataTable[[#This Row],[Order Date]],"mmm")</f>
        <v>Jun</v>
      </c>
    </row>
    <row r="1153" spans="1:23" ht="15.6">
      <c r="A1153" s="11">
        <v>3404</v>
      </c>
      <c r="B1153" s="12">
        <v>46193</v>
      </c>
      <c r="C1153" s="11">
        <f t="shared" si="119"/>
        <v>2026</v>
      </c>
      <c r="D1153" s="13" t="str">
        <f t="shared" si="120"/>
        <v>Jun</v>
      </c>
      <c r="E1153" s="14" t="str">
        <f t="shared" si="121"/>
        <v>Q2</v>
      </c>
      <c r="F1153" s="11" t="s">
        <v>44</v>
      </c>
      <c r="G1153" s="11" t="s">
        <v>57</v>
      </c>
      <c r="H1153" s="11" t="s">
        <v>26</v>
      </c>
      <c r="I1153" s="11" t="s">
        <v>37</v>
      </c>
      <c r="J1153" s="11" t="s">
        <v>47</v>
      </c>
      <c r="K1153" s="11" t="s">
        <v>53</v>
      </c>
      <c r="L1153" s="15">
        <v>3</v>
      </c>
      <c r="M1153" s="16">
        <v>191.11</v>
      </c>
      <c r="N1153" s="17">
        <v>0.05</v>
      </c>
      <c r="O1153" s="16">
        <v>102.82</v>
      </c>
      <c r="P1153" s="16">
        <f t="shared" si="122"/>
        <v>544.6635</v>
      </c>
      <c r="Q1153" s="16">
        <f t="shared" si="123"/>
        <v>308.45999999999998</v>
      </c>
      <c r="R1153" s="16">
        <f t="shared" si="124"/>
        <v>236.20349999999999</v>
      </c>
      <c r="S1153" s="18">
        <f t="shared" si="125"/>
        <v>0.43366867800026998</v>
      </c>
      <c r="T1153" s="19">
        <f>YEAR(SalesDataTable[[#This Row],[Order Date]])</f>
        <v>2026</v>
      </c>
      <c r="U1153" s="18" t="str">
        <f>"Q"&amp;ROUNDUP(MONTH(SalesDataTable[[#This Row],[Order Date]])/3,0)</f>
        <v>Q2</v>
      </c>
      <c r="V1153" s="15">
        <f>MONTH(SalesDataTable[[#This Row],[Order Date]])</f>
        <v>6</v>
      </c>
      <c r="W1153" s="18" t="str">
        <f>TEXT(SalesDataTable[[#This Row],[Order Date]],"mmm")</f>
        <v>Jun</v>
      </c>
    </row>
    <row r="1154" spans="1:23" ht="15.6">
      <c r="A1154" s="11">
        <v>4267</v>
      </c>
      <c r="B1154" s="12">
        <v>46193</v>
      </c>
      <c r="C1154" s="11">
        <f t="shared" ref="C1154:C1217" si="126">YEAR(B1154)</f>
        <v>2026</v>
      </c>
      <c r="D1154" s="13" t="str">
        <f t="shared" ref="D1154:D1217" si="127">TEXT(B1154,"MMM")</f>
        <v>Jun</v>
      </c>
      <c r="E1154" s="14" t="str">
        <f t="shared" ref="E1154:E1217" si="128">"Q"&amp;ROUNDUP(MONTH(B1154)/3,0)</f>
        <v>Q2</v>
      </c>
      <c r="F1154" s="11" t="s">
        <v>44</v>
      </c>
      <c r="G1154" s="11" t="s">
        <v>71</v>
      </c>
      <c r="H1154" s="11" t="s">
        <v>32</v>
      </c>
      <c r="I1154" s="11" t="s">
        <v>40</v>
      </c>
      <c r="J1154" s="11" t="s">
        <v>28</v>
      </c>
      <c r="K1154" s="11" t="s">
        <v>50</v>
      </c>
      <c r="L1154" s="15">
        <v>6</v>
      </c>
      <c r="M1154" s="16">
        <v>40.229999999999997</v>
      </c>
      <c r="N1154" s="17">
        <v>0.15</v>
      </c>
      <c r="O1154" s="16">
        <v>17.079999999999998</v>
      </c>
      <c r="P1154" s="16">
        <f t="shared" ref="P1154:P1217" si="129">L1154*M1154*(1-N1154)</f>
        <v>205.173</v>
      </c>
      <c r="Q1154" s="16">
        <f t="shared" ref="Q1154:Q1217" si="130">L1154*O1154</f>
        <v>102.48</v>
      </c>
      <c r="R1154" s="16">
        <f t="shared" ref="R1154:R1217" si="131">P1154-Q1154</f>
        <v>102.693</v>
      </c>
      <c r="S1154" s="18">
        <f t="shared" ref="S1154:S1217" si="132">IFERROR(R1154/P1154,0)</f>
        <v>0.500519074147183</v>
      </c>
      <c r="T1154" s="19">
        <f>YEAR(SalesDataTable[[#This Row],[Order Date]])</f>
        <v>2026</v>
      </c>
      <c r="U1154" s="18" t="str">
        <f>"Q"&amp;ROUNDUP(MONTH(SalesDataTable[[#This Row],[Order Date]])/3,0)</f>
        <v>Q2</v>
      </c>
      <c r="V1154" s="15">
        <f>MONTH(SalesDataTable[[#This Row],[Order Date]])</f>
        <v>6</v>
      </c>
      <c r="W1154" s="18" t="str">
        <f>TEXT(SalesDataTable[[#This Row],[Order Date]],"mmm")</f>
        <v>Jun</v>
      </c>
    </row>
    <row r="1155" spans="1:23" ht="15.6">
      <c r="A1155" s="11">
        <v>5082</v>
      </c>
      <c r="B1155" s="12">
        <v>46193</v>
      </c>
      <c r="C1155" s="11">
        <f t="shared" si="126"/>
        <v>2026</v>
      </c>
      <c r="D1155" s="13" t="str">
        <f t="shared" si="127"/>
        <v>Jun</v>
      </c>
      <c r="E1155" s="14" t="str">
        <f t="shared" si="128"/>
        <v>Q2</v>
      </c>
      <c r="F1155" s="11" t="s">
        <v>30</v>
      </c>
      <c r="G1155" s="11" t="s">
        <v>65</v>
      </c>
      <c r="H1155" s="11" t="s">
        <v>26</v>
      </c>
      <c r="I1155" s="11" t="s">
        <v>40</v>
      </c>
      <c r="J1155" s="11" t="s">
        <v>28</v>
      </c>
      <c r="K1155" s="11" t="s">
        <v>29</v>
      </c>
      <c r="L1155" s="15">
        <v>2</v>
      </c>
      <c r="M1155" s="16">
        <v>81.489999999999995</v>
      </c>
      <c r="N1155" s="17">
        <v>0</v>
      </c>
      <c r="O1155" s="16">
        <v>42.15</v>
      </c>
      <c r="P1155" s="16">
        <f t="shared" si="129"/>
        <v>162.97999999999999</v>
      </c>
      <c r="Q1155" s="16">
        <f t="shared" si="130"/>
        <v>84.3</v>
      </c>
      <c r="R1155" s="16">
        <f t="shared" si="131"/>
        <v>78.680000000000007</v>
      </c>
      <c r="S1155" s="18">
        <f t="shared" si="132"/>
        <v>0.48275862068965503</v>
      </c>
      <c r="T1155" s="19">
        <f>YEAR(SalesDataTable[[#This Row],[Order Date]])</f>
        <v>2026</v>
      </c>
      <c r="U1155" s="18" t="str">
        <f>"Q"&amp;ROUNDUP(MONTH(SalesDataTable[[#This Row],[Order Date]])/3,0)</f>
        <v>Q2</v>
      </c>
      <c r="V1155" s="15">
        <f>MONTH(SalesDataTable[[#This Row],[Order Date]])</f>
        <v>6</v>
      </c>
      <c r="W1155" s="18" t="str">
        <f>TEXT(SalesDataTable[[#This Row],[Order Date]],"mmm")</f>
        <v>Jun</v>
      </c>
    </row>
    <row r="1156" spans="1:23" ht="15.6">
      <c r="A1156" s="11">
        <v>5108</v>
      </c>
      <c r="B1156" s="12">
        <v>46193</v>
      </c>
      <c r="C1156" s="11">
        <f t="shared" si="126"/>
        <v>2026</v>
      </c>
      <c r="D1156" s="13" t="str">
        <f t="shared" si="127"/>
        <v>Jun</v>
      </c>
      <c r="E1156" s="14" t="str">
        <f t="shared" si="128"/>
        <v>Q2</v>
      </c>
      <c r="F1156" s="11" t="s">
        <v>30</v>
      </c>
      <c r="G1156" s="11" t="s">
        <v>51</v>
      </c>
      <c r="H1156" s="11" t="s">
        <v>32</v>
      </c>
      <c r="I1156" s="11" t="s">
        <v>40</v>
      </c>
      <c r="J1156" s="11" t="s">
        <v>38</v>
      </c>
      <c r="K1156" s="11" t="s">
        <v>72</v>
      </c>
      <c r="L1156" s="15">
        <v>8</v>
      </c>
      <c r="M1156" s="16">
        <v>162.71</v>
      </c>
      <c r="N1156" s="17">
        <v>0.2</v>
      </c>
      <c r="O1156" s="16">
        <v>85.27</v>
      </c>
      <c r="P1156" s="16">
        <f t="shared" si="129"/>
        <v>1041.3440000000001</v>
      </c>
      <c r="Q1156" s="16">
        <f t="shared" si="130"/>
        <v>682.16</v>
      </c>
      <c r="R1156" s="16">
        <f t="shared" si="131"/>
        <v>359.18400000000003</v>
      </c>
      <c r="S1156" s="18">
        <f t="shared" si="132"/>
        <v>0.34492348349824797</v>
      </c>
      <c r="T1156" s="19">
        <f>YEAR(SalesDataTable[[#This Row],[Order Date]])</f>
        <v>2026</v>
      </c>
      <c r="U1156" s="18" t="str">
        <f>"Q"&amp;ROUNDUP(MONTH(SalesDataTable[[#This Row],[Order Date]])/3,0)</f>
        <v>Q2</v>
      </c>
      <c r="V1156" s="15">
        <f>MONTH(SalesDataTable[[#This Row],[Order Date]])</f>
        <v>6</v>
      </c>
      <c r="W1156" s="18" t="str">
        <f>TEXT(SalesDataTable[[#This Row],[Order Date]],"mmm")</f>
        <v>Jun</v>
      </c>
    </row>
    <row r="1157" spans="1:23" ht="15.6">
      <c r="A1157" s="11">
        <v>1105</v>
      </c>
      <c r="B1157" s="12">
        <v>46194</v>
      </c>
      <c r="C1157" s="11">
        <f t="shared" si="126"/>
        <v>2026</v>
      </c>
      <c r="D1157" s="13" t="str">
        <f t="shared" si="127"/>
        <v>Jun</v>
      </c>
      <c r="E1157" s="14" t="str">
        <f t="shared" si="128"/>
        <v>Q2</v>
      </c>
      <c r="F1157" s="11" t="s">
        <v>35</v>
      </c>
      <c r="G1157" s="11" t="s">
        <v>49</v>
      </c>
      <c r="H1157" s="11" t="s">
        <v>52</v>
      </c>
      <c r="I1157" s="11" t="s">
        <v>27</v>
      </c>
      <c r="J1157" s="11" t="s">
        <v>38</v>
      </c>
      <c r="K1157" s="11" t="s">
        <v>39</v>
      </c>
      <c r="L1157" s="15">
        <v>1</v>
      </c>
      <c r="M1157" s="16">
        <v>36.479999999999997</v>
      </c>
      <c r="N1157" s="17">
        <v>0.1</v>
      </c>
      <c r="O1157" s="16">
        <v>13.9</v>
      </c>
      <c r="P1157" s="16">
        <f t="shared" si="129"/>
        <v>32.832000000000001</v>
      </c>
      <c r="Q1157" s="16">
        <f t="shared" si="130"/>
        <v>13.9</v>
      </c>
      <c r="R1157" s="16">
        <f t="shared" si="131"/>
        <v>18.931999999999999</v>
      </c>
      <c r="S1157" s="18">
        <f t="shared" si="132"/>
        <v>0.576632553606238</v>
      </c>
      <c r="T1157" s="19">
        <f>YEAR(SalesDataTable[[#This Row],[Order Date]])</f>
        <v>2026</v>
      </c>
      <c r="U1157" s="18" t="str">
        <f>"Q"&amp;ROUNDUP(MONTH(SalesDataTable[[#This Row],[Order Date]])/3,0)</f>
        <v>Q2</v>
      </c>
      <c r="V1157" s="15">
        <f>MONTH(SalesDataTable[[#This Row],[Order Date]])</f>
        <v>6</v>
      </c>
      <c r="W1157" s="18" t="str">
        <f>TEXT(SalesDataTable[[#This Row],[Order Date]],"mmm")</f>
        <v>Jun</v>
      </c>
    </row>
    <row r="1158" spans="1:23" ht="15.6">
      <c r="A1158" s="11">
        <v>2757</v>
      </c>
      <c r="B1158" s="12">
        <v>46194</v>
      </c>
      <c r="C1158" s="11">
        <f t="shared" si="126"/>
        <v>2026</v>
      </c>
      <c r="D1158" s="13" t="str">
        <f t="shared" si="127"/>
        <v>Jun</v>
      </c>
      <c r="E1158" s="14" t="str">
        <f t="shared" si="128"/>
        <v>Q2</v>
      </c>
      <c r="F1158" s="11" t="s">
        <v>30</v>
      </c>
      <c r="G1158" s="11" t="s">
        <v>51</v>
      </c>
      <c r="H1158" s="11" t="s">
        <v>32</v>
      </c>
      <c r="I1158" s="11" t="s">
        <v>40</v>
      </c>
      <c r="J1158" s="11" t="s">
        <v>38</v>
      </c>
      <c r="K1158" s="11" t="s">
        <v>68</v>
      </c>
      <c r="L1158" s="15">
        <v>6</v>
      </c>
      <c r="M1158" s="16">
        <v>136.65</v>
      </c>
      <c r="N1158" s="17">
        <v>0.15</v>
      </c>
      <c r="O1158" s="16">
        <v>68.56</v>
      </c>
      <c r="P1158" s="16">
        <f t="shared" si="129"/>
        <v>696.91499999999996</v>
      </c>
      <c r="Q1158" s="16">
        <f t="shared" si="130"/>
        <v>411.36</v>
      </c>
      <c r="R1158" s="16">
        <f t="shared" si="131"/>
        <v>285.55500000000001</v>
      </c>
      <c r="S1158" s="18">
        <f t="shared" si="132"/>
        <v>0.40974150362669798</v>
      </c>
      <c r="T1158" s="19">
        <f>YEAR(SalesDataTable[[#This Row],[Order Date]])</f>
        <v>2026</v>
      </c>
      <c r="U1158" s="18" t="str">
        <f>"Q"&amp;ROUNDUP(MONTH(SalesDataTable[[#This Row],[Order Date]])/3,0)</f>
        <v>Q2</v>
      </c>
      <c r="V1158" s="15">
        <f>MONTH(SalesDataTable[[#This Row],[Order Date]])</f>
        <v>6</v>
      </c>
      <c r="W1158" s="18" t="str">
        <f>TEXT(SalesDataTable[[#This Row],[Order Date]],"mmm")</f>
        <v>Jun</v>
      </c>
    </row>
    <row r="1159" spans="1:23" ht="15.6">
      <c r="A1159" s="11">
        <v>3325</v>
      </c>
      <c r="B1159" s="12">
        <v>46194</v>
      </c>
      <c r="C1159" s="11">
        <f t="shared" si="126"/>
        <v>2026</v>
      </c>
      <c r="D1159" s="13" t="str">
        <f t="shared" si="127"/>
        <v>Jun</v>
      </c>
      <c r="E1159" s="14" t="str">
        <f t="shared" si="128"/>
        <v>Q2</v>
      </c>
      <c r="F1159" s="11" t="s">
        <v>35</v>
      </c>
      <c r="G1159" s="11" t="s">
        <v>36</v>
      </c>
      <c r="H1159" s="11" t="s">
        <v>26</v>
      </c>
      <c r="I1159" s="11" t="s">
        <v>37</v>
      </c>
      <c r="J1159" s="11" t="s">
        <v>28</v>
      </c>
      <c r="K1159" s="11" t="s">
        <v>46</v>
      </c>
      <c r="L1159" s="15">
        <v>4</v>
      </c>
      <c r="M1159" s="16">
        <v>50.57</v>
      </c>
      <c r="N1159" s="17">
        <v>0</v>
      </c>
      <c r="O1159" s="16">
        <v>21.85</v>
      </c>
      <c r="P1159" s="16">
        <f t="shared" si="129"/>
        <v>202.28</v>
      </c>
      <c r="Q1159" s="16">
        <f t="shared" si="130"/>
        <v>87.4</v>
      </c>
      <c r="R1159" s="16">
        <f t="shared" si="131"/>
        <v>114.88</v>
      </c>
      <c r="S1159" s="18">
        <f t="shared" si="132"/>
        <v>0.56792564761716402</v>
      </c>
      <c r="T1159" s="19">
        <f>YEAR(SalesDataTable[[#This Row],[Order Date]])</f>
        <v>2026</v>
      </c>
      <c r="U1159" s="18" t="str">
        <f>"Q"&amp;ROUNDUP(MONTH(SalesDataTable[[#This Row],[Order Date]])/3,0)</f>
        <v>Q2</v>
      </c>
      <c r="V1159" s="15">
        <f>MONTH(SalesDataTable[[#This Row],[Order Date]])</f>
        <v>6</v>
      </c>
      <c r="W1159" s="18" t="str">
        <f>TEXT(SalesDataTable[[#This Row],[Order Date]],"mmm")</f>
        <v>Jun</v>
      </c>
    </row>
    <row r="1160" spans="1:23" ht="15.6">
      <c r="A1160" s="11">
        <v>4070</v>
      </c>
      <c r="B1160" s="12">
        <v>46194</v>
      </c>
      <c r="C1160" s="11">
        <f t="shared" si="126"/>
        <v>2026</v>
      </c>
      <c r="D1160" s="13" t="str">
        <f t="shared" si="127"/>
        <v>Jun</v>
      </c>
      <c r="E1160" s="14" t="str">
        <f t="shared" si="128"/>
        <v>Q2</v>
      </c>
      <c r="F1160" s="11" t="s">
        <v>44</v>
      </c>
      <c r="G1160" s="11" t="s">
        <v>57</v>
      </c>
      <c r="H1160" s="11" t="s">
        <v>26</v>
      </c>
      <c r="I1160" s="11" t="s">
        <v>37</v>
      </c>
      <c r="J1160" s="11" t="s">
        <v>28</v>
      </c>
      <c r="K1160" s="11" t="s">
        <v>54</v>
      </c>
      <c r="L1160" s="15">
        <v>3</v>
      </c>
      <c r="M1160" s="16">
        <v>103.72</v>
      </c>
      <c r="N1160" s="17">
        <v>0</v>
      </c>
      <c r="O1160" s="16">
        <v>50.34</v>
      </c>
      <c r="P1160" s="16">
        <f t="shared" si="129"/>
        <v>311.16000000000003</v>
      </c>
      <c r="Q1160" s="16">
        <f t="shared" si="130"/>
        <v>151.02000000000001</v>
      </c>
      <c r="R1160" s="16">
        <f t="shared" si="131"/>
        <v>160.13999999999999</v>
      </c>
      <c r="S1160" s="18">
        <f t="shared" si="132"/>
        <v>0.51465483995372197</v>
      </c>
      <c r="T1160" s="19">
        <f>YEAR(SalesDataTable[[#This Row],[Order Date]])</f>
        <v>2026</v>
      </c>
      <c r="U1160" s="18" t="str">
        <f>"Q"&amp;ROUNDUP(MONTH(SalesDataTable[[#This Row],[Order Date]])/3,0)</f>
        <v>Q2</v>
      </c>
      <c r="V1160" s="15">
        <f>MONTH(SalesDataTable[[#This Row],[Order Date]])</f>
        <v>6</v>
      </c>
      <c r="W1160" s="18" t="str">
        <f>TEXT(SalesDataTable[[#This Row],[Order Date]],"mmm")</f>
        <v>Jun</v>
      </c>
    </row>
    <row r="1161" spans="1:23" ht="15.6">
      <c r="A1161" s="11">
        <v>4339</v>
      </c>
      <c r="B1161" s="12">
        <v>46194</v>
      </c>
      <c r="C1161" s="11">
        <f t="shared" si="126"/>
        <v>2026</v>
      </c>
      <c r="D1161" s="13" t="str">
        <f t="shared" si="127"/>
        <v>Jun</v>
      </c>
      <c r="E1161" s="14" t="str">
        <f t="shared" si="128"/>
        <v>Q2</v>
      </c>
      <c r="F1161" s="11" t="s">
        <v>35</v>
      </c>
      <c r="G1161" s="11" t="s">
        <v>76</v>
      </c>
      <c r="H1161" s="11" t="s">
        <v>52</v>
      </c>
      <c r="I1161" s="11" t="s">
        <v>27</v>
      </c>
      <c r="J1161" s="11" t="s">
        <v>38</v>
      </c>
      <c r="K1161" s="11" t="s">
        <v>68</v>
      </c>
      <c r="L1161" s="15">
        <v>1</v>
      </c>
      <c r="M1161" s="16">
        <v>132.49</v>
      </c>
      <c r="N1161" s="17">
        <v>0</v>
      </c>
      <c r="O1161" s="16">
        <v>67.09</v>
      </c>
      <c r="P1161" s="16">
        <f t="shared" si="129"/>
        <v>132.49</v>
      </c>
      <c r="Q1161" s="16">
        <f t="shared" si="130"/>
        <v>67.09</v>
      </c>
      <c r="R1161" s="16">
        <f t="shared" si="131"/>
        <v>65.400000000000006</v>
      </c>
      <c r="S1161" s="18">
        <f t="shared" si="132"/>
        <v>0.49362216016303101</v>
      </c>
      <c r="T1161" s="19">
        <f>YEAR(SalesDataTable[[#This Row],[Order Date]])</f>
        <v>2026</v>
      </c>
      <c r="U1161" s="18" t="str">
        <f>"Q"&amp;ROUNDUP(MONTH(SalesDataTable[[#This Row],[Order Date]])/3,0)</f>
        <v>Q2</v>
      </c>
      <c r="V1161" s="15">
        <f>MONTH(SalesDataTable[[#This Row],[Order Date]])</f>
        <v>6</v>
      </c>
      <c r="W1161" s="18" t="str">
        <f>TEXT(SalesDataTable[[#This Row],[Order Date]],"mmm")</f>
        <v>Jun</v>
      </c>
    </row>
    <row r="1162" spans="1:23" ht="15.6">
      <c r="A1162" s="11">
        <v>731</v>
      </c>
      <c r="B1162" s="12">
        <v>46195</v>
      </c>
      <c r="C1162" s="11">
        <f t="shared" si="126"/>
        <v>2026</v>
      </c>
      <c r="D1162" s="13" t="str">
        <f t="shared" si="127"/>
        <v>Jun</v>
      </c>
      <c r="E1162" s="14" t="str">
        <f t="shared" si="128"/>
        <v>Q2</v>
      </c>
      <c r="F1162" s="11" t="s">
        <v>35</v>
      </c>
      <c r="G1162" s="11" t="s">
        <v>42</v>
      </c>
      <c r="H1162" s="11" t="s">
        <v>26</v>
      </c>
      <c r="I1162" s="11" t="s">
        <v>37</v>
      </c>
      <c r="J1162" s="11" t="s">
        <v>47</v>
      </c>
      <c r="K1162" s="11" t="s">
        <v>64</v>
      </c>
      <c r="L1162" s="15">
        <v>2</v>
      </c>
      <c r="M1162" s="16">
        <v>80.650000000000006</v>
      </c>
      <c r="N1162" s="17">
        <v>0</v>
      </c>
      <c r="O1162" s="16">
        <v>39.18</v>
      </c>
      <c r="P1162" s="16">
        <f t="shared" si="129"/>
        <v>161.30000000000001</v>
      </c>
      <c r="Q1162" s="16">
        <f t="shared" si="130"/>
        <v>78.36</v>
      </c>
      <c r="R1162" s="16">
        <f t="shared" si="131"/>
        <v>82.94</v>
      </c>
      <c r="S1162" s="18">
        <f t="shared" si="132"/>
        <v>0.51419714817110995</v>
      </c>
      <c r="T1162" s="19">
        <f>YEAR(SalesDataTable[[#This Row],[Order Date]])</f>
        <v>2026</v>
      </c>
      <c r="U1162" s="18" t="str">
        <f>"Q"&amp;ROUNDUP(MONTH(SalesDataTable[[#This Row],[Order Date]])/3,0)</f>
        <v>Q2</v>
      </c>
      <c r="V1162" s="15">
        <f>MONTH(SalesDataTable[[#This Row],[Order Date]])</f>
        <v>6</v>
      </c>
      <c r="W1162" s="18" t="str">
        <f>TEXT(SalesDataTable[[#This Row],[Order Date]],"mmm")</f>
        <v>Jun</v>
      </c>
    </row>
    <row r="1163" spans="1:23" ht="15.6">
      <c r="A1163" s="11">
        <v>1362</v>
      </c>
      <c r="B1163" s="12">
        <v>46195</v>
      </c>
      <c r="C1163" s="11">
        <f t="shared" si="126"/>
        <v>2026</v>
      </c>
      <c r="D1163" s="13" t="str">
        <f t="shared" si="127"/>
        <v>Jun</v>
      </c>
      <c r="E1163" s="14" t="str">
        <f t="shared" si="128"/>
        <v>Q2</v>
      </c>
      <c r="F1163" s="11" t="s">
        <v>30</v>
      </c>
      <c r="G1163" s="11" t="s">
        <v>31</v>
      </c>
      <c r="H1163" s="11" t="s">
        <v>43</v>
      </c>
      <c r="I1163" s="11" t="s">
        <v>37</v>
      </c>
      <c r="J1163" s="11" t="s">
        <v>58</v>
      </c>
      <c r="K1163" s="11" t="s">
        <v>66</v>
      </c>
      <c r="L1163" s="15">
        <v>1</v>
      </c>
      <c r="M1163" s="16">
        <v>35.409999999999997</v>
      </c>
      <c r="N1163" s="17">
        <v>0.05</v>
      </c>
      <c r="O1163" s="16">
        <v>13.9</v>
      </c>
      <c r="P1163" s="16">
        <f t="shared" si="129"/>
        <v>33.639499999999998</v>
      </c>
      <c r="Q1163" s="16">
        <f t="shared" si="130"/>
        <v>13.9</v>
      </c>
      <c r="R1163" s="16">
        <f t="shared" si="131"/>
        <v>19.7395</v>
      </c>
      <c r="S1163" s="18">
        <f t="shared" si="132"/>
        <v>0.586795285304478</v>
      </c>
      <c r="T1163" s="19">
        <f>YEAR(SalesDataTable[[#This Row],[Order Date]])</f>
        <v>2026</v>
      </c>
      <c r="U1163" s="18" t="str">
        <f>"Q"&amp;ROUNDUP(MONTH(SalesDataTable[[#This Row],[Order Date]])/3,0)</f>
        <v>Q2</v>
      </c>
      <c r="V1163" s="15">
        <f>MONTH(SalesDataTable[[#This Row],[Order Date]])</f>
        <v>6</v>
      </c>
      <c r="W1163" s="18" t="str">
        <f>TEXT(SalesDataTable[[#This Row],[Order Date]],"mmm")</f>
        <v>Jun</v>
      </c>
    </row>
    <row r="1164" spans="1:23" ht="15.6">
      <c r="A1164" s="11">
        <v>1512</v>
      </c>
      <c r="B1164" s="12">
        <v>46195</v>
      </c>
      <c r="C1164" s="11">
        <f t="shared" si="126"/>
        <v>2026</v>
      </c>
      <c r="D1164" s="13" t="str">
        <f t="shared" si="127"/>
        <v>Jun</v>
      </c>
      <c r="E1164" s="14" t="str">
        <f t="shared" si="128"/>
        <v>Q2</v>
      </c>
      <c r="F1164" s="11" t="s">
        <v>24</v>
      </c>
      <c r="G1164" s="11" t="s">
        <v>25</v>
      </c>
      <c r="H1164" s="11" t="s">
        <v>52</v>
      </c>
      <c r="I1164" s="11" t="s">
        <v>27</v>
      </c>
      <c r="J1164" s="11" t="s">
        <v>58</v>
      </c>
      <c r="K1164" s="11" t="s">
        <v>59</v>
      </c>
      <c r="L1164" s="15">
        <v>3</v>
      </c>
      <c r="M1164" s="16">
        <v>41.01</v>
      </c>
      <c r="N1164" s="17">
        <v>0</v>
      </c>
      <c r="O1164" s="16">
        <v>14.33</v>
      </c>
      <c r="P1164" s="16">
        <f t="shared" si="129"/>
        <v>123.03</v>
      </c>
      <c r="Q1164" s="16">
        <f t="shared" si="130"/>
        <v>42.99</v>
      </c>
      <c r="R1164" s="16">
        <f t="shared" si="131"/>
        <v>80.040000000000006</v>
      </c>
      <c r="S1164" s="18">
        <f t="shared" si="132"/>
        <v>0.65057303096805696</v>
      </c>
      <c r="T1164" s="19">
        <f>YEAR(SalesDataTable[[#This Row],[Order Date]])</f>
        <v>2026</v>
      </c>
      <c r="U1164" s="18" t="str">
        <f>"Q"&amp;ROUNDUP(MONTH(SalesDataTable[[#This Row],[Order Date]])/3,0)</f>
        <v>Q2</v>
      </c>
      <c r="V1164" s="15">
        <f>MONTH(SalesDataTable[[#This Row],[Order Date]])</f>
        <v>6</v>
      </c>
      <c r="W1164" s="18" t="str">
        <f>TEXT(SalesDataTable[[#This Row],[Order Date]],"mmm")</f>
        <v>Jun</v>
      </c>
    </row>
    <row r="1165" spans="1:23" ht="15.6">
      <c r="A1165" s="11">
        <v>1647</v>
      </c>
      <c r="B1165" s="12">
        <v>46195</v>
      </c>
      <c r="C1165" s="11">
        <f t="shared" si="126"/>
        <v>2026</v>
      </c>
      <c r="D1165" s="13" t="str">
        <f t="shared" si="127"/>
        <v>Jun</v>
      </c>
      <c r="E1165" s="14" t="str">
        <f t="shared" si="128"/>
        <v>Q2</v>
      </c>
      <c r="F1165" s="11" t="s">
        <v>44</v>
      </c>
      <c r="G1165" s="11" t="s">
        <v>57</v>
      </c>
      <c r="H1165" s="11" t="s">
        <v>26</v>
      </c>
      <c r="I1165" s="11" t="s">
        <v>40</v>
      </c>
      <c r="J1165" s="11" t="s">
        <v>38</v>
      </c>
      <c r="K1165" s="11" t="s">
        <v>39</v>
      </c>
      <c r="L1165" s="15">
        <v>1</v>
      </c>
      <c r="M1165" s="16">
        <v>36.01</v>
      </c>
      <c r="N1165" s="17">
        <v>0</v>
      </c>
      <c r="O1165" s="16">
        <v>13.23</v>
      </c>
      <c r="P1165" s="16">
        <f t="shared" si="129"/>
        <v>36.01</v>
      </c>
      <c r="Q1165" s="16">
        <f t="shared" si="130"/>
        <v>13.23</v>
      </c>
      <c r="R1165" s="16">
        <f t="shared" si="131"/>
        <v>22.78</v>
      </c>
      <c r="S1165" s="18">
        <f t="shared" si="132"/>
        <v>0.63260205498472599</v>
      </c>
      <c r="T1165" s="19">
        <f>YEAR(SalesDataTable[[#This Row],[Order Date]])</f>
        <v>2026</v>
      </c>
      <c r="U1165" s="18" t="str">
        <f>"Q"&amp;ROUNDUP(MONTH(SalesDataTable[[#This Row],[Order Date]])/3,0)</f>
        <v>Q2</v>
      </c>
      <c r="V1165" s="15">
        <f>MONTH(SalesDataTable[[#This Row],[Order Date]])</f>
        <v>6</v>
      </c>
      <c r="W1165" s="18" t="str">
        <f>TEXT(SalesDataTable[[#This Row],[Order Date]],"mmm")</f>
        <v>Jun</v>
      </c>
    </row>
    <row r="1166" spans="1:23" ht="15.6">
      <c r="A1166" s="11">
        <v>2358</v>
      </c>
      <c r="B1166" s="12">
        <v>46195</v>
      </c>
      <c r="C1166" s="11">
        <f t="shared" si="126"/>
        <v>2026</v>
      </c>
      <c r="D1166" s="13" t="str">
        <f t="shared" si="127"/>
        <v>Jun</v>
      </c>
      <c r="E1166" s="14" t="str">
        <f t="shared" si="128"/>
        <v>Q2</v>
      </c>
      <c r="F1166" s="11" t="s">
        <v>24</v>
      </c>
      <c r="G1166" s="11" t="s">
        <v>25</v>
      </c>
      <c r="H1166" s="11" t="s">
        <v>52</v>
      </c>
      <c r="I1166" s="11" t="s">
        <v>27</v>
      </c>
      <c r="J1166" s="11" t="s">
        <v>58</v>
      </c>
      <c r="K1166" s="11" t="s">
        <v>69</v>
      </c>
      <c r="L1166" s="15">
        <v>2</v>
      </c>
      <c r="M1166" s="16">
        <v>50.21</v>
      </c>
      <c r="N1166" s="17">
        <v>0.05</v>
      </c>
      <c r="O1166" s="16">
        <v>21.74</v>
      </c>
      <c r="P1166" s="16">
        <f t="shared" si="129"/>
        <v>95.399000000000001</v>
      </c>
      <c r="Q1166" s="16">
        <f t="shared" si="130"/>
        <v>43.48</v>
      </c>
      <c r="R1166" s="16">
        <f t="shared" si="131"/>
        <v>51.918999999999997</v>
      </c>
      <c r="S1166" s="18">
        <f t="shared" si="132"/>
        <v>0.54423002337550697</v>
      </c>
      <c r="T1166" s="19">
        <f>YEAR(SalesDataTable[[#This Row],[Order Date]])</f>
        <v>2026</v>
      </c>
      <c r="U1166" s="18" t="str">
        <f>"Q"&amp;ROUNDUP(MONTH(SalesDataTable[[#This Row],[Order Date]])/3,0)</f>
        <v>Q2</v>
      </c>
      <c r="V1166" s="15">
        <f>MONTH(SalesDataTable[[#This Row],[Order Date]])</f>
        <v>6</v>
      </c>
      <c r="W1166" s="18" t="str">
        <f>TEXT(SalesDataTable[[#This Row],[Order Date]],"mmm")</f>
        <v>Jun</v>
      </c>
    </row>
    <row r="1167" spans="1:23" ht="15.6">
      <c r="A1167" s="11">
        <v>2366</v>
      </c>
      <c r="B1167" s="12">
        <v>46195</v>
      </c>
      <c r="C1167" s="11">
        <f t="shared" si="126"/>
        <v>2026</v>
      </c>
      <c r="D1167" s="13" t="str">
        <f t="shared" si="127"/>
        <v>Jun</v>
      </c>
      <c r="E1167" s="14" t="str">
        <f t="shared" si="128"/>
        <v>Q2</v>
      </c>
      <c r="F1167" s="11" t="s">
        <v>35</v>
      </c>
      <c r="G1167" s="11" t="s">
        <v>63</v>
      </c>
      <c r="H1167" s="11" t="s">
        <v>52</v>
      </c>
      <c r="I1167" s="11" t="s">
        <v>27</v>
      </c>
      <c r="J1167" s="11" t="s">
        <v>28</v>
      </c>
      <c r="K1167" s="11" t="s">
        <v>54</v>
      </c>
      <c r="L1167" s="15">
        <v>3</v>
      </c>
      <c r="M1167" s="16">
        <v>100.3</v>
      </c>
      <c r="N1167" s="17">
        <v>0</v>
      </c>
      <c r="O1167" s="16">
        <v>49.26</v>
      </c>
      <c r="P1167" s="16">
        <f t="shared" si="129"/>
        <v>300.89999999999998</v>
      </c>
      <c r="Q1167" s="16">
        <f t="shared" si="130"/>
        <v>147.78</v>
      </c>
      <c r="R1167" s="16">
        <f t="shared" si="131"/>
        <v>153.12</v>
      </c>
      <c r="S1167" s="18">
        <f t="shared" si="132"/>
        <v>0.50887337986041903</v>
      </c>
      <c r="T1167" s="19">
        <f>YEAR(SalesDataTable[[#This Row],[Order Date]])</f>
        <v>2026</v>
      </c>
      <c r="U1167" s="18" t="str">
        <f>"Q"&amp;ROUNDUP(MONTH(SalesDataTable[[#This Row],[Order Date]])/3,0)</f>
        <v>Q2</v>
      </c>
      <c r="V1167" s="15">
        <f>MONTH(SalesDataTable[[#This Row],[Order Date]])</f>
        <v>6</v>
      </c>
      <c r="W1167" s="18" t="str">
        <f>TEXT(SalesDataTable[[#This Row],[Order Date]],"mmm")</f>
        <v>Jun</v>
      </c>
    </row>
    <row r="1168" spans="1:23" ht="15.6">
      <c r="A1168" s="11">
        <v>3481</v>
      </c>
      <c r="B1168" s="12">
        <v>46195</v>
      </c>
      <c r="C1168" s="11">
        <f t="shared" si="126"/>
        <v>2026</v>
      </c>
      <c r="D1168" s="13" t="str">
        <f t="shared" si="127"/>
        <v>Jun</v>
      </c>
      <c r="E1168" s="14" t="str">
        <f t="shared" si="128"/>
        <v>Q2</v>
      </c>
      <c r="F1168" s="11" t="s">
        <v>44</v>
      </c>
      <c r="G1168" s="11" t="s">
        <v>57</v>
      </c>
      <c r="H1168" s="11" t="s">
        <v>43</v>
      </c>
      <c r="I1168" s="11" t="s">
        <v>37</v>
      </c>
      <c r="J1168" s="11" t="s">
        <v>38</v>
      </c>
      <c r="K1168" s="11" t="s">
        <v>56</v>
      </c>
      <c r="L1168" s="15">
        <v>1</v>
      </c>
      <c r="M1168" s="16">
        <v>47.7</v>
      </c>
      <c r="N1168" s="17">
        <v>0.1</v>
      </c>
      <c r="O1168" s="16">
        <v>18.760000000000002</v>
      </c>
      <c r="P1168" s="16">
        <f t="shared" si="129"/>
        <v>42.93</v>
      </c>
      <c r="Q1168" s="16">
        <f t="shared" si="130"/>
        <v>18.760000000000002</v>
      </c>
      <c r="R1168" s="16">
        <f t="shared" si="131"/>
        <v>24.17</v>
      </c>
      <c r="S1168" s="18">
        <f t="shared" si="132"/>
        <v>0.56300955043093404</v>
      </c>
      <c r="T1168" s="19">
        <f>YEAR(SalesDataTable[[#This Row],[Order Date]])</f>
        <v>2026</v>
      </c>
      <c r="U1168" s="18" t="str">
        <f>"Q"&amp;ROUNDUP(MONTH(SalesDataTable[[#This Row],[Order Date]])/3,0)</f>
        <v>Q2</v>
      </c>
      <c r="V1168" s="15">
        <f>MONTH(SalesDataTable[[#This Row],[Order Date]])</f>
        <v>6</v>
      </c>
      <c r="W1168" s="18" t="str">
        <f>TEXT(SalesDataTable[[#This Row],[Order Date]],"mmm")</f>
        <v>Jun</v>
      </c>
    </row>
    <row r="1169" spans="1:23" ht="15.6">
      <c r="A1169" s="11">
        <v>3595</v>
      </c>
      <c r="B1169" s="12">
        <v>46195</v>
      </c>
      <c r="C1169" s="11">
        <f t="shared" si="126"/>
        <v>2026</v>
      </c>
      <c r="D1169" s="13" t="str">
        <f t="shared" si="127"/>
        <v>Jun</v>
      </c>
      <c r="E1169" s="14" t="str">
        <f t="shared" si="128"/>
        <v>Q2</v>
      </c>
      <c r="F1169" s="11" t="s">
        <v>30</v>
      </c>
      <c r="G1169" s="11" t="s">
        <v>73</v>
      </c>
      <c r="H1169" s="11" t="s">
        <v>26</v>
      </c>
      <c r="I1169" s="11" t="s">
        <v>37</v>
      </c>
      <c r="J1169" s="11" t="s">
        <v>28</v>
      </c>
      <c r="K1169" s="11" t="s">
        <v>50</v>
      </c>
      <c r="L1169" s="15">
        <v>2</v>
      </c>
      <c r="M1169" s="16">
        <v>40.94</v>
      </c>
      <c r="N1169" s="17">
        <v>0.1</v>
      </c>
      <c r="O1169" s="16">
        <v>16.88</v>
      </c>
      <c r="P1169" s="16">
        <f t="shared" si="129"/>
        <v>73.691999999999993</v>
      </c>
      <c r="Q1169" s="16">
        <f t="shared" si="130"/>
        <v>33.76</v>
      </c>
      <c r="R1169" s="16">
        <f t="shared" si="131"/>
        <v>39.932000000000002</v>
      </c>
      <c r="S1169" s="18">
        <f t="shared" si="132"/>
        <v>0.541877001574119</v>
      </c>
      <c r="T1169" s="19">
        <f>YEAR(SalesDataTable[[#This Row],[Order Date]])</f>
        <v>2026</v>
      </c>
      <c r="U1169" s="18" t="str">
        <f>"Q"&amp;ROUNDUP(MONTH(SalesDataTable[[#This Row],[Order Date]])/3,0)</f>
        <v>Q2</v>
      </c>
      <c r="V1169" s="15">
        <f>MONTH(SalesDataTable[[#This Row],[Order Date]])</f>
        <v>6</v>
      </c>
      <c r="W1169" s="18" t="str">
        <f>TEXT(SalesDataTable[[#This Row],[Order Date]],"mmm")</f>
        <v>Jun</v>
      </c>
    </row>
    <row r="1170" spans="1:23" ht="15.6">
      <c r="A1170" s="11">
        <v>3766</v>
      </c>
      <c r="B1170" s="12">
        <v>46195</v>
      </c>
      <c r="C1170" s="11">
        <f t="shared" si="126"/>
        <v>2026</v>
      </c>
      <c r="D1170" s="13" t="str">
        <f t="shared" si="127"/>
        <v>Jun</v>
      </c>
      <c r="E1170" s="14" t="str">
        <f t="shared" si="128"/>
        <v>Q2</v>
      </c>
      <c r="F1170" s="11" t="s">
        <v>44</v>
      </c>
      <c r="G1170" s="11" t="s">
        <v>57</v>
      </c>
      <c r="H1170" s="11" t="s">
        <v>43</v>
      </c>
      <c r="I1170" s="11" t="s">
        <v>27</v>
      </c>
      <c r="J1170" s="11" t="s">
        <v>33</v>
      </c>
      <c r="K1170" s="11" t="s">
        <v>34</v>
      </c>
      <c r="L1170" s="15">
        <v>1</v>
      </c>
      <c r="M1170" s="16">
        <v>93.78</v>
      </c>
      <c r="N1170" s="17">
        <v>0</v>
      </c>
      <c r="O1170" s="16">
        <v>46.62</v>
      </c>
      <c r="P1170" s="16">
        <f t="shared" si="129"/>
        <v>93.78</v>
      </c>
      <c r="Q1170" s="16">
        <f t="shared" si="130"/>
        <v>46.62</v>
      </c>
      <c r="R1170" s="16">
        <f t="shared" si="131"/>
        <v>47.16</v>
      </c>
      <c r="S1170" s="18">
        <f t="shared" si="132"/>
        <v>0.50287907869481796</v>
      </c>
      <c r="T1170" s="19">
        <f>YEAR(SalesDataTable[[#This Row],[Order Date]])</f>
        <v>2026</v>
      </c>
      <c r="U1170" s="18" t="str">
        <f>"Q"&amp;ROUNDUP(MONTH(SalesDataTable[[#This Row],[Order Date]])/3,0)</f>
        <v>Q2</v>
      </c>
      <c r="V1170" s="15">
        <f>MONTH(SalesDataTable[[#This Row],[Order Date]])</f>
        <v>6</v>
      </c>
      <c r="W1170" s="18" t="str">
        <f>TEXT(SalesDataTable[[#This Row],[Order Date]],"mmm")</f>
        <v>Jun</v>
      </c>
    </row>
    <row r="1171" spans="1:23" ht="15.6">
      <c r="A1171" s="11">
        <v>3933</v>
      </c>
      <c r="B1171" s="12">
        <v>46195</v>
      </c>
      <c r="C1171" s="11">
        <f t="shared" si="126"/>
        <v>2026</v>
      </c>
      <c r="D1171" s="13" t="str">
        <f t="shared" si="127"/>
        <v>Jun</v>
      </c>
      <c r="E1171" s="14" t="str">
        <f t="shared" si="128"/>
        <v>Q2</v>
      </c>
      <c r="F1171" s="11" t="s">
        <v>44</v>
      </c>
      <c r="G1171" s="11" t="s">
        <v>45</v>
      </c>
      <c r="H1171" s="11" t="s">
        <v>43</v>
      </c>
      <c r="I1171" s="11" t="s">
        <v>37</v>
      </c>
      <c r="J1171" s="11" t="s">
        <v>58</v>
      </c>
      <c r="K1171" s="11" t="s">
        <v>69</v>
      </c>
      <c r="L1171" s="15">
        <v>2</v>
      </c>
      <c r="M1171" s="16">
        <v>51.42</v>
      </c>
      <c r="N1171" s="17">
        <v>0</v>
      </c>
      <c r="O1171" s="16">
        <v>22.19</v>
      </c>
      <c r="P1171" s="16">
        <f t="shared" si="129"/>
        <v>102.84</v>
      </c>
      <c r="Q1171" s="16">
        <f t="shared" si="130"/>
        <v>44.38</v>
      </c>
      <c r="R1171" s="16">
        <f t="shared" si="131"/>
        <v>58.46</v>
      </c>
      <c r="S1171" s="18">
        <f t="shared" si="132"/>
        <v>0.56845585375340302</v>
      </c>
      <c r="T1171" s="19">
        <f>YEAR(SalesDataTable[[#This Row],[Order Date]])</f>
        <v>2026</v>
      </c>
      <c r="U1171" s="18" t="str">
        <f>"Q"&amp;ROUNDUP(MONTH(SalesDataTable[[#This Row],[Order Date]])/3,0)</f>
        <v>Q2</v>
      </c>
      <c r="V1171" s="15">
        <f>MONTH(SalesDataTable[[#This Row],[Order Date]])</f>
        <v>6</v>
      </c>
      <c r="W1171" s="18" t="str">
        <f>TEXT(SalesDataTable[[#This Row],[Order Date]],"mmm")</f>
        <v>Jun</v>
      </c>
    </row>
    <row r="1172" spans="1:23" ht="15.6">
      <c r="A1172" s="11">
        <v>3951</v>
      </c>
      <c r="B1172" s="12">
        <v>46195</v>
      </c>
      <c r="C1172" s="11">
        <f t="shared" si="126"/>
        <v>2026</v>
      </c>
      <c r="D1172" s="13" t="str">
        <f t="shared" si="127"/>
        <v>Jun</v>
      </c>
      <c r="E1172" s="14" t="str">
        <f t="shared" si="128"/>
        <v>Q2</v>
      </c>
      <c r="F1172" s="11" t="s">
        <v>35</v>
      </c>
      <c r="G1172" s="11" t="s">
        <v>36</v>
      </c>
      <c r="H1172" s="11" t="s">
        <v>43</v>
      </c>
      <c r="I1172" s="11" t="s">
        <v>37</v>
      </c>
      <c r="J1172" s="11" t="s">
        <v>38</v>
      </c>
      <c r="K1172" s="11" t="s">
        <v>72</v>
      </c>
      <c r="L1172" s="15">
        <v>1</v>
      </c>
      <c r="M1172" s="16">
        <v>164.99</v>
      </c>
      <c r="N1172" s="17">
        <v>0.1</v>
      </c>
      <c r="O1172" s="16">
        <v>86.6</v>
      </c>
      <c r="P1172" s="16">
        <f t="shared" si="129"/>
        <v>148.49100000000001</v>
      </c>
      <c r="Q1172" s="16">
        <f t="shared" si="130"/>
        <v>86.6</v>
      </c>
      <c r="R1172" s="16">
        <f t="shared" si="131"/>
        <v>61.890999999999998</v>
      </c>
      <c r="S1172" s="18">
        <f t="shared" si="132"/>
        <v>0.41679967136055401</v>
      </c>
      <c r="T1172" s="19">
        <f>YEAR(SalesDataTable[[#This Row],[Order Date]])</f>
        <v>2026</v>
      </c>
      <c r="U1172" s="18" t="str">
        <f>"Q"&amp;ROUNDUP(MONTH(SalesDataTable[[#This Row],[Order Date]])/3,0)</f>
        <v>Q2</v>
      </c>
      <c r="V1172" s="15">
        <f>MONTH(SalesDataTable[[#This Row],[Order Date]])</f>
        <v>6</v>
      </c>
      <c r="W1172" s="18" t="str">
        <f>TEXT(SalesDataTable[[#This Row],[Order Date]],"mmm")</f>
        <v>Jun</v>
      </c>
    </row>
    <row r="1173" spans="1:23" ht="15.6">
      <c r="A1173" s="11">
        <v>4078</v>
      </c>
      <c r="B1173" s="12">
        <v>46195</v>
      </c>
      <c r="C1173" s="11">
        <f t="shared" si="126"/>
        <v>2026</v>
      </c>
      <c r="D1173" s="13" t="str">
        <f t="shared" si="127"/>
        <v>Jun</v>
      </c>
      <c r="E1173" s="14" t="str">
        <f t="shared" si="128"/>
        <v>Q2</v>
      </c>
      <c r="F1173" s="11" t="s">
        <v>35</v>
      </c>
      <c r="G1173" s="11" t="s">
        <v>49</v>
      </c>
      <c r="H1173" s="11" t="s">
        <v>52</v>
      </c>
      <c r="I1173" s="11" t="s">
        <v>27</v>
      </c>
      <c r="J1173" s="11" t="s">
        <v>33</v>
      </c>
      <c r="K1173" s="11" t="s">
        <v>41</v>
      </c>
      <c r="L1173" s="15">
        <v>1</v>
      </c>
      <c r="M1173" s="16">
        <v>145.65</v>
      </c>
      <c r="N1173" s="17">
        <v>0</v>
      </c>
      <c r="O1173" s="16">
        <v>79.87</v>
      </c>
      <c r="P1173" s="16">
        <f t="shared" si="129"/>
        <v>145.65</v>
      </c>
      <c r="Q1173" s="16">
        <f t="shared" si="130"/>
        <v>79.87</v>
      </c>
      <c r="R1173" s="16">
        <f t="shared" si="131"/>
        <v>65.78</v>
      </c>
      <c r="S1173" s="18">
        <f t="shared" si="132"/>
        <v>0.45163062135255699</v>
      </c>
      <c r="T1173" s="19">
        <f>YEAR(SalesDataTable[[#This Row],[Order Date]])</f>
        <v>2026</v>
      </c>
      <c r="U1173" s="18" t="str">
        <f>"Q"&amp;ROUNDUP(MONTH(SalesDataTable[[#This Row],[Order Date]])/3,0)</f>
        <v>Q2</v>
      </c>
      <c r="V1173" s="15">
        <f>MONTH(SalesDataTable[[#This Row],[Order Date]])</f>
        <v>6</v>
      </c>
      <c r="W1173" s="18" t="str">
        <f>TEXT(SalesDataTable[[#This Row],[Order Date]],"mmm")</f>
        <v>Jun</v>
      </c>
    </row>
    <row r="1174" spans="1:23" ht="15.6">
      <c r="A1174" s="11">
        <v>4182</v>
      </c>
      <c r="B1174" s="12">
        <v>46195</v>
      </c>
      <c r="C1174" s="11">
        <f t="shared" si="126"/>
        <v>2026</v>
      </c>
      <c r="D1174" s="13" t="str">
        <f t="shared" si="127"/>
        <v>Jun</v>
      </c>
      <c r="E1174" s="14" t="str">
        <f t="shared" si="128"/>
        <v>Q2</v>
      </c>
      <c r="F1174" s="11" t="s">
        <v>30</v>
      </c>
      <c r="G1174" s="11" t="s">
        <v>65</v>
      </c>
      <c r="H1174" s="11" t="s">
        <v>26</v>
      </c>
      <c r="I1174" s="11" t="s">
        <v>37</v>
      </c>
      <c r="J1174" s="11" t="s">
        <v>58</v>
      </c>
      <c r="K1174" s="11" t="s">
        <v>62</v>
      </c>
      <c r="L1174" s="15">
        <v>4</v>
      </c>
      <c r="M1174" s="16">
        <v>120.94</v>
      </c>
      <c r="N1174" s="17">
        <v>0.05</v>
      </c>
      <c r="O1174" s="16">
        <v>70.84</v>
      </c>
      <c r="P1174" s="16">
        <f t="shared" si="129"/>
        <v>459.572</v>
      </c>
      <c r="Q1174" s="16">
        <f t="shared" si="130"/>
        <v>283.36</v>
      </c>
      <c r="R1174" s="16">
        <f t="shared" si="131"/>
        <v>176.21199999999999</v>
      </c>
      <c r="S1174" s="18">
        <f t="shared" si="132"/>
        <v>0.38342631840059899</v>
      </c>
      <c r="T1174" s="19">
        <f>YEAR(SalesDataTable[[#This Row],[Order Date]])</f>
        <v>2026</v>
      </c>
      <c r="U1174" s="18" t="str">
        <f>"Q"&amp;ROUNDUP(MONTH(SalesDataTable[[#This Row],[Order Date]])/3,0)</f>
        <v>Q2</v>
      </c>
      <c r="V1174" s="15">
        <f>MONTH(SalesDataTable[[#This Row],[Order Date]])</f>
        <v>6</v>
      </c>
      <c r="W1174" s="18" t="str">
        <f>TEXT(SalesDataTable[[#This Row],[Order Date]],"mmm")</f>
        <v>Jun</v>
      </c>
    </row>
    <row r="1175" spans="1:23" ht="15.6">
      <c r="A1175" s="11">
        <v>323</v>
      </c>
      <c r="B1175" s="12">
        <v>46196</v>
      </c>
      <c r="C1175" s="11">
        <f t="shared" si="126"/>
        <v>2026</v>
      </c>
      <c r="D1175" s="13" t="str">
        <f t="shared" si="127"/>
        <v>Jun</v>
      </c>
      <c r="E1175" s="14" t="str">
        <f t="shared" si="128"/>
        <v>Q2</v>
      </c>
      <c r="F1175" s="11" t="s">
        <v>44</v>
      </c>
      <c r="G1175" s="11" t="s">
        <v>71</v>
      </c>
      <c r="H1175" s="11" t="s">
        <v>26</v>
      </c>
      <c r="I1175" s="11" t="s">
        <v>27</v>
      </c>
      <c r="J1175" s="11" t="s">
        <v>38</v>
      </c>
      <c r="K1175" s="11" t="s">
        <v>39</v>
      </c>
      <c r="L1175" s="15">
        <v>1</v>
      </c>
      <c r="M1175" s="16">
        <v>36.94</v>
      </c>
      <c r="N1175" s="17">
        <v>0</v>
      </c>
      <c r="O1175" s="16">
        <v>13.25</v>
      </c>
      <c r="P1175" s="16">
        <f t="shared" si="129"/>
        <v>36.94</v>
      </c>
      <c r="Q1175" s="16">
        <f t="shared" si="130"/>
        <v>13.25</v>
      </c>
      <c r="R1175" s="16">
        <f t="shared" si="131"/>
        <v>23.69</v>
      </c>
      <c r="S1175" s="18">
        <f t="shared" si="132"/>
        <v>0.64131023280996202</v>
      </c>
      <c r="T1175" s="19">
        <f>YEAR(SalesDataTable[[#This Row],[Order Date]])</f>
        <v>2026</v>
      </c>
      <c r="U1175" s="18" t="str">
        <f>"Q"&amp;ROUNDUP(MONTH(SalesDataTable[[#This Row],[Order Date]])/3,0)</f>
        <v>Q2</v>
      </c>
      <c r="V1175" s="15">
        <f>MONTH(SalesDataTable[[#This Row],[Order Date]])</f>
        <v>6</v>
      </c>
      <c r="W1175" s="18" t="str">
        <f>TEXT(SalesDataTable[[#This Row],[Order Date]],"mmm")</f>
        <v>Jun</v>
      </c>
    </row>
    <row r="1176" spans="1:23" ht="15.6">
      <c r="A1176" s="11">
        <v>544</v>
      </c>
      <c r="B1176" s="12">
        <v>46196</v>
      </c>
      <c r="C1176" s="11">
        <f t="shared" si="126"/>
        <v>2026</v>
      </c>
      <c r="D1176" s="13" t="str">
        <f t="shared" si="127"/>
        <v>Jun</v>
      </c>
      <c r="E1176" s="14" t="str">
        <f t="shared" si="128"/>
        <v>Q2</v>
      </c>
      <c r="F1176" s="11" t="s">
        <v>24</v>
      </c>
      <c r="G1176" s="11" t="s">
        <v>74</v>
      </c>
      <c r="H1176" s="11" t="s">
        <v>26</v>
      </c>
      <c r="I1176" s="11" t="s">
        <v>40</v>
      </c>
      <c r="J1176" s="11" t="s">
        <v>33</v>
      </c>
      <c r="K1176" s="11" t="s">
        <v>34</v>
      </c>
      <c r="L1176" s="15">
        <v>1</v>
      </c>
      <c r="M1176" s="16">
        <v>90.3</v>
      </c>
      <c r="N1176" s="17">
        <v>0.05</v>
      </c>
      <c r="O1176" s="16">
        <v>45.07</v>
      </c>
      <c r="P1176" s="16">
        <f t="shared" si="129"/>
        <v>85.784999999999997</v>
      </c>
      <c r="Q1176" s="16">
        <f t="shared" si="130"/>
        <v>45.07</v>
      </c>
      <c r="R1176" s="16">
        <f t="shared" si="131"/>
        <v>40.715000000000003</v>
      </c>
      <c r="S1176" s="18">
        <f t="shared" si="132"/>
        <v>0.474616774494375</v>
      </c>
      <c r="T1176" s="19">
        <f>YEAR(SalesDataTable[[#This Row],[Order Date]])</f>
        <v>2026</v>
      </c>
      <c r="U1176" s="18" t="str">
        <f>"Q"&amp;ROUNDUP(MONTH(SalesDataTable[[#This Row],[Order Date]])/3,0)</f>
        <v>Q2</v>
      </c>
      <c r="V1176" s="15">
        <f>MONTH(SalesDataTable[[#This Row],[Order Date]])</f>
        <v>6</v>
      </c>
      <c r="W1176" s="18" t="str">
        <f>TEXT(SalesDataTable[[#This Row],[Order Date]],"mmm")</f>
        <v>Jun</v>
      </c>
    </row>
    <row r="1177" spans="1:23" ht="15.6">
      <c r="A1177" s="11">
        <v>1570</v>
      </c>
      <c r="B1177" s="12">
        <v>46196</v>
      </c>
      <c r="C1177" s="11">
        <f t="shared" si="126"/>
        <v>2026</v>
      </c>
      <c r="D1177" s="13" t="str">
        <f t="shared" si="127"/>
        <v>Jun</v>
      </c>
      <c r="E1177" s="14" t="str">
        <f t="shared" si="128"/>
        <v>Q2</v>
      </c>
      <c r="F1177" s="11" t="s">
        <v>44</v>
      </c>
      <c r="G1177" s="11" t="s">
        <v>71</v>
      </c>
      <c r="H1177" s="11" t="s">
        <v>52</v>
      </c>
      <c r="I1177" s="11" t="s">
        <v>27</v>
      </c>
      <c r="J1177" s="11" t="s">
        <v>47</v>
      </c>
      <c r="K1177" s="11" t="s">
        <v>48</v>
      </c>
      <c r="L1177" s="15">
        <v>1</v>
      </c>
      <c r="M1177" s="16">
        <v>335.05</v>
      </c>
      <c r="N1177" s="17">
        <v>0</v>
      </c>
      <c r="O1177" s="16">
        <v>191.67</v>
      </c>
      <c r="P1177" s="16">
        <f t="shared" si="129"/>
        <v>335.05</v>
      </c>
      <c r="Q1177" s="16">
        <f t="shared" si="130"/>
        <v>191.67</v>
      </c>
      <c r="R1177" s="16">
        <f t="shared" si="131"/>
        <v>143.38</v>
      </c>
      <c r="S1177" s="18">
        <f t="shared" si="132"/>
        <v>0.42793612893597999</v>
      </c>
      <c r="T1177" s="19">
        <f>YEAR(SalesDataTable[[#This Row],[Order Date]])</f>
        <v>2026</v>
      </c>
      <c r="U1177" s="18" t="str">
        <f>"Q"&amp;ROUNDUP(MONTH(SalesDataTable[[#This Row],[Order Date]])/3,0)</f>
        <v>Q2</v>
      </c>
      <c r="V1177" s="15">
        <f>MONTH(SalesDataTable[[#This Row],[Order Date]])</f>
        <v>6</v>
      </c>
      <c r="W1177" s="18" t="str">
        <f>TEXT(SalesDataTable[[#This Row],[Order Date]],"mmm")</f>
        <v>Jun</v>
      </c>
    </row>
    <row r="1178" spans="1:23" ht="15.6">
      <c r="A1178" s="11">
        <v>1932</v>
      </c>
      <c r="B1178" s="12">
        <v>46196</v>
      </c>
      <c r="C1178" s="11">
        <f t="shared" si="126"/>
        <v>2026</v>
      </c>
      <c r="D1178" s="13" t="str">
        <f t="shared" si="127"/>
        <v>Jun</v>
      </c>
      <c r="E1178" s="14" t="str">
        <f t="shared" si="128"/>
        <v>Q2</v>
      </c>
      <c r="F1178" s="11" t="s">
        <v>44</v>
      </c>
      <c r="G1178" s="11" t="s">
        <v>57</v>
      </c>
      <c r="H1178" s="11" t="s">
        <v>26</v>
      </c>
      <c r="I1178" s="11" t="s">
        <v>37</v>
      </c>
      <c r="J1178" s="11" t="s">
        <v>38</v>
      </c>
      <c r="K1178" s="11" t="s">
        <v>39</v>
      </c>
      <c r="L1178" s="15">
        <v>1</v>
      </c>
      <c r="M1178" s="16">
        <v>35.9</v>
      </c>
      <c r="N1178" s="17">
        <v>0.05</v>
      </c>
      <c r="O1178" s="16">
        <v>13.81</v>
      </c>
      <c r="P1178" s="16">
        <f t="shared" si="129"/>
        <v>34.104999999999997</v>
      </c>
      <c r="Q1178" s="16">
        <f t="shared" si="130"/>
        <v>13.81</v>
      </c>
      <c r="R1178" s="16">
        <f t="shared" si="131"/>
        <v>20.295000000000002</v>
      </c>
      <c r="S1178" s="18">
        <f t="shared" si="132"/>
        <v>0.59507403606509301</v>
      </c>
      <c r="T1178" s="19">
        <f>YEAR(SalesDataTable[[#This Row],[Order Date]])</f>
        <v>2026</v>
      </c>
      <c r="U1178" s="18" t="str">
        <f>"Q"&amp;ROUNDUP(MONTH(SalesDataTable[[#This Row],[Order Date]])/3,0)</f>
        <v>Q2</v>
      </c>
      <c r="V1178" s="15">
        <f>MONTH(SalesDataTable[[#This Row],[Order Date]])</f>
        <v>6</v>
      </c>
      <c r="W1178" s="18" t="str">
        <f>TEXT(SalesDataTable[[#This Row],[Order Date]],"mmm")</f>
        <v>Jun</v>
      </c>
    </row>
    <row r="1179" spans="1:23" ht="15.6">
      <c r="A1179" s="11">
        <v>4352</v>
      </c>
      <c r="B1179" s="12">
        <v>46196</v>
      </c>
      <c r="C1179" s="11">
        <f t="shared" si="126"/>
        <v>2026</v>
      </c>
      <c r="D1179" s="13" t="str">
        <f t="shared" si="127"/>
        <v>Jun</v>
      </c>
      <c r="E1179" s="14" t="str">
        <f t="shared" si="128"/>
        <v>Q2</v>
      </c>
      <c r="F1179" s="11" t="s">
        <v>44</v>
      </c>
      <c r="G1179" s="11" t="s">
        <v>71</v>
      </c>
      <c r="H1179" s="11" t="s">
        <v>26</v>
      </c>
      <c r="I1179" s="11" t="s">
        <v>27</v>
      </c>
      <c r="J1179" s="11" t="s">
        <v>28</v>
      </c>
      <c r="K1179" s="11" t="s">
        <v>46</v>
      </c>
      <c r="L1179" s="15">
        <v>6</v>
      </c>
      <c r="M1179" s="16">
        <v>51.34</v>
      </c>
      <c r="N1179" s="17">
        <v>0.1</v>
      </c>
      <c r="O1179" s="16">
        <v>22.47</v>
      </c>
      <c r="P1179" s="16">
        <f t="shared" si="129"/>
        <v>277.23599999999999</v>
      </c>
      <c r="Q1179" s="16">
        <f t="shared" si="130"/>
        <v>134.82</v>
      </c>
      <c r="R1179" s="16">
        <f t="shared" si="131"/>
        <v>142.416</v>
      </c>
      <c r="S1179" s="18">
        <f t="shared" si="132"/>
        <v>0.51369951954291704</v>
      </c>
      <c r="T1179" s="19">
        <f>YEAR(SalesDataTable[[#This Row],[Order Date]])</f>
        <v>2026</v>
      </c>
      <c r="U1179" s="18" t="str">
        <f>"Q"&amp;ROUNDUP(MONTH(SalesDataTable[[#This Row],[Order Date]])/3,0)</f>
        <v>Q2</v>
      </c>
      <c r="V1179" s="15">
        <f>MONTH(SalesDataTable[[#This Row],[Order Date]])</f>
        <v>6</v>
      </c>
      <c r="W1179" s="18" t="str">
        <f>TEXT(SalesDataTable[[#This Row],[Order Date]],"mmm")</f>
        <v>Jun</v>
      </c>
    </row>
    <row r="1180" spans="1:23" ht="15.6">
      <c r="A1180" s="11">
        <v>4561</v>
      </c>
      <c r="B1180" s="12">
        <v>46196</v>
      </c>
      <c r="C1180" s="11">
        <f t="shared" si="126"/>
        <v>2026</v>
      </c>
      <c r="D1180" s="13" t="str">
        <f t="shared" si="127"/>
        <v>Jun</v>
      </c>
      <c r="E1180" s="14" t="str">
        <f t="shared" si="128"/>
        <v>Q2</v>
      </c>
      <c r="F1180" s="11" t="s">
        <v>24</v>
      </c>
      <c r="G1180" s="11" t="s">
        <v>25</v>
      </c>
      <c r="H1180" s="11" t="s">
        <v>43</v>
      </c>
      <c r="I1180" s="11" t="s">
        <v>27</v>
      </c>
      <c r="J1180" s="11" t="s">
        <v>33</v>
      </c>
      <c r="K1180" s="11" t="s">
        <v>61</v>
      </c>
      <c r="L1180" s="15">
        <v>1</v>
      </c>
      <c r="M1180" s="16">
        <v>157.91</v>
      </c>
      <c r="N1180" s="17">
        <v>0</v>
      </c>
      <c r="O1180" s="16">
        <v>77.12</v>
      </c>
      <c r="P1180" s="16">
        <f t="shared" si="129"/>
        <v>157.91</v>
      </c>
      <c r="Q1180" s="16">
        <f t="shared" si="130"/>
        <v>77.12</v>
      </c>
      <c r="R1180" s="16">
        <f t="shared" si="131"/>
        <v>80.790000000000006</v>
      </c>
      <c r="S1180" s="18">
        <f t="shared" si="132"/>
        <v>0.51162054334747598</v>
      </c>
      <c r="T1180" s="19">
        <f>YEAR(SalesDataTable[[#This Row],[Order Date]])</f>
        <v>2026</v>
      </c>
      <c r="U1180" s="18" t="str">
        <f>"Q"&amp;ROUNDUP(MONTH(SalesDataTable[[#This Row],[Order Date]])/3,0)</f>
        <v>Q2</v>
      </c>
      <c r="V1180" s="15">
        <f>MONTH(SalesDataTable[[#This Row],[Order Date]])</f>
        <v>6</v>
      </c>
      <c r="W1180" s="18" t="str">
        <f>TEXT(SalesDataTable[[#This Row],[Order Date]],"mmm")</f>
        <v>Jun</v>
      </c>
    </row>
    <row r="1181" spans="1:23" ht="15.6">
      <c r="A1181" s="11">
        <v>4741</v>
      </c>
      <c r="B1181" s="12">
        <v>46196</v>
      </c>
      <c r="C1181" s="11">
        <f t="shared" si="126"/>
        <v>2026</v>
      </c>
      <c r="D1181" s="13" t="str">
        <f t="shared" si="127"/>
        <v>Jun</v>
      </c>
      <c r="E1181" s="14" t="str">
        <f t="shared" si="128"/>
        <v>Q2</v>
      </c>
      <c r="F1181" s="11" t="s">
        <v>44</v>
      </c>
      <c r="G1181" s="11" t="s">
        <v>71</v>
      </c>
      <c r="H1181" s="11" t="s">
        <v>26</v>
      </c>
      <c r="I1181" s="11" t="s">
        <v>37</v>
      </c>
      <c r="J1181" s="11" t="s">
        <v>28</v>
      </c>
      <c r="K1181" s="11" t="s">
        <v>50</v>
      </c>
      <c r="L1181" s="15">
        <v>3</v>
      </c>
      <c r="M1181" s="16">
        <v>41.09</v>
      </c>
      <c r="N1181" s="17">
        <v>0.05</v>
      </c>
      <c r="O1181" s="16">
        <v>16.809999999999999</v>
      </c>
      <c r="P1181" s="16">
        <f t="shared" si="129"/>
        <v>117.1065</v>
      </c>
      <c r="Q1181" s="16">
        <f t="shared" si="130"/>
        <v>50.43</v>
      </c>
      <c r="R1181" s="16">
        <f t="shared" si="131"/>
        <v>66.676500000000004</v>
      </c>
      <c r="S1181" s="18">
        <f t="shared" si="132"/>
        <v>0.569366346018368</v>
      </c>
      <c r="T1181" s="19">
        <f>YEAR(SalesDataTable[[#This Row],[Order Date]])</f>
        <v>2026</v>
      </c>
      <c r="U1181" s="18" t="str">
        <f>"Q"&amp;ROUNDUP(MONTH(SalesDataTable[[#This Row],[Order Date]])/3,0)</f>
        <v>Q2</v>
      </c>
      <c r="V1181" s="15">
        <f>MONTH(SalesDataTable[[#This Row],[Order Date]])</f>
        <v>6</v>
      </c>
      <c r="W1181" s="18" t="str">
        <f>TEXT(SalesDataTable[[#This Row],[Order Date]],"mmm")</f>
        <v>Jun</v>
      </c>
    </row>
    <row r="1182" spans="1:23" ht="15.6">
      <c r="A1182" s="11">
        <v>4882</v>
      </c>
      <c r="B1182" s="12">
        <v>46196</v>
      </c>
      <c r="C1182" s="11">
        <f t="shared" si="126"/>
        <v>2026</v>
      </c>
      <c r="D1182" s="13" t="str">
        <f t="shared" si="127"/>
        <v>Jun</v>
      </c>
      <c r="E1182" s="14" t="str">
        <f t="shared" si="128"/>
        <v>Q2</v>
      </c>
      <c r="F1182" s="11" t="s">
        <v>30</v>
      </c>
      <c r="G1182" s="11" t="s">
        <v>67</v>
      </c>
      <c r="H1182" s="11" t="s">
        <v>26</v>
      </c>
      <c r="I1182" s="11" t="s">
        <v>27</v>
      </c>
      <c r="J1182" s="11" t="s">
        <v>47</v>
      </c>
      <c r="K1182" s="11" t="s">
        <v>75</v>
      </c>
      <c r="L1182" s="15">
        <v>2</v>
      </c>
      <c r="M1182" s="16">
        <v>120.18</v>
      </c>
      <c r="N1182" s="17">
        <v>0.05</v>
      </c>
      <c r="O1182" s="16">
        <v>59.4</v>
      </c>
      <c r="P1182" s="16">
        <f t="shared" si="129"/>
        <v>228.34200000000001</v>
      </c>
      <c r="Q1182" s="16">
        <f t="shared" si="130"/>
        <v>118.8</v>
      </c>
      <c r="R1182" s="16">
        <f t="shared" si="131"/>
        <v>109.542</v>
      </c>
      <c r="S1182" s="18">
        <f t="shared" si="132"/>
        <v>0.47972777675591899</v>
      </c>
      <c r="T1182" s="19">
        <f>YEAR(SalesDataTable[[#This Row],[Order Date]])</f>
        <v>2026</v>
      </c>
      <c r="U1182" s="18" t="str">
        <f>"Q"&amp;ROUNDUP(MONTH(SalesDataTable[[#This Row],[Order Date]])/3,0)</f>
        <v>Q2</v>
      </c>
      <c r="V1182" s="15">
        <f>MONTH(SalesDataTable[[#This Row],[Order Date]])</f>
        <v>6</v>
      </c>
      <c r="W1182" s="18" t="str">
        <f>TEXT(SalesDataTable[[#This Row],[Order Date]],"mmm")</f>
        <v>Jun</v>
      </c>
    </row>
    <row r="1183" spans="1:23" ht="15.6">
      <c r="A1183" s="11">
        <v>4885</v>
      </c>
      <c r="B1183" s="12">
        <v>46196</v>
      </c>
      <c r="C1183" s="11">
        <f t="shared" si="126"/>
        <v>2026</v>
      </c>
      <c r="D1183" s="13" t="str">
        <f t="shared" si="127"/>
        <v>Jun</v>
      </c>
      <c r="E1183" s="14" t="str">
        <f t="shared" si="128"/>
        <v>Q2</v>
      </c>
      <c r="F1183" s="11" t="s">
        <v>44</v>
      </c>
      <c r="G1183" s="11" t="s">
        <v>71</v>
      </c>
      <c r="H1183" s="11" t="s">
        <v>52</v>
      </c>
      <c r="I1183" s="11" t="s">
        <v>37</v>
      </c>
      <c r="J1183" s="11" t="s">
        <v>47</v>
      </c>
      <c r="K1183" s="11" t="s">
        <v>53</v>
      </c>
      <c r="L1183" s="15">
        <v>1</v>
      </c>
      <c r="M1183" s="16">
        <v>198.1</v>
      </c>
      <c r="N1183" s="17">
        <v>0.1</v>
      </c>
      <c r="O1183" s="16">
        <v>103.46</v>
      </c>
      <c r="P1183" s="16">
        <f t="shared" si="129"/>
        <v>178.29</v>
      </c>
      <c r="Q1183" s="16">
        <f t="shared" si="130"/>
        <v>103.46</v>
      </c>
      <c r="R1183" s="16">
        <f t="shared" si="131"/>
        <v>74.83</v>
      </c>
      <c r="S1183" s="18">
        <f t="shared" si="132"/>
        <v>0.41970946211228899</v>
      </c>
      <c r="T1183" s="19">
        <f>YEAR(SalesDataTable[[#This Row],[Order Date]])</f>
        <v>2026</v>
      </c>
      <c r="U1183" s="18" t="str">
        <f>"Q"&amp;ROUNDUP(MONTH(SalesDataTable[[#This Row],[Order Date]])/3,0)</f>
        <v>Q2</v>
      </c>
      <c r="V1183" s="15">
        <f>MONTH(SalesDataTable[[#This Row],[Order Date]])</f>
        <v>6</v>
      </c>
      <c r="W1183" s="18" t="str">
        <f>TEXT(SalesDataTable[[#This Row],[Order Date]],"mmm")</f>
        <v>Jun</v>
      </c>
    </row>
    <row r="1184" spans="1:23" ht="15.6">
      <c r="A1184" s="11">
        <v>4982</v>
      </c>
      <c r="B1184" s="12">
        <v>46196</v>
      </c>
      <c r="C1184" s="11">
        <f t="shared" si="126"/>
        <v>2026</v>
      </c>
      <c r="D1184" s="13" t="str">
        <f t="shared" si="127"/>
        <v>Jun</v>
      </c>
      <c r="E1184" s="14" t="str">
        <f t="shared" si="128"/>
        <v>Q2</v>
      </c>
      <c r="F1184" s="11" t="s">
        <v>35</v>
      </c>
      <c r="G1184" s="11" t="s">
        <v>63</v>
      </c>
      <c r="H1184" s="11" t="s">
        <v>26</v>
      </c>
      <c r="I1184" s="11" t="s">
        <v>27</v>
      </c>
      <c r="J1184" s="11" t="s">
        <v>38</v>
      </c>
      <c r="K1184" s="11" t="s">
        <v>39</v>
      </c>
      <c r="L1184" s="15">
        <v>1</v>
      </c>
      <c r="M1184" s="16">
        <v>36.700000000000003</v>
      </c>
      <c r="N1184" s="17">
        <v>0.15</v>
      </c>
      <c r="O1184" s="16">
        <v>13.59</v>
      </c>
      <c r="P1184" s="16">
        <f t="shared" si="129"/>
        <v>31.195</v>
      </c>
      <c r="Q1184" s="16">
        <f t="shared" si="130"/>
        <v>13.59</v>
      </c>
      <c r="R1184" s="16">
        <f t="shared" si="131"/>
        <v>17.605</v>
      </c>
      <c r="S1184" s="18">
        <f t="shared" si="132"/>
        <v>0.56435326174066403</v>
      </c>
      <c r="T1184" s="19">
        <f>YEAR(SalesDataTable[[#This Row],[Order Date]])</f>
        <v>2026</v>
      </c>
      <c r="U1184" s="18" t="str">
        <f>"Q"&amp;ROUNDUP(MONTH(SalesDataTable[[#This Row],[Order Date]])/3,0)</f>
        <v>Q2</v>
      </c>
      <c r="V1184" s="15">
        <f>MONTH(SalesDataTable[[#This Row],[Order Date]])</f>
        <v>6</v>
      </c>
      <c r="W1184" s="18" t="str">
        <f>TEXT(SalesDataTable[[#This Row],[Order Date]],"mmm")</f>
        <v>Jun</v>
      </c>
    </row>
    <row r="1185" spans="1:23" ht="15.6">
      <c r="A1185" s="11">
        <v>40</v>
      </c>
      <c r="B1185" s="12">
        <v>46197</v>
      </c>
      <c r="C1185" s="11">
        <f t="shared" si="126"/>
        <v>2026</v>
      </c>
      <c r="D1185" s="13" t="str">
        <f t="shared" si="127"/>
        <v>Jun</v>
      </c>
      <c r="E1185" s="14" t="str">
        <f t="shared" si="128"/>
        <v>Q2</v>
      </c>
      <c r="F1185" s="11" t="s">
        <v>44</v>
      </c>
      <c r="G1185" s="11" t="s">
        <v>55</v>
      </c>
      <c r="H1185" s="11" t="s">
        <v>43</v>
      </c>
      <c r="I1185" s="11" t="s">
        <v>37</v>
      </c>
      <c r="J1185" s="11" t="s">
        <v>38</v>
      </c>
      <c r="K1185" s="11" t="s">
        <v>72</v>
      </c>
      <c r="L1185" s="15">
        <v>1</v>
      </c>
      <c r="M1185" s="16">
        <v>167.23</v>
      </c>
      <c r="N1185" s="17">
        <v>0.05</v>
      </c>
      <c r="O1185" s="16">
        <v>85.14</v>
      </c>
      <c r="P1185" s="16">
        <f t="shared" si="129"/>
        <v>158.86850000000001</v>
      </c>
      <c r="Q1185" s="16">
        <f t="shared" si="130"/>
        <v>85.14</v>
      </c>
      <c r="R1185" s="16">
        <f t="shared" si="131"/>
        <v>73.728499999999997</v>
      </c>
      <c r="S1185" s="18">
        <f t="shared" si="132"/>
        <v>0.464085076651444</v>
      </c>
      <c r="T1185" s="19">
        <f>YEAR(SalesDataTable[[#This Row],[Order Date]])</f>
        <v>2026</v>
      </c>
      <c r="U1185" s="18" t="str">
        <f>"Q"&amp;ROUNDUP(MONTH(SalesDataTable[[#This Row],[Order Date]])/3,0)</f>
        <v>Q2</v>
      </c>
      <c r="V1185" s="15">
        <f>MONTH(SalesDataTable[[#This Row],[Order Date]])</f>
        <v>6</v>
      </c>
      <c r="W1185" s="18" t="str">
        <f>TEXT(SalesDataTable[[#This Row],[Order Date]],"mmm")</f>
        <v>Jun</v>
      </c>
    </row>
    <row r="1186" spans="1:23" ht="15.6">
      <c r="A1186" s="11">
        <v>110</v>
      </c>
      <c r="B1186" s="12">
        <v>46197</v>
      </c>
      <c r="C1186" s="11">
        <f t="shared" si="126"/>
        <v>2026</v>
      </c>
      <c r="D1186" s="13" t="str">
        <f t="shared" si="127"/>
        <v>Jun</v>
      </c>
      <c r="E1186" s="14" t="str">
        <f t="shared" si="128"/>
        <v>Q2</v>
      </c>
      <c r="F1186" s="11" t="s">
        <v>30</v>
      </c>
      <c r="G1186" s="11" t="s">
        <v>67</v>
      </c>
      <c r="H1186" s="11" t="s">
        <v>43</v>
      </c>
      <c r="I1186" s="11" t="s">
        <v>40</v>
      </c>
      <c r="J1186" s="11" t="s">
        <v>33</v>
      </c>
      <c r="K1186" s="11" t="s">
        <v>70</v>
      </c>
      <c r="L1186" s="15">
        <v>2</v>
      </c>
      <c r="M1186" s="16">
        <v>72.97</v>
      </c>
      <c r="N1186" s="17">
        <v>0</v>
      </c>
      <c r="O1186" s="16">
        <v>31.57</v>
      </c>
      <c r="P1186" s="16">
        <f t="shared" si="129"/>
        <v>145.94</v>
      </c>
      <c r="Q1186" s="16">
        <f t="shared" si="130"/>
        <v>63.14</v>
      </c>
      <c r="R1186" s="16">
        <f t="shared" si="131"/>
        <v>82.8</v>
      </c>
      <c r="S1186" s="18">
        <f t="shared" si="132"/>
        <v>0.56735644785528305</v>
      </c>
      <c r="T1186" s="19">
        <f>YEAR(SalesDataTable[[#This Row],[Order Date]])</f>
        <v>2026</v>
      </c>
      <c r="U1186" s="18" t="str">
        <f>"Q"&amp;ROUNDUP(MONTH(SalesDataTable[[#This Row],[Order Date]])/3,0)</f>
        <v>Q2</v>
      </c>
      <c r="V1186" s="15">
        <f>MONTH(SalesDataTable[[#This Row],[Order Date]])</f>
        <v>6</v>
      </c>
      <c r="W1186" s="18" t="str">
        <f>TEXT(SalesDataTable[[#This Row],[Order Date]],"mmm")</f>
        <v>Jun</v>
      </c>
    </row>
    <row r="1187" spans="1:23" ht="15.6">
      <c r="A1187" s="11">
        <v>1169</v>
      </c>
      <c r="B1187" s="12">
        <v>46197</v>
      </c>
      <c r="C1187" s="11">
        <f t="shared" si="126"/>
        <v>2026</v>
      </c>
      <c r="D1187" s="13" t="str">
        <f t="shared" si="127"/>
        <v>Jun</v>
      </c>
      <c r="E1187" s="14" t="str">
        <f t="shared" si="128"/>
        <v>Q2</v>
      </c>
      <c r="F1187" s="11" t="s">
        <v>30</v>
      </c>
      <c r="G1187" s="11" t="s">
        <v>65</v>
      </c>
      <c r="H1187" s="11" t="s">
        <v>43</v>
      </c>
      <c r="I1187" s="11" t="s">
        <v>37</v>
      </c>
      <c r="J1187" s="11" t="s">
        <v>28</v>
      </c>
      <c r="K1187" s="11" t="s">
        <v>29</v>
      </c>
      <c r="L1187" s="15">
        <v>3</v>
      </c>
      <c r="M1187" s="16">
        <v>82.91</v>
      </c>
      <c r="N1187" s="17">
        <v>0</v>
      </c>
      <c r="O1187" s="16">
        <v>42.29</v>
      </c>
      <c r="P1187" s="16">
        <f t="shared" si="129"/>
        <v>248.73</v>
      </c>
      <c r="Q1187" s="16">
        <f t="shared" si="130"/>
        <v>126.87</v>
      </c>
      <c r="R1187" s="16">
        <f t="shared" si="131"/>
        <v>121.86</v>
      </c>
      <c r="S1187" s="18">
        <f t="shared" si="132"/>
        <v>0.48992883849957802</v>
      </c>
      <c r="T1187" s="19">
        <f>YEAR(SalesDataTable[[#This Row],[Order Date]])</f>
        <v>2026</v>
      </c>
      <c r="U1187" s="18" t="str">
        <f>"Q"&amp;ROUNDUP(MONTH(SalesDataTable[[#This Row],[Order Date]])/3,0)</f>
        <v>Q2</v>
      </c>
      <c r="V1187" s="15">
        <f>MONTH(SalesDataTable[[#This Row],[Order Date]])</f>
        <v>6</v>
      </c>
      <c r="W1187" s="18" t="str">
        <f>TEXT(SalesDataTable[[#This Row],[Order Date]],"mmm")</f>
        <v>Jun</v>
      </c>
    </row>
    <row r="1188" spans="1:23" ht="15.6">
      <c r="A1188" s="11">
        <v>2211</v>
      </c>
      <c r="B1188" s="12">
        <v>46197</v>
      </c>
      <c r="C1188" s="11">
        <f t="shared" si="126"/>
        <v>2026</v>
      </c>
      <c r="D1188" s="13" t="str">
        <f t="shared" si="127"/>
        <v>Jun</v>
      </c>
      <c r="E1188" s="14" t="str">
        <f t="shared" si="128"/>
        <v>Q2</v>
      </c>
      <c r="F1188" s="11" t="s">
        <v>35</v>
      </c>
      <c r="G1188" s="11" t="s">
        <v>63</v>
      </c>
      <c r="H1188" s="11" t="s">
        <v>52</v>
      </c>
      <c r="I1188" s="11" t="s">
        <v>37</v>
      </c>
      <c r="J1188" s="11" t="s">
        <v>58</v>
      </c>
      <c r="K1188" s="11" t="s">
        <v>59</v>
      </c>
      <c r="L1188" s="15">
        <v>2</v>
      </c>
      <c r="M1188" s="16">
        <v>41.25</v>
      </c>
      <c r="N1188" s="17">
        <v>0</v>
      </c>
      <c r="O1188" s="16">
        <v>14.72</v>
      </c>
      <c r="P1188" s="16">
        <f t="shared" si="129"/>
        <v>82.5</v>
      </c>
      <c r="Q1188" s="16">
        <f t="shared" si="130"/>
        <v>29.44</v>
      </c>
      <c r="R1188" s="16">
        <f t="shared" si="131"/>
        <v>53.06</v>
      </c>
      <c r="S1188" s="18">
        <f t="shared" si="132"/>
        <v>0.64315151515151503</v>
      </c>
      <c r="T1188" s="19">
        <f>YEAR(SalesDataTable[[#This Row],[Order Date]])</f>
        <v>2026</v>
      </c>
      <c r="U1188" s="18" t="str">
        <f>"Q"&amp;ROUNDUP(MONTH(SalesDataTable[[#This Row],[Order Date]])/3,0)</f>
        <v>Q2</v>
      </c>
      <c r="V1188" s="15">
        <f>MONTH(SalesDataTable[[#This Row],[Order Date]])</f>
        <v>6</v>
      </c>
      <c r="W1188" s="18" t="str">
        <f>TEXT(SalesDataTable[[#This Row],[Order Date]],"mmm")</f>
        <v>Jun</v>
      </c>
    </row>
    <row r="1189" spans="1:23" ht="15.6">
      <c r="A1189" s="11">
        <v>3494</v>
      </c>
      <c r="B1189" s="12">
        <v>46197</v>
      </c>
      <c r="C1189" s="11">
        <f t="shared" si="126"/>
        <v>2026</v>
      </c>
      <c r="D1189" s="13" t="str">
        <f t="shared" si="127"/>
        <v>Jun</v>
      </c>
      <c r="E1189" s="14" t="str">
        <f t="shared" si="128"/>
        <v>Q2</v>
      </c>
      <c r="F1189" s="11" t="s">
        <v>44</v>
      </c>
      <c r="G1189" s="11" t="s">
        <v>57</v>
      </c>
      <c r="H1189" s="11" t="s">
        <v>32</v>
      </c>
      <c r="I1189" s="11" t="s">
        <v>40</v>
      </c>
      <c r="J1189" s="11" t="s">
        <v>47</v>
      </c>
      <c r="K1189" s="11" t="s">
        <v>53</v>
      </c>
      <c r="L1189" s="15">
        <v>6</v>
      </c>
      <c r="M1189" s="16">
        <v>194.79</v>
      </c>
      <c r="N1189" s="17">
        <v>0.15</v>
      </c>
      <c r="O1189" s="16">
        <v>106.78</v>
      </c>
      <c r="P1189" s="16">
        <f t="shared" si="129"/>
        <v>993.42899999999997</v>
      </c>
      <c r="Q1189" s="16">
        <f t="shared" si="130"/>
        <v>640.67999999999995</v>
      </c>
      <c r="R1189" s="16">
        <f t="shared" si="131"/>
        <v>352.74900000000002</v>
      </c>
      <c r="S1189" s="18">
        <f t="shared" si="132"/>
        <v>0.35508224543475198</v>
      </c>
      <c r="T1189" s="19">
        <f>YEAR(SalesDataTable[[#This Row],[Order Date]])</f>
        <v>2026</v>
      </c>
      <c r="U1189" s="18" t="str">
        <f>"Q"&amp;ROUNDUP(MONTH(SalesDataTable[[#This Row],[Order Date]])/3,0)</f>
        <v>Q2</v>
      </c>
      <c r="V1189" s="15">
        <f>MONTH(SalesDataTable[[#This Row],[Order Date]])</f>
        <v>6</v>
      </c>
      <c r="W1189" s="18" t="str">
        <f>TEXT(SalesDataTable[[#This Row],[Order Date]],"mmm")</f>
        <v>Jun</v>
      </c>
    </row>
    <row r="1190" spans="1:23" ht="15.6">
      <c r="A1190" s="11">
        <v>3586</v>
      </c>
      <c r="B1190" s="12">
        <v>46197</v>
      </c>
      <c r="C1190" s="11">
        <f t="shared" si="126"/>
        <v>2026</v>
      </c>
      <c r="D1190" s="13" t="str">
        <f t="shared" si="127"/>
        <v>Jun</v>
      </c>
      <c r="E1190" s="14" t="str">
        <f t="shared" si="128"/>
        <v>Q2</v>
      </c>
      <c r="F1190" s="11" t="s">
        <v>24</v>
      </c>
      <c r="G1190" s="11" t="s">
        <v>74</v>
      </c>
      <c r="H1190" s="11" t="s">
        <v>32</v>
      </c>
      <c r="I1190" s="11" t="s">
        <v>40</v>
      </c>
      <c r="J1190" s="11" t="s">
        <v>47</v>
      </c>
      <c r="K1190" s="11" t="s">
        <v>53</v>
      </c>
      <c r="L1190" s="15">
        <v>6</v>
      </c>
      <c r="M1190" s="16">
        <v>193.13</v>
      </c>
      <c r="N1190" s="17">
        <v>0.15</v>
      </c>
      <c r="O1190" s="16">
        <v>106.49</v>
      </c>
      <c r="P1190" s="16">
        <f t="shared" si="129"/>
        <v>984.96299999999997</v>
      </c>
      <c r="Q1190" s="16">
        <f t="shared" si="130"/>
        <v>638.94000000000005</v>
      </c>
      <c r="R1190" s="16">
        <f t="shared" si="131"/>
        <v>346.02300000000002</v>
      </c>
      <c r="S1190" s="18">
        <f t="shared" si="132"/>
        <v>0.351305582037092</v>
      </c>
      <c r="T1190" s="19">
        <f>YEAR(SalesDataTable[[#This Row],[Order Date]])</f>
        <v>2026</v>
      </c>
      <c r="U1190" s="18" t="str">
        <f>"Q"&amp;ROUNDUP(MONTH(SalesDataTable[[#This Row],[Order Date]])/3,0)</f>
        <v>Q2</v>
      </c>
      <c r="V1190" s="15">
        <f>MONTH(SalesDataTable[[#This Row],[Order Date]])</f>
        <v>6</v>
      </c>
      <c r="W1190" s="18" t="str">
        <f>TEXT(SalesDataTable[[#This Row],[Order Date]],"mmm")</f>
        <v>Jun</v>
      </c>
    </row>
    <row r="1191" spans="1:23" ht="15.6">
      <c r="A1191" s="11">
        <v>3660</v>
      </c>
      <c r="B1191" s="12">
        <v>46197</v>
      </c>
      <c r="C1191" s="11">
        <f t="shared" si="126"/>
        <v>2026</v>
      </c>
      <c r="D1191" s="13" t="str">
        <f t="shared" si="127"/>
        <v>Jun</v>
      </c>
      <c r="E1191" s="14" t="str">
        <f t="shared" si="128"/>
        <v>Q2</v>
      </c>
      <c r="F1191" s="11" t="s">
        <v>35</v>
      </c>
      <c r="G1191" s="11" t="s">
        <v>42</v>
      </c>
      <c r="H1191" s="11" t="s">
        <v>26</v>
      </c>
      <c r="I1191" s="11" t="s">
        <v>37</v>
      </c>
      <c r="J1191" s="11" t="s">
        <v>28</v>
      </c>
      <c r="K1191" s="11" t="s">
        <v>29</v>
      </c>
      <c r="L1191" s="15">
        <v>1</v>
      </c>
      <c r="M1191" s="16">
        <v>82.7</v>
      </c>
      <c r="N1191" s="17">
        <v>0.05</v>
      </c>
      <c r="O1191" s="16">
        <v>42.16</v>
      </c>
      <c r="P1191" s="16">
        <f t="shared" si="129"/>
        <v>78.564999999999998</v>
      </c>
      <c r="Q1191" s="16">
        <f t="shared" si="130"/>
        <v>42.16</v>
      </c>
      <c r="R1191" s="16">
        <f t="shared" si="131"/>
        <v>36.405000000000001</v>
      </c>
      <c r="S1191" s="18">
        <f t="shared" si="132"/>
        <v>0.463374276077134</v>
      </c>
      <c r="T1191" s="19">
        <f>YEAR(SalesDataTable[[#This Row],[Order Date]])</f>
        <v>2026</v>
      </c>
      <c r="U1191" s="18" t="str">
        <f>"Q"&amp;ROUNDUP(MONTH(SalesDataTable[[#This Row],[Order Date]])/3,0)</f>
        <v>Q2</v>
      </c>
      <c r="V1191" s="15">
        <f>MONTH(SalesDataTable[[#This Row],[Order Date]])</f>
        <v>6</v>
      </c>
      <c r="W1191" s="18" t="str">
        <f>TEXT(SalesDataTable[[#This Row],[Order Date]],"mmm")</f>
        <v>Jun</v>
      </c>
    </row>
    <row r="1192" spans="1:23" ht="15.6">
      <c r="A1192" s="11">
        <v>4307</v>
      </c>
      <c r="B1192" s="12">
        <v>46197</v>
      </c>
      <c r="C1192" s="11">
        <f t="shared" si="126"/>
        <v>2026</v>
      </c>
      <c r="D1192" s="13" t="str">
        <f t="shared" si="127"/>
        <v>Jun</v>
      </c>
      <c r="E1192" s="14" t="str">
        <f t="shared" si="128"/>
        <v>Q2</v>
      </c>
      <c r="F1192" s="11" t="s">
        <v>44</v>
      </c>
      <c r="G1192" s="11" t="s">
        <v>57</v>
      </c>
      <c r="H1192" s="11" t="s">
        <v>26</v>
      </c>
      <c r="I1192" s="11" t="s">
        <v>40</v>
      </c>
      <c r="J1192" s="11" t="s">
        <v>28</v>
      </c>
      <c r="K1192" s="11" t="s">
        <v>50</v>
      </c>
      <c r="L1192" s="15">
        <v>1</v>
      </c>
      <c r="M1192" s="16">
        <v>40.33</v>
      </c>
      <c r="N1192" s="17">
        <v>0</v>
      </c>
      <c r="O1192" s="16">
        <v>16.48</v>
      </c>
      <c r="P1192" s="16">
        <f t="shared" si="129"/>
        <v>40.33</v>
      </c>
      <c r="Q1192" s="16">
        <f t="shared" si="130"/>
        <v>16.48</v>
      </c>
      <c r="R1192" s="16">
        <f t="shared" si="131"/>
        <v>23.85</v>
      </c>
      <c r="S1192" s="18">
        <f t="shared" si="132"/>
        <v>0.59137118770146302</v>
      </c>
      <c r="T1192" s="19">
        <f>YEAR(SalesDataTable[[#This Row],[Order Date]])</f>
        <v>2026</v>
      </c>
      <c r="U1192" s="18" t="str">
        <f>"Q"&amp;ROUNDUP(MONTH(SalesDataTable[[#This Row],[Order Date]])/3,0)</f>
        <v>Q2</v>
      </c>
      <c r="V1192" s="15">
        <f>MONTH(SalesDataTable[[#This Row],[Order Date]])</f>
        <v>6</v>
      </c>
      <c r="W1192" s="18" t="str">
        <f>TEXT(SalesDataTable[[#This Row],[Order Date]],"mmm")</f>
        <v>Jun</v>
      </c>
    </row>
    <row r="1193" spans="1:23" ht="15.6">
      <c r="A1193" s="11">
        <v>5133</v>
      </c>
      <c r="B1193" s="12">
        <v>46197</v>
      </c>
      <c r="C1193" s="11">
        <f t="shared" si="126"/>
        <v>2026</v>
      </c>
      <c r="D1193" s="13" t="str">
        <f t="shared" si="127"/>
        <v>Jun</v>
      </c>
      <c r="E1193" s="14" t="str">
        <f t="shared" si="128"/>
        <v>Q2</v>
      </c>
      <c r="F1193" s="11" t="s">
        <v>24</v>
      </c>
      <c r="G1193" s="11" t="s">
        <v>25</v>
      </c>
      <c r="H1193" s="11" t="s">
        <v>26</v>
      </c>
      <c r="I1193" s="11" t="s">
        <v>40</v>
      </c>
      <c r="J1193" s="11" t="s">
        <v>47</v>
      </c>
      <c r="K1193" s="11" t="s">
        <v>64</v>
      </c>
      <c r="L1193" s="15">
        <v>1</v>
      </c>
      <c r="M1193" s="16">
        <v>81.99</v>
      </c>
      <c r="N1193" s="17">
        <v>0.15</v>
      </c>
      <c r="O1193" s="16">
        <v>40.29</v>
      </c>
      <c r="P1193" s="16">
        <f t="shared" si="129"/>
        <v>69.691500000000005</v>
      </c>
      <c r="Q1193" s="16">
        <f t="shared" si="130"/>
        <v>40.29</v>
      </c>
      <c r="R1193" s="16">
        <f t="shared" si="131"/>
        <v>29.401499999999999</v>
      </c>
      <c r="S1193" s="18">
        <f t="shared" si="132"/>
        <v>0.42188071716062903</v>
      </c>
      <c r="T1193" s="19">
        <f>YEAR(SalesDataTable[[#This Row],[Order Date]])</f>
        <v>2026</v>
      </c>
      <c r="U1193" s="18" t="str">
        <f>"Q"&amp;ROUNDUP(MONTH(SalesDataTable[[#This Row],[Order Date]])/3,0)</f>
        <v>Q2</v>
      </c>
      <c r="V1193" s="15">
        <f>MONTH(SalesDataTable[[#This Row],[Order Date]])</f>
        <v>6</v>
      </c>
      <c r="W1193" s="18" t="str">
        <f>TEXT(SalesDataTable[[#This Row],[Order Date]],"mmm")</f>
        <v>Jun</v>
      </c>
    </row>
    <row r="1194" spans="1:23" ht="15.6">
      <c r="A1194" s="11">
        <v>472</v>
      </c>
      <c r="B1194" s="12">
        <v>46198</v>
      </c>
      <c r="C1194" s="11">
        <f t="shared" si="126"/>
        <v>2026</v>
      </c>
      <c r="D1194" s="13" t="str">
        <f t="shared" si="127"/>
        <v>Jun</v>
      </c>
      <c r="E1194" s="14" t="str">
        <f t="shared" si="128"/>
        <v>Q2</v>
      </c>
      <c r="F1194" s="11" t="s">
        <v>30</v>
      </c>
      <c r="G1194" s="11" t="s">
        <v>51</v>
      </c>
      <c r="H1194" s="11" t="s">
        <v>43</v>
      </c>
      <c r="I1194" s="11" t="s">
        <v>40</v>
      </c>
      <c r="J1194" s="11" t="s">
        <v>38</v>
      </c>
      <c r="K1194" s="11" t="s">
        <v>56</v>
      </c>
      <c r="L1194" s="15">
        <v>3</v>
      </c>
      <c r="M1194" s="16">
        <v>46.29</v>
      </c>
      <c r="N1194" s="17">
        <v>0</v>
      </c>
      <c r="O1194" s="16">
        <v>18.309999999999999</v>
      </c>
      <c r="P1194" s="16">
        <f t="shared" si="129"/>
        <v>138.87</v>
      </c>
      <c r="Q1194" s="16">
        <f t="shared" si="130"/>
        <v>54.93</v>
      </c>
      <c r="R1194" s="16">
        <f t="shared" si="131"/>
        <v>83.94</v>
      </c>
      <c r="S1194" s="18">
        <f t="shared" si="132"/>
        <v>0.60445020522791104</v>
      </c>
      <c r="T1194" s="19">
        <f>YEAR(SalesDataTable[[#This Row],[Order Date]])</f>
        <v>2026</v>
      </c>
      <c r="U1194" s="18" t="str">
        <f>"Q"&amp;ROUNDUP(MONTH(SalesDataTable[[#This Row],[Order Date]])/3,0)</f>
        <v>Q2</v>
      </c>
      <c r="V1194" s="15">
        <f>MONTH(SalesDataTable[[#This Row],[Order Date]])</f>
        <v>6</v>
      </c>
      <c r="W1194" s="18" t="str">
        <f>TEXT(SalesDataTable[[#This Row],[Order Date]],"mmm")</f>
        <v>Jun</v>
      </c>
    </row>
    <row r="1195" spans="1:23" ht="15.6">
      <c r="A1195" s="11">
        <v>689</v>
      </c>
      <c r="B1195" s="12">
        <v>46198</v>
      </c>
      <c r="C1195" s="11">
        <f t="shared" si="126"/>
        <v>2026</v>
      </c>
      <c r="D1195" s="13" t="str">
        <f t="shared" si="127"/>
        <v>Jun</v>
      </c>
      <c r="E1195" s="14" t="str">
        <f t="shared" si="128"/>
        <v>Q2</v>
      </c>
      <c r="F1195" s="11" t="s">
        <v>44</v>
      </c>
      <c r="G1195" s="11" t="s">
        <v>55</v>
      </c>
      <c r="H1195" s="11" t="s">
        <v>26</v>
      </c>
      <c r="I1195" s="11" t="s">
        <v>37</v>
      </c>
      <c r="J1195" s="11" t="s">
        <v>28</v>
      </c>
      <c r="K1195" s="11" t="s">
        <v>50</v>
      </c>
      <c r="L1195" s="15">
        <v>1</v>
      </c>
      <c r="M1195" s="16">
        <v>39.729999999999997</v>
      </c>
      <c r="N1195" s="17">
        <v>0</v>
      </c>
      <c r="O1195" s="16">
        <v>16.55</v>
      </c>
      <c r="P1195" s="16">
        <f t="shared" si="129"/>
        <v>39.729999999999997</v>
      </c>
      <c r="Q1195" s="16">
        <f t="shared" si="130"/>
        <v>16.55</v>
      </c>
      <c r="R1195" s="16">
        <f t="shared" si="131"/>
        <v>23.18</v>
      </c>
      <c r="S1195" s="18">
        <f t="shared" si="132"/>
        <v>0.58343820790334799</v>
      </c>
      <c r="T1195" s="19">
        <f>YEAR(SalesDataTable[[#This Row],[Order Date]])</f>
        <v>2026</v>
      </c>
      <c r="U1195" s="18" t="str">
        <f>"Q"&amp;ROUNDUP(MONTH(SalesDataTable[[#This Row],[Order Date]])/3,0)</f>
        <v>Q2</v>
      </c>
      <c r="V1195" s="15">
        <f>MONTH(SalesDataTable[[#This Row],[Order Date]])</f>
        <v>6</v>
      </c>
      <c r="W1195" s="18" t="str">
        <f>TEXT(SalesDataTable[[#This Row],[Order Date]],"mmm")</f>
        <v>Jun</v>
      </c>
    </row>
    <row r="1196" spans="1:23" ht="15.6">
      <c r="A1196" s="11">
        <v>864</v>
      </c>
      <c r="B1196" s="12">
        <v>46198</v>
      </c>
      <c r="C1196" s="11">
        <f t="shared" si="126"/>
        <v>2026</v>
      </c>
      <c r="D1196" s="13" t="str">
        <f t="shared" si="127"/>
        <v>Jun</v>
      </c>
      <c r="E1196" s="14" t="str">
        <f t="shared" si="128"/>
        <v>Q2</v>
      </c>
      <c r="F1196" s="11" t="s">
        <v>44</v>
      </c>
      <c r="G1196" s="11" t="s">
        <v>57</v>
      </c>
      <c r="H1196" s="11" t="s">
        <v>26</v>
      </c>
      <c r="I1196" s="11" t="s">
        <v>37</v>
      </c>
      <c r="J1196" s="11" t="s">
        <v>38</v>
      </c>
      <c r="K1196" s="11" t="s">
        <v>68</v>
      </c>
      <c r="L1196" s="15">
        <v>4</v>
      </c>
      <c r="M1196" s="16">
        <v>131.02000000000001</v>
      </c>
      <c r="N1196" s="17">
        <v>0.05</v>
      </c>
      <c r="O1196" s="16">
        <v>67.42</v>
      </c>
      <c r="P1196" s="16">
        <f t="shared" si="129"/>
        <v>497.87599999999998</v>
      </c>
      <c r="Q1196" s="16">
        <f t="shared" si="130"/>
        <v>269.68</v>
      </c>
      <c r="R1196" s="16">
        <f t="shared" si="131"/>
        <v>228.196</v>
      </c>
      <c r="S1196" s="18">
        <f t="shared" si="132"/>
        <v>0.45833902417469402</v>
      </c>
      <c r="T1196" s="19">
        <f>YEAR(SalesDataTable[[#This Row],[Order Date]])</f>
        <v>2026</v>
      </c>
      <c r="U1196" s="18" t="str">
        <f>"Q"&amp;ROUNDUP(MONTH(SalesDataTable[[#This Row],[Order Date]])/3,0)</f>
        <v>Q2</v>
      </c>
      <c r="V1196" s="15">
        <f>MONTH(SalesDataTable[[#This Row],[Order Date]])</f>
        <v>6</v>
      </c>
      <c r="W1196" s="18" t="str">
        <f>TEXT(SalesDataTable[[#This Row],[Order Date]],"mmm")</f>
        <v>Jun</v>
      </c>
    </row>
    <row r="1197" spans="1:23" ht="15.6">
      <c r="A1197" s="11">
        <v>1163</v>
      </c>
      <c r="B1197" s="12">
        <v>46198</v>
      </c>
      <c r="C1197" s="11">
        <f t="shared" si="126"/>
        <v>2026</v>
      </c>
      <c r="D1197" s="13" t="str">
        <f t="shared" si="127"/>
        <v>Jun</v>
      </c>
      <c r="E1197" s="14" t="str">
        <f t="shared" si="128"/>
        <v>Q2</v>
      </c>
      <c r="F1197" s="11" t="s">
        <v>30</v>
      </c>
      <c r="G1197" s="11" t="s">
        <v>67</v>
      </c>
      <c r="H1197" s="11" t="s">
        <v>26</v>
      </c>
      <c r="I1197" s="11" t="s">
        <v>37</v>
      </c>
      <c r="J1197" s="11" t="s">
        <v>38</v>
      </c>
      <c r="K1197" s="11" t="s">
        <v>56</v>
      </c>
      <c r="L1197" s="15">
        <v>2</v>
      </c>
      <c r="M1197" s="16">
        <v>46.69</v>
      </c>
      <c r="N1197" s="17">
        <v>0.05</v>
      </c>
      <c r="O1197" s="16">
        <v>18.23</v>
      </c>
      <c r="P1197" s="16">
        <f t="shared" si="129"/>
        <v>88.710999999999999</v>
      </c>
      <c r="Q1197" s="16">
        <f t="shared" si="130"/>
        <v>36.46</v>
      </c>
      <c r="R1197" s="16">
        <f t="shared" si="131"/>
        <v>52.250999999999998</v>
      </c>
      <c r="S1197" s="18">
        <f t="shared" si="132"/>
        <v>0.58900249123558501</v>
      </c>
      <c r="T1197" s="19">
        <f>YEAR(SalesDataTable[[#This Row],[Order Date]])</f>
        <v>2026</v>
      </c>
      <c r="U1197" s="18" t="str">
        <f>"Q"&amp;ROUNDUP(MONTH(SalesDataTable[[#This Row],[Order Date]])/3,0)</f>
        <v>Q2</v>
      </c>
      <c r="V1197" s="15">
        <f>MONTH(SalesDataTable[[#This Row],[Order Date]])</f>
        <v>6</v>
      </c>
      <c r="W1197" s="18" t="str">
        <f>TEXT(SalesDataTable[[#This Row],[Order Date]],"mmm")</f>
        <v>Jun</v>
      </c>
    </row>
    <row r="1198" spans="1:23" ht="15.6">
      <c r="A1198" s="11">
        <v>1323</v>
      </c>
      <c r="B1198" s="12">
        <v>46198</v>
      </c>
      <c r="C1198" s="11">
        <f t="shared" si="126"/>
        <v>2026</v>
      </c>
      <c r="D1198" s="13" t="str">
        <f t="shared" si="127"/>
        <v>Jun</v>
      </c>
      <c r="E1198" s="14" t="str">
        <f t="shared" si="128"/>
        <v>Q2</v>
      </c>
      <c r="F1198" s="11" t="s">
        <v>30</v>
      </c>
      <c r="G1198" s="11" t="s">
        <v>67</v>
      </c>
      <c r="H1198" s="11" t="s">
        <v>26</v>
      </c>
      <c r="I1198" s="11" t="s">
        <v>27</v>
      </c>
      <c r="J1198" s="11" t="s">
        <v>58</v>
      </c>
      <c r="K1198" s="11" t="s">
        <v>59</v>
      </c>
      <c r="L1198" s="15">
        <v>2</v>
      </c>
      <c r="M1198" s="16">
        <v>39.57</v>
      </c>
      <c r="N1198" s="17">
        <v>0.1</v>
      </c>
      <c r="O1198" s="16">
        <v>14.64</v>
      </c>
      <c r="P1198" s="16">
        <f t="shared" si="129"/>
        <v>71.225999999999999</v>
      </c>
      <c r="Q1198" s="16">
        <f t="shared" si="130"/>
        <v>29.28</v>
      </c>
      <c r="R1198" s="16">
        <f t="shared" si="131"/>
        <v>41.945999999999998</v>
      </c>
      <c r="S1198" s="18">
        <f t="shared" si="132"/>
        <v>0.58891416055934598</v>
      </c>
      <c r="T1198" s="19">
        <f>YEAR(SalesDataTable[[#This Row],[Order Date]])</f>
        <v>2026</v>
      </c>
      <c r="U1198" s="18" t="str">
        <f>"Q"&amp;ROUNDUP(MONTH(SalesDataTable[[#This Row],[Order Date]])/3,0)</f>
        <v>Q2</v>
      </c>
      <c r="V1198" s="15">
        <f>MONTH(SalesDataTable[[#This Row],[Order Date]])</f>
        <v>6</v>
      </c>
      <c r="W1198" s="18" t="str">
        <f>TEXT(SalesDataTable[[#This Row],[Order Date]],"mmm")</f>
        <v>Jun</v>
      </c>
    </row>
    <row r="1199" spans="1:23" ht="15.6">
      <c r="A1199" s="11">
        <v>2098</v>
      </c>
      <c r="B1199" s="12">
        <v>46198</v>
      </c>
      <c r="C1199" s="11">
        <f t="shared" si="126"/>
        <v>2026</v>
      </c>
      <c r="D1199" s="13" t="str">
        <f t="shared" si="127"/>
        <v>Jun</v>
      </c>
      <c r="E1199" s="14" t="str">
        <f t="shared" si="128"/>
        <v>Q2</v>
      </c>
      <c r="F1199" s="11" t="s">
        <v>35</v>
      </c>
      <c r="G1199" s="11" t="s">
        <v>36</v>
      </c>
      <c r="H1199" s="11" t="s">
        <v>26</v>
      </c>
      <c r="I1199" s="11" t="s">
        <v>27</v>
      </c>
      <c r="J1199" s="11" t="s">
        <v>33</v>
      </c>
      <c r="K1199" s="11" t="s">
        <v>41</v>
      </c>
      <c r="L1199" s="15">
        <v>1</v>
      </c>
      <c r="M1199" s="16">
        <v>146.46</v>
      </c>
      <c r="N1199" s="17">
        <v>0.15</v>
      </c>
      <c r="O1199" s="16">
        <v>80.760000000000005</v>
      </c>
      <c r="P1199" s="16">
        <f t="shared" si="129"/>
        <v>124.491</v>
      </c>
      <c r="Q1199" s="16">
        <f t="shared" si="130"/>
        <v>80.760000000000005</v>
      </c>
      <c r="R1199" s="16">
        <f t="shared" si="131"/>
        <v>43.731000000000002</v>
      </c>
      <c r="S1199" s="18">
        <f t="shared" si="132"/>
        <v>0.35127840566787999</v>
      </c>
      <c r="T1199" s="19">
        <f>YEAR(SalesDataTable[[#This Row],[Order Date]])</f>
        <v>2026</v>
      </c>
      <c r="U1199" s="18" t="str">
        <f>"Q"&amp;ROUNDUP(MONTH(SalesDataTable[[#This Row],[Order Date]])/3,0)</f>
        <v>Q2</v>
      </c>
      <c r="V1199" s="15">
        <f>MONTH(SalesDataTable[[#This Row],[Order Date]])</f>
        <v>6</v>
      </c>
      <c r="W1199" s="18" t="str">
        <f>TEXT(SalesDataTable[[#This Row],[Order Date]],"mmm")</f>
        <v>Jun</v>
      </c>
    </row>
    <row r="1200" spans="1:23" ht="15.6">
      <c r="A1200" s="11">
        <v>2190</v>
      </c>
      <c r="B1200" s="12">
        <v>46198</v>
      </c>
      <c r="C1200" s="11">
        <f t="shared" si="126"/>
        <v>2026</v>
      </c>
      <c r="D1200" s="13" t="str">
        <f t="shared" si="127"/>
        <v>Jun</v>
      </c>
      <c r="E1200" s="14" t="str">
        <f t="shared" si="128"/>
        <v>Q2</v>
      </c>
      <c r="F1200" s="11" t="s">
        <v>30</v>
      </c>
      <c r="G1200" s="11" t="s">
        <v>51</v>
      </c>
      <c r="H1200" s="11" t="s">
        <v>43</v>
      </c>
      <c r="I1200" s="11" t="s">
        <v>40</v>
      </c>
      <c r="J1200" s="11" t="s">
        <v>28</v>
      </c>
      <c r="K1200" s="11" t="s">
        <v>46</v>
      </c>
      <c r="L1200" s="15">
        <v>5</v>
      </c>
      <c r="M1200" s="16">
        <v>50.78</v>
      </c>
      <c r="N1200" s="17">
        <v>0</v>
      </c>
      <c r="O1200" s="16">
        <v>22.68</v>
      </c>
      <c r="P1200" s="16">
        <f t="shared" si="129"/>
        <v>253.9</v>
      </c>
      <c r="Q1200" s="16">
        <f t="shared" si="130"/>
        <v>113.4</v>
      </c>
      <c r="R1200" s="16">
        <f t="shared" si="131"/>
        <v>140.5</v>
      </c>
      <c r="S1200" s="18">
        <f t="shared" si="132"/>
        <v>0.55336746750689203</v>
      </c>
      <c r="T1200" s="19">
        <f>YEAR(SalesDataTable[[#This Row],[Order Date]])</f>
        <v>2026</v>
      </c>
      <c r="U1200" s="18" t="str">
        <f>"Q"&amp;ROUNDUP(MONTH(SalesDataTable[[#This Row],[Order Date]])/3,0)</f>
        <v>Q2</v>
      </c>
      <c r="V1200" s="15">
        <f>MONTH(SalesDataTable[[#This Row],[Order Date]])</f>
        <v>6</v>
      </c>
      <c r="W1200" s="18" t="str">
        <f>TEXT(SalesDataTable[[#This Row],[Order Date]],"mmm")</f>
        <v>Jun</v>
      </c>
    </row>
    <row r="1201" spans="1:23" ht="15.6">
      <c r="A1201" s="11">
        <v>2664</v>
      </c>
      <c r="B1201" s="12">
        <v>46198</v>
      </c>
      <c r="C1201" s="11">
        <f t="shared" si="126"/>
        <v>2026</v>
      </c>
      <c r="D1201" s="13" t="str">
        <f t="shared" si="127"/>
        <v>Jun</v>
      </c>
      <c r="E1201" s="14" t="str">
        <f t="shared" si="128"/>
        <v>Q2</v>
      </c>
      <c r="F1201" s="11" t="s">
        <v>35</v>
      </c>
      <c r="G1201" s="11" t="s">
        <v>63</v>
      </c>
      <c r="H1201" s="11" t="s">
        <v>52</v>
      </c>
      <c r="I1201" s="11" t="s">
        <v>27</v>
      </c>
      <c r="J1201" s="11" t="s">
        <v>38</v>
      </c>
      <c r="K1201" s="11" t="s">
        <v>56</v>
      </c>
      <c r="L1201" s="15">
        <v>3</v>
      </c>
      <c r="M1201" s="16">
        <v>47.61</v>
      </c>
      <c r="N1201" s="17">
        <v>0</v>
      </c>
      <c r="O1201" s="16">
        <v>18.21</v>
      </c>
      <c r="P1201" s="16">
        <f t="shared" si="129"/>
        <v>142.83000000000001</v>
      </c>
      <c r="Q1201" s="16">
        <f t="shared" si="130"/>
        <v>54.63</v>
      </c>
      <c r="R1201" s="16">
        <f t="shared" si="131"/>
        <v>88.2</v>
      </c>
      <c r="S1201" s="18">
        <f t="shared" si="132"/>
        <v>0.61751732829237505</v>
      </c>
      <c r="T1201" s="19">
        <f>YEAR(SalesDataTable[[#This Row],[Order Date]])</f>
        <v>2026</v>
      </c>
      <c r="U1201" s="18" t="str">
        <f>"Q"&amp;ROUNDUP(MONTH(SalesDataTable[[#This Row],[Order Date]])/3,0)</f>
        <v>Q2</v>
      </c>
      <c r="V1201" s="15">
        <f>MONTH(SalesDataTable[[#This Row],[Order Date]])</f>
        <v>6</v>
      </c>
      <c r="W1201" s="18" t="str">
        <f>TEXT(SalesDataTable[[#This Row],[Order Date]],"mmm")</f>
        <v>Jun</v>
      </c>
    </row>
    <row r="1202" spans="1:23" ht="15.6">
      <c r="A1202" s="11">
        <v>2992</v>
      </c>
      <c r="B1202" s="12">
        <v>46198</v>
      </c>
      <c r="C1202" s="11">
        <f t="shared" si="126"/>
        <v>2026</v>
      </c>
      <c r="D1202" s="13" t="str">
        <f t="shared" si="127"/>
        <v>Jun</v>
      </c>
      <c r="E1202" s="14" t="str">
        <f t="shared" si="128"/>
        <v>Q2</v>
      </c>
      <c r="F1202" s="11" t="s">
        <v>35</v>
      </c>
      <c r="G1202" s="11" t="s">
        <v>76</v>
      </c>
      <c r="H1202" s="11" t="s">
        <v>26</v>
      </c>
      <c r="I1202" s="11" t="s">
        <v>37</v>
      </c>
      <c r="J1202" s="11" t="s">
        <v>28</v>
      </c>
      <c r="K1202" s="11" t="s">
        <v>46</v>
      </c>
      <c r="L1202" s="15">
        <v>1</v>
      </c>
      <c r="M1202" s="16">
        <v>50.75</v>
      </c>
      <c r="N1202" s="17">
        <v>0.1</v>
      </c>
      <c r="O1202" s="16">
        <v>22.94</v>
      </c>
      <c r="P1202" s="16">
        <f t="shared" si="129"/>
        <v>45.674999999999997</v>
      </c>
      <c r="Q1202" s="16">
        <f t="shared" si="130"/>
        <v>22.94</v>
      </c>
      <c r="R1202" s="16">
        <f t="shared" si="131"/>
        <v>22.734999999999999</v>
      </c>
      <c r="S1202" s="18">
        <f t="shared" si="132"/>
        <v>0.49775588396278098</v>
      </c>
      <c r="T1202" s="19">
        <f>YEAR(SalesDataTable[[#This Row],[Order Date]])</f>
        <v>2026</v>
      </c>
      <c r="U1202" s="18" t="str">
        <f>"Q"&amp;ROUNDUP(MONTH(SalesDataTable[[#This Row],[Order Date]])/3,0)</f>
        <v>Q2</v>
      </c>
      <c r="V1202" s="15">
        <f>MONTH(SalesDataTable[[#This Row],[Order Date]])</f>
        <v>6</v>
      </c>
      <c r="W1202" s="18" t="str">
        <f>TEXT(SalesDataTable[[#This Row],[Order Date]],"mmm")</f>
        <v>Jun</v>
      </c>
    </row>
    <row r="1203" spans="1:23" ht="15.6">
      <c r="A1203" s="11">
        <v>3120</v>
      </c>
      <c r="B1203" s="12">
        <v>46198</v>
      </c>
      <c r="C1203" s="11">
        <f t="shared" si="126"/>
        <v>2026</v>
      </c>
      <c r="D1203" s="13" t="str">
        <f t="shared" si="127"/>
        <v>Jun</v>
      </c>
      <c r="E1203" s="14" t="str">
        <f t="shared" si="128"/>
        <v>Q2</v>
      </c>
      <c r="F1203" s="11" t="s">
        <v>35</v>
      </c>
      <c r="G1203" s="11" t="s">
        <v>49</v>
      </c>
      <c r="H1203" s="11" t="s">
        <v>52</v>
      </c>
      <c r="I1203" s="11" t="s">
        <v>27</v>
      </c>
      <c r="J1203" s="11" t="s">
        <v>58</v>
      </c>
      <c r="K1203" s="11" t="s">
        <v>69</v>
      </c>
      <c r="L1203" s="15">
        <v>1</v>
      </c>
      <c r="M1203" s="16">
        <v>50.33</v>
      </c>
      <c r="N1203" s="17">
        <v>0</v>
      </c>
      <c r="O1203" s="16">
        <v>21.66</v>
      </c>
      <c r="P1203" s="16">
        <f t="shared" si="129"/>
        <v>50.33</v>
      </c>
      <c r="Q1203" s="16">
        <f t="shared" si="130"/>
        <v>21.66</v>
      </c>
      <c r="R1203" s="16">
        <f t="shared" si="131"/>
        <v>28.67</v>
      </c>
      <c r="S1203" s="18">
        <f t="shared" si="132"/>
        <v>0.56964037353467101</v>
      </c>
      <c r="T1203" s="19">
        <f>YEAR(SalesDataTable[[#This Row],[Order Date]])</f>
        <v>2026</v>
      </c>
      <c r="U1203" s="18" t="str">
        <f>"Q"&amp;ROUNDUP(MONTH(SalesDataTable[[#This Row],[Order Date]])/3,0)</f>
        <v>Q2</v>
      </c>
      <c r="V1203" s="15">
        <f>MONTH(SalesDataTable[[#This Row],[Order Date]])</f>
        <v>6</v>
      </c>
      <c r="W1203" s="18" t="str">
        <f>TEXT(SalesDataTable[[#This Row],[Order Date]],"mmm")</f>
        <v>Jun</v>
      </c>
    </row>
    <row r="1204" spans="1:23" ht="15.6">
      <c r="A1204" s="11">
        <v>189</v>
      </c>
      <c r="B1204" s="12">
        <v>46199</v>
      </c>
      <c r="C1204" s="11">
        <f t="shared" si="126"/>
        <v>2026</v>
      </c>
      <c r="D1204" s="13" t="str">
        <f t="shared" si="127"/>
        <v>Jun</v>
      </c>
      <c r="E1204" s="14" t="str">
        <f t="shared" si="128"/>
        <v>Q2</v>
      </c>
      <c r="F1204" s="11" t="s">
        <v>35</v>
      </c>
      <c r="G1204" s="11" t="s">
        <v>63</v>
      </c>
      <c r="H1204" s="11" t="s">
        <v>26</v>
      </c>
      <c r="I1204" s="11" t="s">
        <v>40</v>
      </c>
      <c r="J1204" s="11" t="s">
        <v>38</v>
      </c>
      <c r="K1204" s="11" t="s">
        <v>56</v>
      </c>
      <c r="L1204" s="15">
        <v>1</v>
      </c>
      <c r="M1204" s="16">
        <v>47.5</v>
      </c>
      <c r="N1204" s="17">
        <v>0.1</v>
      </c>
      <c r="O1204" s="16">
        <v>18.8</v>
      </c>
      <c r="P1204" s="16">
        <f t="shared" si="129"/>
        <v>42.75</v>
      </c>
      <c r="Q1204" s="16">
        <f t="shared" si="130"/>
        <v>18.8</v>
      </c>
      <c r="R1204" s="16">
        <f t="shared" si="131"/>
        <v>23.95</v>
      </c>
      <c r="S1204" s="18">
        <f t="shared" si="132"/>
        <v>0.56023391812865497</v>
      </c>
      <c r="T1204" s="19">
        <f>YEAR(SalesDataTable[[#This Row],[Order Date]])</f>
        <v>2026</v>
      </c>
      <c r="U1204" s="18" t="str">
        <f>"Q"&amp;ROUNDUP(MONTH(SalesDataTable[[#This Row],[Order Date]])/3,0)</f>
        <v>Q2</v>
      </c>
      <c r="V1204" s="15">
        <f>MONTH(SalesDataTable[[#This Row],[Order Date]])</f>
        <v>6</v>
      </c>
      <c r="W1204" s="18" t="str">
        <f>TEXT(SalesDataTable[[#This Row],[Order Date]],"mmm")</f>
        <v>Jun</v>
      </c>
    </row>
    <row r="1205" spans="1:23" ht="15.6">
      <c r="A1205" s="11">
        <v>927</v>
      </c>
      <c r="B1205" s="12">
        <v>46199</v>
      </c>
      <c r="C1205" s="11">
        <f t="shared" si="126"/>
        <v>2026</v>
      </c>
      <c r="D1205" s="13" t="str">
        <f t="shared" si="127"/>
        <v>Jun</v>
      </c>
      <c r="E1205" s="14" t="str">
        <f t="shared" si="128"/>
        <v>Q2</v>
      </c>
      <c r="F1205" s="11" t="s">
        <v>35</v>
      </c>
      <c r="G1205" s="11" t="s">
        <v>63</v>
      </c>
      <c r="H1205" s="11" t="s">
        <v>52</v>
      </c>
      <c r="I1205" s="11" t="s">
        <v>27</v>
      </c>
      <c r="J1205" s="11" t="s">
        <v>38</v>
      </c>
      <c r="K1205" s="11" t="s">
        <v>68</v>
      </c>
      <c r="L1205" s="15">
        <v>2</v>
      </c>
      <c r="M1205" s="16">
        <v>130.33000000000001</v>
      </c>
      <c r="N1205" s="17">
        <v>0.1</v>
      </c>
      <c r="O1205" s="16">
        <v>67.319999999999993</v>
      </c>
      <c r="P1205" s="16">
        <f t="shared" si="129"/>
        <v>234.59399999999999</v>
      </c>
      <c r="Q1205" s="16">
        <f t="shared" si="130"/>
        <v>134.63999999999999</v>
      </c>
      <c r="R1205" s="16">
        <f t="shared" si="131"/>
        <v>99.953999999999994</v>
      </c>
      <c r="S1205" s="18">
        <f t="shared" si="132"/>
        <v>0.426072278063378</v>
      </c>
      <c r="T1205" s="19">
        <f>YEAR(SalesDataTable[[#This Row],[Order Date]])</f>
        <v>2026</v>
      </c>
      <c r="U1205" s="18" t="str">
        <f>"Q"&amp;ROUNDUP(MONTH(SalesDataTable[[#This Row],[Order Date]])/3,0)</f>
        <v>Q2</v>
      </c>
      <c r="V1205" s="15">
        <f>MONTH(SalesDataTable[[#This Row],[Order Date]])</f>
        <v>6</v>
      </c>
      <c r="W1205" s="18" t="str">
        <f>TEXT(SalesDataTable[[#This Row],[Order Date]],"mmm")</f>
        <v>Jun</v>
      </c>
    </row>
    <row r="1206" spans="1:23" ht="15.6">
      <c r="A1206" s="11">
        <v>1388</v>
      </c>
      <c r="B1206" s="12">
        <v>46199</v>
      </c>
      <c r="C1206" s="11">
        <f t="shared" si="126"/>
        <v>2026</v>
      </c>
      <c r="D1206" s="13" t="str">
        <f t="shared" si="127"/>
        <v>Jun</v>
      </c>
      <c r="E1206" s="14" t="str">
        <f t="shared" si="128"/>
        <v>Q2</v>
      </c>
      <c r="F1206" s="11" t="s">
        <v>30</v>
      </c>
      <c r="G1206" s="11" t="s">
        <v>73</v>
      </c>
      <c r="H1206" s="11" t="s">
        <v>26</v>
      </c>
      <c r="I1206" s="11" t="s">
        <v>27</v>
      </c>
      <c r="J1206" s="11" t="s">
        <v>33</v>
      </c>
      <c r="K1206" s="11" t="s">
        <v>61</v>
      </c>
      <c r="L1206" s="15">
        <v>3</v>
      </c>
      <c r="M1206" s="16">
        <v>156.76</v>
      </c>
      <c r="N1206" s="17">
        <v>0.05</v>
      </c>
      <c r="O1206" s="16">
        <v>78.63</v>
      </c>
      <c r="P1206" s="16">
        <f t="shared" si="129"/>
        <v>446.76600000000002</v>
      </c>
      <c r="Q1206" s="16">
        <f t="shared" si="130"/>
        <v>235.89</v>
      </c>
      <c r="R1206" s="16">
        <f t="shared" si="131"/>
        <v>210.876</v>
      </c>
      <c r="S1206" s="18">
        <f t="shared" si="132"/>
        <v>0.47200547937846699</v>
      </c>
      <c r="T1206" s="19">
        <f>YEAR(SalesDataTable[[#This Row],[Order Date]])</f>
        <v>2026</v>
      </c>
      <c r="U1206" s="18" t="str">
        <f>"Q"&amp;ROUNDUP(MONTH(SalesDataTable[[#This Row],[Order Date]])/3,0)</f>
        <v>Q2</v>
      </c>
      <c r="V1206" s="15">
        <f>MONTH(SalesDataTable[[#This Row],[Order Date]])</f>
        <v>6</v>
      </c>
      <c r="W1206" s="18" t="str">
        <f>TEXT(SalesDataTable[[#This Row],[Order Date]],"mmm")</f>
        <v>Jun</v>
      </c>
    </row>
    <row r="1207" spans="1:23" ht="15.6">
      <c r="A1207" s="11">
        <v>3932</v>
      </c>
      <c r="B1207" s="12">
        <v>46199</v>
      </c>
      <c r="C1207" s="11">
        <f t="shared" si="126"/>
        <v>2026</v>
      </c>
      <c r="D1207" s="13" t="str">
        <f t="shared" si="127"/>
        <v>Jun</v>
      </c>
      <c r="E1207" s="14" t="str">
        <f t="shared" si="128"/>
        <v>Q2</v>
      </c>
      <c r="F1207" s="11" t="s">
        <v>35</v>
      </c>
      <c r="G1207" s="11" t="s">
        <v>63</v>
      </c>
      <c r="H1207" s="11" t="s">
        <v>26</v>
      </c>
      <c r="I1207" s="11" t="s">
        <v>37</v>
      </c>
      <c r="J1207" s="11" t="s">
        <v>58</v>
      </c>
      <c r="K1207" s="11" t="s">
        <v>66</v>
      </c>
      <c r="L1207" s="15">
        <v>4</v>
      </c>
      <c r="M1207" s="16">
        <v>35.770000000000003</v>
      </c>
      <c r="N1207" s="17">
        <v>0</v>
      </c>
      <c r="O1207" s="16">
        <v>13.75</v>
      </c>
      <c r="P1207" s="16">
        <f t="shared" si="129"/>
        <v>143.08000000000001</v>
      </c>
      <c r="Q1207" s="16">
        <f t="shared" si="130"/>
        <v>55</v>
      </c>
      <c r="R1207" s="16">
        <f t="shared" si="131"/>
        <v>88.08</v>
      </c>
      <c r="S1207" s="18">
        <f t="shared" si="132"/>
        <v>0.61559966452334403</v>
      </c>
      <c r="T1207" s="19">
        <f>YEAR(SalesDataTable[[#This Row],[Order Date]])</f>
        <v>2026</v>
      </c>
      <c r="U1207" s="18" t="str">
        <f>"Q"&amp;ROUNDUP(MONTH(SalesDataTable[[#This Row],[Order Date]])/3,0)</f>
        <v>Q2</v>
      </c>
      <c r="V1207" s="15">
        <f>MONTH(SalesDataTable[[#This Row],[Order Date]])</f>
        <v>6</v>
      </c>
      <c r="W1207" s="18" t="str">
        <f>TEXT(SalesDataTable[[#This Row],[Order Date]],"mmm")</f>
        <v>Jun</v>
      </c>
    </row>
    <row r="1208" spans="1:23" ht="15.6">
      <c r="A1208" s="11">
        <v>4008</v>
      </c>
      <c r="B1208" s="12">
        <v>46199</v>
      </c>
      <c r="C1208" s="11">
        <f t="shared" si="126"/>
        <v>2026</v>
      </c>
      <c r="D1208" s="13" t="str">
        <f t="shared" si="127"/>
        <v>Jun</v>
      </c>
      <c r="E1208" s="14" t="str">
        <f t="shared" si="128"/>
        <v>Q2</v>
      </c>
      <c r="F1208" s="11" t="s">
        <v>30</v>
      </c>
      <c r="G1208" s="11" t="s">
        <v>73</v>
      </c>
      <c r="H1208" s="11" t="s">
        <v>26</v>
      </c>
      <c r="I1208" s="11" t="s">
        <v>27</v>
      </c>
      <c r="J1208" s="11" t="s">
        <v>28</v>
      </c>
      <c r="K1208" s="11" t="s">
        <v>54</v>
      </c>
      <c r="L1208" s="15">
        <v>2</v>
      </c>
      <c r="M1208" s="16">
        <v>102.49</v>
      </c>
      <c r="N1208" s="17">
        <v>0</v>
      </c>
      <c r="O1208" s="16">
        <v>50.07</v>
      </c>
      <c r="P1208" s="16">
        <f t="shared" si="129"/>
        <v>204.98</v>
      </c>
      <c r="Q1208" s="16">
        <f t="shared" si="130"/>
        <v>100.14</v>
      </c>
      <c r="R1208" s="16">
        <f t="shared" si="131"/>
        <v>104.84</v>
      </c>
      <c r="S1208" s="18">
        <f t="shared" si="132"/>
        <v>0.51146453312518303</v>
      </c>
      <c r="T1208" s="19">
        <f>YEAR(SalesDataTable[[#This Row],[Order Date]])</f>
        <v>2026</v>
      </c>
      <c r="U1208" s="18" t="str">
        <f>"Q"&amp;ROUNDUP(MONTH(SalesDataTable[[#This Row],[Order Date]])/3,0)</f>
        <v>Q2</v>
      </c>
      <c r="V1208" s="15">
        <f>MONTH(SalesDataTable[[#This Row],[Order Date]])</f>
        <v>6</v>
      </c>
      <c r="W1208" s="18" t="str">
        <f>TEXT(SalesDataTable[[#This Row],[Order Date]],"mmm")</f>
        <v>Jun</v>
      </c>
    </row>
    <row r="1209" spans="1:23" ht="15.6">
      <c r="A1209" s="11">
        <v>4701</v>
      </c>
      <c r="B1209" s="12">
        <v>46199</v>
      </c>
      <c r="C1209" s="11">
        <f t="shared" si="126"/>
        <v>2026</v>
      </c>
      <c r="D1209" s="13" t="str">
        <f t="shared" si="127"/>
        <v>Jun</v>
      </c>
      <c r="E1209" s="14" t="str">
        <f t="shared" si="128"/>
        <v>Q2</v>
      </c>
      <c r="F1209" s="11" t="s">
        <v>24</v>
      </c>
      <c r="G1209" s="11" t="s">
        <v>25</v>
      </c>
      <c r="H1209" s="11" t="s">
        <v>32</v>
      </c>
      <c r="I1209" s="11" t="s">
        <v>40</v>
      </c>
      <c r="J1209" s="11" t="s">
        <v>28</v>
      </c>
      <c r="K1209" s="11" t="s">
        <v>29</v>
      </c>
      <c r="L1209" s="15">
        <v>8</v>
      </c>
      <c r="M1209" s="16">
        <v>82.47</v>
      </c>
      <c r="N1209" s="17">
        <v>0.15</v>
      </c>
      <c r="O1209" s="16">
        <v>42.58</v>
      </c>
      <c r="P1209" s="16">
        <f t="shared" si="129"/>
        <v>560.79600000000005</v>
      </c>
      <c r="Q1209" s="16">
        <f t="shared" si="130"/>
        <v>340.64</v>
      </c>
      <c r="R1209" s="16">
        <f t="shared" si="131"/>
        <v>220.15600000000001</v>
      </c>
      <c r="S1209" s="18">
        <f t="shared" si="132"/>
        <v>0.39257769313618501</v>
      </c>
      <c r="T1209" s="19">
        <f>YEAR(SalesDataTable[[#This Row],[Order Date]])</f>
        <v>2026</v>
      </c>
      <c r="U1209" s="18" t="str">
        <f>"Q"&amp;ROUNDUP(MONTH(SalesDataTable[[#This Row],[Order Date]])/3,0)</f>
        <v>Q2</v>
      </c>
      <c r="V1209" s="15">
        <f>MONTH(SalesDataTable[[#This Row],[Order Date]])</f>
        <v>6</v>
      </c>
      <c r="W1209" s="18" t="str">
        <f>TEXT(SalesDataTable[[#This Row],[Order Date]],"mmm")</f>
        <v>Jun</v>
      </c>
    </row>
    <row r="1210" spans="1:23" ht="15.6">
      <c r="A1210" s="11">
        <v>4805</v>
      </c>
      <c r="B1210" s="12">
        <v>46199</v>
      </c>
      <c r="C1210" s="11">
        <f t="shared" si="126"/>
        <v>2026</v>
      </c>
      <c r="D1210" s="13" t="str">
        <f t="shared" si="127"/>
        <v>Jun</v>
      </c>
      <c r="E1210" s="14" t="str">
        <f t="shared" si="128"/>
        <v>Q2</v>
      </c>
      <c r="F1210" s="11" t="s">
        <v>35</v>
      </c>
      <c r="G1210" s="11" t="s">
        <v>63</v>
      </c>
      <c r="H1210" s="11" t="s">
        <v>26</v>
      </c>
      <c r="I1210" s="11" t="s">
        <v>27</v>
      </c>
      <c r="J1210" s="11" t="s">
        <v>47</v>
      </c>
      <c r="K1210" s="11" t="s">
        <v>75</v>
      </c>
      <c r="L1210" s="15">
        <v>1</v>
      </c>
      <c r="M1210" s="16">
        <v>121.44</v>
      </c>
      <c r="N1210" s="17">
        <v>0</v>
      </c>
      <c r="O1210" s="16">
        <v>62.34</v>
      </c>
      <c r="P1210" s="16">
        <f t="shared" si="129"/>
        <v>121.44</v>
      </c>
      <c r="Q1210" s="16">
        <f t="shared" si="130"/>
        <v>62.34</v>
      </c>
      <c r="R1210" s="16">
        <f t="shared" si="131"/>
        <v>59.1</v>
      </c>
      <c r="S1210" s="18">
        <f t="shared" si="132"/>
        <v>0.48666007905138298</v>
      </c>
      <c r="T1210" s="19">
        <f>YEAR(SalesDataTable[[#This Row],[Order Date]])</f>
        <v>2026</v>
      </c>
      <c r="U1210" s="18" t="str">
        <f>"Q"&amp;ROUNDUP(MONTH(SalesDataTable[[#This Row],[Order Date]])/3,0)</f>
        <v>Q2</v>
      </c>
      <c r="V1210" s="15">
        <f>MONTH(SalesDataTable[[#This Row],[Order Date]])</f>
        <v>6</v>
      </c>
      <c r="W1210" s="18" t="str">
        <f>TEXT(SalesDataTable[[#This Row],[Order Date]],"mmm")</f>
        <v>Jun</v>
      </c>
    </row>
    <row r="1211" spans="1:23" ht="15.6">
      <c r="A1211" s="11">
        <v>912</v>
      </c>
      <c r="B1211" s="12">
        <v>46200</v>
      </c>
      <c r="C1211" s="11">
        <f t="shared" si="126"/>
        <v>2026</v>
      </c>
      <c r="D1211" s="13" t="str">
        <f t="shared" si="127"/>
        <v>Jun</v>
      </c>
      <c r="E1211" s="14" t="str">
        <f t="shared" si="128"/>
        <v>Q2</v>
      </c>
      <c r="F1211" s="11" t="s">
        <v>24</v>
      </c>
      <c r="G1211" s="11" t="s">
        <v>25</v>
      </c>
      <c r="H1211" s="11" t="s">
        <v>52</v>
      </c>
      <c r="I1211" s="11" t="s">
        <v>37</v>
      </c>
      <c r="J1211" s="11" t="s">
        <v>38</v>
      </c>
      <c r="K1211" s="11" t="s">
        <v>56</v>
      </c>
      <c r="L1211" s="15">
        <v>4</v>
      </c>
      <c r="M1211" s="16">
        <v>46.44</v>
      </c>
      <c r="N1211" s="17">
        <v>0.05</v>
      </c>
      <c r="O1211" s="16">
        <v>18.2</v>
      </c>
      <c r="P1211" s="16">
        <f t="shared" si="129"/>
        <v>176.47200000000001</v>
      </c>
      <c r="Q1211" s="16">
        <f t="shared" si="130"/>
        <v>72.8</v>
      </c>
      <c r="R1211" s="16">
        <f t="shared" si="131"/>
        <v>103.672</v>
      </c>
      <c r="S1211" s="18">
        <f t="shared" si="132"/>
        <v>0.58746996690693098</v>
      </c>
      <c r="T1211" s="19">
        <f>YEAR(SalesDataTable[[#This Row],[Order Date]])</f>
        <v>2026</v>
      </c>
      <c r="U1211" s="18" t="str">
        <f>"Q"&amp;ROUNDUP(MONTH(SalesDataTable[[#This Row],[Order Date]])/3,0)</f>
        <v>Q2</v>
      </c>
      <c r="V1211" s="15">
        <f>MONTH(SalesDataTable[[#This Row],[Order Date]])</f>
        <v>6</v>
      </c>
      <c r="W1211" s="18" t="str">
        <f>TEXT(SalesDataTable[[#This Row],[Order Date]],"mmm")</f>
        <v>Jun</v>
      </c>
    </row>
    <row r="1212" spans="1:23" ht="15.6">
      <c r="A1212" s="11">
        <v>1837</v>
      </c>
      <c r="B1212" s="12">
        <v>46200</v>
      </c>
      <c r="C1212" s="11">
        <f t="shared" si="126"/>
        <v>2026</v>
      </c>
      <c r="D1212" s="13" t="str">
        <f t="shared" si="127"/>
        <v>Jun</v>
      </c>
      <c r="E1212" s="14" t="str">
        <f t="shared" si="128"/>
        <v>Q2</v>
      </c>
      <c r="F1212" s="11" t="s">
        <v>24</v>
      </c>
      <c r="G1212" s="11" t="s">
        <v>25</v>
      </c>
      <c r="H1212" s="11" t="s">
        <v>52</v>
      </c>
      <c r="I1212" s="11" t="s">
        <v>40</v>
      </c>
      <c r="J1212" s="11" t="s">
        <v>47</v>
      </c>
      <c r="K1212" s="11" t="s">
        <v>53</v>
      </c>
      <c r="L1212" s="15">
        <v>2</v>
      </c>
      <c r="M1212" s="16">
        <v>194.13</v>
      </c>
      <c r="N1212" s="17">
        <v>0.1</v>
      </c>
      <c r="O1212" s="16">
        <v>106.51</v>
      </c>
      <c r="P1212" s="16">
        <f t="shared" si="129"/>
        <v>349.43400000000003</v>
      </c>
      <c r="Q1212" s="16">
        <f t="shared" si="130"/>
        <v>213.02</v>
      </c>
      <c r="R1212" s="16">
        <f t="shared" si="131"/>
        <v>136.41399999999999</v>
      </c>
      <c r="S1212" s="18">
        <f t="shared" si="132"/>
        <v>0.39038559499075598</v>
      </c>
      <c r="T1212" s="19">
        <f>YEAR(SalesDataTable[[#This Row],[Order Date]])</f>
        <v>2026</v>
      </c>
      <c r="U1212" s="18" t="str">
        <f>"Q"&amp;ROUNDUP(MONTH(SalesDataTable[[#This Row],[Order Date]])/3,0)</f>
        <v>Q2</v>
      </c>
      <c r="V1212" s="15">
        <f>MONTH(SalesDataTable[[#This Row],[Order Date]])</f>
        <v>6</v>
      </c>
      <c r="W1212" s="18" t="str">
        <f>TEXT(SalesDataTable[[#This Row],[Order Date]],"mmm")</f>
        <v>Jun</v>
      </c>
    </row>
    <row r="1213" spans="1:23" ht="15.6">
      <c r="A1213" s="11">
        <v>2216</v>
      </c>
      <c r="B1213" s="12">
        <v>46200</v>
      </c>
      <c r="C1213" s="11">
        <f t="shared" si="126"/>
        <v>2026</v>
      </c>
      <c r="D1213" s="13" t="str">
        <f t="shared" si="127"/>
        <v>Jun</v>
      </c>
      <c r="E1213" s="14" t="str">
        <f t="shared" si="128"/>
        <v>Q2</v>
      </c>
      <c r="F1213" s="11" t="s">
        <v>24</v>
      </c>
      <c r="G1213" s="11" t="s">
        <v>60</v>
      </c>
      <c r="H1213" s="11" t="s">
        <v>26</v>
      </c>
      <c r="I1213" s="11" t="s">
        <v>40</v>
      </c>
      <c r="J1213" s="11" t="s">
        <v>28</v>
      </c>
      <c r="K1213" s="11" t="s">
        <v>29</v>
      </c>
      <c r="L1213" s="15">
        <v>4</v>
      </c>
      <c r="M1213" s="16">
        <v>81.86</v>
      </c>
      <c r="N1213" s="17">
        <v>0.05</v>
      </c>
      <c r="O1213" s="16">
        <v>42.22</v>
      </c>
      <c r="P1213" s="16">
        <f t="shared" si="129"/>
        <v>311.06799999999998</v>
      </c>
      <c r="Q1213" s="16">
        <f t="shared" si="130"/>
        <v>168.88</v>
      </c>
      <c r="R1213" s="16">
        <f t="shared" si="131"/>
        <v>142.18799999999999</v>
      </c>
      <c r="S1213" s="18">
        <f t="shared" si="132"/>
        <v>0.45709619761595499</v>
      </c>
      <c r="T1213" s="19">
        <f>YEAR(SalesDataTable[[#This Row],[Order Date]])</f>
        <v>2026</v>
      </c>
      <c r="U1213" s="18" t="str">
        <f>"Q"&amp;ROUNDUP(MONTH(SalesDataTable[[#This Row],[Order Date]])/3,0)</f>
        <v>Q2</v>
      </c>
      <c r="V1213" s="15">
        <f>MONTH(SalesDataTable[[#This Row],[Order Date]])</f>
        <v>6</v>
      </c>
      <c r="W1213" s="18" t="str">
        <f>TEXT(SalesDataTable[[#This Row],[Order Date]],"mmm")</f>
        <v>Jun</v>
      </c>
    </row>
    <row r="1214" spans="1:23" ht="15.6">
      <c r="A1214" s="11">
        <v>2451</v>
      </c>
      <c r="B1214" s="12">
        <v>46200</v>
      </c>
      <c r="C1214" s="11">
        <f t="shared" si="126"/>
        <v>2026</v>
      </c>
      <c r="D1214" s="13" t="str">
        <f t="shared" si="127"/>
        <v>Jun</v>
      </c>
      <c r="E1214" s="14" t="str">
        <f t="shared" si="128"/>
        <v>Q2</v>
      </c>
      <c r="F1214" s="11" t="s">
        <v>24</v>
      </c>
      <c r="G1214" s="11" t="s">
        <v>60</v>
      </c>
      <c r="H1214" s="11" t="s">
        <v>32</v>
      </c>
      <c r="I1214" s="11" t="s">
        <v>40</v>
      </c>
      <c r="J1214" s="11" t="s">
        <v>38</v>
      </c>
      <c r="K1214" s="11" t="s">
        <v>72</v>
      </c>
      <c r="L1214" s="15">
        <v>4</v>
      </c>
      <c r="M1214" s="16">
        <v>162.61000000000001</v>
      </c>
      <c r="N1214" s="17">
        <v>0.05</v>
      </c>
      <c r="O1214" s="16">
        <v>88.64</v>
      </c>
      <c r="P1214" s="16">
        <f t="shared" si="129"/>
        <v>617.91800000000001</v>
      </c>
      <c r="Q1214" s="16">
        <f t="shared" si="130"/>
        <v>354.56</v>
      </c>
      <c r="R1214" s="16">
        <f t="shared" si="131"/>
        <v>263.358</v>
      </c>
      <c r="S1214" s="18">
        <f t="shared" si="132"/>
        <v>0.42620218216656602</v>
      </c>
      <c r="T1214" s="19">
        <f>YEAR(SalesDataTable[[#This Row],[Order Date]])</f>
        <v>2026</v>
      </c>
      <c r="U1214" s="18" t="str">
        <f>"Q"&amp;ROUNDUP(MONTH(SalesDataTable[[#This Row],[Order Date]])/3,0)</f>
        <v>Q2</v>
      </c>
      <c r="V1214" s="15">
        <f>MONTH(SalesDataTable[[#This Row],[Order Date]])</f>
        <v>6</v>
      </c>
      <c r="W1214" s="18" t="str">
        <f>TEXT(SalesDataTable[[#This Row],[Order Date]],"mmm")</f>
        <v>Jun</v>
      </c>
    </row>
    <row r="1215" spans="1:23" ht="15.6">
      <c r="A1215" s="11">
        <v>2874</v>
      </c>
      <c r="B1215" s="12">
        <v>46200</v>
      </c>
      <c r="C1215" s="11">
        <f t="shared" si="126"/>
        <v>2026</v>
      </c>
      <c r="D1215" s="13" t="str">
        <f t="shared" si="127"/>
        <v>Jun</v>
      </c>
      <c r="E1215" s="14" t="str">
        <f t="shared" si="128"/>
        <v>Q2</v>
      </c>
      <c r="F1215" s="11" t="s">
        <v>30</v>
      </c>
      <c r="G1215" s="11" t="s">
        <v>67</v>
      </c>
      <c r="H1215" s="11" t="s">
        <v>43</v>
      </c>
      <c r="I1215" s="11" t="s">
        <v>37</v>
      </c>
      <c r="J1215" s="11" t="s">
        <v>28</v>
      </c>
      <c r="K1215" s="11" t="s">
        <v>50</v>
      </c>
      <c r="L1215" s="15">
        <v>1</v>
      </c>
      <c r="M1215" s="16">
        <v>40.26</v>
      </c>
      <c r="N1215" s="17">
        <v>0</v>
      </c>
      <c r="O1215" s="16">
        <v>16.62</v>
      </c>
      <c r="P1215" s="16">
        <f t="shared" si="129"/>
        <v>40.26</v>
      </c>
      <c r="Q1215" s="16">
        <f t="shared" si="130"/>
        <v>16.62</v>
      </c>
      <c r="R1215" s="16">
        <f t="shared" si="131"/>
        <v>23.64</v>
      </c>
      <c r="S1215" s="18">
        <f t="shared" si="132"/>
        <v>0.58718330849478395</v>
      </c>
      <c r="T1215" s="19">
        <f>YEAR(SalesDataTable[[#This Row],[Order Date]])</f>
        <v>2026</v>
      </c>
      <c r="U1215" s="18" t="str">
        <f>"Q"&amp;ROUNDUP(MONTH(SalesDataTable[[#This Row],[Order Date]])/3,0)</f>
        <v>Q2</v>
      </c>
      <c r="V1215" s="15">
        <f>MONTH(SalesDataTable[[#This Row],[Order Date]])</f>
        <v>6</v>
      </c>
      <c r="W1215" s="18" t="str">
        <f>TEXT(SalesDataTable[[#This Row],[Order Date]],"mmm")</f>
        <v>Jun</v>
      </c>
    </row>
    <row r="1216" spans="1:23" ht="15.6">
      <c r="A1216" s="11">
        <v>2885</v>
      </c>
      <c r="B1216" s="12">
        <v>46200</v>
      </c>
      <c r="C1216" s="11">
        <f t="shared" si="126"/>
        <v>2026</v>
      </c>
      <c r="D1216" s="13" t="str">
        <f t="shared" si="127"/>
        <v>Jun</v>
      </c>
      <c r="E1216" s="14" t="str">
        <f t="shared" si="128"/>
        <v>Q2</v>
      </c>
      <c r="F1216" s="11" t="s">
        <v>24</v>
      </c>
      <c r="G1216" s="11" t="s">
        <v>25</v>
      </c>
      <c r="H1216" s="11" t="s">
        <v>26</v>
      </c>
      <c r="I1216" s="11" t="s">
        <v>40</v>
      </c>
      <c r="J1216" s="11" t="s">
        <v>38</v>
      </c>
      <c r="K1216" s="11" t="s">
        <v>56</v>
      </c>
      <c r="L1216" s="15">
        <v>1</v>
      </c>
      <c r="M1216" s="16">
        <v>47.23</v>
      </c>
      <c r="N1216" s="17">
        <v>0.1</v>
      </c>
      <c r="O1216" s="16">
        <v>17.829999999999998</v>
      </c>
      <c r="P1216" s="16">
        <f t="shared" si="129"/>
        <v>42.506999999999998</v>
      </c>
      <c r="Q1216" s="16">
        <f t="shared" si="130"/>
        <v>17.829999999999998</v>
      </c>
      <c r="R1216" s="16">
        <f t="shared" si="131"/>
        <v>24.677</v>
      </c>
      <c r="S1216" s="18">
        <f t="shared" si="132"/>
        <v>0.58053967581810095</v>
      </c>
      <c r="T1216" s="19">
        <f>YEAR(SalesDataTable[[#This Row],[Order Date]])</f>
        <v>2026</v>
      </c>
      <c r="U1216" s="18" t="str">
        <f>"Q"&amp;ROUNDUP(MONTH(SalesDataTable[[#This Row],[Order Date]])/3,0)</f>
        <v>Q2</v>
      </c>
      <c r="V1216" s="15">
        <f>MONTH(SalesDataTable[[#This Row],[Order Date]])</f>
        <v>6</v>
      </c>
      <c r="W1216" s="18" t="str">
        <f>TEXT(SalesDataTable[[#This Row],[Order Date]],"mmm")</f>
        <v>Jun</v>
      </c>
    </row>
    <row r="1217" spans="1:23" ht="15.6">
      <c r="A1217" s="11">
        <v>3014</v>
      </c>
      <c r="B1217" s="12">
        <v>46200</v>
      </c>
      <c r="C1217" s="11">
        <f t="shared" si="126"/>
        <v>2026</v>
      </c>
      <c r="D1217" s="13" t="str">
        <f t="shared" si="127"/>
        <v>Jun</v>
      </c>
      <c r="E1217" s="14" t="str">
        <f t="shared" si="128"/>
        <v>Q2</v>
      </c>
      <c r="F1217" s="11" t="s">
        <v>35</v>
      </c>
      <c r="G1217" s="11" t="s">
        <v>63</v>
      </c>
      <c r="H1217" s="11" t="s">
        <v>26</v>
      </c>
      <c r="I1217" s="11" t="s">
        <v>37</v>
      </c>
      <c r="J1217" s="11" t="s">
        <v>58</v>
      </c>
      <c r="K1217" s="11" t="s">
        <v>69</v>
      </c>
      <c r="L1217" s="15">
        <v>1</v>
      </c>
      <c r="M1217" s="16">
        <v>50.13</v>
      </c>
      <c r="N1217" s="17">
        <v>0.15</v>
      </c>
      <c r="O1217" s="16">
        <v>22.22</v>
      </c>
      <c r="P1217" s="16">
        <f t="shared" si="129"/>
        <v>42.610500000000002</v>
      </c>
      <c r="Q1217" s="16">
        <f t="shared" si="130"/>
        <v>22.22</v>
      </c>
      <c r="R1217" s="16">
        <f t="shared" si="131"/>
        <v>20.390499999999999</v>
      </c>
      <c r="S1217" s="18">
        <f t="shared" si="132"/>
        <v>0.47853228664296399</v>
      </c>
      <c r="T1217" s="19">
        <f>YEAR(SalesDataTable[[#This Row],[Order Date]])</f>
        <v>2026</v>
      </c>
      <c r="U1217" s="18" t="str">
        <f>"Q"&amp;ROUNDUP(MONTH(SalesDataTable[[#This Row],[Order Date]])/3,0)</f>
        <v>Q2</v>
      </c>
      <c r="V1217" s="15">
        <f>MONTH(SalesDataTable[[#This Row],[Order Date]])</f>
        <v>6</v>
      </c>
      <c r="W1217" s="18" t="str">
        <f>TEXT(SalesDataTable[[#This Row],[Order Date]],"mmm")</f>
        <v>Jun</v>
      </c>
    </row>
    <row r="1218" spans="1:23" ht="15.6">
      <c r="A1218" s="11">
        <v>3273</v>
      </c>
      <c r="B1218" s="12">
        <v>46200</v>
      </c>
      <c r="C1218" s="11">
        <f t="shared" ref="C1218:C1281" si="133">YEAR(B1218)</f>
        <v>2026</v>
      </c>
      <c r="D1218" s="13" t="str">
        <f t="shared" ref="D1218:D1281" si="134">TEXT(B1218,"MMM")</f>
        <v>Jun</v>
      </c>
      <c r="E1218" s="14" t="str">
        <f t="shared" ref="E1218:E1281" si="135">"Q"&amp;ROUNDUP(MONTH(B1218)/3,0)</f>
        <v>Q2</v>
      </c>
      <c r="F1218" s="11" t="s">
        <v>35</v>
      </c>
      <c r="G1218" s="11" t="s">
        <v>42</v>
      </c>
      <c r="H1218" s="11" t="s">
        <v>26</v>
      </c>
      <c r="I1218" s="11" t="s">
        <v>40</v>
      </c>
      <c r="J1218" s="11" t="s">
        <v>47</v>
      </c>
      <c r="K1218" s="11" t="s">
        <v>48</v>
      </c>
      <c r="L1218" s="15">
        <v>2</v>
      </c>
      <c r="M1218" s="16">
        <v>345.82</v>
      </c>
      <c r="N1218" s="17">
        <v>0.05</v>
      </c>
      <c r="O1218" s="16">
        <v>196.24</v>
      </c>
      <c r="P1218" s="16">
        <f t="shared" ref="P1218:P1281" si="136">L1218*M1218*(1-N1218)</f>
        <v>657.05799999999999</v>
      </c>
      <c r="Q1218" s="16">
        <f t="shared" ref="Q1218:Q1281" si="137">L1218*O1218</f>
        <v>392.48</v>
      </c>
      <c r="R1218" s="16">
        <f t="shared" ref="R1218:R1281" si="138">P1218-Q1218</f>
        <v>264.57799999999997</v>
      </c>
      <c r="S1218" s="18">
        <f t="shared" ref="S1218:S1281" si="139">IFERROR(R1218/P1218,0)</f>
        <v>0.40267069269379602</v>
      </c>
      <c r="T1218" s="19">
        <f>YEAR(SalesDataTable[[#This Row],[Order Date]])</f>
        <v>2026</v>
      </c>
      <c r="U1218" s="18" t="str">
        <f>"Q"&amp;ROUNDUP(MONTH(SalesDataTable[[#This Row],[Order Date]])/3,0)</f>
        <v>Q2</v>
      </c>
      <c r="V1218" s="15">
        <f>MONTH(SalesDataTable[[#This Row],[Order Date]])</f>
        <v>6</v>
      </c>
      <c r="W1218" s="18" t="str">
        <f>TEXT(SalesDataTable[[#This Row],[Order Date]],"mmm")</f>
        <v>Jun</v>
      </c>
    </row>
    <row r="1219" spans="1:23" ht="15.6">
      <c r="A1219" s="11">
        <v>5041</v>
      </c>
      <c r="B1219" s="12">
        <v>46200</v>
      </c>
      <c r="C1219" s="11">
        <f t="shared" si="133"/>
        <v>2026</v>
      </c>
      <c r="D1219" s="13" t="str">
        <f t="shared" si="134"/>
        <v>Jun</v>
      </c>
      <c r="E1219" s="14" t="str">
        <f t="shared" si="135"/>
        <v>Q2</v>
      </c>
      <c r="F1219" s="11" t="s">
        <v>24</v>
      </c>
      <c r="G1219" s="11" t="s">
        <v>74</v>
      </c>
      <c r="H1219" s="11" t="s">
        <v>43</v>
      </c>
      <c r="I1219" s="11" t="s">
        <v>37</v>
      </c>
      <c r="J1219" s="11" t="s">
        <v>47</v>
      </c>
      <c r="K1219" s="11" t="s">
        <v>75</v>
      </c>
      <c r="L1219" s="15">
        <v>1</v>
      </c>
      <c r="M1219" s="16">
        <v>126.12</v>
      </c>
      <c r="N1219" s="17">
        <v>0</v>
      </c>
      <c r="O1219" s="16">
        <v>62.18</v>
      </c>
      <c r="P1219" s="16">
        <f t="shared" si="136"/>
        <v>126.12</v>
      </c>
      <c r="Q1219" s="16">
        <f t="shared" si="137"/>
        <v>62.18</v>
      </c>
      <c r="R1219" s="16">
        <f t="shared" si="138"/>
        <v>63.94</v>
      </c>
      <c r="S1219" s="18">
        <f t="shared" si="139"/>
        <v>0.50697748176339996</v>
      </c>
      <c r="T1219" s="19">
        <f>YEAR(SalesDataTable[[#This Row],[Order Date]])</f>
        <v>2026</v>
      </c>
      <c r="U1219" s="18" t="str">
        <f>"Q"&amp;ROUNDUP(MONTH(SalesDataTable[[#This Row],[Order Date]])/3,0)</f>
        <v>Q2</v>
      </c>
      <c r="V1219" s="15">
        <f>MONTH(SalesDataTable[[#This Row],[Order Date]])</f>
        <v>6</v>
      </c>
      <c r="W1219" s="18" t="str">
        <f>TEXT(SalesDataTable[[#This Row],[Order Date]],"mmm")</f>
        <v>Jun</v>
      </c>
    </row>
    <row r="1220" spans="1:23" ht="15.6">
      <c r="A1220" s="11">
        <v>312</v>
      </c>
      <c r="B1220" s="12">
        <v>46201</v>
      </c>
      <c r="C1220" s="11">
        <f t="shared" si="133"/>
        <v>2026</v>
      </c>
      <c r="D1220" s="13" t="str">
        <f t="shared" si="134"/>
        <v>Jun</v>
      </c>
      <c r="E1220" s="14" t="str">
        <f t="shared" si="135"/>
        <v>Q2</v>
      </c>
      <c r="F1220" s="11" t="s">
        <v>44</v>
      </c>
      <c r="G1220" s="11" t="s">
        <v>55</v>
      </c>
      <c r="H1220" s="11" t="s">
        <v>52</v>
      </c>
      <c r="I1220" s="11" t="s">
        <v>27</v>
      </c>
      <c r="J1220" s="11" t="s">
        <v>58</v>
      </c>
      <c r="K1220" s="11" t="s">
        <v>66</v>
      </c>
      <c r="L1220" s="15">
        <v>1</v>
      </c>
      <c r="M1220" s="16">
        <v>36</v>
      </c>
      <c r="N1220" s="17">
        <v>0</v>
      </c>
      <c r="O1220" s="16">
        <v>13.95</v>
      </c>
      <c r="P1220" s="16">
        <f t="shared" si="136"/>
        <v>36</v>
      </c>
      <c r="Q1220" s="16">
        <f t="shared" si="137"/>
        <v>13.95</v>
      </c>
      <c r="R1220" s="16">
        <f t="shared" si="138"/>
        <v>22.05</v>
      </c>
      <c r="S1220" s="18">
        <f t="shared" si="139"/>
        <v>0.61250000000000004</v>
      </c>
      <c r="T1220" s="19">
        <f>YEAR(SalesDataTable[[#This Row],[Order Date]])</f>
        <v>2026</v>
      </c>
      <c r="U1220" s="18" t="str">
        <f>"Q"&amp;ROUNDUP(MONTH(SalesDataTable[[#This Row],[Order Date]])/3,0)</f>
        <v>Q2</v>
      </c>
      <c r="V1220" s="15">
        <f>MONTH(SalesDataTable[[#This Row],[Order Date]])</f>
        <v>6</v>
      </c>
      <c r="W1220" s="18" t="str">
        <f>TEXT(SalesDataTable[[#This Row],[Order Date]],"mmm")</f>
        <v>Jun</v>
      </c>
    </row>
    <row r="1221" spans="1:23" ht="15.6">
      <c r="A1221" s="11">
        <v>647</v>
      </c>
      <c r="B1221" s="12">
        <v>46201</v>
      </c>
      <c r="C1221" s="11">
        <f t="shared" si="133"/>
        <v>2026</v>
      </c>
      <c r="D1221" s="13" t="str">
        <f t="shared" si="134"/>
        <v>Jun</v>
      </c>
      <c r="E1221" s="14" t="str">
        <f t="shared" si="135"/>
        <v>Q2</v>
      </c>
      <c r="F1221" s="11" t="s">
        <v>24</v>
      </c>
      <c r="G1221" s="11" t="s">
        <v>25</v>
      </c>
      <c r="H1221" s="11" t="s">
        <v>26</v>
      </c>
      <c r="I1221" s="11" t="s">
        <v>27</v>
      </c>
      <c r="J1221" s="11" t="s">
        <v>38</v>
      </c>
      <c r="K1221" s="11" t="s">
        <v>72</v>
      </c>
      <c r="L1221" s="15">
        <v>1</v>
      </c>
      <c r="M1221" s="16">
        <v>162.25</v>
      </c>
      <c r="N1221" s="17">
        <v>0.05</v>
      </c>
      <c r="O1221" s="16">
        <v>89.28</v>
      </c>
      <c r="P1221" s="16">
        <f t="shared" si="136"/>
        <v>154.13749999999999</v>
      </c>
      <c r="Q1221" s="16">
        <f t="shared" si="137"/>
        <v>89.28</v>
      </c>
      <c r="R1221" s="16">
        <f t="shared" si="138"/>
        <v>64.857500000000002</v>
      </c>
      <c r="S1221" s="18">
        <f t="shared" si="139"/>
        <v>0.42077690373854498</v>
      </c>
      <c r="T1221" s="19">
        <f>YEAR(SalesDataTable[[#This Row],[Order Date]])</f>
        <v>2026</v>
      </c>
      <c r="U1221" s="18" t="str">
        <f>"Q"&amp;ROUNDUP(MONTH(SalesDataTable[[#This Row],[Order Date]])/3,0)</f>
        <v>Q2</v>
      </c>
      <c r="V1221" s="15">
        <f>MONTH(SalesDataTable[[#This Row],[Order Date]])</f>
        <v>6</v>
      </c>
      <c r="W1221" s="18" t="str">
        <f>TEXT(SalesDataTable[[#This Row],[Order Date]],"mmm")</f>
        <v>Jun</v>
      </c>
    </row>
    <row r="1222" spans="1:23" ht="15.6">
      <c r="A1222" s="11">
        <v>708</v>
      </c>
      <c r="B1222" s="12">
        <v>46201</v>
      </c>
      <c r="C1222" s="11">
        <f t="shared" si="133"/>
        <v>2026</v>
      </c>
      <c r="D1222" s="13" t="str">
        <f t="shared" si="134"/>
        <v>Jun</v>
      </c>
      <c r="E1222" s="14" t="str">
        <f t="shared" si="135"/>
        <v>Q2</v>
      </c>
      <c r="F1222" s="11" t="s">
        <v>30</v>
      </c>
      <c r="G1222" s="11" t="s">
        <v>65</v>
      </c>
      <c r="H1222" s="11" t="s">
        <v>26</v>
      </c>
      <c r="I1222" s="11" t="s">
        <v>27</v>
      </c>
      <c r="J1222" s="11" t="s">
        <v>33</v>
      </c>
      <c r="K1222" s="11" t="s">
        <v>61</v>
      </c>
      <c r="L1222" s="15">
        <v>1</v>
      </c>
      <c r="M1222" s="16">
        <v>150.44</v>
      </c>
      <c r="N1222" s="17">
        <v>0</v>
      </c>
      <c r="O1222" s="16">
        <v>80.5</v>
      </c>
      <c r="P1222" s="16">
        <f t="shared" si="136"/>
        <v>150.44</v>
      </c>
      <c r="Q1222" s="16">
        <f t="shared" si="137"/>
        <v>80.5</v>
      </c>
      <c r="R1222" s="16">
        <f t="shared" si="138"/>
        <v>69.94</v>
      </c>
      <c r="S1222" s="18">
        <f t="shared" si="139"/>
        <v>0.46490295134272802</v>
      </c>
      <c r="T1222" s="19">
        <f>YEAR(SalesDataTable[[#This Row],[Order Date]])</f>
        <v>2026</v>
      </c>
      <c r="U1222" s="18" t="str">
        <f>"Q"&amp;ROUNDUP(MONTH(SalesDataTable[[#This Row],[Order Date]])/3,0)</f>
        <v>Q2</v>
      </c>
      <c r="V1222" s="15">
        <f>MONTH(SalesDataTable[[#This Row],[Order Date]])</f>
        <v>6</v>
      </c>
      <c r="W1222" s="18" t="str">
        <f>TEXT(SalesDataTable[[#This Row],[Order Date]],"mmm")</f>
        <v>Jun</v>
      </c>
    </row>
    <row r="1223" spans="1:23" ht="15.6">
      <c r="A1223" s="11">
        <v>886</v>
      </c>
      <c r="B1223" s="12">
        <v>46201</v>
      </c>
      <c r="C1223" s="11">
        <f t="shared" si="133"/>
        <v>2026</v>
      </c>
      <c r="D1223" s="13" t="str">
        <f t="shared" si="134"/>
        <v>Jun</v>
      </c>
      <c r="E1223" s="14" t="str">
        <f t="shared" si="135"/>
        <v>Q2</v>
      </c>
      <c r="F1223" s="11" t="s">
        <v>24</v>
      </c>
      <c r="G1223" s="11" t="s">
        <v>25</v>
      </c>
      <c r="H1223" s="11" t="s">
        <v>43</v>
      </c>
      <c r="I1223" s="11" t="s">
        <v>40</v>
      </c>
      <c r="J1223" s="11" t="s">
        <v>47</v>
      </c>
      <c r="K1223" s="11" t="s">
        <v>75</v>
      </c>
      <c r="L1223" s="15">
        <v>2</v>
      </c>
      <c r="M1223" s="16">
        <v>126.17</v>
      </c>
      <c r="N1223" s="17">
        <v>0.05</v>
      </c>
      <c r="O1223" s="16">
        <v>61.13</v>
      </c>
      <c r="P1223" s="16">
        <f t="shared" si="136"/>
        <v>239.72300000000001</v>
      </c>
      <c r="Q1223" s="16">
        <f t="shared" si="137"/>
        <v>122.26</v>
      </c>
      <c r="R1223" s="16">
        <f t="shared" si="138"/>
        <v>117.46299999999999</v>
      </c>
      <c r="S1223" s="18">
        <f t="shared" si="139"/>
        <v>0.48999470221881097</v>
      </c>
      <c r="T1223" s="19">
        <f>YEAR(SalesDataTable[[#This Row],[Order Date]])</f>
        <v>2026</v>
      </c>
      <c r="U1223" s="18" t="str">
        <f>"Q"&amp;ROUNDUP(MONTH(SalesDataTable[[#This Row],[Order Date]])/3,0)</f>
        <v>Q2</v>
      </c>
      <c r="V1223" s="15">
        <f>MONTH(SalesDataTable[[#This Row],[Order Date]])</f>
        <v>6</v>
      </c>
      <c r="W1223" s="18" t="str">
        <f>TEXT(SalesDataTable[[#This Row],[Order Date]],"mmm")</f>
        <v>Jun</v>
      </c>
    </row>
    <row r="1224" spans="1:23" ht="15.6">
      <c r="A1224" s="11">
        <v>944</v>
      </c>
      <c r="B1224" s="12">
        <v>46201</v>
      </c>
      <c r="C1224" s="11">
        <f t="shared" si="133"/>
        <v>2026</v>
      </c>
      <c r="D1224" s="13" t="str">
        <f t="shared" si="134"/>
        <v>Jun</v>
      </c>
      <c r="E1224" s="14" t="str">
        <f t="shared" si="135"/>
        <v>Q2</v>
      </c>
      <c r="F1224" s="11" t="s">
        <v>44</v>
      </c>
      <c r="G1224" s="11" t="s">
        <v>55</v>
      </c>
      <c r="H1224" s="11" t="s">
        <v>52</v>
      </c>
      <c r="I1224" s="11" t="s">
        <v>27</v>
      </c>
      <c r="J1224" s="11" t="s">
        <v>47</v>
      </c>
      <c r="K1224" s="11" t="s">
        <v>64</v>
      </c>
      <c r="L1224" s="15">
        <v>2</v>
      </c>
      <c r="M1224" s="16">
        <v>83.72</v>
      </c>
      <c r="N1224" s="17">
        <v>0</v>
      </c>
      <c r="O1224" s="16">
        <v>38.96</v>
      </c>
      <c r="P1224" s="16">
        <f t="shared" si="136"/>
        <v>167.44</v>
      </c>
      <c r="Q1224" s="16">
        <f t="shared" si="137"/>
        <v>77.92</v>
      </c>
      <c r="R1224" s="16">
        <f t="shared" si="138"/>
        <v>89.52</v>
      </c>
      <c r="S1224" s="18">
        <f t="shared" si="139"/>
        <v>0.53463927376970899</v>
      </c>
      <c r="T1224" s="19">
        <f>YEAR(SalesDataTable[[#This Row],[Order Date]])</f>
        <v>2026</v>
      </c>
      <c r="U1224" s="18" t="str">
        <f>"Q"&amp;ROUNDUP(MONTH(SalesDataTable[[#This Row],[Order Date]])/3,0)</f>
        <v>Q2</v>
      </c>
      <c r="V1224" s="15">
        <f>MONTH(SalesDataTable[[#This Row],[Order Date]])</f>
        <v>6</v>
      </c>
      <c r="W1224" s="18" t="str">
        <f>TEXT(SalesDataTable[[#This Row],[Order Date]],"mmm")</f>
        <v>Jun</v>
      </c>
    </row>
    <row r="1225" spans="1:23" ht="15.6">
      <c r="A1225" s="11">
        <v>1050</v>
      </c>
      <c r="B1225" s="12">
        <v>46201</v>
      </c>
      <c r="C1225" s="11">
        <f t="shared" si="133"/>
        <v>2026</v>
      </c>
      <c r="D1225" s="13" t="str">
        <f t="shared" si="134"/>
        <v>Jun</v>
      </c>
      <c r="E1225" s="14" t="str">
        <f t="shared" si="135"/>
        <v>Q2</v>
      </c>
      <c r="F1225" s="11" t="s">
        <v>44</v>
      </c>
      <c r="G1225" s="11" t="s">
        <v>57</v>
      </c>
      <c r="H1225" s="11" t="s">
        <v>52</v>
      </c>
      <c r="I1225" s="11" t="s">
        <v>37</v>
      </c>
      <c r="J1225" s="11" t="s">
        <v>33</v>
      </c>
      <c r="K1225" s="11" t="s">
        <v>70</v>
      </c>
      <c r="L1225" s="15">
        <v>1</v>
      </c>
      <c r="M1225" s="16">
        <v>70.58</v>
      </c>
      <c r="N1225" s="17">
        <v>0</v>
      </c>
      <c r="O1225" s="16">
        <v>32.78</v>
      </c>
      <c r="P1225" s="16">
        <f t="shared" si="136"/>
        <v>70.58</v>
      </c>
      <c r="Q1225" s="16">
        <f t="shared" si="137"/>
        <v>32.78</v>
      </c>
      <c r="R1225" s="16">
        <f t="shared" si="138"/>
        <v>37.799999999999997</v>
      </c>
      <c r="S1225" s="18">
        <f t="shared" si="139"/>
        <v>0.53556248228960002</v>
      </c>
      <c r="T1225" s="19">
        <f>YEAR(SalesDataTable[[#This Row],[Order Date]])</f>
        <v>2026</v>
      </c>
      <c r="U1225" s="18" t="str">
        <f>"Q"&amp;ROUNDUP(MONTH(SalesDataTable[[#This Row],[Order Date]])/3,0)</f>
        <v>Q2</v>
      </c>
      <c r="V1225" s="15">
        <f>MONTH(SalesDataTable[[#This Row],[Order Date]])</f>
        <v>6</v>
      </c>
      <c r="W1225" s="18" t="str">
        <f>TEXT(SalesDataTable[[#This Row],[Order Date]],"mmm")</f>
        <v>Jun</v>
      </c>
    </row>
    <row r="1226" spans="1:23" ht="15.6">
      <c r="A1226" s="11">
        <v>1677</v>
      </c>
      <c r="B1226" s="12">
        <v>46201</v>
      </c>
      <c r="C1226" s="11">
        <f t="shared" si="133"/>
        <v>2026</v>
      </c>
      <c r="D1226" s="13" t="str">
        <f t="shared" si="134"/>
        <v>Jun</v>
      </c>
      <c r="E1226" s="14" t="str">
        <f t="shared" si="135"/>
        <v>Q2</v>
      </c>
      <c r="F1226" s="11" t="s">
        <v>44</v>
      </c>
      <c r="G1226" s="11" t="s">
        <v>71</v>
      </c>
      <c r="H1226" s="11" t="s">
        <v>32</v>
      </c>
      <c r="I1226" s="11" t="s">
        <v>40</v>
      </c>
      <c r="J1226" s="11" t="s">
        <v>47</v>
      </c>
      <c r="K1226" s="11" t="s">
        <v>64</v>
      </c>
      <c r="L1226" s="15">
        <v>5</v>
      </c>
      <c r="M1226" s="16">
        <v>81.96</v>
      </c>
      <c r="N1226" s="17">
        <v>0.05</v>
      </c>
      <c r="O1226" s="16">
        <v>39.130000000000003</v>
      </c>
      <c r="P1226" s="16">
        <f t="shared" si="136"/>
        <v>389.31</v>
      </c>
      <c r="Q1226" s="16">
        <f t="shared" si="137"/>
        <v>195.65</v>
      </c>
      <c r="R1226" s="16">
        <f t="shared" si="138"/>
        <v>193.66</v>
      </c>
      <c r="S1226" s="18">
        <f t="shared" si="139"/>
        <v>0.497444196141892</v>
      </c>
      <c r="T1226" s="19">
        <f>YEAR(SalesDataTable[[#This Row],[Order Date]])</f>
        <v>2026</v>
      </c>
      <c r="U1226" s="18" t="str">
        <f>"Q"&amp;ROUNDUP(MONTH(SalesDataTable[[#This Row],[Order Date]])/3,0)</f>
        <v>Q2</v>
      </c>
      <c r="V1226" s="15">
        <f>MONTH(SalesDataTable[[#This Row],[Order Date]])</f>
        <v>6</v>
      </c>
      <c r="W1226" s="18" t="str">
        <f>TEXT(SalesDataTable[[#This Row],[Order Date]],"mmm")</f>
        <v>Jun</v>
      </c>
    </row>
    <row r="1227" spans="1:23" ht="15.6">
      <c r="A1227" s="11">
        <v>2109</v>
      </c>
      <c r="B1227" s="12">
        <v>46201</v>
      </c>
      <c r="C1227" s="11">
        <f t="shared" si="133"/>
        <v>2026</v>
      </c>
      <c r="D1227" s="13" t="str">
        <f t="shared" si="134"/>
        <v>Jun</v>
      </c>
      <c r="E1227" s="14" t="str">
        <f t="shared" si="135"/>
        <v>Q2</v>
      </c>
      <c r="F1227" s="11" t="s">
        <v>30</v>
      </c>
      <c r="G1227" s="11" t="s">
        <v>73</v>
      </c>
      <c r="H1227" s="11" t="s">
        <v>26</v>
      </c>
      <c r="I1227" s="11" t="s">
        <v>37</v>
      </c>
      <c r="J1227" s="11" t="s">
        <v>28</v>
      </c>
      <c r="K1227" s="11" t="s">
        <v>50</v>
      </c>
      <c r="L1227" s="15">
        <v>1</v>
      </c>
      <c r="M1227" s="16">
        <v>40.67</v>
      </c>
      <c r="N1227" s="17">
        <v>0</v>
      </c>
      <c r="O1227" s="16">
        <v>16.5</v>
      </c>
      <c r="P1227" s="16">
        <f t="shared" si="136"/>
        <v>40.67</v>
      </c>
      <c r="Q1227" s="16">
        <f t="shared" si="137"/>
        <v>16.5</v>
      </c>
      <c r="R1227" s="16">
        <f t="shared" si="138"/>
        <v>24.17</v>
      </c>
      <c r="S1227" s="18">
        <f t="shared" si="139"/>
        <v>0.59429554954511898</v>
      </c>
      <c r="T1227" s="19">
        <f>YEAR(SalesDataTable[[#This Row],[Order Date]])</f>
        <v>2026</v>
      </c>
      <c r="U1227" s="18" t="str">
        <f>"Q"&amp;ROUNDUP(MONTH(SalesDataTable[[#This Row],[Order Date]])/3,0)</f>
        <v>Q2</v>
      </c>
      <c r="V1227" s="15">
        <f>MONTH(SalesDataTable[[#This Row],[Order Date]])</f>
        <v>6</v>
      </c>
      <c r="W1227" s="18" t="str">
        <f>TEXT(SalesDataTable[[#This Row],[Order Date]],"mmm")</f>
        <v>Jun</v>
      </c>
    </row>
    <row r="1228" spans="1:23" ht="15.6">
      <c r="A1228" s="11">
        <v>3688</v>
      </c>
      <c r="B1228" s="12">
        <v>46201</v>
      </c>
      <c r="C1228" s="11">
        <f t="shared" si="133"/>
        <v>2026</v>
      </c>
      <c r="D1228" s="13" t="str">
        <f t="shared" si="134"/>
        <v>Jun</v>
      </c>
      <c r="E1228" s="14" t="str">
        <f t="shared" si="135"/>
        <v>Q2</v>
      </c>
      <c r="F1228" s="11" t="s">
        <v>35</v>
      </c>
      <c r="G1228" s="11" t="s">
        <v>76</v>
      </c>
      <c r="H1228" s="11" t="s">
        <v>43</v>
      </c>
      <c r="I1228" s="11" t="s">
        <v>37</v>
      </c>
      <c r="J1228" s="11" t="s">
        <v>58</v>
      </c>
      <c r="K1228" s="11" t="s">
        <v>59</v>
      </c>
      <c r="L1228" s="15">
        <v>1</v>
      </c>
      <c r="M1228" s="16">
        <v>40.94</v>
      </c>
      <c r="N1228" s="17">
        <v>0</v>
      </c>
      <c r="O1228" s="16">
        <v>14.47</v>
      </c>
      <c r="P1228" s="16">
        <f t="shared" si="136"/>
        <v>40.94</v>
      </c>
      <c r="Q1228" s="16">
        <f t="shared" si="137"/>
        <v>14.47</v>
      </c>
      <c r="R1228" s="16">
        <f t="shared" si="138"/>
        <v>26.47</v>
      </c>
      <c r="S1228" s="18">
        <f t="shared" si="139"/>
        <v>0.64655593551538804</v>
      </c>
      <c r="T1228" s="19">
        <f>YEAR(SalesDataTable[[#This Row],[Order Date]])</f>
        <v>2026</v>
      </c>
      <c r="U1228" s="18" t="str">
        <f>"Q"&amp;ROUNDUP(MONTH(SalesDataTable[[#This Row],[Order Date]])/3,0)</f>
        <v>Q2</v>
      </c>
      <c r="V1228" s="15">
        <f>MONTH(SalesDataTable[[#This Row],[Order Date]])</f>
        <v>6</v>
      </c>
      <c r="W1228" s="18" t="str">
        <f>TEXT(SalesDataTable[[#This Row],[Order Date]],"mmm")</f>
        <v>Jun</v>
      </c>
    </row>
    <row r="1229" spans="1:23" ht="15.6">
      <c r="A1229" s="11">
        <v>521</v>
      </c>
      <c r="B1229" s="12">
        <v>46202</v>
      </c>
      <c r="C1229" s="11">
        <f t="shared" si="133"/>
        <v>2026</v>
      </c>
      <c r="D1229" s="13" t="str">
        <f t="shared" si="134"/>
        <v>Jun</v>
      </c>
      <c r="E1229" s="14" t="str">
        <f t="shared" si="135"/>
        <v>Q2</v>
      </c>
      <c r="F1229" s="11" t="s">
        <v>44</v>
      </c>
      <c r="G1229" s="11" t="s">
        <v>57</v>
      </c>
      <c r="H1229" s="11" t="s">
        <v>32</v>
      </c>
      <c r="I1229" s="11" t="s">
        <v>40</v>
      </c>
      <c r="J1229" s="11" t="s">
        <v>28</v>
      </c>
      <c r="K1229" s="11" t="s">
        <v>54</v>
      </c>
      <c r="L1229" s="15">
        <v>3</v>
      </c>
      <c r="M1229" s="16">
        <v>100.89</v>
      </c>
      <c r="N1229" s="17">
        <v>0.05</v>
      </c>
      <c r="O1229" s="16">
        <v>49.08</v>
      </c>
      <c r="P1229" s="16">
        <f t="shared" si="136"/>
        <v>287.53649999999999</v>
      </c>
      <c r="Q1229" s="16">
        <f t="shared" si="137"/>
        <v>147.24</v>
      </c>
      <c r="R1229" s="16">
        <f t="shared" si="138"/>
        <v>140.29650000000001</v>
      </c>
      <c r="S1229" s="18">
        <f t="shared" si="139"/>
        <v>0.48792588071427501</v>
      </c>
      <c r="T1229" s="19">
        <f>YEAR(SalesDataTable[[#This Row],[Order Date]])</f>
        <v>2026</v>
      </c>
      <c r="U1229" s="18" t="str">
        <f>"Q"&amp;ROUNDUP(MONTH(SalesDataTable[[#This Row],[Order Date]])/3,0)</f>
        <v>Q2</v>
      </c>
      <c r="V1229" s="15">
        <f>MONTH(SalesDataTable[[#This Row],[Order Date]])</f>
        <v>6</v>
      </c>
      <c r="W1229" s="18" t="str">
        <f>TEXT(SalesDataTable[[#This Row],[Order Date]],"mmm")</f>
        <v>Jun</v>
      </c>
    </row>
    <row r="1230" spans="1:23" ht="15.6">
      <c r="A1230" s="11">
        <v>557</v>
      </c>
      <c r="B1230" s="12">
        <v>46202</v>
      </c>
      <c r="C1230" s="11">
        <f t="shared" si="133"/>
        <v>2026</v>
      </c>
      <c r="D1230" s="13" t="str">
        <f t="shared" si="134"/>
        <v>Jun</v>
      </c>
      <c r="E1230" s="14" t="str">
        <f t="shared" si="135"/>
        <v>Q2</v>
      </c>
      <c r="F1230" s="11" t="s">
        <v>30</v>
      </c>
      <c r="G1230" s="11" t="s">
        <v>67</v>
      </c>
      <c r="H1230" s="11" t="s">
        <v>32</v>
      </c>
      <c r="I1230" s="11" t="s">
        <v>40</v>
      </c>
      <c r="J1230" s="11" t="s">
        <v>28</v>
      </c>
      <c r="K1230" s="11" t="s">
        <v>50</v>
      </c>
      <c r="L1230" s="15">
        <v>3</v>
      </c>
      <c r="M1230" s="16">
        <v>39.78</v>
      </c>
      <c r="N1230" s="17">
        <v>0.15</v>
      </c>
      <c r="O1230" s="16">
        <v>16.850000000000001</v>
      </c>
      <c r="P1230" s="16">
        <f t="shared" si="136"/>
        <v>101.43899999999999</v>
      </c>
      <c r="Q1230" s="16">
        <f t="shared" si="137"/>
        <v>50.55</v>
      </c>
      <c r="R1230" s="16">
        <f t="shared" si="138"/>
        <v>50.889000000000003</v>
      </c>
      <c r="S1230" s="18">
        <f t="shared" si="139"/>
        <v>0.50167095495815195</v>
      </c>
      <c r="T1230" s="19">
        <f>YEAR(SalesDataTable[[#This Row],[Order Date]])</f>
        <v>2026</v>
      </c>
      <c r="U1230" s="18" t="str">
        <f>"Q"&amp;ROUNDUP(MONTH(SalesDataTable[[#This Row],[Order Date]])/3,0)</f>
        <v>Q2</v>
      </c>
      <c r="V1230" s="15">
        <f>MONTH(SalesDataTable[[#This Row],[Order Date]])</f>
        <v>6</v>
      </c>
      <c r="W1230" s="18" t="str">
        <f>TEXT(SalesDataTable[[#This Row],[Order Date]],"mmm")</f>
        <v>Jun</v>
      </c>
    </row>
    <row r="1231" spans="1:23" ht="15.6">
      <c r="A1231" s="11">
        <v>929</v>
      </c>
      <c r="B1231" s="12">
        <v>46202</v>
      </c>
      <c r="C1231" s="11">
        <f t="shared" si="133"/>
        <v>2026</v>
      </c>
      <c r="D1231" s="13" t="str">
        <f t="shared" si="134"/>
        <v>Jun</v>
      </c>
      <c r="E1231" s="14" t="str">
        <f t="shared" si="135"/>
        <v>Q2</v>
      </c>
      <c r="F1231" s="11" t="s">
        <v>24</v>
      </c>
      <c r="G1231" s="11" t="s">
        <v>25</v>
      </c>
      <c r="H1231" s="11" t="s">
        <v>26</v>
      </c>
      <c r="I1231" s="11" t="s">
        <v>27</v>
      </c>
      <c r="J1231" s="11" t="s">
        <v>58</v>
      </c>
      <c r="K1231" s="11" t="s">
        <v>59</v>
      </c>
      <c r="L1231" s="15">
        <v>1</v>
      </c>
      <c r="M1231" s="16">
        <v>40.299999999999997</v>
      </c>
      <c r="N1231" s="17">
        <v>0.05</v>
      </c>
      <c r="O1231" s="16">
        <v>14.79</v>
      </c>
      <c r="P1231" s="16">
        <f t="shared" si="136"/>
        <v>38.284999999999997</v>
      </c>
      <c r="Q1231" s="16">
        <f t="shared" si="137"/>
        <v>14.79</v>
      </c>
      <c r="R1231" s="16">
        <f t="shared" si="138"/>
        <v>23.495000000000001</v>
      </c>
      <c r="S1231" s="18">
        <f t="shared" si="139"/>
        <v>0.61368682251534501</v>
      </c>
      <c r="T1231" s="19">
        <f>YEAR(SalesDataTable[[#This Row],[Order Date]])</f>
        <v>2026</v>
      </c>
      <c r="U1231" s="18" t="str">
        <f>"Q"&amp;ROUNDUP(MONTH(SalesDataTable[[#This Row],[Order Date]])/3,0)</f>
        <v>Q2</v>
      </c>
      <c r="V1231" s="15">
        <f>MONTH(SalesDataTable[[#This Row],[Order Date]])</f>
        <v>6</v>
      </c>
      <c r="W1231" s="18" t="str">
        <f>TEXT(SalesDataTable[[#This Row],[Order Date]],"mmm")</f>
        <v>Jun</v>
      </c>
    </row>
    <row r="1232" spans="1:23" ht="15.6">
      <c r="A1232" s="11">
        <v>1089</v>
      </c>
      <c r="B1232" s="12">
        <v>46202</v>
      </c>
      <c r="C1232" s="11">
        <f t="shared" si="133"/>
        <v>2026</v>
      </c>
      <c r="D1232" s="13" t="str">
        <f t="shared" si="134"/>
        <v>Jun</v>
      </c>
      <c r="E1232" s="14" t="str">
        <f t="shared" si="135"/>
        <v>Q2</v>
      </c>
      <c r="F1232" s="11" t="s">
        <v>30</v>
      </c>
      <c r="G1232" s="11" t="s">
        <v>65</v>
      </c>
      <c r="H1232" s="11" t="s">
        <v>43</v>
      </c>
      <c r="I1232" s="11" t="s">
        <v>27</v>
      </c>
      <c r="J1232" s="11" t="s">
        <v>33</v>
      </c>
      <c r="K1232" s="11" t="s">
        <v>34</v>
      </c>
      <c r="L1232" s="15">
        <v>1</v>
      </c>
      <c r="M1232" s="16">
        <v>90.91</v>
      </c>
      <c r="N1232" s="17">
        <v>0.05</v>
      </c>
      <c r="O1232" s="16">
        <v>45.9</v>
      </c>
      <c r="P1232" s="16">
        <f t="shared" si="136"/>
        <v>86.364500000000007</v>
      </c>
      <c r="Q1232" s="16">
        <f t="shared" si="137"/>
        <v>45.9</v>
      </c>
      <c r="R1232" s="16">
        <f t="shared" si="138"/>
        <v>40.464500000000001</v>
      </c>
      <c r="S1232" s="18">
        <f t="shared" si="139"/>
        <v>0.46853163047316898</v>
      </c>
      <c r="T1232" s="19">
        <f>YEAR(SalesDataTable[[#This Row],[Order Date]])</f>
        <v>2026</v>
      </c>
      <c r="U1232" s="18" t="str">
        <f>"Q"&amp;ROUNDUP(MONTH(SalesDataTable[[#This Row],[Order Date]])/3,0)</f>
        <v>Q2</v>
      </c>
      <c r="V1232" s="15">
        <f>MONTH(SalesDataTable[[#This Row],[Order Date]])</f>
        <v>6</v>
      </c>
      <c r="W1232" s="18" t="str">
        <f>TEXT(SalesDataTable[[#This Row],[Order Date]],"mmm")</f>
        <v>Jun</v>
      </c>
    </row>
    <row r="1233" spans="1:23" ht="15.6">
      <c r="A1233" s="11">
        <v>1655</v>
      </c>
      <c r="B1233" s="12">
        <v>46202</v>
      </c>
      <c r="C1233" s="11">
        <f t="shared" si="133"/>
        <v>2026</v>
      </c>
      <c r="D1233" s="13" t="str">
        <f t="shared" si="134"/>
        <v>Jun</v>
      </c>
      <c r="E1233" s="14" t="str">
        <f t="shared" si="135"/>
        <v>Q2</v>
      </c>
      <c r="F1233" s="11" t="s">
        <v>24</v>
      </c>
      <c r="G1233" s="11" t="s">
        <v>25</v>
      </c>
      <c r="H1233" s="11" t="s">
        <v>32</v>
      </c>
      <c r="I1233" s="11" t="s">
        <v>40</v>
      </c>
      <c r="J1233" s="11" t="s">
        <v>38</v>
      </c>
      <c r="K1233" s="11" t="s">
        <v>72</v>
      </c>
      <c r="L1233" s="15">
        <v>5</v>
      </c>
      <c r="M1233" s="16">
        <v>162.29</v>
      </c>
      <c r="N1233" s="17">
        <v>0.15</v>
      </c>
      <c r="O1233" s="16">
        <v>86.66</v>
      </c>
      <c r="P1233" s="16">
        <f t="shared" si="136"/>
        <v>689.73249999999996</v>
      </c>
      <c r="Q1233" s="16">
        <f t="shared" si="137"/>
        <v>433.3</v>
      </c>
      <c r="R1233" s="16">
        <f t="shared" si="138"/>
        <v>256.4325</v>
      </c>
      <c r="S1233" s="18">
        <f t="shared" si="139"/>
        <v>0.37178543855770202</v>
      </c>
      <c r="T1233" s="19">
        <f>YEAR(SalesDataTable[[#This Row],[Order Date]])</f>
        <v>2026</v>
      </c>
      <c r="U1233" s="18" t="str">
        <f>"Q"&amp;ROUNDUP(MONTH(SalesDataTable[[#This Row],[Order Date]])/3,0)</f>
        <v>Q2</v>
      </c>
      <c r="V1233" s="15">
        <f>MONTH(SalesDataTable[[#This Row],[Order Date]])</f>
        <v>6</v>
      </c>
      <c r="W1233" s="18" t="str">
        <f>TEXT(SalesDataTable[[#This Row],[Order Date]],"mmm")</f>
        <v>Jun</v>
      </c>
    </row>
    <row r="1234" spans="1:23" ht="15.6">
      <c r="A1234" s="11">
        <v>1897</v>
      </c>
      <c r="B1234" s="12">
        <v>46202</v>
      </c>
      <c r="C1234" s="11">
        <f t="shared" si="133"/>
        <v>2026</v>
      </c>
      <c r="D1234" s="13" t="str">
        <f t="shared" si="134"/>
        <v>Jun</v>
      </c>
      <c r="E1234" s="14" t="str">
        <f t="shared" si="135"/>
        <v>Q2</v>
      </c>
      <c r="F1234" s="11" t="s">
        <v>30</v>
      </c>
      <c r="G1234" s="11" t="s">
        <v>65</v>
      </c>
      <c r="H1234" s="11" t="s">
        <v>26</v>
      </c>
      <c r="I1234" s="11" t="s">
        <v>40</v>
      </c>
      <c r="J1234" s="11" t="s">
        <v>28</v>
      </c>
      <c r="K1234" s="11" t="s">
        <v>46</v>
      </c>
      <c r="L1234" s="15">
        <v>2</v>
      </c>
      <c r="M1234" s="16">
        <v>51.03</v>
      </c>
      <c r="N1234" s="17">
        <v>0</v>
      </c>
      <c r="O1234" s="16">
        <v>22.59</v>
      </c>
      <c r="P1234" s="16">
        <f t="shared" si="136"/>
        <v>102.06</v>
      </c>
      <c r="Q1234" s="16">
        <f t="shared" si="137"/>
        <v>45.18</v>
      </c>
      <c r="R1234" s="16">
        <f t="shared" si="138"/>
        <v>56.88</v>
      </c>
      <c r="S1234" s="18">
        <f t="shared" si="139"/>
        <v>0.55731922398589095</v>
      </c>
      <c r="T1234" s="19">
        <f>YEAR(SalesDataTable[[#This Row],[Order Date]])</f>
        <v>2026</v>
      </c>
      <c r="U1234" s="18" t="str">
        <f>"Q"&amp;ROUNDUP(MONTH(SalesDataTable[[#This Row],[Order Date]])/3,0)</f>
        <v>Q2</v>
      </c>
      <c r="V1234" s="15">
        <f>MONTH(SalesDataTable[[#This Row],[Order Date]])</f>
        <v>6</v>
      </c>
      <c r="W1234" s="18" t="str">
        <f>TEXT(SalesDataTable[[#This Row],[Order Date]],"mmm")</f>
        <v>Jun</v>
      </c>
    </row>
    <row r="1235" spans="1:23" ht="15.6">
      <c r="A1235" s="11">
        <v>2417</v>
      </c>
      <c r="B1235" s="12">
        <v>46202</v>
      </c>
      <c r="C1235" s="11">
        <f t="shared" si="133"/>
        <v>2026</v>
      </c>
      <c r="D1235" s="13" t="str">
        <f t="shared" si="134"/>
        <v>Jun</v>
      </c>
      <c r="E1235" s="14" t="str">
        <f t="shared" si="135"/>
        <v>Q2</v>
      </c>
      <c r="F1235" s="11" t="s">
        <v>30</v>
      </c>
      <c r="G1235" s="11" t="s">
        <v>67</v>
      </c>
      <c r="H1235" s="11" t="s">
        <v>26</v>
      </c>
      <c r="I1235" s="11" t="s">
        <v>40</v>
      </c>
      <c r="J1235" s="11" t="s">
        <v>58</v>
      </c>
      <c r="K1235" s="11" t="s">
        <v>69</v>
      </c>
      <c r="L1235" s="15">
        <v>1</v>
      </c>
      <c r="M1235" s="16">
        <v>50.67</v>
      </c>
      <c r="N1235" s="17">
        <v>0</v>
      </c>
      <c r="O1235" s="16">
        <v>22.18</v>
      </c>
      <c r="P1235" s="16">
        <f t="shared" si="136"/>
        <v>50.67</v>
      </c>
      <c r="Q1235" s="16">
        <f t="shared" si="137"/>
        <v>22.18</v>
      </c>
      <c r="R1235" s="16">
        <f t="shared" si="138"/>
        <v>28.49</v>
      </c>
      <c r="S1235" s="18">
        <f t="shared" si="139"/>
        <v>0.562265640418394</v>
      </c>
      <c r="T1235" s="19">
        <f>YEAR(SalesDataTable[[#This Row],[Order Date]])</f>
        <v>2026</v>
      </c>
      <c r="U1235" s="18" t="str">
        <f>"Q"&amp;ROUNDUP(MONTH(SalesDataTable[[#This Row],[Order Date]])/3,0)</f>
        <v>Q2</v>
      </c>
      <c r="V1235" s="15">
        <f>MONTH(SalesDataTable[[#This Row],[Order Date]])</f>
        <v>6</v>
      </c>
      <c r="W1235" s="18" t="str">
        <f>TEXT(SalesDataTable[[#This Row],[Order Date]],"mmm")</f>
        <v>Jun</v>
      </c>
    </row>
    <row r="1236" spans="1:23" ht="15.6">
      <c r="A1236" s="11">
        <v>3474</v>
      </c>
      <c r="B1236" s="12">
        <v>46202</v>
      </c>
      <c r="C1236" s="11">
        <f t="shared" si="133"/>
        <v>2026</v>
      </c>
      <c r="D1236" s="13" t="str">
        <f t="shared" si="134"/>
        <v>Jun</v>
      </c>
      <c r="E1236" s="14" t="str">
        <f t="shared" si="135"/>
        <v>Q2</v>
      </c>
      <c r="F1236" s="11" t="s">
        <v>44</v>
      </c>
      <c r="G1236" s="11" t="s">
        <v>57</v>
      </c>
      <c r="H1236" s="11" t="s">
        <v>32</v>
      </c>
      <c r="I1236" s="11" t="s">
        <v>27</v>
      </c>
      <c r="J1236" s="11" t="s">
        <v>38</v>
      </c>
      <c r="K1236" s="11" t="s">
        <v>68</v>
      </c>
      <c r="L1236" s="15">
        <v>10</v>
      </c>
      <c r="M1236" s="16">
        <v>130.62</v>
      </c>
      <c r="N1236" s="17">
        <v>0.05</v>
      </c>
      <c r="O1236" s="16">
        <v>67.05</v>
      </c>
      <c r="P1236" s="16">
        <f t="shared" si="136"/>
        <v>1240.8900000000001</v>
      </c>
      <c r="Q1236" s="16">
        <f t="shared" si="137"/>
        <v>670.5</v>
      </c>
      <c r="R1236" s="16">
        <f t="shared" si="138"/>
        <v>570.39</v>
      </c>
      <c r="S1236" s="18">
        <f t="shared" si="139"/>
        <v>0.45966201677828</v>
      </c>
      <c r="T1236" s="19">
        <f>YEAR(SalesDataTable[[#This Row],[Order Date]])</f>
        <v>2026</v>
      </c>
      <c r="U1236" s="18" t="str">
        <f>"Q"&amp;ROUNDUP(MONTH(SalesDataTable[[#This Row],[Order Date]])/3,0)</f>
        <v>Q2</v>
      </c>
      <c r="V1236" s="15">
        <f>MONTH(SalesDataTable[[#This Row],[Order Date]])</f>
        <v>6</v>
      </c>
      <c r="W1236" s="18" t="str">
        <f>TEXT(SalesDataTable[[#This Row],[Order Date]],"mmm")</f>
        <v>Jun</v>
      </c>
    </row>
    <row r="1237" spans="1:23" ht="15.6">
      <c r="A1237" s="11">
        <v>4079</v>
      </c>
      <c r="B1237" s="12">
        <v>46202</v>
      </c>
      <c r="C1237" s="11">
        <f t="shared" si="133"/>
        <v>2026</v>
      </c>
      <c r="D1237" s="13" t="str">
        <f t="shared" si="134"/>
        <v>Jun</v>
      </c>
      <c r="E1237" s="14" t="str">
        <f t="shared" si="135"/>
        <v>Q2</v>
      </c>
      <c r="F1237" s="11" t="s">
        <v>35</v>
      </c>
      <c r="G1237" s="11" t="s">
        <v>49</v>
      </c>
      <c r="H1237" s="11" t="s">
        <v>26</v>
      </c>
      <c r="I1237" s="11" t="s">
        <v>37</v>
      </c>
      <c r="J1237" s="11" t="s">
        <v>47</v>
      </c>
      <c r="K1237" s="11" t="s">
        <v>53</v>
      </c>
      <c r="L1237" s="15">
        <v>4</v>
      </c>
      <c r="M1237" s="16">
        <v>194.6</v>
      </c>
      <c r="N1237" s="17">
        <v>0</v>
      </c>
      <c r="O1237" s="16">
        <v>104.64</v>
      </c>
      <c r="P1237" s="16">
        <f t="shared" si="136"/>
        <v>778.4</v>
      </c>
      <c r="Q1237" s="16">
        <f t="shared" si="137"/>
        <v>418.56</v>
      </c>
      <c r="R1237" s="16">
        <f t="shared" si="138"/>
        <v>359.84</v>
      </c>
      <c r="S1237" s="18">
        <f t="shared" si="139"/>
        <v>0.46228160328879803</v>
      </c>
      <c r="T1237" s="19">
        <f>YEAR(SalesDataTable[[#This Row],[Order Date]])</f>
        <v>2026</v>
      </c>
      <c r="U1237" s="18" t="str">
        <f>"Q"&amp;ROUNDUP(MONTH(SalesDataTable[[#This Row],[Order Date]])/3,0)</f>
        <v>Q2</v>
      </c>
      <c r="V1237" s="15">
        <f>MONTH(SalesDataTable[[#This Row],[Order Date]])</f>
        <v>6</v>
      </c>
      <c r="W1237" s="18" t="str">
        <f>TEXT(SalesDataTable[[#This Row],[Order Date]],"mmm")</f>
        <v>Jun</v>
      </c>
    </row>
    <row r="1238" spans="1:23" ht="15.6">
      <c r="A1238" s="11">
        <v>45</v>
      </c>
      <c r="B1238" s="12">
        <v>46203</v>
      </c>
      <c r="C1238" s="11">
        <f t="shared" si="133"/>
        <v>2026</v>
      </c>
      <c r="D1238" s="13" t="str">
        <f t="shared" si="134"/>
        <v>Jun</v>
      </c>
      <c r="E1238" s="14" t="str">
        <f t="shared" si="135"/>
        <v>Q2</v>
      </c>
      <c r="F1238" s="11" t="s">
        <v>35</v>
      </c>
      <c r="G1238" s="11" t="s">
        <v>36</v>
      </c>
      <c r="H1238" s="11" t="s">
        <v>43</v>
      </c>
      <c r="I1238" s="11" t="s">
        <v>37</v>
      </c>
      <c r="J1238" s="11" t="s">
        <v>33</v>
      </c>
      <c r="K1238" s="11" t="s">
        <v>34</v>
      </c>
      <c r="L1238" s="15">
        <v>1</v>
      </c>
      <c r="M1238" s="16">
        <v>94</v>
      </c>
      <c r="N1238" s="17">
        <v>0</v>
      </c>
      <c r="O1238" s="16">
        <v>45.62</v>
      </c>
      <c r="P1238" s="16">
        <f t="shared" si="136"/>
        <v>94</v>
      </c>
      <c r="Q1238" s="16">
        <f t="shared" si="137"/>
        <v>45.62</v>
      </c>
      <c r="R1238" s="16">
        <f t="shared" si="138"/>
        <v>48.38</v>
      </c>
      <c r="S1238" s="18">
        <f t="shared" si="139"/>
        <v>0.51468085106382999</v>
      </c>
      <c r="T1238" s="19">
        <f>YEAR(SalesDataTable[[#This Row],[Order Date]])</f>
        <v>2026</v>
      </c>
      <c r="U1238" s="18" t="str">
        <f>"Q"&amp;ROUNDUP(MONTH(SalesDataTable[[#This Row],[Order Date]])/3,0)</f>
        <v>Q2</v>
      </c>
      <c r="V1238" s="15">
        <f>MONTH(SalesDataTable[[#This Row],[Order Date]])</f>
        <v>6</v>
      </c>
      <c r="W1238" s="18" t="str">
        <f>TEXT(SalesDataTable[[#This Row],[Order Date]],"mmm")</f>
        <v>Jun</v>
      </c>
    </row>
    <row r="1239" spans="1:23" ht="15.6">
      <c r="A1239" s="11">
        <v>2895</v>
      </c>
      <c r="B1239" s="12">
        <v>46203</v>
      </c>
      <c r="C1239" s="11">
        <f t="shared" si="133"/>
        <v>2026</v>
      </c>
      <c r="D1239" s="13" t="str">
        <f t="shared" si="134"/>
        <v>Jun</v>
      </c>
      <c r="E1239" s="14" t="str">
        <f t="shared" si="135"/>
        <v>Q2</v>
      </c>
      <c r="F1239" s="11" t="s">
        <v>44</v>
      </c>
      <c r="G1239" s="11" t="s">
        <v>57</v>
      </c>
      <c r="H1239" s="11" t="s">
        <v>26</v>
      </c>
      <c r="I1239" s="11" t="s">
        <v>27</v>
      </c>
      <c r="J1239" s="11" t="s">
        <v>58</v>
      </c>
      <c r="K1239" s="11" t="s">
        <v>59</v>
      </c>
      <c r="L1239" s="15">
        <v>2</v>
      </c>
      <c r="M1239" s="16">
        <v>40.46</v>
      </c>
      <c r="N1239" s="17">
        <v>0</v>
      </c>
      <c r="O1239" s="16">
        <v>15.15</v>
      </c>
      <c r="P1239" s="16">
        <f t="shared" si="136"/>
        <v>80.92</v>
      </c>
      <c r="Q1239" s="16">
        <f t="shared" si="137"/>
        <v>30.3</v>
      </c>
      <c r="R1239" s="16">
        <f t="shared" si="138"/>
        <v>50.62</v>
      </c>
      <c r="S1239" s="18">
        <f t="shared" si="139"/>
        <v>0.62555610479485901</v>
      </c>
      <c r="T1239" s="19">
        <f>YEAR(SalesDataTable[[#This Row],[Order Date]])</f>
        <v>2026</v>
      </c>
      <c r="U1239" s="18" t="str">
        <f>"Q"&amp;ROUNDUP(MONTH(SalesDataTable[[#This Row],[Order Date]])/3,0)</f>
        <v>Q2</v>
      </c>
      <c r="V1239" s="15">
        <f>MONTH(SalesDataTable[[#This Row],[Order Date]])</f>
        <v>6</v>
      </c>
      <c r="W1239" s="18" t="str">
        <f>TEXT(SalesDataTable[[#This Row],[Order Date]],"mmm")</f>
        <v>Jun</v>
      </c>
    </row>
    <row r="1240" spans="1:23" ht="15.6">
      <c r="A1240" s="11">
        <v>5158</v>
      </c>
      <c r="B1240" s="12">
        <v>46203</v>
      </c>
      <c r="C1240" s="11">
        <f t="shared" si="133"/>
        <v>2026</v>
      </c>
      <c r="D1240" s="13" t="str">
        <f t="shared" si="134"/>
        <v>Jun</v>
      </c>
      <c r="E1240" s="14" t="str">
        <f t="shared" si="135"/>
        <v>Q2</v>
      </c>
      <c r="F1240" s="11" t="s">
        <v>30</v>
      </c>
      <c r="G1240" s="11" t="s">
        <v>51</v>
      </c>
      <c r="H1240" s="11" t="s">
        <v>43</v>
      </c>
      <c r="I1240" s="11" t="s">
        <v>37</v>
      </c>
      <c r="J1240" s="11" t="s">
        <v>33</v>
      </c>
      <c r="K1240" s="11" t="s">
        <v>61</v>
      </c>
      <c r="L1240" s="15">
        <v>1</v>
      </c>
      <c r="M1240" s="16">
        <v>156.11000000000001</v>
      </c>
      <c r="N1240" s="17">
        <v>0</v>
      </c>
      <c r="O1240" s="16">
        <v>79.52</v>
      </c>
      <c r="P1240" s="16">
        <f t="shared" si="136"/>
        <v>156.11000000000001</v>
      </c>
      <c r="Q1240" s="16">
        <f t="shared" si="137"/>
        <v>79.52</v>
      </c>
      <c r="R1240" s="16">
        <f t="shared" si="138"/>
        <v>76.59</v>
      </c>
      <c r="S1240" s="18">
        <f t="shared" si="139"/>
        <v>0.49061559157004703</v>
      </c>
      <c r="T1240" s="19">
        <f>YEAR(SalesDataTable[[#This Row],[Order Date]])</f>
        <v>2026</v>
      </c>
      <c r="U1240" s="18" t="str">
        <f>"Q"&amp;ROUNDUP(MONTH(SalesDataTable[[#This Row],[Order Date]])/3,0)</f>
        <v>Q2</v>
      </c>
      <c r="V1240" s="15">
        <f>MONTH(SalesDataTable[[#This Row],[Order Date]])</f>
        <v>6</v>
      </c>
      <c r="W1240" s="18" t="str">
        <f>TEXT(SalesDataTable[[#This Row],[Order Date]],"mmm")</f>
        <v>Jun</v>
      </c>
    </row>
    <row r="1241" spans="1:23" ht="15.6">
      <c r="A1241" s="11">
        <v>1217</v>
      </c>
      <c r="B1241" s="12">
        <v>46204</v>
      </c>
      <c r="C1241" s="11">
        <f t="shared" si="133"/>
        <v>2026</v>
      </c>
      <c r="D1241" s="13" t="str">
        <f t="shared" si="134"/>
        <v>Jul</v>
      </c>
      <c r="E1241" s="14" t="str">
        <f t="shared" si="135"/>
        <v>Q3</v>
      </c>
      <c r="F1241" s="11" t="s">
        <v>35</v>
      </c>
      <c r="G1241" s="11" t="s">
        <v>42</v>
      </c>
      <c r="H1241" s="11" t="s">
        <v>26</v>
      </c>
      <c r="I1241" s="11" t="s">
        <v>27</v>
      </c>
      <c r="J1241" s="11" t="s">
        <v>47</v>
      </c>
      <c r="K1241" s="11" t="s">
        <v>75</v>
      </c>
      <c r="L1241" s="15">
        <v>2</v>
      </c>
      <c r="M1241" s="16">
        <v>121.78</v>
      </c>
      <c r="N1241" s="17">
        <v>0.1</v>
      </c>
      <c r="O1241" s="16">
        <v>59.62</v>
      </c>
      <c r="P1241" s="16">
        <f t="shared" si="136"/>
        <v>219.20400000000001</v>
      </c>
      <c r="Q1241" s="16">
        <f t="shared" si="137"/>
        <v>119.24</v>
      </c>
      <c r="R1241" s="16">
        <f t="shared" si="138"/>
        <v>99.963999999999999</v>
      </c>
      <c r="S1241" s="18">
        <f t="shared" si="139"/>
        <v>0.45603182423678401</v>
      </c>
      <c r="T1241" s="19">
        <f>YEAR(SalesDataTable[[#This Row],[Order Date]])</f>
        <v>2026</v>
      </c>
      <c r="U1241" s="18" t="str">
        <f>"Q"&amp;ROUNDUP(MONTH(SalesDataTable[[#This Row],[Order Date]])/3,0)</f>
        <v>Q3</v>
      </c>
      <c r="V1241" s="15">
        <f>MONTH(SalesDataTable[[#This Row],[Order Date]])</f>
        <v>7</v>
      </c>
      <c r="W1241" s="18" t="str">
        <f>TEXT(SalesDataTable[[#This Row],[Order Date]],"mmm")</f>
        <v>Jul</v>
      </c>
    </row>
    <row r="1242" spans="1:23" ht="15.6">
      <c r="A1242" s="11">
        <v>2249</v>
      </c>
      <c r="B1242" s="12">
        <v>46204</v>
      </c>
      <c r="C1242" s="11">
        <f t="shared" si="133"/>
        <v>2026</v>
      </c>
      <c r="D1242" s="13" t="str">
        <f t="shared" si="134"/>
        <v>Jul</v>
      </c>
      <c r="E1242" s="14" t="str">
        <f t="shared" si="135"/>
        <v>Q3</v>
      </c>
      <c r="F1242" s="11" t="s">
        <v>24</v>
      </c>
      <c r="G1242" s="11" t="s">
        <v>74</v>
      </c>
      <c r="H1242" s="11" t="s">
        <v>52</v>
      </c>
      <c r="I1242" s="11" t="s">
        <v>37</v>
      </c>
      <c r="J1242" s="11" t="s">
        <v>58</v>
      </c>
      <c r="K1242" s="11" t="s">
        <v>66</v>
      </c>
      <c r="L1242" s="15">
        <v>3</v>
      </c>
      <c r="M1242" s="16">
        <v>36.22</v>
      </c>
      <c r="N1242" s="17">
        <v>0.1</v>
      </c>
      <c r="O1242" s="16">
        <v>13.83</v>
      </c>
      <c r="P1242" s="16">
        <f t="shared" si="136"/>
        <v>97.793999999999997</v>
      </c>
      <c r="Q1242" s="16">
        <f t="shared" si="137"/>
        <v>41.49</v>
      </c>
      <c r="R1242" s="16">
        <f t="shared" si="138"/>
        <v>56.304000000000002</v>
      </c>
      <c r="S1242" s="18">
        <f t="shared" si="139"/>
        <v>0.57574084299650297</v>
      </c>
      <c r="T1242" s="19">
        <f>YEAR(SalesDataTable[[#This Row],[Order Date]])</f>
        <v>2026</v>
      </c>
      <c r="U1242" s="18" t="str">
        <f>"Q"&amp;ROUNDUP(MONTH(SalesDataTable[[#This Row],[Order Date]])/3,0)</f>
        <v>Q3</v>
      </c>
      <c r="V1242" s="15">
        <f>MONTH(SalesDataTable[[#This Row],[Order Date]])</f>
        <v>7</v>
      </c>
      <c r="W1242" s="18" t="str">
        <f>TEXT(SalesDataTable[[#This Row],[Order Date]],"mmm")</f>
        <v>Jul</v>
      </c>
    </row>
    <row r="1243" spans="1:23" ht="15.6">
      <c r="A1243" s="11">
        <v>2650</v>
      </c>
      <c r="B1243" s="12">
        <v>46204</v>
      </c>
      <c r="C1243" s="11">
        <f t="shared" si="133"/>
        <v>2026</v>
      </c>
      <c r="D1243" s="13" t="str">
        <f t="shared" si="134"/>
        <v>Jul</v>
      </c>
      <c r="E1243" s="14" t="str">
        <f t="shared" si="135"/>
        <v>Q3</v>
      </c>
      <c r="F1243" s="11" t="s">
        <v>44</v>
      </c>
      <c r="G1243" s="11" t="s">
        <v>55</v>
      </c>
      <c r="H1243" s="11" t="s">
        <v>32</v>
      </c>
      <c r="I1243" s="11" t="s">
        <v>40</v>
      </c>
      <c r="J1243" s="11" t="s">
        <v>38</v>
      </c>
      <c r="K1243" s="11" t="s">
        <v>72</v>
      </c>
      <c r="L1243" s="15">
        <v>10</v>
      </c>
      <c r="M1243" s="16">
        <v>161.78</v>
      </c>
      <c r="N1243" s="17">
        <v>0.1</v>
      </c>
      <c r="O1243" s="16">
        <v>85.11</v>
      </c>
      <c r="P1243" s="16">
        <f t="shared" si="136"/>
        <v>1456.02</v>
      </c>
      <c r="Q1243" s="16">
        <f t="shared" si="137"/>
        <v>851.1</v>
      </c>
      <c r="R1243" s="16">
        <f t="shared" si="138"/>
        <v>604.91999999999996</v>
      </c>
      <c r="S1243" s="18">
        <f t="shared" si="139"/>
        <v>0.41546132608068598</v>
      </c>
      <c r="T1243" s="19">
        <f>YEAR(SalesDataTable[[#This Row],[Order Date]])</f>
        <v>2026</v>
      </c>
      <c r="U1243" s="18" t="str">
        <f>"Q"&amp;ROUNDUP(MONTH(SalesDataTable[[#This Row],[Order Date]])/3,0)</f>
        <v>Q3</v>
      </c>
      <c r="V1243" s="15">
        <f>MONTH(SalesDataTable[[#This Row],[Order Date]])</f>
        <v>7</v>
      </c>
      <c r="W1243" s="18" t="str">
        <f>TEXT(SalesDataTable[[#This Row],[Order Date]],"mmm")</f>
        <v>Jul</v>
      </c>
    </row>
    <row r="1244" spans="1:23" ht="15.6">
      <c r="A1244" s="11">
        <v>3937</v>
      </c>
      <c r="B1244" s="12">
        <v>46204</v>
      </c>
      <c r="C1244" s="11">
        <f t="shared" si="133"/>
        <v>2026</v>
      </c>
      <c r="D1244" s="13" t="str">
        <f t="shared" si="134"/>
        <v>Jul</v>
      </c>
      <c r="E1244" s="14" t="str">
        <f t="shared" si="135"/>
        <v>Q3</v>
      </c>
      <c r="F1244" s="11" t="s">
        <v>44</v>
      </c>
      <c r="G1244" s="11" t="s">
        <v>55</v>
      </c>
      <c r="H1244" s="11" t="s">
        <v>26</v>
      </c>
      <c r="I1244" s="11" t="s">
        <v>40</v>
      </c>
      <c r="J1244" s="11" t="s">
        <v>47</v>
      </c>
      <c r="K1244" s="11" t="s">
        <v>75</v>
      </c>
      <c r="L1244" s="15">
        <v>3</v>
      </c>
      <c r="M1244" s="16">
        <v>126.23</v>
      </c>
      <c r="N1244" s="17">
        <v>0.05</v>
      </c>
      <c r="O1244" s="16">
        <v>61.81</v>
      </c>
      <c r="P1244" s="16">
        <f t="shared" si="136"/>
        <v>359.75549999999998</v>
      </c>
      <c r="Q1244" s="16">
        <f t="shared" si="137"/>
        <v>185.43</v>
      </c>
      <c r="R1244" s="16">
        <f t="shared" si="138"/>
        <v>174.32550000000001</v>
      </c>
      <c r="S1244" s="18">
        <f t="shared" si="139"/>
        <v>0.484566601483507</v>
      </c>
      <c r="T1244" s="19">
        <f>YEAR(SalesDataTable[[#This Row],[Order Date]])</f>
        <v>2026</v>
      </c>
      <c r="U1244" s="18" t="str">
        <f>"Q"&amp;ROUNDUP(MONTH(SalesDataTable[[#This Row],[Order Date]])/3,0)</f>
        <v>Q3</v>
      </c>
      <c r="V1244" s="15">
        <f>MONTH(SalesDataTable[[#This Row],[Order Date]])</f>
        <v>7</v>
      </c>
      <c r="W1244" s="18" t="str">
        <f>TEXT(SalesDataTable[[#This Row],[Order Date]],"mmm")</f>
        <v>Jul</v>
      </c>
    </row>
    <row r="1245" spans="1:23" ht="15.6">
      <c r="A1245" s="11">
        <v>4122</v>
      </c>
      <c r="B1245" s="12">
        <v>46204</v>
      </c>
      <c r="C1245" s="11">
        <f t="shared" si="133"/>
        <v>2026</v>
      </c>
      <c r="D1245" s="13" t="str">
        <f t="shared" si="134"/>
        <v>Jul</v>
      </c>
      <c r="E1245" s="14" t="str">
        <f t="shared" si="135"/>
        <v>Q3</v>
      </c>
      <c r="F1245" s="11" t="s">
        <v>44</v>
      </c>
      <c r="G1245" s="11" t="s">
        <v>57</v>
      </c>
      <c r="H1245" s="11" t="s">
        <v>26</v>
      </c>
      <c r="I1245" s="11" t="s">
        <v>27</v>
      </c>
      <c r="J1245" s="11" t="s">
        <v>28</v>
      </c>
      <c r="K1245" s="11" t="s">
        <v>29</v>
      </c>
      <c r="L1245" s="15">
        <v>4</v>
      </c>
      <c r="M1245" s="16">
        <v>79.97</v>
      </c>
      <c r="N1245" s="17">
        <v>0.1</v>
      </c>
      <c r="O1245" s="16">
        <v>43.36</v>
      </c>
      <c r="P1245" s="16">
        <f t="shared" si="136"/>
        <v>287.892</v>
      </c>
      <c r="Q1245" s="16">
        <f t="shared" si="137"/>
        <v>173.44</v>
      </c>
      <c r="R1245" s="16">
        <f t="shared" si="138"/>
        <v>114.452</v>
      </c>
      <c r="S1245" s="18">
        <f t="shared" si="139"/>
        <v>0.39755185972517498</v>
      </c>
      <c r="T1245" s="19">
        <f>YEAR(SalesDataTable[[#This Row],[Order Date]])</f>
        <v>2026</v>
      </c>
      <c r="U1245" s="18" t="str">
        <f>"Q"&amp;ROUNDUP(MONTH(SalesDataTable[[#This Row],[Order Date]])/3,0)</f>
        <v>Q3</v>
      </c>
      <c r="V1245" s="15">
        <f>MONTH(SalesDataTable[[#This Row],[Order Date]])</f>
        <v>7</v>
      </c>
      <c r="W1245" s="18" t="str">
        <f>TEXT(SalesDataTable[[#This Row],[Order Date]],"mmm")</f>
        <v>Jul</v>
      </c>
    </row>
    <row r="1246" spans="1:23" ht="15.6">
      <c r="A1246" s="11">
        <v>4589</v>
      </c>
      <c r="B1246" s="12">
        <v>46204</v>
      </c>
      <c r="C1246" s="11">
        <f t="shared" si="133"/>
        <v>2026</v>
      </c>
      <c r="D1246" s="13" t="str">
        <f t="shared" si="134"/>
        <v>Jul</v>
      </c>
      <c r="E1246" s="14" t="str">
        <f t="shared" si="135"/>
        <v>Q3</v>
      </c>
      <c r="F1246" s="11" t="s">
        <v>44</v>
      </c>
      <c r="G1246" s="11" t="s">
        <v>57</v>
      </c>
      <c r="H1246" s="11" t="s">
        <v>43</v>
      </c>
      <c r="I1246" s="11" t="s">
        <v>37</v>
      </c>
      <c r="J1246" s="11" t="s">
        <v>28</v>
      </c>
      <c r="K1246" s="11" t="s">
        <v>54</v>
      </c>
      <c r="L1246" s="15">
        <v>2</v>
      </c>
      <c r="M1246" s="16">
        <v>102.37</v>
      </c>
      <c r="N1246" s="17">
        <v>0</v>
      </c>
      <c r="O1246" s="16">
        <v>50.25</v>
      </c>
      <c r="P1246" s="16">
        <f t="shared" si="136"/>
        <v>204.74</v>
      </c>
      <c r="Q1246" s="16">
        <f t="shared" si="137"/>
        <v>100.5</v>
      </c>
      <c r="R1246" s="16">
        <f t="shared" si="138"/>
        <v>104.24</v>
      </c>
      <c r="S1246" s="18">
        <f t="shared" si="139"/>
        <v>0.50913353521539495</v>
      </c>
      <c r="T1246" s="19">
        <f>YEAR(SalesDataTable[[#This Row],[Order Date]])</f>
        <v>2026</v>
      </c>
      <c r="U1246" s="18" t="str">
        <f>"Q"&amp;ROUNDUP(MONTH(SalesDataTable[[#This Row],[Order Date]])/3,0)</f>
        <v>Q3</v>
      </c>
      <c r="V1246" s="15">
        <f>MONTH(SalesDataTable[[#This Row],[Order Date]])</f>
        <v>7</v>
      </c>
      <c r="W1246" s="18" t="str">
        <f>TEXT(SalesDataTable[[#This Row],[Order Date]],"mmm")</f>
        <v>Jul</v>
      </c>
    </row>
    <row r="1247" spans="1:23" ht="15.6">
      <c r="A1247" s="11">
        <v>4873</v>
      </c>
      <c r="B1247" s="12">
        <v>46204</v>
      </c>
      <c r="C1247" s="11">
        <f t="shared" si="133"/>
        <v>2026</v>
      </c>
      <c r="D1247" s="13" t="str">
        <f t="shared" si="134"/>
        <v>Jul</v>
      </c>
      <c r="E1247" s="14" t="str">
        <f t="shared" si="135"/>
        <v>Q3</v>
      </c>
      <c r="F1247" s="11" t="s">
        <v>44</v>
      </c>
      <c r="G1247" s="11" t="s">
        <v>71</v>
      </c>
      <c r="H1247" s="11" t="s">
        <v>26</v>
      </c>
      <c r="I1247" s="11" t="s">
        <v>37</v>
      </c>
      <c r="J1247" s="11" t="s">
        <v>28</v>
      </c>
      <c r="K1247" s="11" t="s">
        <v>54</v>
      </c>
      <c r="L1247" s="15">
        <v>1</v>
      </c>
      <c r="M1247" s="16">
        <v>102.13</v>
      </c>
      <c r="N1247" s="17">
        <v>0</v>
      </c>
      <c r="O1247" s="16">
        <v>49.17</v>
      </c>
      <c r="P1247" s="16">
        <f t="shared" si="136"/>
        <v>102.13</v>
      </c>
      <c r="Q1247" s="16">
        <f t="shared" si="137"/>
        <v>49.17</v>
      </c>
      <c r="R1247" s="16">
        <f t="shared" si="138"/>
        <v>52.96</v>
      </c>
      <c r="S1247" s="18">
        <f t="shared" si="139"/>
        <v>0.51855478311955305</v>
      </c>
      <c r="T1247" s="19">
        <f>YEAR(SalesDataTable[[#This Row],[Order Date]])</f>
        <v>2026</v>
      </c>
      <c r="U1247" s="18" t="str">
        <f>"Q"&amp;ROUNDUP(MONTH(SalesDataTable[[#This Row],[Order Date]])/3,0)</f>
        <v>Q3</v>
      </c>
      <c r="V1247" s="15">
        <f>MONTH(SalesDataTable[[#This Row],[Order Date]])</f>
        <v>7</v>
      </c>
      <c r="W1247" s="18" t="str">
        <f>TEXT(SalesDataTable[[#This Row],[Order Date]],"mmm")</f>
        <v>Jul</v>
      </c>
    </row>
    <row r="1248" spans="1:23" ht="15.6">
      <c r="A1248" s="11">
        <v>729</v>
      </c>
      <c r="B1248" s="12">
        <v>46205</v>
      </c>
      <c r="C1248" s="11">
        <f t="shared" si="133"/>
        <v>2026</v>
      </c>
      <c r="D1248" s="13" t="str">
        <f t="shared" si="134"/>
        <v>Jul</v>
      </c>
      <c r="E1248" s="14" t="str">
        <f t="shared" si="135"/>
        <v>Q3</v>
      </c>
      <c r="F1248" s="11" t="s">
        <v>35</v>
      </c>
      <c r="G1248" s="11" t="s">
        <v>36</v>
      </c>
      <c r="H1248" s="11" t="s">
        <v>26</v>
      </c>
      <c r="I1248" s="11" t="s">
        <v>27</v>
      </c>
      <c r="J1248" s="11" t="s">
        <v>38</v>
      </c>
      <c r="K1248" s="11" t="s">
        <v>72</v>
      </c>
      <c r="L1248" s="15">
        <v>1</v>
      </c>
      <c r="M1248" s="16">
        <v>161.82</v>
      </c>
      <c r="N1248" s="17">
        <v>0</v>
      </c>
      <c r="O1248" s="16">
        <v>87.15</v>
      </c>
      <c r="P1248" s="16">
        <f t="shared" si="136"/>
        <v>161.82</v>
      </c>
      <c r="Q1248" s="16">
        <f t="shared" si="137"/>
        <v>87.15</v>
      </c>
      <c r="R1248" s="16">
        <f t="shared" si="138"/>
        <v>74.67</v>
      </c>
      <c r="S1248" s="18">
        <f t="shared" si="139"/>
        <v>0.46143863552094899</v>
      </c>
      <c r="T1248" s="19">
        <f>YEAR(SalesDataTable[[#This Row],[Order Date]])</f>
        <v>2026</v>
      </c>
      <c r="U1248" s="18" t="str">
        <f>"Q"&amp;ROUNDUP(MONTH(SalesDataTable[[#This Row],[Order Date]])/3,0)</f>
        <v>Q3</v>
      </c>
      <c r="V1248" s="15">
        <f>MONTH(SalesDataTable[[#This Row],[Order Date]])</f>
        <v>7</v>
      </c>
      <c r="W1248" s="18" t="str">
        <f>TEXT(SalesDataTable[[#This Row],[Order Date]],"mmm")</f>
        <v>Jul</v>
      </c>
    </row>
    <row r="1249" spans="1:23" ht="15.6">
      <c r="A1249" s="11">
        <v>906</v>
      </c>
      <c r="B1249" s="12">
        <v>46205</v>
      </c>
      <c r="C1249" s="11">
        <f t="shared" si="133"/>
        <v>2026</v>
      </c>
      <c r="D1249" s="13" t="str">
        <f t="shared" si="134"/>
        <v>Jul</v>
      </c>
      <c r="E1249" s="14" t="str">
        <f t="shared" si="135"/>
        <v>Q3</v>
      </c>
      <c r="F1249" s="11" t="s">
        <v>44</v>
      </c>
      <c r="G1249" s="11" t="s">
        <v>57</v>
      </c>
      <c r="H1249" s="11" t="s">
        <v>26</v>
      </c>
      <c r="I1249" s="11" t="s">
        <v>37</v>
      </c>
      <c r="J1249" s="11" t="s">
        <v>28</v>
      </c>
      <c r="K1249" s="11" t="s">
        <v>29</v>
      </c>
      <c r="L1249" s="15">
        <v>2</v>
      </c>
      <c r="M1249" s="16">
        <v>83.29</v>
      </c>
      <c r="N1249" s="17">
        <v>0</v>
      </c>
      <c r="O1249" s="16">
        <v>42.45</v>
      </c>
      <c r="P1249" s="16">
        <f t="shared" si="136"/>
        <v>166.58</v>
      </c>
      <c r="Q1249" s="16">
        <f t="shared" si="137"/>
        <v>84.9</v>
      </c>
      <c r="R1249" s="16">
        <f t="shared" si="138"/>
        <v>81.680000000000007</v>
      </c>
      <c r="S1249" s="18">
        <f t="shared" si="139"/>
        <v>0.49033497418657701</v>
      </c>
      <c r="T1249" s="19">
        <f>YEAR(SalesDataTable[[#This Row],[Order Date]])</f>
        <v>2026</v>
      </c>
      <c r="U1249" s="18" t="str">
        <f>"Q"&amp;ROUNDUP(MONTH(SalesDataTable[[#This Row],[Order Date]])/3,0)</f>
        <v>Q3</v>
      </c>
      <c r="V1249" s="15">
        <f>MONTH(SalesDataTable[[#This Row],[Order Date]])</f>
        <v>7</v>
      </c>
      <c r="W1249" s="18" t="str">
        <f>TEXT(SalesDataTable[[#This Row],[Order Date]],"mmm")</f>
        <v>Jul</v>
      </c>
    </row>
    <row r="1250" spans="1:23" ht="15.6">
      <c r="A1250" s="11">
        <v>1531</v>
      </c>
      <c r="B1250" s="12">
        <v>46205</v>
      </c>
      <c r="C1250" s="11">
        <f t="shared" si="133"/>
        <v>2026</v>
      </c>
      <c r="D1250" s="13" t="str">
        <f t="shared" si="134"/>
        <v>Jul</v>
      </c>
      <c r="E1250" s="14" t="str">
        <f t="shared" si="135"/>
        <v>Q3</v>
      </c>
      <c r="F1250" s="11" t="s">
        <v>35</v>
      </c>
      <c r="G1250" s="11" t="s">
        <v>76</v>
      </c>
      <c r="H1250" s="11" t="s">
        <v>26</v>
      </c>
      <c r="I1250" s="11" t="s">
        <v>37</v>
      </c>
      <c r="J1250" s="11" t="s">
        <v>38</v>
      </c>
      <c r="K1250" s="11" t="s">
        <v>68</v>
      </c>
      <c r="L1250" s="15">
        <v>2</v>
      </c>
      <c r="M1250" s="16">
        <v>136.72999999999999</v>
      </c>
      <c r="N1250" s="17">
        <v>0</v>
      </c>
      <c r="O1250" s="16">
        <v>66.03</v>
      </c>
      <c r="P1250" s="16">
        <f t="shared" si="136"/>
        <v>273.45999999999998</v>
      </c>
      <c r="Q1250" s="16">
        <f t="shared" si="137"/>
        <v>132.06</v>
      </c>
      <c r="R1250" s="16">
        <f t="shared" si="138"/>
        <v>141.4</v>
      </c>
      <c r="S1250" s="18">
        <f t="shared" si="139"/>
        <v>0.51707745191252796</v>
      </c>
      <c r="T1250" s="19">
        <f>YEAR(SalesDataTable[[#This Row],[Order Date]])</f>
        <v>2026</v>
      </c>
      <c r="U1250" s="18" t="str">
        <f>"Q"&amp;ROUNDUP(MONTH(SalesDataTable[[#This Row],[Order Date]])/3,0)</f>
        <v>Q3</v>
      </c>
      <c r="V1250" s="15">
        <f>MONTH(SalesDataTable[[#This Row],[Order Date]])</f>
        <v>7</v>
      </c>
      <c r="W1250" s="18" t="str">
        <f>TEXT(SalesDataTable[[#This Row],[Order Date]],"mmm")</f>
        <v>Jul</v>
      </c>
    </row>
    <row r="1251" spans="1:23" ht="15.6">
      <c r="A1251" s="11">
        <v>1683</v>
      </c>
      <c r="B1251" s="12">
        <v>46205</v>
      </c>
      <c r="C1251" s="11">
        <f t="shared" si="133"/>
        <v>2026</v>
      </c>
      <c r="D1251" s="13" t="str">
        <f t="shared" si="134"/>
        <v>Jul</v>
      </c>
      <c r="E1251" s="14" t="str">
        <f t="shared" si="135"/>
        <v>Q3</v>
      </c>
      <c r="F1251" s="11" t="s">
        <v>35</v>
      </c>
      <c r="G1251" s="11" t="s">
        <v>36</v>
      </c>
      <c r="H1251" s="11" t="s">
        <v>52</v>
      </c>
      <c r="I1251" s="11" t="s">
        <v>27</v>
      </c>
      <c r="J1251" s="11" t="s">
        <v>33</v>
      </c>
      <c r="K1251" s="11" t="s">
        <v>61</v>
      </c>
      <c r="L1251" s="15">
        <v>2</v>
      </c>
      <c r="M1251" s="16">
        <v>152.44</v>
      </c>
      <c r="N1251" s="17">
        <v>0</v>
      </c>
      <c r="O1251" s="16">
        <v>81.23</v>
      </c>
      <c r="P1251" s="16">
        <f t="shared" si="136"/>
        <v>304.88</v>
      </c>
      <c r="Q1251" s="16">
        <f t="shared" si="137"/>
        <v>162.46</v>
      </c>
      <c r="R1251" s="16">
        <f t="shared" si="138"/>
        <v>142.41999999999999</v>
      </c>
      <c r="S1251" s="18">
        <f t="shared" si="139"/>
        <v>0.46713461033849402</v>
      </c>
      <c r="T1251" s="19">
        <f>YEAR(SalesDataTable[[#This Row],[Order Date]])</f>
        <v>2026</v>
      </c>
      <c r="U1251" s="18" t="str">
        <f>"Q"&amp;ROUNDUP(MONTH(SalesDataTable[[#This Row],[Order Date]])/3,0)</f>
        <v>Q3</v>
      </c>
      <c r="V1251" s="15">
        <f>MONTH(SalesDataTable[[#This Row],[Order Date]])</f>
        <v>7</v>
      </c>
      <c r="W1251" s="18" t="str">
        <f>TEXT(SalesDataTable[[#This Row],[Order Date]],"mmm")</f>
        <v>Jul</v>
      </c>
    </row>
    <row r="1252" spans="1:23" ht="15.6">
      <c r="A1252" s="11">
        <v>2363</v>
      </c>
      <c r="B1252" s="12">
        <v>46205</v>
      </c>
      <c r="C1252" s="11">
        <f t="shared" si="133"/>
        <v>2026</v>
      </c>
      <c r="D1252" s="13" t="str">
        <f t="shared" si="134"/>
        <v>Jul</v>
      </c>
      <c r="E1252" s="14" t="str">
        <f t="shared" si="135"/>
        <v>Q3</v>
      </c>
      <c r="F1252" s="11" t="s">
        <v>44</v>
      </c>
      <c r="G1252" s="11" t="s">
        <v>55</v>
      </c>
      <c r="H1252" s="11" t="s">
        <v>26</v>
      </c>
      <c r="I1252" s="11" t="s">
        <v>37</v>
      </c>
      <c r="J1252" s="11" t="s">
        <v>33</v>
      </c>
      <c r="K1252" s="11" t="s">
        <v>70</v>
      </c>
      <c r="L1252" s="15">
        <v>2</v>
      </c>
      <c r="M1252" s="16">
        <v>71.28</v>
      </c>
      <c r="N1252" s="17">
        <v>0.1</v>
      </c>
      <c r="O1252" s="16">
        <v>32.67</v>
      </c>
      <c r="P1252" s="16">
        <f t="shared" si="136"/>
        <v>128.304</v>
      </c>
      <c r="Q1252" s="16">
        <f t="shared" si="137"/>
        <v>65.34</v>
      </c>
      <c r="R1252" s="16">
        <f t="shared" si="138"/>
        <v>62.963999999999999</v>
      </c>
      <c r="S1252" s="18">
        <f t="shared" si="139"/>
        <v>0.49074074074074098</v>
      </c>
      <c r="T1252" s="19">
        <f>YEAR(SalesDataTable[[#This Row],[Order Date]])</f>
        <v>2026</v>
      </c>
      <c r="U1252" s="18" t="str">
        <f>"Q"&amp;ROUNDUP(MONTH(SalesDataTable[[#This Row],[Order Date]])/3,0)</f>
        <v>Q3</v>
      </c>
      <c r="V1252" s="15">
        <f>MONTH(SalesDataTable[[#This Row],[Order Date]])</f>
        <v>7</v>
      </c>
      <c r="W1252" s="18" t="str">
        <f>TEXT(SalesDataTable[[#This Row],[Order Date]],"mmm")</f>
        <v>Jul</v>
      </c>
    </row>
    <row r="1253" spans="1:23" ht="15.6">
      <c r="A1253" s="11">
        <v>3858</v>
      </c>
      <c r="B1253" s="12">
        <v>46205</v>
      </c>
      <c r="C1253" s="11">
        <f t="shared" si="133"/>
        <v>2026</v>
      </c>
      <c r="D1253" s="13" t="str">
        <f t="shared" si="134"/>
        <v>Jul</v>
      </c>
      <c r="E1253" s="14" t="str">
        <f t="shared" si="135"/>
        <v>Q3</v>
      </c>
      <c r="F1253" s="11" t="s">
        <v>35</v>
      </c>
      <c r="G1253" s="11" t="s">
        <v>42</v>
      </c>
      <c r="H1253" s="11" t="s">
        <v>52</v>
      </c>
      <c r="I1253" s="11" t="s">
        <v>27</v>
      </c>
      <c r="J1253" s="11" t="s">
        <v>28</v>
      </c>
      <c r="K1253" s="11" t="s">
        <v>29</v>
      </c>
      <c r="L1253" s="15">
        <v>1</v>
      </c>
      <c r="M1253" s="16">
        <v>80.290000000000006</v>
      </c>
      <c r="N1253" s="17">
        <v>0.1</v>
      </c>
      <c r="O1253" s="16">
        <v>43.47</v>
      </c>
      <c r="P1253" s="16">
        <f t="shared" si="136"/>
        <v>72.260999999999996</v>
      </c>
      <c r="Q1253" s="16">
        <f t="shared" si="137"/>
        <v>43.47</v>
      </c>
      <c r="R1253" s="16">
        <f t="shared" si="138"/>
        <v>28.791</v>
      </c>
      <c r="S1253" s="18">
        <f t="shared" si="139"/>
        <v>0.39843068875326898</v>
      </c>
      <c r="T1253" s="19">
        <f>YEAR(SalesDataTable[[#This Row],[Order Date]])</f>
        <v>2026</v>
      </c>
      <c r="U1253" s="18" t="str">
        <f>"Q"&amp;ROUNDUP(MONTH(SalesDataTable[[#This Row],[Order Date]])/3,0)</f>
        <v>Q3</v>
      </c>
      <c r="V1253" s="15">
        <f>MONTH(SalesDataTable[[#This Row],[Order Date]])</f>
        <v>7</v>
      </c>
      <c r="W1253" s="18" t="str">
        <f>TEXT(SalesDataTable[[#This Row],[Order Date]],"mmm")</f>
        <v>Jul</v>
      </c>
    </row>
    <row r="1254" spans="1:23" ht="15.6">
      <c r="A1254" s="11">
        <v>4233</v>
      </c>
      <c r="B1254" s="12">
        <v>46205</v>
      </c>
      <c r="C1254" s="11">
        <f t="shared" si="133"/>
        <v>2026</v>
      </c>
      <c r="D1254" s="13" t="str">
        <f t="shared" si="134"/>
        <v>Jul</v>
      </c>
      <c r="E1254" s="14" t="str">
        <f t="shared" si="135"/>
        <v>Q3</v>
      </c>
      <c r="F1254" s="11" t="s">
        <v>30</v>
      </c>
      <c r="G1254" s="11" t="s">
        <v>51</v>
      </c>
      <c r="H1254" s="11" t="s">
        <v>52</v>
      </c>
      <c r="I1254" s="11" t="s">
        <v>37</v>
      </c>
      <c r="J1254" s="11" t="s">
        <v>33</v>
      </c>
      <c r="K1254" s="11" t="s">
        <v>41</v>
      </c>
      <c r="L1254" s="15">
        <v>1</v>
      </c>
      <c r="M1254" s="16">
        <v>142.38</v>
      </c>
      <c r="N1254" s="17">
        <v>0.05</v>
      </c>
      <c r="O1254" s="16">
        <v>77.17</v>
      </c>
      <c r="P1254" s="16">
        <f t="shared" si="136"/>
        <v>135.261</v>
      </c>
      <c r="Q1254" s="16">
        <f t="shared" si="137"/>
        <v>77.17</v>
      </c>
      <c r="R1254" s="16">
        <f t="shared" si="138"/>
        <v>58.091000000000001</v>
      </c>
      <c r="S1254" s="18">
        <f t="shared" si="139"/>
        <v>0.429473388485964</v>
      </c>
      <c r="T1254" s="19">
        <f>YEAR(SalesDataTable[[#This Row],[Order Date]])</f>
        <v>2026</v>
      </c>
      <c r="U1254" s="18" t="str">
        <f>"Q"&amp;ROUNDUP(MONTH(SalesDataTable[[#This Row],[Order Date]])/3,0)</f>
        <v>Q3</v>
      </c>
      <c r="V1254" s="15">
        <f>MONTH(SalesDataTable[[#This Row],[Order Date]])</f>
        <v>7</v>
      </c>
      <c r="W1254" s="18" t="str">
        <f>TEXT(SalesDataTable[[#This Row],[Order Date]],"mmm")</f>
        <v>Jul</v>
      </c>
    </row>
    <row r="1255" spans="1:23" ht="15.6">
      <c r="A1255" s="11">
        <v>5071</v>
      </c>
      <c r="B1255" s="12">
        <v>46205</v>
      </c>
      <c r="C1255" s="11">
        <f t="shared" si="133"/>
        <v>2026</v>
      </c>
      <c r="D1255" s="13" t="str">
        <f t="shared" si="134"/>
        <v>Jul</v>
      </c>
      <c r="E1255" s="14" t="str">
        <f t="shared" si="135"/>
        <v>Q3</v>
      </c>
      <c r="F1255" s="11" t="s">
        <v>44</v>
      </c>
      <c r="G1255" s="11" t="s">
        <v>55</v>
      </c>
      <c r="H1255" s="11" t="s">
        <v>26</v>
      </c>
      <c r="I1255" s="11" t="s">
        <v>37</v>
      </c>
      <c r="J1255" s="11" t="s">
        <v>33</v>
      </c>
      <c r="K1255" s="11" t="s">
        <v>34</v>
      </c>
      <c r="L1255" s="15">
        <v>3</v>
      </c>
      <c r="M1255" s="16">
        <v>91.47</v>
      </c>
      <c r="N1255" s="17">
        <v>0.05</v>
      </c>
      <c r="O1255" s="16">
        <v>45.6</v>
      </c>
      <c r="P1255" s="16">
        <f t="shared" si="136"/>
        <v>260.68950000000001</v>
      </c>
      <c r="Q1255" s="16">
        <f t="shared" si="137"/>
        <v>136.80000000000001</v>
      </c>
      <c r="R1255" s="16">
        <f t="shared" si="138"/>
        <v>123.8895</v>
      </c>
      <c r="S1255" s="18">
        <f t="shared" si="139"/>
        <v>0.47523778287963298</v>
      </c>
      <c r="T1255" s="19">
        <f>YEAR(SalesDataTable[[#This Row],[Order Date]])</f>
        <v>2026</v>
      </c>
      <c r="U1255" s="18" t="str">
        <f>"Q"&amp;ROUNDUP(MONTH(SalesDataTable[[#This Row],[Order Date]])/3,0)</f>
        <v>Q3</v>
      </c>
      <c r="V1255" s="15">
        <f>MONTH(SalesDataTable[[#This Row],[Order Date]])</f>
        <v>7</v>
      </c>
      <c r="W1255" s="18" t="str">
        <f>TEXT(SalesDataTable[[#This Row],[Order Date]],"mmm")</f>
        <v>Jul</v>
      </c>
    </row>
    <row r="1256" spans="1:23" ht="15.6">
      <c r="A1256" s="11">
        <v>5174</v>
      </c>
      <c r="B1256" s="12">
        <v>46205</v>
      </c>
      <c r="C1256" s="11">
        <f t="shared" si="133"/>
        <v>2026</v>
      </c>
      <c r="D1256" s="13" t="str">
        <f t="shared" si="134"/>
        <v>Jul</v>
      </c>
      <c r="E1256" s="14" t="str">
        <f t="shared" si="135"/>
        <v>Q3</v>
      </c>
      <c r="F1256" s="11" t="s">
        <v>30</v>
      </c>
      <c r="G1256" s="11" t="s">
        <v>65</v>
      </c>
      <c r="H1256" s="11" t="s">
        <v>43</v>
      </c>
      <c r="I1256" s="11" t="s">
        <v>37</v>
      </c>
      <c r="J1256" s="11" t="s">
        <v>38</v>
      </c>
      <c r="K1256" s="11" t="s">
        <v>56</v>
      </c>
      <c r="L1256" s="15">
        <v>1</v>
      </c>
      <c r="M1256" s="16">
        <v>45.92</v>
      </c>
      <c r="N1256" s="17">
        <v>0.05</v>
      </c>
      <c r="O1256" s="16">
        <v>17.91</v>
      </c>
      <c r="P1256" s="16">
        <f t="shared" si="136"/>
        <v>43.624000000000002</v>
      </c>
      <c r="Q1256" s="16">
        <f t="shared" si="137"/>
        <v>17.91</v>
      </c>
      <c r="R1256" s="16">
        <f t="shared" si="138"/>
        <v>25.713999999999999</v>
      </c>
      <c r="S1256" s="18">
        <f t="shared" si="139"/>
        <v>0.58944617641665098</v>
      </c>
      <c r="T1256" s="19">
        <f>YEAR(SalesDataTable[[#This Row],[Order Date]])</f>
        <v>2026</v>
      </c>
      <c r="U1256" s="18" t="str">
        <f>"Q"&amp;ROUNDUP(MONTH(SalesDataTable[[#This Row],[Order Date]])/3,0)</f>
        <v>Q3</v>
      </c>
      <c r="V1256" s="15">
        <f>MONTH(SalesDataTable[[#This Row],[Order Date]])</f>
        <v>7</v>
      </c>
      <c r="W1256" s="18" t="str">
        <f>TEXT(SalesDataTable[[#This Row],[Order Date]],"mmm")</f>
        <v>Jul</v>
      </c>
    </row>
    <row r="1257" spans="1:23" ht="15.6">
      <c r="A1257" s="11">
        <v>727</v>
      </c>
      <c r="B1257" s="12">
        <v>46206</v>
      </c>
      <c r="C1257" s="11">
        <f t="shared" si="133"/>
        <v>2026</v>
      </c>
      <c r="D1257" s="13" t="str">
        <f t="shared" si="134"/>
        <v>Jul</v>
      </c>
      <c r="E1257" s="14" t="str">
        <f t="shared" si="135"/>
        <v>Q3</v>
      </c>
      <c r="F1257" s="11" t="s">
        <v>44</v>
      </c>
      <c r="G1257" s="11" t="s">
        <v>45</v>
      </c>
      <c r="H1257" s="11" t="s">
        <v>43</v>
      </c>
      <c r="I1257" s="11" t="s">
        <v>37</v>
      </c>
      <c r="J1257" s="11" t="s">
        <v>58</v>
      </c>
      <c r="K1257" s="11" t="s">
        <v>66</v>
      </c>
      <c r="L1257" s="15">
        <v>1</v>
      </c>
      <c r="M1257" s="16">
        <v>36.01</v>
      </c>
      <c r="N1257" s="17">
        <v>0</v>
      </c>
      <c r="O1257" s="16">
        <v>14.11</v>
      </c>
      <c r="P1257" s="16">
        <f t="shared" si="136"/>
        <v>36.01</v>
      </c>
      <c r="Q1257" s="16">
        <f t="shared" si="137"/>
        <v>14.11</v>
      </c>
      <c r="R1257" s="16">
        <f t="shared" si="138"/>
        <v>21.9</v>
      </c>
      <c r="S1257" s="18">
        <f t="shared" si="139"/>
        <v>0.60816439877811701</v>
      </c>
      <c r="T1257" s="19">
        <f>YEAR(SalesDataTable[[#This Row],[Order Date]])</f>
        <v>2026</v>
      </c>
      <c r="U1257" s="18" t="str">
        <f>"Q"&amp;ROUNDUP(MONTH(SalesDataTable[[#This Row],[Order Date]])/3,0)</f>
        <v>Q3</v>
      </c>
      <c r="V1257" s="15">
        <f>MONTH(SalesDataTable[[#This Row],[Order Date]])</f>
        <v>7</v>
      </c>
      <c r="W1257" s="18" t="str">
        <f>TEXT(SalesDataTable[[#This Row],[Order Date]],"mmm")</f>
        <v>Jul</v>
      </c>
    </row>
    <row r="1258" spans="1:23" ht="15.6">
      <c r="A1258" s="11">
        <v>1546</v>
      </c>
      <c r="B1258" s="12">
        <v>46206</v>
      </c>
      <c r="C1258" s="11">
        <f t="shared" si="133"/>
        <v>2026</v>
      </c>
      <c r="D1258" s="13" t="str">
        <f t="shared" si="134"/>
        <v>Jul</v>
      </c>
      <c r="E1258" s="14" t="str">
        <f t="shared" si="135"/>
        <v>Q3</v>
      </c>
      <c r="F1258" s="11" t="s">
        <v>44</v>
      </c>
      <c r="G1258" s="11" t="s">
        <v>71</v>
      </c>
      <c r="H1258" s="11" t="s">
        <v>26</v>
      </c>
      <c r="I1258" s="11" t="s">
        <v>40</v>
      </c>
      <c r="J1258" s="11" t="s">
        <v>38</v>
      </c>
      <c r="K1258" s="11" t="s">
        <v>72</v>
      </c>
      <c r="L1258" s="15">
        <v>1</v>
      </c>
      <c r="M1258" s="16">
        <v>165.8</v>
      </c>
      <c r="N1258" s="17">
        <v>0.1</v>
      </c>
      <c r="O1258" s="16">
        <v>88.32</v>
      </c>
      <c r="P1258" s="16">
        <f t="shared" si="136"/>
        <v>149.22</v>
      </c>
      <c r="Q1258" s="16">
        <f t="shared" si="137"/>
        <v>88.32</v>
      </c>
      <c r="R1258" s="16">
        <f t="shared" si="138"/>
        <v>60.9</v>
      </c>
      <c r="S1258" s="18">
        <f t="shared" si="139"/>
        <v>0.40812223562525102</v>
      </c>
      <c r="T1258" s="19">
        <f>YEAR(SalesDataTable[[#This Row],[Order Date]])</f>
        <v>2026</v>
      </c>
      <c r="U1258" s="18" t="str">
        <f>"Q"&amp;ROUNDUP(MONTH(SalesDataTable[[#This Row],[Order Date]])/3,0)</f>
        <v>Q3</v>
      </c>
      <c r="V1258" s="15">
        <f>MONTH(SalesDataTable[[#This Row],[Order Date]])</f>
        <v>7</v>
      </c>
      <c r="W1258" s="18" t="str">
        <f>TEXT(SalesDataTable[[#This Row],[Order Date]],"mmm")</f>
        <v>Jul</v>
      </c>
    </row>
    <row r="1259" spans="1:23" ht="15.6">
      <c r="A1259" s="11">
        <v>3610</v>
      </c>
      <c r="B1259" s="12">
        <v>46206</v>
      </c>
      <c r="C1259" s="11">
        <f t="shared" si="133"/>
        <v>2026</v>
      </c>
      <c r="D1259" s="13" t="str">
        <f t="shared" si="134"/>
        <v>Jul</v>
      </c>
      <c r="E1259" s="14" t="str">
        <f t="shared" si="135"/>
        <v>Q3</v>
      </c>
      <c r="F1259" s="11" t="s">
        <v>35</v>
      </c>
      <c r="G1259" s="11" t="s">
        <v>36</v>
      </c>
      <c r="H1259" s="11" t="s">
        <v>32</v>
      </c>
      <c r="I1259" s="11" t="s">
        <v>40</v>
      </c>
      <c r="J1259" s="11" t="s">
        <v>58</v>
      </c>
      <c r="K1259" s="11" t="s">
        <v>59</v>
      </c>
      <c r="L1259" s="15">
        <v>5</v>
      </c>
      <c r="M1259" s="16">
        <v>40.36</v>
      </c>
      <c r="N1259" s="17">
        <v>0.15</v>
      </c>
      <c r="O1259" s="16">
        <v>14.57</v>
      </c>
      <c r="P1259" s="16">
        <f t="shared" si="136"/>
        <v>171.53</v>
      </c>
      <c r="Q1259" s="16">
        <f t="shared" si="137"/>
        <v>72.849999999999994</v>
      </c>
      <c r="R1259" s="16">
        <f t="shared" si="138"/>
        <v>98.68</v>
      </c>
      <c r="S1259" s="18">
        <f t="shared" si="139"/>
        <v>0.57529295167026195</v>
      </c>
      <c r="T1259" s="19">
        <f>YEAR(SalesDataTable[[#This Row],[Order Date]])</f>
        <v>2026</v>
      </c>
      <c r="U1259" s="18" t="str">
        <f>"Q"&amp;ROUNDUP(MONTH(SalesDataTable[[#This Row],[Order Date]])/3,0)</f>
        <v>Q3</v>
      </c>
      <c r="V1259" s="15">
        <f>MONTH(SalesDataTable[[#This Row],[Order Date]])</f>
        <v>7</v>
      </c>
      <c r="W1259" s="18" t="str">
        <f>TEXT(SalesDataTable[[#This Row],[Order Date]],"mmm")</f>
        <v>Jul</v>
      </c>
    </row>
    <row r="1260" spans="1:23" ht="15.6">
      <c r="A1260" s="11">
        <v>3931</v>
      </c>
      <c r="B1260" s="12">
        <v>46206</v>
      </c>
      <c r="C1260" s="11">
        <f t="shared" si="133"/>
        <v>2026</v>
      </c>
      <c r="D1260" s="13" t="str">
        <f t="shared" si="134"/>
        <v>Jul</v>
      </c>
      <c r="E1260" s="14" t="str">
        <f t="shared" si="135"/>
        <v>Q3</v>
      </c>
      <c r="F1260" s="11" t="s">
        <v>35</v>
      </c>
      <c r="G1260" s="11" t="s">
        <v>76</v>
      </c>
      <c r="H1260" s="11" t="s">
        <v>32</v>
      </c>
      <c r="I1260" s="11" t="s">
        <v>40</v>
      </c>
      <c r="J1260" s="11" t="s">
        <v>33</v>
      </c>
      <c r="K1260" s="11" t="s">
        <v>41</v>
      </c>
      <c r="L1260" s="15">
        <v>12</v>
      </c>
      <c r="M1260" s="16">
        <v>143.77000000000001</v>
      </c>
      <c r="N1260" s="17">
        <v>0.1</v>
      </c>
      <c r="O1260" s="16">
        <v>81.680000000000007</v>
      </c>
      <c r="P1260" s="16">
        <f t="shared" si="136"/>
        <v>1552.7159999999999</v>
      </c>
      <c r="Q1260" s="16">
        <f t="shared" si="137"/>
        <v>980.16</v>
      </c>
      <c r="R1260" s="16">
        <f t="shared" si="138"/>
        <v>572.55600000000004</v>
      </c>
      <c r="S1260" s="18">
        <f t="shared" si="139"/>
        <v>0.36874483163695099</v>
      </c>
      <c r="T1260" s="19">
        <f>YEAR(SalesDataTable[[#This Row],[Order Date]])</f>
        <v>2026</v>
      </c>
      <c r="U1260" s="18" t="str">
        <f>"Q"&amp;ROUNDUP(MONTH(SalesDataTable[[#This Row],[Order Date]])/3,0)</f>
        <v>Q3</v>
      </c>
      <c r="V1260" s="15">
        <f>MONTH(SalesDataTable[[#This Row],[Order Date]])</f>
        <v>7</v>
      </c>
      <c r="W1260" s="18" t="str">
        <f>TEXT(SalesDataTable[[#This Row],[Order Date]],"mmm")</f>
        <v>Jul</v>
      </c>
    </row>
    <row r="1261" spans="1:23" ht="15.6">
      <c r="A1261" s="11">
        <v>3942</v>
      </c>
      <c r="B1261" s="12">
        <v>46206</v>
      </c>
      <c r="C1261" s="11">
        <f t="shared" si="133"/>
        <v>2026</v>
      </c>
      <c r="D1261" s="13" t="str">
        <f t="shared" si="134"/>
        <v>Jul</v>
      </c>
      <c r="E1261" s="14" t="str">
        <f t="shared" si="135"/>
        <v>Q3</v>
      </c>
      <c r="F1261" s="11" t="s">
        <v>30</v>
      </c>
      <c r="G1261" s="11" t="s">
        <v>67</v>
      </c>
      <c r="H1261" s="11" t="s">
        <v>26</v>
      </c>
      <c r="I1261" s="11" t="s">
        <v>37</v>
      </c>
      <c r="J1261" s="11" t="s">
        <v>33</v>
      </c>
      <c r="K1261" s="11" t="s">
        <v>70</v>
      </c>
      <c r="L1261" s="15">
        <v>2</v>
      </c>
      <c r="M1261" s="16">
        <v>70.5</v>
      </c>
      <c r="N1261" s="17">
        <v>0</v>
      </c>
      <c r="O1261" s="16">
        <v>32.51</v>
      </c>
      <c r="P1261" s="16">
        <f t="shared" si="136"/>
        <v>141</v>
      </c>
      <c r="Q1261" s="16">
        <f t="shared" si="137"/>
        <v>65.02</v>
      </c>
      <c r="R1261" s="16">
        <f t="shared" si="138"/>
        <v>75.98</v>
      </c>
      <c r="S1261" s="18">
        <f t="shared" si="139"/>
        <v>0.53886524822695003</v>
      </c>
      <c r="T1261" s="19">
        <f>YEAR(SalesDataTable[[#This Row],[Order Date]])</f>
        <v>2026</v>
      </c>
      <c r="U1261" s="18" t="str">
        <f>"Q"&amp;ROUNDUP(MONTH(SalesDataTable[[#This Row],[Order Date]])/3,0)</f>
        <v>Q3</v>
      </c>
      <c r="V1261" s="15">
        <f>MONTH(SalesDataTable[[#This Row],[Order Date]])</f>
        <v>7</v>
      </c>
      <c r="W1261" s="18" t="str">
        <f>TEXT(SalesDataTable[[#This Row],[Order Date]],"mmm")</f>
        <v>Jul</v>
      </c>
    </row>
    <row r="1262" spans="1:23" ht="15.6">
      <c r="A1262" s="11">
        <v>4165</v>
      </c>
      <c r="B1262" s="12">
        <v>46206</v>
      </c>
      <c r="C1262" s="11">
        <f t="shared" si="133"/>
        <v>2026</v>
      </c>
      <c r="D1262" s="13" t="str">
        <f t="shared" si="134"/>
        <v>Jul</v>
      </c>
      <c r="E1262" s="14" t="str">
        <f t="shared" si="135"/>
        <v>Q3</v>
      </c>
      <c r="F1262" s="11" t="s">
        <v>30</v>
      </c>
      <c r="G1262" s="11" t="s">
        <v>73</v>
      </c>
      <c r="H1262" s="11" t="s">
        <v>26</v>
      </c>
      <c r="I1262" s="11" t="s">
        <v>37</v>
      </c>
      <c r="J1262" s="11" t="s">
        <v>33</v>
      </c>
      <c r="K1262" s="11" t="s">
        <v>61</v>
      </c>
      <c r="L1262" s="15">
        <v>2</v>
      </c>
      <c r="M1262" s="16">
        <v>152.88999999999999</v>
      </c>
      <c r="N1262" s="17">
        <v>0</v>
      </c>
      <c r="O1262" s="16">
        <v>81.34</v>
      </c>
      <c r="P1262" s="16">
        <f t="shared" si="136"/>
        <v>305.77999999999997</v>
      </c>
      <c r="Q1262" s="16">
        <f t="shared" si="137"/>
        <v>162.68</v>
      </c>
      <c r="R1262" s="16">
        <f t="shared" si="138"/>
        <v>143.1</v>
      </c>
      <c r="S1262" s="18">
        <f t="shared" si="139"/>
        <v>0.46798351756164602</v>
      </c>
      <c r="T1262" s="19">
        <f>YEAR(SalesDataTable[[#This Row],[Order Date]])</f>
        <v>2026</v>
      </c>
      <c r="U1262" s="18" t="str">
        <f>"Q"&amp;ROUNDUP(MONTH(SalesDataTable[[#This Row],[Order Date]])/3,0)</f>
        <v>Q3</v>
      </c>
      <c r="V1262" s="15">
        <f>MONTH(SalesDataTable[[#This Row],[Order Date]])</f>
        <v>7</v>
      </c>
      <c r="W1262" s="18" t="str">
        <f>TEXT(SalesDataTable[[#This Row],[Order Date]],"mmm")</f>
        <v>Jul</v>
      </c>
    </row>
    <row r="1263" spans="1:23" ht="15.6">
      <c r="A1263" s="11">
        <v>1149</v>
      </c>
      <c r="B1263" s="12">
        <v>46207</v>
      </c>
      <c r="C1263" s="11">
        <f t="shared" si="133"/>
        <v>2026</v>
      </c>
      <c r="D1263" s="13" t="str">
        <f t="shared" si="134"/>
        <v>Jul</v>
      </c>
      <c r="E1263" s="14" t="str">
        <f t="shared" si="135"/>
        <v>Q3</v>
      </c>
      <c r="F1263" s="11" t="s">
        <v>24</v>
      </c>
      <c r="G1263" s="11" t="s">
        <v>74</v>
      </c>
      <c r="H1263" s="11" t="s">
        <v>26</v>
      </c>
      <c r="I1263" s="11" t="s">
        <v>37</v>
      </c>
      <c r="J1263" s="11" t="s">
        <v>28</v>
      </c>
      <c r="K1263" s="11" t="s">
        <v>29</v>
      </c>
      <c r="L1263" s="15">
        <v>2</v>
      </c>
      <c r="M1263" s="16">
        <v>81.900000000000006</v>
      </c>
      <c r="N1263" s="17">
        <v>0</v>
      </c>
      <c r="O1263" s="16">
        <v>42.61</v>
      </c>
      <c r="P1263" s="16">
        <f t="shared" si="136"/>
        <v>163.80000000000001</v>
      </c>
      <c r="Q1263" s="16">
        <f t="shared" si="137"/>
        <v>85.22</v>
      </c>
      <c r="R1263" s="16">
        <f t="shared" si="138"/>
        <v>78.58</v>
      </c>
      <c r="S1263" s="18">
        <f t="shared" si="139"/>
        <v>0.47973137973138003</v>
      </c>
      <c r="T1263" s="19">
        <f>YEAR(SalesDataTable[[#This Row],[Order Date]])</f>
        <v>2026</v>
      </c>
      <c r="U1263" s="18" t="str">
        <f>"Q"&amp;ROUNDUP(MONTH(SalesDataTable[[#This Row],[Order Date]])/3,0)</f>
        <v>Q3</v>
      </c>
      <c r="V1263" s="15">
        <f>MONTH(SalesDataTable[[#This Row],[Order Date]])</f>
        <v>7</v>
      </c>
      <c r="W1263" s="18" t="str">
        <f>TEXT(SalesDataTable[[#This Row],[Order Date]],"mmm")</f>
        <v>Jul</v>
      </c>
    </row>
    <row r="1264" spans="1:23" ht="15.6">
      <c r="A1264" s="11">
        <v>1310</v>
      </c>
      <c r="B1264" s="12">
        <v>46207</v>
      </c>
      <c r="C1264" s="11">
        <f t="shared" si="133"/>
        <v>2026</v>
      </c>
      <c r="D1264" s="13" t="str">
        <f t="shared" si="134"/>
        <v>Jul</v>
      </c>
      <c r="E1264" s="14" t="str">
        <f t="shared" si="135"/>
        <v>Q3</v>
      </c>
      <c r="F1264" s="11" t="s">
        <v>35</v>
      </c>
      <c r="G1264" s="11" t="s">
        <v>63</v>
      </c>
      <c r="H1264" s="11" t="s">
        <v>43</v>
      </c>
      <c r="I1264" s="11" t="s">
        <v>37</v>
      </c>
      <c r="J1264" s="11" t="s">
        <v>28</v>
      </c>
      <c r="K1264" s="11" t="s">
        <v>54</v>
      </c>
      <c r="L1264" s="15">
        <v>1</v>
      </c>
      <c r="M1264" s="16">
        <v>103.58</v>
      </c>
      <c r="N1264" s="17">
        <v>0</v>
      </c>
      <c r="O1264" s="16">
        <v>51.94</v>
      </c>
      <c r="P1264" s="16">
        <f t="shared" si="136"/>
        <v>103.58</v>
      </c>
      <c r="Q1264" s="16">
        <f t="shared" si="137"/>
        <v>51.94</v>
      </c>
      <c r="R1264" s="16">
        <f t="shared" si="138"/>
        <v>51.64</v>
      </c>
      <c r="S1264" s="18">
        <f t="shared" si="139"/>
        <v>0.49855184398532498</v>
      </c>
      <c r="T1264" s="19">
        <f>YEAR(SalesDataTable[[#This Row],[Order Date]])</f>
        <v>2026</v>
      </c>
      <c r="U1264" s="18" t="str">
        <f>"Q"&amp;ROUNDUP(MONTH(SalesDataTable[[#This Row],[Order Date]])/3,0)</f>
        <v>Q3</v>
      </c>
      <c r="V1264" s="15">
        <f>MONTH(SalesDataTable[[#This Row],[Order Date]])</f>
        <v>7</v>
      </c>
      <c r="W1264" s="18" t="str">
        <f>TEXT(SalesDataTable[[#This Row],[Order Date]],"mmm")</f>
        <v>Jul</v>
      </c>
    </row>
    <row r="1265" spans="1:23" ht="15.6">
      <c r="A1265" s="11">
        <v>2352</v>
      </c>
      <c r="B1265" s="12">
        <v>46207</v>
      </c>
      <c r="C1265" s="11">
        <f t="shared" si="133"/>
        <v>2026</v>
      </c>
      <c r="D1265" s="13" t="str">
        <f t="shared" si="134"/>
        <v>Jul</v>
      </c>
      <c r="E1265" s="14" t="str">
        <f t="shared" si="135"/>
        <v>Q3</v>
      </c>
      <c r="F1265" s="11" t="s">
        <v>35</v>
      </c>
      <c r="G1265" s="11" t="s">
        <v>42</v>
      </c>
      <c r="H1265" s="11" t="s">
        <v>32</v>
      </c>
      <c r="I1265" s="11" t="s">
        <v>27</v>
      </c>
      <c r="J1265" s="11" t="s">
        <v>33</v>
      </c>
      <c r="K1265" s="11" t="s">
        <v>70</v>
      </c>
      <c r="L1265" s="15">
        <v>4</v>
      </c>
      <c r="M1265" s="16">
        <v>69.7</v>
      </c>
      <c r="N1265" s="17">
        <v>0.1</v>
      </c>
      <c r="O1265" s="16">
        <v>32.799999999999997</v>
      </c>
      <c r="P1265" s="16">
        <f t="shared" si="136"/>
        <v>250.92</v>
      </c>
      <c r="Q1265" s="16">
        <f t="shared" si="137"/>
        <v>131.19999999999999</v>
      </c>
      <c r="R1265" s="16">
        <f t="shared" si="138"/>
        <v>119.72</v>
      </c>
      <c r="S1265" s="18">
        <f t="shared" si="139"/>
        <v>0.47712418300653597</v>
      </c>
      <c r="T1265" s="19">
        <f>YEAR(SalesDataTable[[#This Row],[Order Date]])</f>
        <v>2026</v>
      </c>
      <c r="U1265" s="18" t="str">
        <f>"Q"&amp;ROUNDUP(MONTH(SalesDataTable[[#This Row],[Order Date]])/3,0)</f>
        <v>Q3</v>
      </c>
      <c r="V1265" s="15">
        <f>MONTH(SalesDataTable[[#This Row],[Order Date]])</f>
        <v>7</v>
      </c>
      <c r="W1265" s="18" t="str">
        <f>TEXT(SalesDataTable[[#This Row],[Order Date]],"mmm")</f>
        <v>Jul</v>
      </c>
    </row>
    <row r="1266" spans="1:23" ht="15.6">
      <c r="A1266" s="11">
        <v>2547</v>
      </c>
      <c r="B1266" s="12">
        <v>46207</v>
      </c>
      <c r="C1266" s="11">
        <f t="shared" si="133"/>
        <v>2026</v>
      </c>
      <c r="D1266" s="13" t="str">
        <f t="shared" si="134"/>
        <v>Jul</v>
      </c>
      <c r="E1266" s="14" t="str">
        <f t="shared" si="135"/>
        <v>Q3</v>
      </c>
      <c r="F1266" s="11" t="s">
        <v>30</v>
      </c>
      <c r="G1266" s="11" t="s">
        <v>67</v>
      </c>
      <c r="H1266" s="11" t="s">
        <v>26</v>
      </c>
      <c r="I1266" s="11" t="s">
        <v>40</v>
      </c>
      <c r="J1266" s="11" t="s">
        <v>58</v>
      </c>
      <c r="K1266" s="11" t="s">
        <v>59</v>
      </c>
      <c r="L1266" s="15">
        <v>1</v>
      </c>
      <c r="M1266" s="16">
        <v>40.549999999999997</v>
      </c>
      <c r="N1266" s="17">
        <v>0.05</v>
      </c>
      <c r="O1266" s="16">
        <v>14.44</v>
      </c>
      <c r="P1266" s="16">
        <f t="shared" si="136"/>
        <v>38.522500000000001</v>
      </c>
      <c r="Q1266" s="16">
        <f t="shared" si="137"/>
        <v>14.44</v>
      </c>
      <c r="R1266" s="16">
        <f t="shared" si="138"/>
        <v>24.0825</v>
      </c>
      <c r="S1266" s="18">
        <f t="shared" si="139"/>
        <v>0.62515413070283599</v>
      </c>
      <c r="T1266" s="19">
        <f>YEAR(SalesDataTable[[#This Row],[Order Date]])</f>
        <v>2026</v>
      </c>
      <c r="U1266" s="18" t="str">
        <f>"Q"&amp;ROUNDUP(MONTH(SalesDataTable[[#This Row],[Order Date]])/3,0)</f>
        <v>Q3</v>
      </c>
      <c r="V1266" s="15">
        <f>MONTH(SalesDataTable[[#This Row],[Order Date]])</f>
        <v>7</v>
      </c>
      <c r="W1266" s="18" t="str">
        <f>TEXT(SalesDataTable[[#This Row],[Order Date]],"mmm")</f>
        <v>Jul</v>
      </c>
    </row>
    <row r="1267" spans="1:23" ht="15.6">
      <c r="A1267" s="11">
        <v>2720</v>
      </c>
      <c r="B1267" s="12">
        <v>46207</v>
      </c>
      <c r="C1267" s="11">
        <f t="shared" si="133"/>
        <v>2026</v>
      </c>
      <c r="D1267" s="13" t="str">
        <f t="shared" si="134"/>
        <v>Jul</v>
      </c>
      <c r="E1267" s="14" t="str">
        <f t="shared" si="135"/>
        <v>Q3</v>
      </c>
      <c r="F1267" s="11" t="s">
        <v>44</v>
      </c>
      <c r="G1267" s="11" t="s">
        <v>57</v>
      </c>
      <c r="H1267" s="11" t="s">
        <v>26</v>
      </c>
      <c r="I1267" s="11" t="s">
        <v>37</v>
      </c>
      <c r="J1267" s="11" t="s">
        <v>33</v>
      </c>
      <c r="K1267" s="11" t="s">
        <v>41</v>
      </c>
      <c r="L1267" s="15">
        <v>2</v>
      </c>
      <c r="M1267" s="16">
        <v>145.88999999999999</v>
      </c>
      <c r="N1267" s="17">
        <v>0</v>
      </c>
      <c r="O1267" s="16">
        <v>80.709999999999994</v>
      </c>
      <c r="P1267" s="16">
        <f t="shared" si="136"/>
        <v>291.77999999999997</v>
      </c>
      <c r="Q1267" s="16">
        <f t="shared" si="137"/>
        <v>161.41999999999999</v>
      </c>
      <c r="R1267" s="16">
        <f t="shared" si="138"/>
        <v>130.36000000000001</v>
      </c>
      <c r="S1267" s="18">
        <f t="shared" si="139"/>
        <v>0.44677496744122303</v>
      </c>
      <c r="T1267" s="19">
        <f>YEAR(SalesDataTable[[#This Row],[Order Date]])</f>
        <v>2026</v>
      </c>
      <c r="U1267" s="18" t="str">
        <f>"Q"&amp;ROUNDUP(MONTH(SalesDataTable[[#This Row],[Order Date]])/3,0)</f>
        <v>Q3</v>
      </c>
      <c r="V1267" s="15">
        <f>MONTH(SalesDataTable[[#This Row],[Order Date]])</f>
        <v>7</v>
      </c>
      <c r="W1267" s="18" t="str">
        <f>TEXT(SalesDataTable[[#This Row],[Order Date]],"mmm")</f>
        <v>Jul</v>
      </c>
    </row>
    <row r="1268" spans="1:23" ht="15.6">
      <c r="A1268" s="11">
        <v>3591</v>
      </c>
      <c r="B1268" s="12">
        <v>46207</v>
      </c>
      <c r="C1268" s="11">
        <f t="shared" si="133"/>
        <v>2026</v>
      </c>
      <c r="D1268" s="13" t="str">
        <f t="shared" si="134"/>
        <v>Jul</v>
      </c>
      <c r="E1268" s="14" t="str">
        <f t="shared" si="135"/>
        <v>Q3</v>
      </c>
      <c r="F1268" s="11" t="s">
        <v>44</v>
      </c>
      <c r="G1268" s="11" t="s">
        <v>71</v>
      </c>
      <c r="H1268" s="11" t="s">
        <v>26</v>
      </c>
      <c r="I1268" s="11" t="s">
        <v>27</v>
      </c>
      <c r="J1268" s="11" t="s">
        <v>38</v>
      </c>
      <c r="K1268" s="11" t="s">
        <v>72</v>
      </c>
      <c r="L1268" s="15">
        <v>1</v>
      </c>
      <c r="M1268" s="16">
        <v>163.25</v>
      </c>
      <c r="N1268" s="17">
        <v>0</v>
      </c>
      <c r="O1268" s="16">
        <v>89.71</v>
      </c>
      <c r="P1268" s="16">
        <f t="shared" si="136"/>
        <v>163.25</v>
      </c>
      <c r="Q1268" s="16">
        <f t="shared" si="137"/>
        <v>89.71</v>
      </c>
      <c r="R1268" s="16">
        <f t="shared" si="138"/>
        <v>73.540000000000006</v>
      </c>
      <c r="S1268" s="18">
        <f t="shared" si="139"/>
        <v>0.45047473200612598</v>
      </c>
      <c r="T1268" s="19">
        <f>YEAR(SalesDataTable[[#This Row],[Order Date]])</f>
        <v>2026</v>
      </c>
      <c r="U1268" s="18" t="str">
        <f>"Q"&amp;ROUNDUP(MONTH(SalesDataTable[[#This Row],[Order Date]])/3,0)</f>
        <v>Q3</v>
      </c>
      <c r="V1268" s="15">
        <f>MONTH(SalesDataTable[[#This Row],[Order Date]])</f>
        <v>7</v>
      </c>
      <c r="W1268" s="18" t="str">
        <f>TEXT(SalesDataTable[[#This Row],[Order Date]],"mmm")</f>
        <v>Jul</v>
      </c>
    </row>
    <row r="1269" spans="1:23" ht="15.6">
      <c r="A1269" s="11">
        <v>3819</v>
      </c>
      <c r="B1269" s="12">
        <v>46207</v>
      </c>
      <c r="C1269" s="11">
        <f t="shared" si="133"/>
        <v>2026</v>
      </c>
      <c r="D1269" s="13" t="str">
        <f t="shared" si="134"/>
        <v>Jul</v>
      </c>
      <c r="E1269" s="14" t="str">
        <f t="shared" si="135"/>
        <v>Q3</v>
      </c>
      <c r="F1269" s="11" t="s">
        <v>30</v>
      </c>
      <c r="G1269" s="11" t="s">
        <v>31</v>
      </c>
      <c r="H1269" s="11" t="s">
        <v>26</v>
      </c>
      <c r="I1269" s="11" t="s">
        <v>27</v>
      </c>
      <c r="J1269" s="11" t="s">
        <v>58</v>
      </c>
      <c r="K1269" s="11" t="s">
        <v>59</v>
      </c>
      <c r="L1269" s="15">
        <v>1</v>
      </c>
      <c r="M1269" s="16">
        <v>40.39</v>
      </c>
      <c r="N1269" s="17">
        <v>0.1</v>
      </c>
      <c r="O1269" s="16">
        <v>14.38</v>
      </c>
      <c r="P1269" s="16">
        <f t="shared" si="136"/>
        <v>36.350999999999999</v>
      </c>
      <c r="Q1269" s="16">
        <f t="shared" si="137"/>
        <v>14.38</v>
      </c>
      <c r="R1269" s="16">
        <f t="shared" si="138"/>
        <v>21.971</v>
      </c>
      <c r="S1269" s="18">
        <f t="shared" si="139"/>
        <v>0.60441253335534095</v>
      </c>
      <c r="T1269" s="19">
        <f>YEAR(SalesDataTable[[#This Row],[Order Date]])</f>
        <v>2026</v>
      </c>
      <c r="U1269" s="18" t="str">
        <f>"Q"&amp;ROUNDUP(MONTH(SalesDataTable[[#This Row],[Order Date]])/3,0)</f>
        <v>Q3</v>
      </c>
      <c r="V1269" s="15">
        <f>MONTH(SalesDataTable[[#This Row],[Order Date]])</f>
        <v>7</v>
      </c>
      <c r="W1269" s="18" t="str">
        <f>TEXT(SalesDataTable[[#This Row],[Order Date]],"mmm")</f>
        <v>Jul</v>
      </c>
    </row>
    <row r="1270" spans="1:23" ht="15.6">
      <c r="A1270" s="11">
        <v>4869</v>
      </c>
      <c r="B1270" s="12">
        <v>46207</v>
      </c>
      <c r="C1270" s="11">
        <f t="shared" si="133"/>
        <v>2026</v>
      </c>
      <c r="D1270" s="13" t="str">
        <f t="shared" si="134"/>
        <v>Jul</v>
      </c>
      <c r="E1270" s="14" t="str">
        <f t="shared" si="135"/>
        <v>Q3</v>
      </c>
      <c r="F1270" s="11" t="s">
        <v>24</v>
      </c>
      <c r="G1270" s="11" t="s">
        <v>74</v>
      </c>
      <c r="H1270" s="11" t="s">
        <v>43</v>
      </c>
      <c r="I1270" s="11" t="s">
        <v>27</v>
      </c>
      <c r="J1270" s="11" t="s">
        <v>47</v>
      </c>
      <c r="K1270" s="11" t="s">
        <v>53</v>
      </c>
      <c r="L1270" s="15">
        <v>1</v>
      </c>
      <c r="M1270" s="16">
        <v>200.22</v>
      </c>
      <c r="N1270" s="17">
        <v>0</v>
      </c>
      <c r="O1270" s="16">
        <v>104.38</v>
      </c>
      <c r="P1270" s="16">
        <f t="shared" si="136"/>
        <v>200.22</v>
      </c>
      <c r="Q1270" s="16">
        <f t="shared" si="137"/>
        <v>104.38</v>
      </c>
      <c r="R1270" s="16">
        <f t="shared" si="138"/>
        <v>95.84</v>
      </c>
      <c r="S1270" s="18">
        <f t="shared" si="139"/>
        <v>0.47867345919488602</v>
      </c>
      <c r="T1270" s="19">
        <f>YEAR(SalesDataTable[[#This Row],[Order Date]])</f>
        <v>2026</v>
      </c>
      <c r="U1270" s="18" t="str">
        <f>"Q"&amp;ROUNDUP(MONTH(SalesDataTable[[#This Row],[Order Date]])/3,0)</f>
        <v>Q3</v>
      </c>
      <c r="V1270" s="15">
        <f>MONTH(SalesDataTable[[#This Row],[Order Date]])</f>
        <v>7</v>
      </c>
      <c r="W1270" s="18" t="str">
        <f>TEXT(SalesDataTable[[#This Row],[Order Date]],"mmm")</f>
        <v>Jul</v>
      </c>
    </row>
    <row r="1271" spans="1:23" ht="15.6">
      <c r="A1271" s="11">
        <v>4940</v>
      </c>
      <c r="B1271" s="12">
        <v>46207</v>
      </c>
      <c r="C1271" s="11">
        <f t="shared" si="133"/>
        <v>2026</v>
      </c>
      <c r="D1271" s="13" t="str">
        <f t="shared" si="134"/>
        <v>Jul</v>
      </c>
      <c r="E1271" s="14" t="str">
        <f t="shared" si="135"/>
        <v>Q3</v>
      </c>
      <c r="F1271" s="11" t="s">
        <v>30</v>
      </c>
      <c r="G1271" s="11" t="s">
        <v>51</v>
      </c>
      <c r="H1271" s="11" t="s">
        <v>26</v>
      </c>
      <c r="I1271" s="11" t="s">
        <v>27</v>
      </c>
      <c r="J1271" s="11" t="s">
        <v>38</v>
      </c>
      <c r="K1271" s="11" t="s">
        <v>72</v>
      </c>
      <c r="L1271" s="15">
        <v>1</v>
      </c>
      <c r="M1271" s="16">
        <v>164.78</v>
      </c>
      <c r="N1271" s="17">
        <v>0.1</v>
      </c>
      <c r="O1271" s="16">
        <v>88.72</v>
      </c>
      <c r="P1271" s="16">
        <f t="shared" si="136"/>
        <v>148.30199999999999</v>
      </c>
      <c r="Q1271" s="16">
        <f t="shared" si="137"/>
        <v>88.72</v>
      </c>
      <c r="R1271" s="16">
        <f t="shared" si="138"/>
        <v>59.582000000000001</v>
      </c>
      <c r="S1271" s="18">
        <f t="shared" si="139"/>
        <v>0.40176127092014902</v>
      </c>
      <c r="T1271" s="19">
        <f>YEAR(SalesDataTable[[#This Row],[Order Date]])</f>
        <v>2026</v>
      </c>
      <c r="U1271" s="18" t="str">
        <f>"Q"&amp;ROUNDUP(MONTH(SalesDataTable[[#This Row],[Order Date]])/3,0)</f>
        <v>Q3</v>
      </c>
      <c r="V1271" s="15">
        <f>MONTH(SalesDataTable[[#This Row],[Order Date]])</f>
        <v>7</v>
      </c>
      <c r="W1271" s="18" t="str">
        <f>TEXT(SalesDataTable[[#This Row],[Order Date]],"mmm")</f>
        <v>Jul</v>
      </c>
    </row>
    <row r="1272" spans="1:23" ht="15.6">
      <c r="A1272" s="11">
        <v>5164</v>
      </c>
      <c r="B1272" s="12">
        <v>46207</v>
      </c>
      <c r="C1272" s="11">
        <f t="shared" si="133"/>
        <v>2026</v>
      </c>
      <c r="D1272" s="13" t="str">
        <f t="shared" si="134"/>
        <v>Jul</v>
      </c>
      <c r="E1272" s="14" t="str">
        <f t="shared" si="135"/>
        <v>Q3</v>
      </c>
      <c r="F1272" s="11" t="s">
        <v>30</v>
      </c>
      <c r="G1272" s="11" t="s">
        <v>73</v>
      </c>
      <c r="H1272" s="11" t="s">
        <v>26</v>
      </c>
      <c r="I1272" s="11" t="s">
        <v>27</v>
      </c>
      <c r="J1272" s="11" t="s">
        <v>33</v>
      </c>
      <c r="K1272" s="11" t="s">
        <v>41</v>
      </c>
      <c r="L1272" s="15">
        <v>4</v>
      </c>
      <c r="M1272" s="16">
        <v>142.86000000000001</v>
      </c>
      <c r="N1272" s="17">
        <v>0</v>
      </c>
      <c r="O1272" s="16">
        <v>81.62</v>
      </c>
      <c r="P1272" s="16">
        <f t="shared" si="136"/>
        <v>571.44000000000005</v>
      </c>
      <c r="Q1272" s="16">
        <f t="shared" si="137"/>
        <v>326.48</v>
      </c>
      <c r="R1272" s="16">
        <f t="shared" si="138"/>
        <v>244.96</v>
      </c>
      <c r="S1272" s="18">
        <f t="shared" si="139"/>
        <v>0.42867142657146901</v>
      </c>
      <c r="T1272" s="19">
        <f>YEAR(SalesDataTable[[#This Row],[Order Date]])</f>
        <v>2026</v>
      </c>
      <c r="U1272" s="18" t="str">
        <f>"Q"&amp;ROUNDUP(MONTH(SalesDataTable[[#This Row],[Order Date]])/3,0)</f>
        <v>Q3</v>
      </c>
      <c r="V1272" s="15">
        <f>MONTH(SalesDataTable[[#This Row],[Order Date]])</f>
        <v>7</v>
      </c>
      <c r="W1272" s="18" t="str">
        <f>TEXT(SalesDataTable[[#This Row],[Order Date]],"mmm")</f>
        <v>Jul</v>
      </c>
    </row>
    <row r="1273" spans="1:23" ht="15.6">
      <c r="A1273" s="11">
        <v>659</v>
      </c>
      <c r="B1273" s="12">
        <v>46208</v>
      </c>
      <c r="C1273" s="11">
        <f t="shared" si="133"/>
        <v>2026</v>
      </c>
      <c r="D1273" s="13" t="str">
        <f t="shared" si="134"/>
        <v>Jul</v>
      </c>
      <c r="E1273" s="14" t="str">
        <f t="shared" si="135"/>
        <v>Q3</v>
      </c>
      <c r="F1273" s="11" t="s">
        <v>44</v>
      </c>
      <c r="G1273" s="11" t="s">
        <v>71</v>
      </c>
      <c r="H1273" s="11" t="s">
        <v>52</v>
      </c>
      <c r="I1273" s="11" t="s">
        <v>40</v>
      </c>
      <c r="J1273" s="11" t="s">
        <v>28</v>
      </c>
      <c r="K1273" s="11" t="s">
        <v>50</v>
      </c>
      <c r="L1273" s="15">
        <v>1</v>
      </c>
      <c r="M1273" s="16">
        <v>41.18</v>
      </c>
      <c r="N1273" s="17">
        <v>0</v>
      </c>
      <c r="O1273" s="16">
        <v>16.25</v>
      </c>
      <c r="P1273" s="16">
        <f t="shared" si="136"/>
        <v>41.18</v>
      </c>
      <c r="Q1273" s="16">
        <f t="shared" si="137"/>
        <v>16.25</v>
      </c>
      <c r="R1273" s="16">
        <f t="shared" si="138"/>
        <v>24.93</v>
      </c>
      <c r="S1273" s="18">
        <f t="shared" si="139"/>
        <v>0.60539096648858703</v>
      </c>
      <c r="T1273" s="19">
        <f>YEAR(SalesDataTable[[#This Row],[Order Date]])</f>
        <v>2026</v>
      </c>
      <c r="U1273" s="18" t="str">
        <f>"Q"&amp;ROUNDUP(MONTH(SalesDataTable[[#This Row],[Order Date]])/3,0)</f>
        <v>Q3</v>
      </c>
      <c r="V1273" s="15">
        <f>MONTH(SalesDataTable[[#This Row],[Order Date]])</f>
        <v>7</v>
      </c>
      <c r="W1273" s="18" t="str">
        <f>TEXT(SalesDataTable[[#This Row],[Order Date]],"mmm")</f>
        <v>Jul</v>
      </c>
    </row>
    <row r="1274" spans="1:23" ht="15.6">
      <c r="A1274" s="11">
        <v>969</v>
      </c>
      <c r="B1274" s="12">
        <v>46208</v>
      </c>
      <c r="C1274" s="11">
        <f t="shared" si="133"/>
        <v>2026</v>
      </c>
      <c r="D1274" s="13" t="str">
        <f t="shared" si="134"/>
        <v>Jul</v>
      </c>
      <c r="E1274" s="14" t="str">
        <f t="shared" si="135"/>
        <v>Q3</v>
      </c>
      <c r="F1274" s="11" t="s">
        <v>30</v>
      </c>
      <c r="G1274" s="11" t="s">
        <v>65</v>
      </c>
      <c r="H1274" s="11" t="s">
        <v>32</v>
      </c>
      <c r="I1274" s="11" t="s">
        <v>40</v>
      </c>
      <c r="J1274" s="11" t="s">
        <v>58</v>
      </c>
      <c r="K1274" s="11" t="s">
        <v>66</v>
      </c>
      <c r="L1274" s="15">
        <v>12</v>
      </c>
      <c r="M1274" s="16">
        <v>35.81</v>
      </c>
      <c r="N1274" s="17">
        <v>0.15</v>
      </c>
      <c r="O1274" s="16">
        <v>14.29</v>
      </c>
      <c r="P1274" s="16">
        <f t="shared" si="136"/>
        <v>365.262</v>
      </c>
      <c r="Q1274" s="16">
        <f t="shared" si="137"/>
        <v>171.48</v>
      </c>
      <c r="R1274" s="16">
        <f t="shared" si="138"/>
        <v>193.78200000000001</v>
      </c>
      <c r="S1274" s="18">
        <f t="shared" si="139"/>
        <v>0.53052877112866903</v>
      </c>
      <c r="T1274" s="19">
        <f>YEAR(SalesDataTable[[#This Row],[Order Date]])</f>
        <v>2026</v>
      </c>
      <c r="U1274" s="18" t="str">
        <f>"Q"&amp;ROUNDUP(MONTH(SalesDataTable[[#This Row],[Order Date]])/3,0)</f>
        <v>Q3</v>
      </c>
      <c r="V1274" s="15">
        <f>MONTH(SalesDataTable[[#This Row],[Order Date]])</f>
        <v>7</v>
      </c>
      <c r="W1274" s="18" t="str">
        <f>TEXT(SalesDataTable[[#This Row],[Order Date]],"mmm")</f>
        <v>Jul</v>
      </c>
    </row>
    <row r="1275" spans="1:23" ht="15.6">
      <c r="A1275" s="11">
        <v>1096</v>
      </c>
      <c r="B1275" s="12">
        <v>46208</v>
      </c>
      <c r="C1275" s="11">
        <f t="shared" si="133"/>
        <v>2026</v>
      </c>
      <c r="D1275" s="13" t="str">
        <f t="shared" si="134"/>
        <v>Jul</v>
      </c>
      <c r="E1275" s="14" t="str">
        <f t="shared" si="135"/>
        <v>Q3</v>
      </c>
      <c r="F1275" s="11" t="s">
        <v>30</v>
      </c>
      <c r="G1275" s="11" t="s">
        <v>73</v>
      </c>
      <c r="H1275" s="11" t="s">
        <v>43</v>
      </c>
      <c r="I1275" s="11" t="s">
        <v>37</v>
      </c>
      <c r="J1275" s="11" t="s">
        <v>47</v>
      </c>
      <c r="K1275" s="11" t="s">
        <v>48</v>
      </c>
      <c r="L1275" s="15">
        <v>3</v>
      </c>
      <c r="M1275" s="16">
        <v>345.42</v>
      </c>
      <c r="N1275" s="17">
        <v>0</v>
      </c>
      <c r="O1275" s="16">
        <v>198.69</v>
      </c>
      <c r="P1275" s="16">
        <f t="shared" si="136"/>
        <v>1036.26</v>
      </c>
      <c r="Q1275" s="16">
        <f t="shared" si="137"/>
        <v>596.07000000000005</v>
      </c>
      <c r="R1275" s="16">
        <f t="shared" si="138"/>
        <v>440.19</v>
      </c>
      <c r="S1275" s="18">
        <f t="shared" si="139"/>
        <v>0.424787215563662</v>
      </c>
      <c r="T1275" s="19">
        <f>YEAR(SalesDataTable[[#This Row],[Order Date]])</f>
        <v>2026</v>
      </c>
      <c r="U1275" s="18" t="str">
        <f>"Q"&amp;ROUNDUP(MONTH(SalesDataTable[[#This Row],[Order Date]])/3,0)</f>
        <v>Q3</v>
      </c>
      <c r="V1275" s="15">
        <f>MONTH(SalesDataTable[[#This Row],[Order Date]])</f>
        <v>7</v>
      </c>
      <c r="W1275" s="18" t="str">
        <f>TEXT(SalesDataTable[[#This Row],[Order Date]],"mmm")</f>
        <v>Jul</v>
      </c>
    </row>
    <row r="1276" spans="1:23" ht="15.6">
      <c r="A1276" s="11">
        <v>1440</v>
      </c>
      <c r="B1276" s="12">
        <v>46208</v>
      </c>
      <c r="C1276" s="11">
        <f t="shared" si="133"/>
        <v>2026</v>
      </c>
      <c r="D1276" s="13" t="str">
        <f t="shared" si="134"/>
        <v>Jul</v>
      </c>
      <c r="E1276" s="14" t="str">
        <f t="shared" si="135"/>
        <v>Q3</v>
      </c>
      <c r="F1276" s="11" t="s">
        <v>44</v>
      </c>
      <c r="G1276" s="11" t="s">
        <v>57</v>
      </c>
      <c r="H1276" s="11" t="s">
        <v>26</v>
      </c>
      <c r="I1276" s="11" t="s">
        <v>27</v>
      </c>
      <c r="J1276" s="11" t="s">
        <v>28</v>
      </c>
      <c r="K1276" s="11" t="s">
        <v>54</v>
      </c>
      <c r="L1276" s="15">
        <v>4</v>
      </c>
      <c r="M1276" s="16">
        <v>101.66</v>
      </c>
      <c r="N1276" s="17">
        <v>0.1</v>
      </c>
      <c r="O1276" s="16">
        <v>51.55</v>
      </c>
      <c r="P1276" s="16">
        <f t="shared" si="136"/>
        <v>365.976</v>
      </c>
      <c r="Q1276" s="16">
        <f t="shared" si="137"/>
        <v>206.2</v>
      </c>
      <c r="R1276" s="16">
        <f t="shared" si="138"/>
        <v>159.77600000000001</v>
      </c>
      <c r="S1276" s="18">
        <f t="shared" si="139"/>
        <v>0.43657507596126499</v>
      </c>
      <c r="T1276" s="19">
        <f>YEAR(SalesDataTable[[#This Row],[Order Date]])</f>
        <v>2026</v>
      </c>
      <c r="U1276" s="18" t="str">
        <f>"Q"&amp;ROUNDUP(MONTH(SalesDataTable[[#This Row],[Order Date]])/3,0)</f>
        <v>Q3</v>
      </c>
      <c r="V1276" s="15">
        <f>MONTH(SalesDataTable[[#This Row],[Order Date]])</f>
        <v>7</v>
      </c>
      <c r="W1276" s="18" t="str">
        <f>TEXT(SalesDataTable[[#This Row],[Order Date]],"mmm")</f>
        <v>Jul</v>
      </c>
    </row>
    <row r="1277" spans="1:23" ht="15.6">
      <c r="A1277" s="11">
        <v>2052</v>
      </c>
      <c r="B1277" s="12">
        <v>46208</v>
      </c>
      <c r="C1277" s="11">
        <f t="shared" si="133"/>
        <v>2026</v>
      </c>
      <c r="D1277" s="13" t="str">
        <f t="shared" si="134"/>
        <v>Jul</v>
      </c>
      <c r="E1277" s="14" t="str">
        <f t="shared" si="135"/>
        <v>Q3</v>
      </c>
      <c r="F1277" s="11" t="s">
        <v>44</v>
      </c>
      <c r="G1277" s="11" t="s">
        <v>71</v>
      </c>
      <c r="H1277" s="11" t="s">
        <v>26</v>
      </c>
      <c r="I1277" s="11" t="s">
        <v>40</v>
      </c>
      <c r="J1277" s="11" t="s">
        <v>33</v>
      </c>
      <c r="K1277" s="11" t="s">
        <v>41</v>
      </c>
      <c r="L1277" s="15">
        <v>3</v>
      </c>
      <c r="M1277" s="16">
        <v>146.88999999999999</v>
      </c>
      <c r="N1277" s="17">
        <v>0</v>
      </c>
      <c r="O1277" s="16">
        <v>77.650000000000006</v>
      </c>
      <c r="P1277" s="16">
        <f t="shared" si="136"/>
        <v>440.67</v>
      </c>
      <c r="Q1277" s="16">
        <f t="shared" si="137"/>
        <v>232.95</v>
      </c>
      <c r="R1277" s="16">
        <f t="shared" si="138"/>
        <v>207.72</v>
      </c>
      <c r="S1277" s="18">
        <f t="shared" si="139"/>
        <v>0.47137313636054201</v>
      </c>
      <c r="T1277" s="19">
        <f>YEAR(SalesDataTable[[#This Row],[Order Date]])</f>
        <v>2026</v>
      </c>
      <c r="U1277" s="18" t="str">
        <f>"Q"&amp;ROUNDUP(MONTH(SalesDataTable[[#This Row],[Order Date]])/3,0)</f>
        <v>Q3</v>
      </c>
      <c r="V1277" s="15">
        <f>MONTH(SalesDataTable[[#This Row],[Order Date]])</f>
        <v>7</v>
      </c>
      <c r="W1277" s="18" t="str">
        <f>TEXT(SalesDataTable[[#This Row],[Order Date]],"mmm")</f>
        <v>Jul</v>
      </c>
    </row>
    <row r="1278" spans="1:23" ht="15.6">
      <c r="A1278" s="11">
        <v>2096</v>
      </c>
      <c r="B1278" s="12">
        <v>46208</v>
      </c>
      <c r="C1278" s="11">
        <f t="shared" si="133"/>
        <v>2026</v>
      </c>
      <c r="D1278" s="13" t="str">
        <f t="shared" si="134"/>
        <v>Jul</v>
      </c>
      <c r="E1278" s="14" t="str">
        <f t="shared" si="135"/>
        <v>Q3</v>
      </c>
      <c r="F1278" s="11" t="s">
        <v>44</v>
      </c>
      <c r="G1278" s="11" t="s">
        <v>71</v>
      </c>
      <c r="H1278" s="11" t="s">
        <v>52</v>
      </c>
      <c r="I1278" s="11" t="s">
        <v>27</v>
      </c>
      <c r="J1278" s="11" t="s">
        <v>38</v>
      </c>
      <c r="K1278" s="11" t="s">
        <v>72</v>
      </c>
      <c r="L1278" s="15">
        <v>2</v>
      </c>
      <c r="M1278" s="16">
        <v>161.21</v>
      </c>
      <c r="N1278" s="17">
        <v>0</v>
      </c>
      <c r="O1278" s="16">
        <v>85.2</v>
      </c>
      <c r="P1278" s="16">
        <f t="shared" si="136"/>
        <v>322.42</v>
      </c>
      <c r="Q1278" s="16">
        <f t="shared" si="137"/>
        <v>170.4</v>
      </c>
      <c r="R1278" s="16">
        <f t="shared" si="138"/>
        <v>152.02000000000001</v>
      </c>
      <c r="S1278" s="18">
        <f t="shared" si="139"/>
        <v>0.471496805409094</v>
      </c>
      <c r="T1278" s="19">
        <f>YEAR(SalesDataTable[[#This Row],[Order Date]])</f>
        <v>2026</v>
      </c>
      <c r="U1278" s="18" t="str">
        <f>"Q"&amp;ROUNDUP(MONTH(SalesDataTable[[#This Row],[Order Date]])/3,0)</f>
        <v>Q3</v>
      </c>
      <c r="V1278" s="15">
        <f>MONTH(SalesDataTable[[#This Row],[Order Date]])</f>
        <v>7</v>
      </c>
      <c r="W1278" s="18" t="str">
        <f>TEXT(SalesDataTable[[#This Row],[Order Date]],"mmm")</f>
        <v>Jul</v>
      </c>
    </row>
    <row r="1279" spans="1:23" ht="15.6">
      <c r="A1279" s="11">
        <v>2488</v>
      </c>
      <c r="B1279" s="12">
        <v>46208</v>
      </c>
      <c r="C1279" s="11">
        <f t="shared" si="133"/>
        <v>2026</v>
      </c>
      <c r="D1279" s="13" t="str">
        <f t="shared" si="134"/>
        <v>Jul</v>
      </c>
      <c r="E1279" s="14" t="str">
        <f t="shared" si="135"/>
        <v>Q3</v>
      </c>
      <c r="F1279" s="11" t="s">
        <v>44</v>
      </c>
      <c r="G1279" s="11" t="s">
        <v>57</v>
      </c>
      <c r="H1279" s="11" t="s">
        <v>43</v>
      </c>
      <c r="I1279" s="11" t="s">
        <v>37</v>
      </c>
      <c r="J1279" s="11" t="s">
        <v>33</v>
      </c>
      <c r="K1279" s="11" t="s">
        <v>70</v>
      </c>
      <c r="L1279" s="15">
        <v>2</v>
      </c>
      <c r="M1279" s="16">
        <v>71.27</v>
      </c>
      <c r="N1279" s="17">
        <v>0.05</v>
      </c>
      <c r="O1279" s="16">
        <v>32.85</v>
      </c>
      <c r="P1279" s="16">
        <f t="shared" si="136"/>
        <v>135.41300000000001</v>
      </c>
      <c r="Q1279" s="16">
        <f t="shared" si="137"/>
        <v>65.7</v>
      </c>
      <c r="R1279" s="16">
        <f t="shared" si="138"/>
        <v>69.712999999999994</v>
      </c>
      <c r="S1279" s="18">
        <f t="shared" si="139"/>
        <v>0.51481763198511199</v>
      </c>
      <c r="T1279" s="19">
        <f>YEAR(SalesDataTable[[#This Row],[Order Date]])</f>
        <v>2026</v>
      </c>
      <c r="U1279" s="18" t="str">
        <f>"Q"&amp;ROUNDUP(MONTH(SalesDataTable[[#This Row],[Order Date]])/3,0)</f>
        <v>Q3</v>
      </c>
      <c r="V1279" s="15">
        <f>MONTH(SalesDataTable[[#This Row],[Order Date]])</f>
        <v>7</v>
      </c>
      <c r="W1279" s="18" t="str">
        <f>TEXT(SalesDataTable[[#This Row],[Order Date]],"mmm")</f>
        <v>Jul</v>
      </c>
    </row>
    <row r="1280" spans="1:23" ht="15.6">
      <c r="A1280" s="11">
        <v>3220</v>
      </c>
      <c r="B1280" s="12">
        <v>46208</v>
      </c>
      <c r="C1280" s="11">
        <f t="shared" si="133"/>
        <v>2026</v>
      </c>
      <c r="D1280" s="13" t="str">
        <f t="shared" si="134"/>
        <v>Jul</v>
      </c>
      <c r="E1280" s="14" t="str">
        <f t="shared" si="135"/>
        <v>Q3</v>
      </c>
      <c r="F1280" s="11" t="s">
        <v>24</v>
      </c>
      <c r="G1280" s="11" t="s">
        <v>60</v>
      </c>
      <c r="H1280" s="11" t="s">
        <v>43</v>
      </c>
      <c r="I1280" s="11" t="s">
        <v>27</v>
      </c>
      <c r="J1280" s="11" t="s">
        <v>58</v>
      </c>
      <c r="K1280" s="11" t="s">
        <v>69</v>
      </c>
      <c r="L1280" s="15">
        <v>3</v>
      </c>
      <c r="M1280" s="16">
        <v>50.16</v>
      </c>
      <c r="N1280" s="17">
        <v>0.05</v>
      </c>
      <c r="O1280" s="16">
        <v>22.24</v>
      </c>
      <c r="P1280" s="16">
        <f t="shared" si="136"/>
        <v>142.95599999999999</v>
      </c>
      <c r="Q1280" s="16">
        <f t="shared" si="137"/>
        <v>66.72</v>
      </c>
      <c r="R1280" s="16">
        <f t="shared" si="138"/>
        <v>76.236000000000004</v>
      </c>
      <c r="S1280" s="18">
        <f t="shared" si="139"/>
        <v>0.53328296818601495</v>
      </c>
      <c r="T1280" s="19">
        <f>YEAR(SalesDataTable[[#This Row],[Order Date]])</f>
        <v>2026</v>
      </c>
      <c r="U1280" s="18" t="str">
        <f>"Q"&amp;ROUNDUP(MONTH(SalesDataTable[[#This Row],[Order Date]])/3,0)</f>
        <v>Q3</v>
      </c>
      <c r="V1280" s="15">
        <f>MONTH(SalesDataTable[[#This Row],[Order Date]])</f>
        <v>7</v>
      </c>
      <c r="W1280" s="18" t="str">
        <f>TEXT(SalesDataTable[[#This Row],[Order Date]],"mmm")</f>
        <v>Jul</v>
      </c>
    </row>
    <row r="1281" spans="1:23" ht="15.6">
      <c r="A1281" s="11">
        <v>3711</v>
      </c>
      <c r="B1281" s="12">
        <v>46208</v>
      </c>
      <c r="C1281" s="11">
        <f t="shared" si="133"/>
        <v>2026</v>
      </c>
      <c r="D1281" s="13" t="str">
        <f t="shared" si="134"/>
        <v>Jul</v>
      </c>
      <c r="E1281" s="14" t="str">
        <f t="shared" si="135"/>
        <v>Q3</v>
      </c>
      <c r="F1281" s="11" t="s">
        <v>44</v>
      </c>
      <c r="G1281" s="11" t="s">
        <v>45</v>
      </c>
      <c r="H1281" s="11" t="s">
        <v>52</v>
      </c>
      <c r="I1281" s="11" t="s">
        <v>37</v>
      </c>
      <c r="J1281" s="11" t="s">
        <v>33</v>
      </c>
      <c r="K1281" s="11" t="s">
        <v>41</v>
      </c>
      <c r="L1281" s="15">
        <v>1</v>
      </c>
      <c r="M1281" s="16">
        <v>145.37</v>
      </c>
      <c r="N1281" s="17">
        <v>0.05</v>
      </c>
      <c r="O1281" s="16">
        <v>81.02</v>
      </c>
      <c r="P1281" s="16">
        <f t="shared" si="136"/>
        <v>138.10149999999999</v>
      </c>
      <c r="Q1281" s="16">
        <f t="shared" si="137"/>
        <v>81.02</v>
      </c>
      <c r="R1281" s="16">
        <f t="shared" si="138"/>
        <v>57.081499999999998</v>
      </c>
      <c r="S1281" s="18">
        <f t="shared" si="139"/>
        <v>0.41333005072356199</v>
      </c>
      <c r="T1281" s="19">
        <f>YEAR(SalesDataTable[[#This Row],[Order Date]])</f>
        <v>2026</v>
      </c>
      <c r="U1281" s="18" t="str">
        <f>"Q"&amp;ROUNDUP(MONTH(SalesDataTable[[#This Row],[Order Date]])/3,0)</f>
        <v>Q3</v>
      </c>
      <c r="V1281" s="15">
        <f>MONTH(SalesDataTable[[#This Row],[Order Date]])</f>
        <v>7</v>
      </c>
      <c r="W1281" s="18" t="str">
        <f>TEXT(SalesDataTable[[#This Row],[Order Date]],"mmm")</f>
        <v>Jul</v>
      </c>
    </row>
    <row r="1282" spans="1:23" ht="15.6">
      <c r="A1282" s="11">
        <v>3823</v>
      </c>
      <c r="B1282" s="12">
        <v>46208</v>
      </c>
      <c r="C1282" s="11">
        <f t="shared" ref="C1282:C1345" si="140">YEAR(B1282)</f>
        <v>2026</v>
      </c>
      <c r="D1282" s="13" t="str">
        <f t="shared" ref="D1282:D1345" si="141">TEXT(B1282,"MMM")</f>
        <v>Jul</v>
      </c>
      <c r="E1282" s="14" t="str">
        <f t="shared" ref="E1282:E1345" si="142">"Q"&amp;ROUNDUP(MONTH(B1282)/3,0)</f>
        <v>Q3</v>
      </c>
      <c r="F1282" s="11" t="s">
        <v>44</v>
      </c>
      <c r="G1282" s="11" t="s">
        <v>55</v>
      </c>
      <c r="H1282" s="11" t="s">
        <v>43</v>
      </c>
      <c r="I1282" s="11" t="s">
        <v>37</v>
      </c>
      <c r="J1282" s="11" t="s">
        <v>38</v>
      </c>
      <c r="K1282" s="11" t="s">
        <v>56</v>
      </c>
      <c r="L1282" s="15">
        <v>2</v>
      </c>
      <c r="M1282" s="16">
        <v>47.1</v>
      </c>
      <c r="N1282" s="17">
        <v>0</v>
      </c>
      <c r="O1282" s="16">
        <v>17.920000000000002</v>
      </c>
      <c r="P1282" s="16">
        <f t="shared" ref="P1282:P1345" si="143">L1282*M1282*(1-N1282)</f>
        <v>94.2</v>
      </c>
      <c r="Q1282" s="16">
        <f t="shared" ref="Q1282:Q1345" si="144">L1282*O1282</f>
        <v>35.840000000000003</v>
      </c>
      <c r="R1282" s="16">
        <f t="shared" ref="R1282:R1345" si="145">P1282-Q1282</f>
        <v>58.36</v>
      </c>
      <c r="S1282" s="18">
        <f t="shared" ref="S1282:S1345" si="146">IFERROR(R1282/P1282,0)</f>
        <v>0.61953290870488298</v>
      </c>
      <c r="T1282" s="19">
        <f>YEAR(SalesDataTable[[#This Row],[Order Date]])</f>
        <v>2026</v>
      </c>
      <c r="U1282" s="18" t="str">
        <f>"Q"&amp;ROUNDUP(MONTH(SalesDataTable[[#This Row],[Order Date]])/3,0)</f>
        <v>Q3</v>
      </c>
      <c r="V1282" s="15">
        <f>MONTH(SalesDataTable[[#This Row],[Order Date]])</f>
        <v>7</v>
      </c>
      <c r="W1282" s="18" t="str">
        <f>TEXT(SalesDataTable[[#This Row],[Order Date]],"mmm")</f>
        <v>Jul</v>
      </c>
    </row>
    <row r="1283" spans="1:23" ht="15.6">
      <c r="A1283" s="11">
        <v>4058</v>
      </c>
      <c r="B1283" s="12">
        <v>46208</v>
      </c>
      <c r="C1283" s="11">
        <f t="shared" si="140"/>
        <v>2026</v>
      </c>
      <c r="D1283" s="13" t="str">
        <f t="shared" si="141"/>
        <v>Jul</v>
      </c>
      <c r="E1283" s="14" t="str">
        <f t="shared" si="142"/>
        <v>Q3</v>
      </c>
      <c r="F1283" s="11" t="s">
        <v>44</v>
      </c>
      <c r="G1283" s="11" t="s">
        <v>71</v>
      </c>
      <c r="H1283" s="11" t="s">
        <v>32</v>
      </c>
      <c r="I1283" s="11" t="s">
        <v>40</v>
      </c>
      <c r="J1283" s="11" t="s">
        <v>33</v>
      </c>
      <c r="K1283" s="11" t="s">
        <v>61</v>
      </c>
      <c r="L1283" s="15">
        <v>5</v>
      </c>
      <c r="M1283" s="16">
        <v>155.09</v>
      </c>
      <c r="N1283" s="17">
        <v>0.1</v>
      </c>
      <c r="O1283" s="16">
        <v>78.52</v>
      </c>
      <c r="P1283" s="16">
        <f t="shared" si="143"/>
        <v>697.90499999999997</v>
      </c>
      <c r="Q1283" s="16">
        <f t="shared" si="144"/>
        <v>392.6</v>
      </c>
      <c r="R1283" s="16">
        <f t="shared" si="145"/>
        <v>305.30500000000001</v>
      </c>
      <c r="S1283" s="18">
        <f t="shared" si="146"/>
        <v>0.4374592530502</v>
      </c>
      <c r="T1283" s="19">
        <f>YEAR(SalesDataTable[[#This Row],[Order Date]])</f>
        <v>2026</v>
      </c>
      <c r="U1283" s="18" t="str">
        <f>"Q"&amp;ROUNDUP(MONTH(SalesDataTable[[#This Row],[Order Date]])/3,0)</f>
        <v>Q3</v>
      </c>
      <c r="V1283" s="15">
        <f>MONTH(SalesDataTable[[#This Row],[Order Date]])</f>
        <v>7</v>
      </c>
      <c r="W1283" s="18" t="str">
        <f>TEXT(SalesDataTable[[#This Row],[Order Date]],"mmm")</f>
        <v>Jul</v>
      </c>
    </row>
    <row r="1284" spans="1:23" ht="15.6">
      <c r="A1284" s="11">
        <v>4126</v>
      </c>
      <c r="B1284" s="12">
        <v>46208</v>
      </c>
      <c r="C1284" s="11">
        <f t="shared" si="140"/>
        <v>2026</v>
      </c>
      <c r="D1284" s="13" t="str">
        <f t="shared" si="141"/>
        <v>Jul</v>
      </c>
      <c r="E1284" s="14" t="str">
        <f t="shared" si="142"/>
        <v>Q3</v>
      </c>
      <c r="F1284" s="11" t="s">
        <v>44</v>
      </c>
      <c r="G1284" s="11" t="s">
        <v>71</v>
      </c>
      <c r="H1284" s="11" t="s">
        <v>26</v>
      </c>
      <c r="I1284" s="11" t="s">
        <v>37</v>
      </c>
      <c r="J1284" s="11" t="s">
        <v>28</v>
      </c>
      <c r="K1284" s="11" t="s">
        <v>29</v>
      </c>
      <c r="L1284" s="15">
        <v>3</v>
      </c>
      <c r="M1284" s="16">
        <v>82.89</v>
      </c>
      <c r="N1284" s="17">
        <v>0</v>
      </c>
      <c r="O1284" s="16">
        <v>42.31</v>
      </c>
      <c r="P1284" s="16">
        <f t="shared" si="143"/>
        <v>248.67</v>
      </c>
      <c r="Q1284" s="16">
        <f t="shared" si="144"/>
        <v>126.93</v>
      </c>
      <c r="R1284" s="16">
        <f t="shared" si="145"/>
        <v>121.74</v>
      </c>
      <c r="S1284" s="18">
        <f t="shared" si="146"/>
        <v>0.48956448304982503</v>
      </c>
      <c r="T1284" s="19">
        <f>YEAR(SalesDataTable[[#This Row],[Order Date]])</f>
        <v>2026</v>
      </c>
      <c r="U1284" s="18" t="str">
        <f>"Q"&amp;ROUNDUP(MONTH(SalesDataTable[[#This Row],[Order Date]])/3,0)</f>
        <v>Q3</v>
      </c>
      <c r="V1284" s="15">
        <f>MONTH(SalesDataTable[[#This Row],[Order Date]])</f>
        <v>7</v>
      </c>
      <c r="W1284" s="18" t="str">
        <f>TEXT(SalesDataTable[[#This Row],[Order Date]],"mmm")</f>
        <v>Jul</v>
      </c>
    </row>
    <row r="1285" spans="1:23" ht="15.6">
      <c r="A1285" s="11">
        <v>5080</v>
      </c>
      <c r="B1285" s="12">
        <v>46208</v>
      </c>
      <c r="C1285" s="11">
        <f t="shared" si="140"/>
        <v>2026</v>
      </c>
      <c r="D1285" s="13" t="str">
        <f t="shared" si="141"/>
        <v>Jul</v>
      </c>
      <c r="E1285" s="14" t="str">
        <f t="shared" si="142"/>
        <v>Q3</v>
      </c>
      <c r="F1285" s="11" t="s">
        <v>35</v>
      </c>
      <c r="G1285" s="11" t="s">
        <v>42</v>
      </c>
      <c r="H1285" s="11" t="s">
        <v>43</v>
      </c>
      <c r="I1285" s="11" t="s">
        <v>37</v>
      </c>
      <c r="J1285" s="11" t="s">
        <v>28</v>
      </c>
      <c r="K1285" s="11" t="s">
        <v>29</v>
      </c>
      <c r="L1285" s="15">
        <v>2</v>
      </c>
      <c r="M1285" s="16">
        <v>80.8</v>
      </c>
      <c r="N1285" s="17">
        <v>0</v>
      </c>
      <c r="O1285" s="16">
        <v>42.21</v>
      </c>
      <c r="P1285" s="16">
        <f t="shared" si="143"/>
        <v>161.6</v>
      </c>
      <c r="Q1285" s="16">
        <f t="shared" si="144"/>
        <v>84.42</v>
      </c>
      <c r="R1285" s="16">
        <f t="shared" si="145"/>
        <v>77.180000000000007</v>
      </c>
      <c r="S1285" s="18">
        <f t="shared" si="146"/>
        <v>0.47759900990099002</v>
      </c>
      <c r="T1285" s="19">
        <f>YEAR(SalesDataTable[[#This Row],[Order Date]])</f>
        <v>2026</v>
      </c>
      <c r="U1285" s="18" t="str">
        <f>"Q"&amp;ROUNDUP(MONTH(SalesDataTable[[#This Row],[Order Date]])/3,0)</f>
        <v>Q3</v>
      </c>
      <c r="V1285" s="15">
        <f>MONTH(SalesDataTable[[#This Row],[Order Date]])</f>
        <v>7</v>
      </c>
      <c r="W1285" s="18" t="str">
        <f>TEXT(SalesDataTable[[#This Row],[Order Date]],"mmm")</f>
        <v>Jul</v>
      </c>
    </row>
    <row r="1286" spans="1:23" ht="15.6">
      <c r="A1286" s="11">
        <v>923</v>
      </c>
      <c r="B1286" s="12">
        <v>46209</v>
      </c>
      <c r="C1286" s="11">
        <f t="shared" si="140"/>
        <v>2026</v>
      </c>
      <c r="D1286" s="13" t="str">
        <f t="shared" si="141"/>
        <v>Jul</v>
      </c>
      <c r="E1286" s="14" t="str">
        <f t="shared" si="142"/>
        <v>Q3</v>
      </c>
      <c r="F1286" s="11" t="s">
        <v>35</v>
      </c>
      <c r="G1286" s="11" t="s">
        <v>49</v>
      </c>
      <c r="H1286" s="11" t="s">
        <v>26</v>
      </c>
      <c r="I1286" s="11" t="s">
        <v>37</v>
      </c>
      <c r="J1286" s="11" t="s">
        <v>58</v>
      </c>
      <c r="K1286" s="11" t="s">
        <v>59</v>
      </c>
      <c r="L1286" s="15">
        <v>2</v>
      </c>
      <c r="M1286" s="16">
        <v>39.54</v>
      </c>
      <c r="N1286" s="17">
        <v>0.05</v>
      </c>
      <c r="O1286" s="16">
        <v>14.68</v>
      </c>
      <c r="P1286" s="16">
        <f t="shared" si="143"/>
        <v>75.126000000000005</v>
      </c>
      <c r="Q1286" s="16">
        <f t="shared" si="144"/>
        <v>29.36</v>
      </c>
      <c r="R1286" s="16">
        <f t="shared" si="145"/>
        <v>45.765999999999998</v>
      </c>
      <c r="S1286" s="18">
        <f t="shared" si="146"/>
        <v>0.60918989431089099</v>
      </c>
      <c r="T1286" s="19">
        <f>YEAR(SalesDataTable[[#This Row],[Order Date]])</f>
        <v>2026</v>
      </c>
      <c r="U1286" s="18" t="str">
        <f>"Q"&amp;ROUNDUP(MONTH(SalesDataTable[[#This Row],[Order Date]])/3,0)</f>
        <v>Q3</v>
      </c>
      <c r="V1286" s="15">
        <f>MONTH(SalesDataTable[[#This Row],[Order Date]])</f>
        <v>7</v>
      </c>
      <c r="W1286" s="18" t="str">
        <f>TEXT(SalesDataTable[[#This Row],[Order Date]],"mmm")</f>
        <v>Jul</v>
      </c>
    </row>
    <row r="1287" spans="1:23" ht="15.6">
      <c r="A1287" s="11">
        <v>1549</v>
      </c>
      <c r="B1287" s="12">
        <v>46209</v>
      </c>
      <c r="C1287" s="11">
        <f t="shared" si="140"/>
        <v>2026</v>
      </c>
      <c r="D1287" s="13" t="str">
        <f t="shared" si="141"/>
        <v>Jul</v>
      </c>
      <c r="E1287" s="14" t="str">
        <f t="shared" si="142"/>
        <v>Q3</v>
      </c>
      <c r="F1287" s="11" t="s">
        <v>35</v>
      </c>
      <c r="G1287" s="11" t="s">
        <v>36</v>
      </c>
      <c r="H1287" s="11" t="s">
        <v>26</v>
      </c>
      <c r="I1287" s="11" t="s">
        <v>37</v>
      </c>
      <c r="J1287" s="11" t="s">
        <v>58</v>
      </c>
      <c r="K1287" s="11" t="s">
        <v>62</v>
      </c>
      <c r="L1287" s="15">
        <v>2</v>
      </c>
      <c r="M1287" s="16">
        <v>121.35</v>
      </c>
      <c r="N1287" s="17">
        <v>0</v>
      </c>
      <c r="O1287" s="16">
        <v>71.06</v>
      </c>
      <c r="P1287" s="16">
        <f t="shared" si="143"/>
        <v>242.7</v>
      </c>
      <c r="Q1287" s="16">
        <f t="shared" si="144"/>
        <v>142.12</v>
      </c>
      <c r="R1287" s="16">
        <f t="shared" si="145"/>
        <v>100.58</v>
      </c>
      <c r="S1287" s="18">
        <f t="shared" si="146"/>
        <v>0.41442109600329602</v>
      </c>
      <c r="T1287" s="19">
        <f>YEAR(SalesDataTable[[#This Row],[Order Date]])</f>
        <v>2026</v>
      </c>
      <c r="U1287" s="18" t="str">
        <f>"Q"&amp;ROUNDUP(MONTH(SalesDataTable[[#This Row],[Order Date]])/3,0)</f>
        <v>Q3</v>
      </c>
      <c r="V1287" s="15">
        <f>MONTH(SalesDataTable[[#This Row],[Order Date]])</f>
        <v>7</v>
      </c>
      <c r="W1287" s="18" t="str">
        <f>TEXT(SalesDataTable[[#This Row],[Order Date]],"mmm")</f>
        <v>Jul</v>
      </c>
    </row>
    <row r="1288" spans="1:23" ht="15.6">
      <c r="A1288" s="11">
        <v>1839</v>
      </c>
      <c r="B1288" s="12">
        <v>46209</v>
      </c>
      <c r="C1288" s="11">
        <f t="shared" si="140"/>
        <v>2026</v>
      </c>
      <c r="D1288" s="13" t="str">
        <f t="shared" si="141"/>
        <v>Jul</v>
      </c>
      <c r="E1288" s="14" t="str">
        <f t="shared" si="142"/>
        <v>Q3</v>
      </c>
      <c r="F1288" s="11" t="s">
        <v>44</v>
      </c>
      <c r="G1288" s="11" t="s">
        <v>57</v>
      </c>
      <c r="H1288" s="11" t="s">
        <v>43</v>
      </c>
      <c r="I1288" s="11" t="s">
        <v>27</v>
      </c>
      <c r="J1288" s="11" t="s">
        <v>58</v>
      </c>
      <c r="K1288" s="11" t="s">
        <v>59</v>
      </c>
      <c r="L1288" s="15">
        <v>1</v>
      </c>
      <c r="M1288" s="16">
        <v>41.37</v>
      </c>
      <c r="N1288" s="17">
        <v>0</v>
      </c>
      <c r="O1288" s="16">
        <v>15.12</v>
      </c>
      <c r="P1288" s="16">
        <f t="shared" si="143"/>
        <v>41.37</v>
      </c>
      <c r="Q1288" s="16">
        <f t="shared" si="144"/>
        <v>15.12</v>
      </c>
      <c r="R1288" s="16">
        <f t="shared" si="145"/>
        <v>26.25</v>
      </c>
      <c r="S1288" s="18">
        <f t="shared" si="146"/>
        <v>0.63451776649746205</v>
      </c>
      <c r="T1288" s="19">
        <f>YEAR(SalesDataTable[[#This Row],[Order Date]])</f>
        <v>2026</v>
      </c>
      <c r="U1288" s="18" t="str">
        <f>"Q"&amp;ROUNDUP(MONTH(SalesDataTable[[#This Row],[Order Date]])/3,0)</f>
        <v>Q3</v>
      </c>
      <c r="V1288" s="15">
        <f>MONTH(SalesDataTable[[#This Row],[Order Date]])</f>
        <v>7</v>
      </c>
      <c r="W1288" s="18" t="str">
        <f>TEXT(SalesDataTable[[#This Row],[Order Date]],"mmm")</f>
        <v>Jul</v>
      </c>
    </row>
    <row r="1289" spans="1:23" ht="15.6">
      <c r="A1289" s="11">
        <v>2053</v>
      </c>
      <c r="B1289" s="12">
        <v>46209</v>
      </c>
      <c r="C1289" s="11">
        <f t="shared" si="140"/>
        <v>2026</v>
      </c>
      <c r="D1289" s="13" t="str">
        <f t="shared" si="141"/>
        <v>Jul</v>
      </c>
      <c r="E1289" s="14" t="str">
        <f t="shared" si="142"/>
        <v>Q3</v>
      </c>
      <c r="F1289" s="11" t="s">
        <v>30</v>
      </c>
      <c r="G1289" s="11" t="s">
        <v>67</v>
      </c>
      <c r="H1289" s="11" t="s">
        <v>26</v>
      </c>
      <c r="I1289" s="11" t="s">
        <v>37</v>
      </c>
      <c r="J1289" s="11" t="s">
        <v>28</v>
      </c>
      <c r="K1289" s="11" t="s">
        <v>29</v>
      </c>
      <c r="L1289" s="15">
        <v>5</v>
      </c>
      <c r="M1289" s="16">
        <v>81.63</v>
      </c>
      <c r="N1289" s="17">
        <v>0.05</v>
      </c>
      <c r="O1289" s="16">
        <v>42.36</v>
      </c>
      <c r="P1289" s="16">
        <f t="shared" si="143"/>
        <v>387.74250000000001</v>
      </c>
      <c r="Q1289" s="16">
        <f t="shared" si="144"/>
        <v>211.8</v>
      </c>
      <c r="R1289" s="16">
        <f t="shared" si="145"/>
        <v>175.9425</v>
      </c>
      <c r="S1289" s="18">
        <f t="shared" si="146"/>
        <v>0.45376119460724601</v>
      </c>
      <c r="T1289" s="19">
        <f>YEAR(SalesDataTable[[#This Row],[Order Date]])</f>
        <v>2026</v>
      </c>
      <c r="U1289" s="18" t="str">
        <f>"Q"&amp;ROUNDUP(MONTH(SalesDataTable[[#This Row],[Order Date]])/3,0)</f>
        <v>Q3</v>
      </c>
      <c r="V1289" s="15">
        <f>MONTH(SalesDataTable[[#This Row],[Order Date]])</f>
        <v>7</v>
      </c>
      <c r="W1289" s="18" t="str">
        <f>TEXT(SalesDataTable[[#This Row],[Order Date]],"mmm")</f>
        <v>Jul</v>
      </c>
    </row>
    <row r="1290" spans="1:23" ht="15.6">
      <c r="A1290" s="11">
        <v>2342</v>
      </c>
      <c r="B1290" s="12">
        <v>46209</v>
      </c>
      <c r="C1290" s="11">
        <f t="shared" si="140"/>
        <v>2026</v>
      </c>
      <c r="D1290" s="13" t="str">
        <f t="shared" si="141"/>
        <v>Jul</v>
      </c>
      <c r="E1290" s="14" t="str">
        <f t="shared" si="142"/>
        <v>Q3</v>
      </c>
      <c r="F1290" s="11" t="s">
        <v>30</v>
      </c>
      <c r="G1290" s="11" t="s">
        <v>31</v>
      </c>
      <c r="H1290" s="11" t="s">
        <v>26</v>
      </c>
      <c r="I1290" s="11" t="s">
        <v>27</v>
      </c>
      <c r="J1290" s="11" t="s">
        <v>58</v>
      </c>
      <c r="K1290" s="11" t="s">
        <v>66</v>
      </c>
      <c r="L1290" s="15">
        <v>1</v>
      </c>
      <c r="M1290" s="16">
        <v>36.19</v>
      </c>
      <c r="N1290" s="17">
        <v>0</v>
      </c>
      <c r="O1290" s="16">
        <v>13.91</v>
      </c>
      <c r="P1290" s="16">
        <f t="shared" si="143"/>
        <v>36.19</v>
      </c>
      <c r="Q1290" s="16">
        <f t="shared" si="144"/>
        <v>13.91</v>
      </c>
      <c r="R1290" s="16">
        <f t="shared" si="145"/>
        <v>22.28</v>
      </c>
      <c r="S1290" s="18">
        <f t="shared" si="146"/>
        <v>0.61563967946946696</v>
      </c>
      <c r="T1290" s="19">
        <f>YEAR(SalesDataTable[[#This Row],[Order Date]])</f>
        <v>2026</v>
      </c>
      <c r="U1290" s="18" t="str">
        <f>"Q"&amp;ROUNDUP(MONTH(SalesDataTable[[#This Row],[Order Date]])/3,0)</f>
        <v>Q3</v>
      </c>
      <c r="V1290" s="15">
        <f>MONTH(SalesDataTable[[#This Row],[Order Date]])</f>
        <v>7</v>
      </c>
      <c r="W1290" s="18" t="str">
        <f>TEXT(SalesDataTable[[#This Row],[Order Date]],"mmm")</f>
        <v>Jul</v>
      </c>
    </row>
    <row r="1291" spans="1:23" ht="15.6">
      <c r="A1291" s="11">
        <v>2465</v>
      </c>
      <c r="B1291" s="12">
        <v>46209</v>
      </c>
      <c r="C1291" s="11">
        <f t="shared" si="140"/>
        <v>2026</v>
      </c>
      <c r="D1291" s="13" t="str">
        <f t="shared" si="141"/>
        <v>Jul</v>
      </c>
      <c r="E1291" s="14" t="str">
        <f t="shared" si="142"/>
        <v>Q3</v>
      </c>
      <c r="F1291" s="11" t="s">
        <v>30</v>
      </c>
      <c r="G1291" s="11" t="s">
        <v>31</v>
      </c>
      <c r="H1291" s="11" t="s">
        <v>52</v>
      </c>
      <c r="I1291" s="11" t="s">
        <v>37</v>
      </c>
      <c r="J1291" s="11" t="s">
        <v>33</v>
      </c>
      <c r="K1291" s="11" t="s">
        <v>41</v>
      </c>
      <c r="L1291" s="15">
        <v>1</v>
      </c>
      <c r="M1291" s="16">
        <v>142.04</v>
      </c>
      <c r="N1291" s="17">
        <v>0</v>
      </c>
      <c r="O1291" s="16">
        <v>81.67</v>
      </c>
      <c r="P1291" s="16">
        <f t="shared" si="143"/>
        <v>142.04</v>
      </c>
      <c r="Q1291" s="16">
        <f t="shared" si="144"/>
        <v>81.67</v>
      </c>
      <c r="R1291" s="16">
        <f t="shared" si="145"/>
        <v>60.37</v>
      </c>
      <c r="S1291" s="18">
        <f t="shared" si="146"/>
        <v>0.42502112081103899</v>
      </c>
      <c r="T1291" s="19">
        <f>YEAR(SalesDataTable[[#This Row],[Order Date]])</f>
        <v>2026</v>
      </c>
      <c r="U1291" s="18" t="str">
        <f>"Q"&amp;ROUNDUP(MONTH(SalesDataTable[[#This Row],[Order Date]])/3,0)</f>
        <v>Q3</v>
      </c>
      <c r="V1291" s="15">
        <f>MONTH(SalesDataTable[[#This Row],[Order Date]])</f>
        <v>7</v>
      </c>
      <c r="W1291" s="18" t="str">
        <f>TEXT(SalesDataTable[[#This Row],[Order Date]],"mmm")</f>
        <v>Jul</v>
      </c>
    </row>
    <row r="1292" spans="1:23" ht="15.6">
      <c r="A1292" s="11">
        <v>3990</v>
      </c>
      <c r="B1292" s="12">
        <v>46209</v>
      </c>
      <c r="C1292" s="11">
        <f t="shared" si="140"/>
        <v>2026</v>
      </c>
      <c r="D1292" s="13" t="str">
        <f t="shared" si="141"/>
        <v>Jul</v>
      </c>
      <c r="E1292" s="14" t="str">
        <f t="shared" si="142"/>
        <v>Q3</v>
      </c>
      <c r="F1292" s="11" t="s">
        <v>35</v>
      </c>
      <c r="G1292" s="11" t="s">
        <v>49</v>
      </c>
      <c r="H1292" s="11" t="s">
        <v>26</v>
      </c>
      <c r="I1292" s="11" t="s">
        <v>40</v>
      </c>
      <c r="J1292" s="11" t="s">
        <v>38</v>
      </c>
      <c r="K1292" s="11" t="s">
        <v>68</v>
      </c>
      <c r="L1292" s="15">
        <v>1</v>
      </c>
      <c r="M1292" s="16">
        <v>133.66999999999999</v>
      </c>
      <c r="N1292" s="17">
        <v>0</v>
      </c>
      <c r="O1292" s="16">
        <v>68.25</v>
      </c>
      <c r="P1292" s="16">
        <f t="shared" si="143"/>
        <v>133.66999999999999</v>
      </c>
      <c r="Q1292" s="16">
        <f t="shared" si="144"/>
        <v>68.25</v>
      </c>
      <c r="R1292" s="16">
        <f t="shared" si="145"/>
        <v>65.42</v>
      </c>
      <c r="S1292" s="18">
        <f t="shared" si="146"/>
        <v>0.48941422907159399</v>
      </c>
      <c r="T1292" s="19">
        <f>YEAR(SalesDataTable[[#This Row],[Order Date]])</f>
        <v>2026</v>
      </c>
      <c r="U1292" s="18" t="str">
        <f>"Q"&amp;ROUNDUP(MONTH(SalesDataTable[[#This Row],[Order Date]])/3,0)</f>
        <v>Q3</v>
      </c>
      <c r="V1292" s="15">
        <f>MONTH(SalesDataTable[[#This Row],[Order Date]])</f>
        <v>7</v>
      </c>
      <c r="W1292" s="18" t="str">
        <f>TEXT(SalesDataTable[[#This Row],[Order Date]],"mmm")</f>
        <v>Jul</v>
      </c>
    </row>
    <row r="1293" spans="1:23" ht="15.6">
      <c r="A1293" s="11">
        <v>4370</v>
      </c>
      <c r="B1293" s="12">
        <v>46209</v>
      </c>
      <c r="C1293" s="11">
        <f t="shared" si="140"/>
        <v>2026</v>
      </c>
      <c r="D1293" s="13" t="str">
        <f t="shared" si="141"/>
        <v>Jul</v>
      </c>
      <c r="E1293" s="14" t="str">
        <f t="shared" si="142"/>
        <v>Q3</v>
      </c>
      <c r="F1293" s="11" t="s">
        <v>35</v>
      </c>
      <c r="G1293" s="11" t="s">
        <v>63</v>
      </c>
      <c r="H1293" s="11" t="s">
        <v>26</v>
      </c>
      <c r="I1293" s="11" t="s">
        <v>37</v>
      </c>
      <c r="J1293" s="11" t="s">
        <v>38</v>
      </c>
      <c r="K1293" s="11" t="s">
        <v>72</v>
      </c>
      <c r="L1293" s="15">
        <v>6</v>
      </c>
      <c r="M1293" s="16">
        <v>166.6</v>
      </c>
      <c r="N1293" s="17">
        <v>0</v>
      </c>
      <c r="O1293" s="16">
        <v>88.14</v>
      </c>
      <c r="P1293" s="16">
        <f t="shared" si="143"/>
        <v>999.6</v>
      </c>
      <c r="Q1293" s="16">
        <f t="shared" si="144"/>
        <v>528.84</v>
      </c>
      <c r="R1293" s="16">
        <f t="shared" si="145"/>
        <v>470.76</v>
      </c>
      <c r="S1293" s="18">
        <f t="shared" si="146"/>
        <v>0.470948379351741</v>
      </c>
      <c r="T1293" s="19">
        <f>YEAR(SalesDataTable[[#This Row],[Order Date]])</f>
        <v>2026</v>
      </c>
      <c r="U1293" s="18" t="str">
        <f>"Q"&amp;ROUNDUP(MONTH(SalesDataTable[[#This Row],[Order Date]])/3,0)</f>
        <v>Q3</v>
      </c>
      <c r="V1293" s="15">
        <f>MONTH(SalesDataTable[[#This Row],[Order Date]])</f>
        <v>7</v>
      </c>
      <c r="W1293" s="18" t="str">
        <f>TEXT(SalesDataTable[[#This Row],[Order Date]],"mmm")</f>
        <v>Jul</v>
      </c>
    </row>
    <row r="1294" spans="1:23" ht="15.6">
      <c r="A1294" s="11">
        <v>4856</v>
      </c>
      <c r="B1294" s="12">
        <v>46209</v>
      </c>
      <c r="C1294" s="11">
        <f t="shared" si="140"/>
        <v>2026</v>
      </c>
      <c r="D1294" s="13" t="str">
        <f t="shared" si="141"/>
        <v>Jul</v>
      </c>
      <c r="E1294" s="14" t="str">
        <f t="shared" si="142"/>
        <v>Q3</v>
      </c>
      <c r="F1294" s="11" t="s">
        <v>30</v>
      </c>
      <c r="G1294" s="11" t="s">
        <v>67</v>
      </c>
      <c r="H1294" s="11" t="s">
        <v>26</v>
      </c>
      <c r="I1294" s="11" t="s">
        <v>27</v>
      </c>
      <c r="J1294" s="11" t="s">
        <v>28</v>
      </c>
      <c r="K1294" s="11" t="s">
        <v>54</v>
      </c>
      <c r="L1294" s="15">
        <v>2</v>
      </c>
      <c r="M1294" s="16">
        <v>99.93</v>
      </c>
      <c r="N1294" s="17">
        <v>0.1</v>
      </c>
      <c r="O1294" s="16">
        <v>51.96</v>
      </c>
      <c r="P1294" s="16">
        <f t="shared" si="143"/>
        <v>179.874</v>
      </c>
      <c r="Q1294" s="16">
        <f t="shared" si="144"/>
        <v>103.92</v>
      </c>
      <c r="R1294" s="16">
        <f t="shared" si="145"/>
        <v>75.953999999999994</v>
      </c>
      <c r="S1294" s="18">
        <f t="shared" si="146"/>
        <v>0.422262250241836</v>
      </c>
      <c r="T1294" s="19">
        <f>YEAR(SalesDataTable[[#This Row],[Order Date]])</f>
        <v>2026</v>
      </c>
      <c r="U1294" s="18" t="str">
        <f>"Q"&amp;ROUNDUP(MONTH(SalesDataTable[[#This Row],[Order Date]])/3,0)</f>
        <v>Q3</v>
      </c>
      <c r="V1294" s="15">
        <f>MONTH(SalesDataTable[[#This Row],[Order Date]])</f>
        <v>7</v>
      </c>
      <c r="W1294" s="18" t="str">
        <f>TEXT(SalesDataTable[[#This Row],[Order Date]],"mmm")</f>
        <v>Jul</v>
      </c>
    </row>
    <row r="1295" spans="1:23" ht="15.6">
      <c r="A1295" s="11">
        <v>337</v>
      </c>
      <c r="B1295" s="12">
        <v>46210</v>
      </c>
      <c r="C1295" s="11">
        <f t="shared" si="140"/>
        <v>2026</v>
      </c>
      <c r="D1295" s="13" t="str">
        <f t="shared" si="141"/>
        <v>Jul</v>
      </c>
      <c r="E1295" s="14" t="str">
        <f t="shared" si="142"/>
        <v>Q3</v>
      </c>
      <c r="F1295" s="11" t="s">
        <v>24</v>
      </c>
      <c r="G1295" s="11" t="s">
        <v>74</v>
      </c>
      <c r="H1295" s="11" t="s">
        <v>43</v>
      </c>
      <c r="I1295" s="11" t="s">
        <v>27</v>
      </c>
      <c r="J1295" s="11" t="s">
        <v>28</v>
      </c>
      <c r="K1295" s="11" t="s">
        <v>54</v>
      </c>
      <c r="L1295" s="15">
        <v>6</v>
      </c>
      <c r="M1295" s="16">
        <v>100.56</v>
      </c>
      <c r="N1295" s="17">
        <v>0</v>
      </c>
      <c r="O1295" s="16">
        <v>49.47</v>
      </c>
      <c r="P1295" s="16">
        <f t="shared" si="143"/>
        <v>603.36</v>
      </c>
      <c r="Q1295" s="16">
        <f t="shared" si="144"/>
        <v>296.82</v>
      </c>
      <c r="R1295" s="16">
        <f t="shared" si="145"/>
        <v>306.54000000000002</v>
      </c>
      <c r="S1295" s="18">
        <f t="shared" si="146"/>
        <v>0.508054892601432</v>
      </c>
      <c r="T1295" s="19">
        <f>YEAR(SalesDataTable[[#This Row],[Order Date]])</f>
        <v>2026</v>
      </c>
      <c r="U1295" s="18" t="str">
        <f>"Q"&amp;ROUNDUP(MONTH(SalesDataTable[[#This Row],[Order Date]])/3,0)</f>
        <v>Q3</v>
      </c>
      <c r="V1295" s="15">
        <f>MONTH(SalesDataTable[[#This Row],[Order Date]])</f>
        <v>7</v>
      </c>
      <c r="W1295" s="18" t="str">
        <f>TEXT(SalesDataTable[[#This Row],[Order Date]],"mmm")</f>
        <v>Jul</v>
      </c>
    </row>
    <row r="1296" spans="1:23" ht="15.6">
      <c r="A1296" s="11">
        <v>1001</v>
      </c>
      <c r="B1296" s="12">
        <v>46210</v>
      </c>
      <c r="C1296" s="11">
        <f t="shared" si="140"/>
        <v>2026</v>
      </c>
      <c r="D1296" s="13" t="str">
        <f t="shared" si="141"/>
        <v>Jul</v>
      </c>
      <c r="E1296" s="14" t="str">
        <f t="shared" si="142"/>
        <v>Q3</v>
      </c>
      <c r="F1296" s="11" t="s">
        <v>24</v>
      </c>
      <c r="G1296" s="11" t="s">
        <v>60</v>
      </c>
      <c r="H1296" s="11" t="s">
        <v>26</v>
      </c>
      <c r="I1296" s="11" t="s">
        <v>27</v>
      </c>
      <c r="J1296" s="11" t="s">
        <v>47</v>
      </c>
      <c r="K1296" s="11" t="s">
        <v>53</v>
      </c>
      <c r="L1296" s="15">
        <v>1</v>
      </c>
      <c r="M1296" s="16">
        <v>200.48</v>
      </c>
      <c r="N1296" s="17">
        <v>0.05</v>
      </c>
      <c r="O1296" s="16">
        <v>104.11</v>
      </c>
      <c r="P1296" s="16">
        <f t="shared" si="143"/>
        <v>190.45599999999999</v>
      </c>
      <c r="Q1296" s="16">
        <f t="shared" si="144"/>
        <v>104.11</v>
      </c>
      <c r="R1296" s="16">
        <f t="shared" si="145"/>
        <v>86.346000000000004</v>
      </c>
      <c r="S1296" s="18">
        <f t="shared" si="146"/>
        <v>0.45336455664300401</v>
      </c>
      <c r="T1296" s="19">
        <f>YEAR(SalesDataTable[[#This Row],[Order Date]])</f>
        <v>2026</v>
      </c>
      <c r="U1296" s="18" t="str">
        <f>"Q"&amp;ROUNDUP(MONTH(SalesDataTable[[#This Row],[Order Date]])/3,0)</f>
        <v>Q3</v>
      </c>
      <c r="V1296" s="15">
        <f>MONTH(SalesDataTable[[#This Row],[Order Date]])</f>
        <v>7</v>
      </c>
      <c r="W1296" s="18" t="str">
        <f>TEXT(SalesDataTable[[#This Row],[Order Date]],"mmm")</f>
        <v>Jul</v>
      </c>
    </row>
    <row r="1297" spans="1:23" ht="15.6">
      <c r="A1297" s="11">
        <v>2424</v>
      </c>
      <c r="B1297" s="12">
        <v>46210</v>
      </c>
      <c r="C1297" s="11">
        <f t="shared" si="140"/>
        <v>2026</v>
      </c>
      <c r="D1297" s="13" t="str">
        <f t="shared" si="141"/>
        <v>Jul</v>
      </c>
      <c r="E1297" s="14" t="str">
        <f t="shared" si="142"/>
        <v>Q3</v>
      </c>
      <c r="F1297" s="11" t="s">
        <v>44</v>
      </c>
      <c r="G1297" s="11" t="s">
        <v>57</v>
      </c>
      <c r="H1297" s="11" t="s">
        <v>26</v>
      </c>
      <c r="I1297" s="11" t="s">
        <v>37</v>
      </c>
      <c r="J1297" s="11" t="s">
        <v>28</v>
      </c>
      <c r="K1297" s="11" t="s">
        <v>46</v>
      </c>
      <c r="L1297" s="15">
        <v>1</v>
      </c>
      <c r="M1297" s="16">
        <v>51.06</v>
      </c>
      <c r="N1297" s="17">
        <v>0.15</v>
      </c>
      <c r="O1297" s="16">
        <v>22.56</v>
      </c>
      <c r="P1297" s="16">
        <f t="shared" si="143"/>
        <v>43.401000000000003</v>
      </c>
      <c r="Q1297" s="16">
        <f t="shared" si="144"/>
        <v>22.56</v>
      </c>
      <c r="R1297" s="16">
        <f t="shared" si="145"/>
        <v>20.841000000000001</v>
      </c>
      <c r="S1297" s="18">
        <f t="shared" si="146"/>
        <v>0.48019630884080999</v>
      </c>
      <c r="T1297" s="19">
        <f>YEAR(SalesDataTable[[#This Row],[Order Date]])</f>
        <v>2026</v>
      </c>
      <c r="U1297" s="18" t="str">
        <f>"Q"&amp;ROUNDUP(MONTH(SalesDataTable[[#This Row],[Order Date]])/3,0)</f>
        <v>Q3</v>
      </c>
      <c r="V1297" s="15">
        <f>MONTH(SalesDataTable[[#This Row],[Order Date]])</f>
        <v>7</v>
      </c>
      <c r="W1297" s="18" t="str">
        <f>TEXT(SalesDataTable[[#This Row],[Order Date]],"mmm")</f>
        <v>Jul</v>
      </c>
    </row>
    <row r="1298" spans="1:23" ht="15.6">
      <c r="A1298" s="11">
        <v>2751</v>
      </c>
      <c r="B1298" s="12">
        <v>46210</v>
      </c>
      <c r="C1298" s="11">
        <f t="shared" si="140"/>
        <v>2026</v>
      </c>
      <c r="D1298" s="13" t="str">
        <f t="shared" si="141"/>
        <v>Jul</v>
      </c>
      <c r="E1298" s="14" t="str">
        <f t="shared" si="142"/>
        <v>Q3</v>
      </c>
      <c r="F1298" s="11" t="s">
        <v>24</v>
      </c>
      <c r="G1298" s="11" t="s">
        <v>74</v>
      </c>
      <c r="H1298" s="11" t="s">
        <v>43</v>
      </c>
      <c r="I1298" s="11" t="s">
        <v>37</v>
      </c>
      <c r="J1298" s="11" t="s">
        <v>58</v>
      </c>
      <c r="K1298" s="11" t="s">
        <v>62</v>
      </c>
      <c r="L1298" s="15">
        <v>2</v>
      </c>
      <c r="M1298" s="16">
        <v>125.9</v>
      </c>
      <c r="N1298" s="17">
        <v>0.15</v>
      </c>
      <c r="O1298" s="16">
        <v>70.27</v>
      </c>
      <c r="P1298" s="16">
        <f t="shared" si="143"/>
        <v>214.03</v>
      </c>
      <c r="Q1298" s="16">
        <f t="shared" si="144"/>
        <v>140.54</v>
      </c>
      <c r="R1298" s="16">
        <f t="shared" si="145"/>
        <v>73.489999999999995</v>
      </c>
      <c r="S1298" s="18">
        <f t="shared" si="146"/>
        <v>0.343363079942064</v>
      </c>
      <c r="T1298" s="19">
        <f>YEAR(SalesDataTable[[#This Row],[Order Date]])</f>
        <v>2026</v>
      </c>
      <c r="U1298" s="18" t="str">
        <f>"Q"&amp;ROUNDUP(MONTH(SalesDataTable[[#This Row],[Order Date]])/3,0)</f>
        <v>Q3</v>
      </c>
      <c r="V1298" s="15">
        <f>MONTH(SalesDataTable[[#This Row],[Order Date]])</f>
        <v>7</v>
      </c>
      <c r="W1298" s="18" t="str">
        <f>TEXT(SalesDataTable[[#This Row],[Order Date]],"mmm")</f>
        <v>Jul</v>
      </c>
    </row>
    <row r="1299" spans="1:23" ht="15.6">
      <c r="A1299" s="11">
        <v>375</v>
      </c>
      <c r="B1299" s="12">
        <v>46211</v>
      </c>
      <c r="C1299" s="11">
        <f t="shared" si="140"/>
        <v>2026</v>
      </c>
      <c r="D1299" s="13" t="str">
        <f t="shared" si="141"/>
        <v>Jul</v>
      </c>
      <c r="E1299" s="14" t="str">
        <f t="shared" si="142"/>
        <v>Q3</v>
      </c>
      <c r="F1299" s="11" t="s">
        <v>30</v>
      </c>
      <c r="G1299" s="11" t="s">
        <v>67</v>
      </c>
      <c r="H1299" s="11" t="s">
        <v>43</v>
      </c>
      <c r="I1299" s="11" t="s">
        <v>27</v>
      </c>
      <c r="J1299" s="11" t="s">
        <v>47</v>
      </c>
      <c r="K1299" s="11" t="s">
        <v>53</v>
      </c>
      <c r="L1299" s="15">
        <v>2</v>
      </c>
      <c r="M1299" s="16">
        <v>192.24</v>
      </c>
      <c r="N1299" s="17">
        <v>0.05</v>
      </c>
      <c r="O1299" s="16">
        <v>103.65</v>
      </c>
      <c r="P1299" s="16">
        <f t="shared" si="143"/>
        <v>365.25599999999997</v>
      </c>
      <c r="Q1299" s="16">
        <f t="shared" si="144"/>
        <v>207.3</v>
      </c>
      <c r="R1299" s="16">
        <f t="shared" si="145"/>
        <v>157.95599999999999</v>
      </c>
      <c r="S1299" s="18">
        <f t="shared" si="146"/>
        <v>0.43245285498390201</v>
      </c>
      <c r="T1299" s="19">
        <f>YEAR(SalesDataTable[[#This Row],[Order Date]])</f>
        <v>2026</v>
      </c>
      <c r="U1299" s="18" t="str">
        <f>"Q"&amp;ROUNDUP(MONTH(SalesDataTable[[#This Row],[Order Date]])/3,0)</f>
        <v>Q3</v>
      </c>
      <c r="V1299" s="15">
        <f>MONTH(SalesDataTable[[#This Row],[Order Date]])</f>
        <v>7</v>
      </c>
      <c r="W1299" s="18" t="str">
        <f>TEXT(SalesDataTable[[#This Row],[Order Date]],"mmm")</f>
        <v>Jul</v>
      </c>
    </row>
    <row r="1300" spans="1:23" ht="15.6">
      <c r="A1300" s="11">
        <v>650</v>
      </c>
      <c r="B1300" s="12">
        <v>46211</v>
      </c>
      <c r="C1300" s="11">
        <f t="shared" si="140"/>
        <v>2026</v>
      </c>
      <c r="D1300" s="13" t="str">
        <f t="shared" si="141"/>
        <v>Jul</v>
      </c>
      <c r="E1300" s="14" t="str">
        <f t="shared" si="142"/>
        <v>Q3</v>
      </c>
      <c r="F1300" s="11" t="s">
        <v>24</v>
      </c>
      <c r="G1300" s="11" t="s">
        <v>25</v>
      </c>
      <c r="H1300" s="11" t="s">
        <v>26</v>
      </c>
      <c r="I1300" s="11" t="s">
        <v>40</v>
      </c>
      <c r="J1300" s="11" t="s">
        <v>58</v>
      </c>
      <c r="K1300" s="11" t="s">
        <v>59</v>
      </c>
      <c r="L1300" s="15">
        <v>2</v>
      </c>
      <c r="M1300" s="16">
        <v>40.79</v>
      </c>
      <c r="N1300" s="17">
        <v>0</v>
      </c>
      <c r="O1300" s="16">
        <v>14.61</v>
      </c>
      <c r="P1300" s="16">
        <f t="shared" si="143"/>
        <v>81.58</v>
      </c>
      <c r="Q1300" s="16">
        <f t="shared" si="144"/>
        <v>29.22</v>
      </c>
      <c r="R1300" s="16">
        <f t="shared" si="145"/>
        <v>52.36</v>
      </c>
      <c r="S1300" s="18">
        <f t="shared" si="146"/>
        <v>0.64182397646482003</v>
      </c>
      <c r="T1300" s="19">
        <f>YEAR(SalesDataTable[[#This Row],[Order Date]])</f>
        <v>2026</v>
      </c>
      <c r="U1300" s="18" t="str">
        <f>"Q"&amp;ROUNDUP(MONTH(SalesDataTable[[#This Row],[Order Date]])/3,0)</f>
        <v>Q3</v>
      </c>
      <c r="V1300" s="15">
        <f>MONTH(SalesDataTable[[#This Row],[Order Date]])</f>
        <v>7</v>
      </c>
      <c r="W1300" s="18" t="str">
        <f>TEXT(SalesDataTable[[#This Row],[Order Date]],"mmm")</f>
        <v>Jul</v>
      </c>
    </row>
    <row r="1301" spans="1:23" ht="15.6">
      <c r="A1301" s="11">
        <v>941</v>
      </c>
      <c r="B1301" s="12">
        <v>46211</v>
      </c>
      <c r="C1301" s="11">
        <f t="shared" si="140"/>
        <v>2026</v>
      </c>
      <c r="D1301" s="13" t="str">
        <f t="shared" si="141"/>
        <v>Jul</v>
      </c>
      <c r="E1301" s="14" t="str">
        <f t="shared" si="142"/>
        <v>Q3</v>
      </c>
      <c r="F1301" s="11" t="s">
        <v>24</v>
      </c>
      <c r="G1301" s="11" t="s">
        <v>60</v>
      </c>
      <c r="H1301" s="11" t="s">
        <v>43</v>
      </c>
      <c r="I1301" s="11" t="s">
        <v>37</v>
      </c>
      <c r="J1301" s="11" t="s">
        <v>47</v>
      </c>
      <c r="K1301" s="11" t="s">
        <v>75</v>
      </c>
      <c r="L1301" s="15">
        <v>2</v>
      </c>
      <c r="M1301" s="16">
        <v>125.73</v>
      </c>
      <c r="N1301" s="17">
        <v>0.15</v>
      </c>
      <c r="O1301" s="16">
        <v>61.75</v>
      </c>
      <c r="P1301" s="16">
        <f t="shared" si="143"/>
        <v>213.74100000000001</v>
      </c>
      <c r="Q1301" s="16">
        <f t="shared" si="144"/>
        <v>123.5</v>
      </c>
      <c r="R1301" s="16">
        <f t="shared" si="145"/>
        <v>90.241</v>
      </c>
      <c r="S1301" s="18">
        <f t="shared" si="146"/>
        <v>0.42219789371248401</v>
      </c>
      <c r="T1301" s="19">
        <f>YEAR(SalesDataTable[[#This Row],[Order Date]])</f>
        <v>2026</v>
      </c>
      <c r="U1301" s="18" t="str">
        <f>"Q"&amp;ROUNDUP(MONTH(SalesDataTable[[#This Row],[Order Date]])/3,0)</f>
        <v>Q3</v>
      </c>
      <c r="V1301" s="15">
        <f>MONTH(SalesDataTable[[#This Row],[Order Date]])</f>
        <v>7</v>
      </c>
      <c r="W1301" s="18" t="str">
        <f>TEXT(SalesDataTable[[#This Row],[Order Date]],"mmm")</f>
        <v>Jul</v>
      </c>
    </row>
    <row r="1302" spans="1:23" ht="15.6">
      <c r="A1302" s="11">
        <v>2719</v>
      </c>
      <c r="B1302" s="12">
        <v>46211</v>
      </c>
      <c r="C1302" s="11">
        <f t="shared" si="140"/>
        <v>2026</v>
      </c>
      <c r="D1302" s="13" t="str">
        <f t="shared" si="141"/>
        <v>Jul</v>
      </c>
      <c r="E1302" s="14" t="str">
        <f t="shared" si="142"/>
        <v>Q3</v>
      </c>
      <c r="F1302" s="11" t="s">
        <v>24</v>
      </c>
      <c r="G1302" s="11" t="s">
        <v>74</v>
      </c>
      <c r="H1302" s="11" t="s">
        <v>26</v>
      </c>
      <c r="I1302" s="11" t="s">
        <v>40</v>
      </c>
      <c r="J1302" s="11" t="s">
        <v>38</v>
      </c>
      <c r="K1302" s="11" t="s">
        <v>72</v>
      </c>
      <c r="L1302" s="15">
        <v>1</v>
      </c>
      <c r="M1302" s="16">
        <v>164.92</v>
      </c>
      <c r="N1302" s="17">
        <v>0</v>
      </c>
      <c r="O1302" s="16">
        <v>89.47</v>
      </c>
      <c r="P1302" s="16">
        <f t="shared" si="143"/>
        <v>164.92</v>
      </c>
      <c r="Q1302" s="16">
        <f t="shared" si="144"/>
        <v>89.47</v>
      </c>
      <c r="R1302" s="16">
        <f t="shared" si="145"/>
        <v>75.45</v>
      </c>
      <c r="S1302" s="18">
        <f t="shared" si="146"/>
        <v>0.457494542808634</v>
      </c>
      <c r="T1302" s="19">
        <f>YEAR(SalesDataTable[[#This Row],[Order Date]])</f>
        <v>2026</v>
      </c>
      <c r="U1302" s="18" t="str">
        <f>"Q"&amp;ROUNDUP(MONTH(SalesDataTable[[#This Row],[Order Date]])/3,0)</f>
        <v>Q3</v>
      </c>
      <c r="V1302" s="15">
        <f>MONTH(SalesDataTable[[#This Row],[Order Date]])</f>
        <v>7</v>
      </c>
      <c r="W1302" s="18" t="str">
        <f>TEXT(SalesDataTable[[#This Row],[Order Date]],"mmm")</f>
        <v>Jul</v>
      </c>
    </row>
    <row r="1303" spans="1:23" ht="15.6">
      <c r="A1303" s="11">
        <v>3833</v>
      </c>
      <c r="B1303" s="12">
        <v>46211</v>
      </c>
      <c r="C1303" s="11">
        <f t="shared" si="140"/>
        <v>2026</v>
      </c>
      <c r="D1303" s="13" t="str">
        <f t="shared" si="141"/>
        <v>Jul</v>
      </c>
      <c r="E1303" s="14" t="str">
        <f t="shared" si="142"/>
        <v>Q3</v>
      </c>
      <c r="F1303" s="11" t="s">
        <v>30</v>
      </c>
      <c r="G1303" s="11" t="s">
        <v>51</v>
      </c>
      <c r="H1303" s="11" t="s">
        <v>43</v>
      </c>
      <c r="I1303" s="11" t="s">
        <v>37</v>
      </c>
      <c r="J1303" s="11" t="s">
        <v>28</v>
      </c>
      <c r="K1303" s="11" t="s">
        <v>54</v>
      </c>
      <c r="L1303" s="15">
        <v>5</v>
      </c>
      <c r="M1303" s="16">
        <v>103.91</v>
      </c>
      <c r="N1303" s="17">
        <v>0</v>
      </c>
      <c r="O1303" s="16">
        <v>51.19</v>
      </c>
      <c r="P1303" s="16">
        <f t="shared" si="143"/>
        <v>519.54999999999995</v>
      </c>
      <c r="Q1303" s="16">
        <f t="shared" si="144"/>
        <v>255.95</v>
      </c>
      <c r="R1303" s="16">
        <f t="shared" si="145"/>
        <v>263.60000000000002</v>
      </c>
      <c r="S1303" s="18">
        <f t="shared" si="146"/>
        <v>0.50736214031373295</v>
      </c>
      <c r="T1303" s="19">
        <f>YEAR(SalesDataTable[[#This Row],[Order Date]])</f>
        <v>2026</v>
      </c>
      <c r="U1303" s="18" t="str">
        <f>"Q"&amp;ROUNDUP(MONTH(SalesDataTable[[#This Row],[Order Date]])/3,0)</f>
        <v>Q3</v>
      </c>
      <c r="V1303" s="15">
        <f>MONTH(SalesDataTable[[#This Row],[Order Date]])</f>
        <v>7</v>
      </c>
      <c r="W1303" s="18" t="str">
        <f>TEXT(SalesDataTable[[#This Row],[Order Date]],"mmm")</f>
        <v>Jul</v>
      </c>
    </row>
    <row r="1304" spans="1:23" ht="15.6">
      <c r="A1304" s="11">
        <v>211</v>
      </c>
      <c r="B1304" s="12">
        <v>46212</v>
      </c>
      <c r="C1304" s="11">
        <f t="shared" si="140"/>
        <v>2026</v>
      </c>
      <c r="D1304" s="13" t="str">
        <f t="shared" si="141"/>
        <v>Jul</v>
      </c>
      <c r="E1304" s="14" t="str">
        <f t="shared" si="142"/>
        <v>Q3</v>
      </c>
      <c r="F1304" s="11" t="s">
        <v>35</v>
      </c>
      <c r="G1304" s="11" t="s">
        <v>76</v>
      </c>
      <c r="H1304" s="11" t="s">
        <v>32</v>
      </c>
      <c r="I1304" s="11" t="s">
        <v>40</v>
      </c>
      <c r="J1304" s="11" t="s">
        <v>28</v>
      </c>
      <c r="K1304" s="11" t="s">
        <v>46</v>
      </c>
      <c r="L1304" s="15">
        <v>10</v>
      </c>
      <c r="M1304" s="16">
        <v>49.69</v>
      </c>
      <c r="N1304" s="17">
        <v>0.1</v>
      </c>
      <c r="O1304" s="16">
        <v>21.82</v>
      </c>
      <c r="P1304" s="16">
        <f t="shared" si="143"/>
        <v>447.21</v>
      </c>
      <c r="Q1304" s="16">
        <f t="shared" si="144"/>
        <v>218.2</v>
      </c>
      <c r="R1304" s="16">
        <f t="shared" si="145"/>
        <v>229.01</v>
      </c>
      <c r="S1304" s="18">
        <f t="shared" si="146"/>
        <v>0.51208604458755402</v>
      </c>
      <c r="T1304" s="19">
        <f>YEAR(SalesDataTable[[#This Row],[Order Date]])</f>
        <v>2026</v>
      </c>
      <c r="U1304" s="18" t="str">
        <f>"Q"&amp;ROUNDUP(MONTH(SalesDataTable[[#This Row],[Order Date]])/3,0)</f>
        <v>Q3</v>
      </c>
      <c r="V1304" s="15">
        <f>MONTH(SalesDataTable[[#This Row],[Order Date]])</f>
        <v>7</v>
      </c>
      <c r="W1304" s="18" t="str">
        <f>TEXT(SalesDataTable[[#This Row],[Order Date]],"mmm")</f>
        <v>Jul</v>
      </c>
    </row>
    <row r="1305" spans="1:23" ht="15.6">
      <c r="A1305" s="11">
        <v>392</v>
      </c>
      <c r="B1305" s="12">
        <v>46212</v>
      </c>
      <c r="C1305" s="11">
        <f t="shared" si="140"/>
        <v>2026</v>
      </c>
      <c r="D1305" s="13" t="str">
        <f t="shared" si="141"/>
        <v>Jul</v>
      </c>
      <c r="E1305" s="14" t="str">
        <f t="shared" si="142"/>
        <v>Q3</v>
      </c>
      <c r="F1305" s="11" t="s">
        <v>44</v>
      </c>
      <c r="G1305" s="11" t="s">
        <v>55</v>
      </c>
      <c r="H1305" s="11" t="s">
        <v>43</v>
      </c>
      <c r="I1305" s="11" t="s">
        <v>27</v>
      </c>
      <c r="J1305" s="11" t="s">
        <v>33</v>
      </c>
      <c r="K1305" s="11" t="s">
        <v>34</v>
      </c>
      <c r="L1305" s="15">
        <v>3</v>
      </c>
      <c r="M1305" s="16">
        <v>94.19</v>
      </c>
      <c r="N1305" s="17">
        <v>0</v>
      </c>
      <c r="O1305" s="16">
        <v>44.1</v>
      </c>
      <c r="P1305" s="16">
        <f t="shared" si="143"/>
        <v>282.57</v>
      </c>
      <c r="Q1305" s="16">
        <f t="shared" si="144"/>
        <v>132.30000000000001</v>
      </c>
      <c r="R1305" s="16">
        <f t="shared" si="145"/>
        <v>150.27000000000001</v>
      </c>
      <c r="S1305" s="18">
        <f t="shared" si="146"/>
        <v>0.53179743072512997</v>
      </c>
      <c r="T1305" s="19">
        <f>YEAR(SalesDataTable[[#This Row],[Order Date]])</f>
        <v>2026</v>
      </c>
      <c r="U1305" s="18" t="str">
        <f>"Q"&amp;ROUNDUP(MONTH(SalesDataTable[[#This Row],[Order Date]])/3,0)</f>
        <v>Q3</v>
      </c>
      <c r="V1305" s="15">
        <f>MONTH(SalesDataTable[[#This Row],[Order Date]])</f>
        <v>7</v>
      </c>
      <c r="W1305" s="18" t="str">
        <f>TEXT(SalesDataTable[[#This Row],[Order Date]],"mmm")</f>
        <v>Jul</v>
      </c>
    </row>
    <row r="1306" spans="1:23" ht="15.6">
      <c r="A1306" s="11">
        <v>1302</v>
      </c>
      <c r="B1306" s="12">
        <v>46212</v>
      </c>
      <c r="C1306" s="11">
        <f t="shared" si="140"/>
        <v>2026</v>
      </c>
      <c r="D1306" s="13" t="str">
        <f t="shared" si="141"/>
        <v>Jul</v>
      </c>
      <c r="E1306" s="14" t="str">
        <f t="shared" si="142"/>
        <v>Q3</v>
      </c>
      <c r="F1306" s="11" t="s">
        <v>30</v>
      </c>
      <c r="G1306" s="11" t="s">
        <v>73</v>
      </c>
      <c r="H1306" s="11" t="s">
        <v>43</v>
      </c>
      <c r="I1306" s="11" t="s">
        <v>27</v>
      </c>
      <c r="J1306" s="11" t="s">
        <v>38</v>
      </c>
      <c r="K1306" s="11" t="s">
        <v>56</v>
      </c>
      <c r="L1306" s="15">
        <v>1</v>
      </c>
      <c r="M1306" s="16">
        <v>46.87</v>
      </c>
      <c r="N1306" s="17">
        <v>0</v>
      </c>
      <c r="O1306" s="16">
        <v>18.649999999999999</v>
      </c>
      <c r="P1306" s="16">
        <f t="shared" si="143"/>
        <v>46.87</v>
      </c>
      <c r="Q1306" s="16">
        <f t="shared" si="144"/>
        <v>18.649999999999999</v>
      </c>
      <c r="R1306" s="16">
        <f t="shared" si="145"/>
        <v>28.22</v>
      </c>
      <c r="S1306" s="18">
        <f t="shared" si="146"/>
        <v>0.60209088969490099</v>
      </c>
      <c r="T1306" s="19">
        <f>YEAR(SalesDataTable[[#This Row],[Order Date]])</f>
        <v>2026</v>
      </c>
      <c r="U1306" s="18" t="str">
        <f>"Q"&amp;ROUNDUP(MONTH(SalesDataTable[[#This Row],[Order Date]])/3,0)</f>
        <v>Q3</v>
      </c>
      <c r="V1306" s="15">
        <f>MONTH(SalesDataTable[[#This Row],[Order Date]])</f>
        <v>7</v>
      </c>
      <c r="W1306" s="18" t="str">
        <f>TEXT(SalesDataTable[[#This Row],[Order Date]],"mmm")</f>
        <v>Jul</v>
      </c>
    </row>
    <row r="1307" spans="1:23" ht="15.6">
      <c r="A1307" s="11">
        <v>1366</v>
      </c>
      <c r="B1307" s="12">
        <v>46212</v>
      </c>
      <c r="C1307" s="11">
        <f t="shared" si="140"/>
        <v>2026</v>
      </c>
      <c r="D1307" s="13" t="str">
        <f t="shared" si="141"/>
        <v>Jul</v>
      </c>
      <c r="E1307" s="14" t="str">
        <f t="shared" si="142"/>
        <v>Q3</v>
      </c>
      <c r="F1307" s="11" t="s">
        <v>35</v>
      </c>
      <c r="G1307" s="11" t="s">
        <v>76</v>
      </c>
      <c r="H1307" s="11" t="s">
        <v>26</v>
      </c>
      <c r="I1307" s="11" t="s">
        <v>27</v>
      </c>
      <c r="J1307" s="11" t="s">
        <v>38</v>
      </c>
      <c r="K1307" s="11" t="s">
        <v>39</v>
      </c>
      <c r="L1307" s="15">
        <v>1</v>
      </c>
      <c r="M1307" s="16">
        <v>36.99</v>
      </c>
      <c r="N1307" s="17">
        <v>0.1</v>
      </c>
      <c r="O1307" s="16">
        <v>13.2</v>
      </c>
      <c r="P1307" s="16">
        <f t="shared" si="143"/>
        <v>33.290999999999997</v>
      </c>
      <c r="Q1307" s="16">
        <f t="shared" si="144"/>
        <v>13.2</v>
      </c>
      <c r="R1307" s="16">
        <f t="shared" si="145"/>
        <v>20.091000000000001</v>
      </c>
      <c r="S1307" s="18">
        <f t="shared" si="146"/>
        <v>0.60349644047940898</v>
      </c>
      <c r="T1307" s="19">
        <f>YEAR(SalesDataTable[[#This Row],[Order Date]])</f>
        <v>2026</v>
      </c>
      <c r="U1307" s="18" t="str">
        <f>"Q"&amp;ROUNDUP(MONTH(SalesDataTable[[#This Row],[Order Date]])/3,0)</f>
        <v>Q3</v>
      </c>
      <c r="V1307" s="15">
        <f>MONTH(SalesDataTable[[#This Row],[Order Date]])</f>
        <v>7</v>
      </c>
      <c r="W1307" s="18" t="str">
        <f>TEXT(SalesDataTable[[#This Row],[Order Date]],"mmm")</f>
        <v>Jul</v>
      </c>
    </row>
    <row r="1308" spans="1:23" ht="15.6">
      <c r="A1308" s="11">
        <v>1974</v>
      </c>
      <c r="B1308" s="12">
        <v>46212</v>
      </c>
      <c r="C1308" s="11">
        <f t="shared" si="140"/>
        <v>2026</v>
      </c>
      <c r="D1308" s="13" t="str">
        <f t="shared" si="141"/>
        <v>Jul</v>
      </c>
      <c r="E1308" s="14" t="str">
        <f t="shared" si="142"/>
        <v>Q3</v>
      </c>
      <c r="F1308" s="11" t="s">
        <v>24</v>
      </c>
      <c r="G1308" s="11" t="s">
        <v>74</v>
      </c>
      <c r="H1308" s="11" t="s">
        <v>26</v>
      </c>
      <c r="I1308" s="11" t="s">
        <v>27</v>
      </c>
      <c r="J1308" s="11" t="s">
        <v>38</v>
      </c>
      <c r="K1308" s="11" t="s">
        <v>68</v>
      </c>
      <c r="L1308" s="15">
        <v>1</v>
      </c>
      <c r="M1308" s="16">
        <v>135.44</v>
      </c>
      <c r="N1308" s="17">
        <v>0</v>
      </c>
      <c r="O1308" s="16">
        <v>65.48</v>
      </c>
      <c r="P1308" s="16">
        <f t="shared" si="143"/>
        <v>135.44</v>
      </c>
      <c r="Q1308" s="16">
        <f t="shared" si="144"/>
        <v>65.48</v>
      </c>
      <c r="R1308" s="16">
        <f t="shared" si="145"/>
        <v>69.959999999999994</v>
      </c>
      <c r="S1308" s="18">
        <f t="shared" si="146"/>
        <v>0.51653868871825204</v>
      </c>
      <c r="T1308" s="19">
        <f>YEAR(SalesDataTable[[#This Row],[Order Date]])</f>
        <v>2026</v>
      </c>
      <c r="U1308" s="18" t="str">
        <f>"Q"&amp;ROUNDUP(MONTH(SalesDataTable[[#This Row],[Order Date]])/3,0)</f>
        <v>Q3</v>
      </c>
      <c r="V1308" s="15">
        <f>MONTH(SalesDataTable[[#This Row],[Order Date]])</f>
        <v>7</v>
      </c>
      <c r="W1308" s="18" t="str">
        <f>TEXT(SalesDataTable[[#This Row],[Order Date]],"mmm")</f>
        <v>Jul</v>
      </c>
    </row>
    <row r="1309" spans="1:23" ht="15.6">
      <c r="A1309" s="11">
        <v>2716</v>
      </c>
      <c r="B1309" s="12">
        <v>46212</v>
      </c>
      <c r="C1309" s="11">
        <f t="shared" si="140"/>
        <v>2026</v>
      </c>
      <c r="D1309" s="13" t="str">
        <f t="shared" si="141"/>
        <v>Jul</v>
      </c>
      <c r="E1309" s="14" t="str">
        <f t="shared" si="142"/>
        <v>Q3</v>
      </c>
      <c r="F1309" s="11" t="s">
        <v>30</v>
      </c>
      <c r="G1309" s="11" t="s">
        <v>31</v>
      </c>
      <c r="H1309" s="11" t="s">
        <v>26</v>
      </c>
      <c r="I1309" s="11" t="s">
        <v>37</v>
      </c>
      <c r="J1309" s="11" t="s">
        <v>33</v>
      </c>
      <c r="K1309" s="11" t="s">
        <v>34</v>
      </c>
      <c r="L1309" s="15">
        <v>3</v>
      </c>
      <c r="M1309" s="16">
        <v>92.25</v>
      </c>
      <c r="N1309" s="17">
        <v>0</v>
      </c>
      <c r="O1309" s="16">
        <v>46.27</v>
      </c>
      <c r="P1309" s="16">
        <f t="shared" si="143"/>
        <v>276.75</v>
      </c>
      <c r="Q1309" s="16">
        <f t="shared" si="144"/>
        <v>138.81</v>
      </c>
      <c r="R1309" s="16">
        <f t="shared" si="145"/>
        <v>137.94</v>
      </c>
      <c r="S1309" s="18">
        <f t="shared" si="146"/>
        <v>0.49842818428184299</v>
      </c>
      <c r="T1309" s="19">
        <f>YEAR(SalesDataTable[[#This Row],[Order Date]])</f>
        <v>2026</v>
      </c>
      <c r="U1309" s="18" t="str">
        <f>"Q"&amp;ROUNDUP(MONTH(SalesDataTable[[#This Row],[Order Date]])/3,0)</f>
        <v>Q3</v>
      </c>
      <c r="V1309" s="15">
        <f>MONTH(SalesDataTable[[#This Row],[Order Date]])</f>
        <v>7</v>
      </c>
      <c r="W1309" s="18" t="str">
        <f>TEXT(SalesDataTable[[#This Row],[Order Date]],"mmm")</f>
        <v>Jul</v>
      </c>
    </row>
    <row r="1310" spans="1:23" ht="15.6">
      <c r="A1310" s="11">
        <v>3161</v>
      </c>
      <c r="B1310" s="12">
        <v>46212</v>
      </c>
      <c r="C1310" s="11">
        <f t="shared" si="140"/>
        <v>2026</v>
      </c>
      <c r="D1310" s="13" t="str">
        <f t="shared" si="141"/>
        <v>Jul</v>
      </c>
      <c r="E1310" s="14" t="str">
        <f t="shared" si="142"/>
        <v>Q3</v>
      </c>
      <c r="F1310" s="11" t="s">
        <v>35</v>
      </c>
      <c r="G1310" s="11" t="s">
        <v>49</v>
      </c>
      <c r="H1310" s="11" t="s">
        <v>26</v>
      </c>
      <c r="I1310" s="11" t="s">
        <v>37</v>
      </c>
      <c r="J1310" s="11" t="s">
        <v>47</v>
      </c>
      <c r="K1310" s="11" t="s">
        <v>53</v>
      </c>
      <c r="L1310" s="15">
        <v>2</v>
      </c>
      <c r="M1310" s="16">
        <v>192.6</v>
      </c>
      <c r="N1310" s="17">
        <v>0</v>
      </c>
      <c r="O1310" s="16">
        <v>104.89</v>
      </c>
      <c r="P1310" s="16">
        <f t="shared" si="143"/>
        <v>385.2</v>
      </c>
      <c r="Q1310" s="16">
        <f t="shared" si="144"/>
        <v>209.78</v>
      </c>
      <c r="R1310" s="16">
        <f t="shared" si="145"/>
        <v>175.42</v>
      </c>
      <c r="S1310" s="18">
        <f t="shared" si="146"/>
        <v>0.45539979231568001</v>
      </c>
      <c r="T1310" s="19">
        <f>YEAR(SalesDataTable[[#This Row],[Order Date]])</f>
        <v>2026</v>
      </c>
      <c r="U1310" s="18" t="str">
        <f>"Q"&amp;ROUNDUP(MONTH(SalesDataTable[[#This Row],[Order Date]])/3,0)</f>
        <v>Q3</v>
      </c>
      <c r="V1310" s="15">
        <f>MONTH(SalesDataTable[[#This Row],[Order Date]])</f>
        <v>7</v>
      </c>
      <c r="W1310" s="18" t="str">
        <f>TEXT(SalesDataTable[[#This Row],[Order Date]],"mmm")</f>
        <v>Jul</v>
      </c>
    </row>
    <row r="1311" spans="1:23" ht="15.6">
      <c r="A1311" s="11">
        <v>3240</v>
      </c>
      <c r="B1311" s="12">
        <v>46212</v>
      </c>
      <c r="C1311" s="11">
        <f t="shared" si="140"/>
        <v>2026</v>
      </c>
      <c r="D1311" s="13" t="str">
        <f t="shared" si="141"/>
        <v>Jul</v>
      </c>
      <c r="E1311" s="14" t="str">
        <f t="shared" si="142"/>
        <v>Q3</v>
      </c>
      <c r="F1311" s="11" t="s">
        <v>44</v>
      </c>
      <c r="G1311" s="11" t="s">
        <v>57</v>
      </c>
      <c r="H1311" s="11" t="s">
        <v>26</v>
      </c>
      <c r="I1311" s="11" t="s">
        <v>27</v>
      </c>
      <c r="J1311" s="11" t="s">
        <v>28</v>
      </c>
      <c r="K1311" s="11" t="s">
        <v>50</v>
      </c>
      <c r="L1311" s="15">
        <v>1</v>
      </c>
      <c r="M1311" s="16">
        <v>39.94</v>
      </c>
      <c r="N1311" s="17">
        <v>0</v>
      </c>
      <c r="O1311" s="16">
        <v>16.89</v>
      </c>
      <c r="P1311" s="16">
        <f t="shared" si="143"/>
        <v>39.94</v>
      </c>
      <c r="Q1311" s="16">
        <f t="shared" si="144"/>
        <v>16.89</v>
      </c>
      <c r="R1311" s="16">
        <f t="shared" si="145"/>
        <v>23.05</v>
      </c>
      <c r="S1311" s="18">
        <f t="shared" si="146"/>
        <v>0.57711567351026505</v>
      </c>
      <c r="T1311" s="19">
        <f>YEAR(SalesDataTable[[#This Row],[Order Date]])</f>
        <v>2026</v>
      </c>
      <c r="U1311" s="18" t="str">
        <f>"Q"&amp;ROUNDUP(MONTH(SalesDataTable[[#This Row],[Order Date]])/3,0)</f>
        <v>Q3</v>
      </c>
      <c r="V1311" s="15">
        <f>MONTH(SalesDataTable[[#This Row],[Order Date]])</f>
        <v>7</v>
      </c>
      <c r="W1311" s="18" t="str">
        <f>TEXT(SalesDataTable[[#This Row],[Order Date]],"mmm")</f>
        <v>Jul</v>
      </c>
    </row>
    <row r="1312" spans="1:23" ht="15.6">
      <c r="A1312" s="11">
        <v>3682</v>
      </c>
      <c r="B1312" s="12">
        <v>46212</v>
      </c>
      <c r="C1312" s="11">
        <f t="shared" si="140"/>
        <v>2026</v>
      </c>
      <c r="D1312" s="13" t="str">
        <f t="shared" si="141"/>
        <v>Jul</v>
      </c>
      <c r="E1312" s="14" t="str">
        <f t="shared" si="142"/>
        <v>Q3</v>
      </c>
      <c r="F1312" s="11" t="s">
        <v>35</v>
      </c>
      <c r="G1312" s="11" t="s">
        <v>36</v>
      </c>
      <c r="H1312" s="11" t="s">
        <v>26</v>
      </c>
      <c r="I1312" s="11" t="s">
        <v>27</v>
      </c>
      <c r="J1312" s="11" t="s">
        <v>33</v>
      </c>
      <c r="K1312" s="11" t="s">
        <v>61</v>
      </c>
      <c r="L1312" s="15">
        <v>3</v>
      </c>
      <c r="M1312" s="16">
        <v>150.61000000000001</v>
      </c>
      <c r="N1312" s="17">
        <v>0</v>
      </c>
      <c r="O1312" s="16">
        <v>79.900000000000006</v>
      </c>
      <c r="P1312" s="16">
        <f t="shared" si="143"/>
        <v>451.83</v>
      </c>
      <c r="Q1312" s="16">
        <f t="shared" si="144"/>
        <v>239.7</v>
      </c>
      <c r="R1312" s="16">
        <f t="shared" si="145"/>
        <v>212.13</v>
      </c>
      <c r="S1312" s="18">
        <f t="shared" si="146"/>
        <v>0.46949073766682198</v>
      </c>
      <c r="T1312" s="19">
        <f>YEAR(SalesDataTable[[#This Row],[Order Date]])</f>
        <v>2026</v>
      </c>
      <c r="U1312" s="18" t="str">
        <f>"Q"&amp;ROUNDUP(MONTH(SalesDataTable[[#This Row],[Order Date]])/3,0)</f>
        <v>Q3</v>
      </c>
      <c r="V1312" s="15">
        <f>MONTH(SalesDataTable[[#This Row],[Order Date]])</f>
        <v>7</v>
      </c>
      <c r="W1312" s="18" t="str">
        <f>TEXT(SalesDataTable[[#This Row],[Order Date]],"mmm")</f>
        <v>Jul</v>
      </c>
    </row>
    <row r="1313" spans="1:23" ht="15.6">
      <c r="A1313" s="11">
        <v>4725</v>
      </c>
      <c r="B1313" s="12">
        <v>46212</v>
      </c>
      <c r="C1313" s="11">
        <f t="shared" si="140"/>
        <v>2026</v>
      </c>
      <c r="D1313" s="13" t="str">
        <f t="shared" si="141"/>
        <v>Jul</v>
      </c>
      <c r="E1313" s="14" t="str">
        <f t="shared" si="142"/>
        <v>Q3</v>
      </c>
      <c r="F1313" s="11" t="s">
        <v>44</v>
      </c>
      <c r="G1313" s="11" t="s">
        <v>71</v>
      </c>
      <c r="H1313" s="11" t="s">
        <v>26</v>
      </c>
      <c r="I1313" s="11" t="s">
        <v>27</v>
      </c>
      <c r="J1313" s="11" t="s">
        <v>33</v>
      </c>
      <c r="K1313" s="11" t="s">
        <v>70</v>
      </c>
      <c r="L1313" s="15">
        <v>2</v>
      </c>
      <c r="M1313" s="16">
        <v>71.069999999999993</v>
      </c>
      <c r="N1313" s="17">
        <v>0</v>
      </c>
      <c r="O1313" s="16">
        <v>31.57</v>
      </c>
      <c r="P1313" s="16">
        <f t="shared" si="143"/>
        <v>142.13999999999999</v>
      </c>
      <c r="Q1313" s="16">
        <f t="shared" si="144"/>
        <v>63.14</v>
      </c>
      <c r="R1313" s="16">
        <f t="shared" si="145"/>
        <v>79</v>
      </c>
      <c r="S1313" s="18">
        <f t="shared" si="146"/>
        <v>0.55579006613198201</v>
      </c>
      <c r="T1313" s="19">
        <f>YEAR(SalesDataTable[[#This Row],[Order Date]])</f>
        <v>2026</v>
      </c>
      <c r="U1313" s="18" t="str">
        <f>"Q"&amp;ROUNDUP(MONTH(SalesDataTable[[#This Row],[Order Date]])/3,0)</f>
        <v>Q3</v>
      </c>
      <c r="V1313" s="15">
        <f>MONTH(SalesDataTable[[#This Row],[Order Date]])</f>
        <v>7</v>
      </c>
      <c r="W1313" s="18" t="str">
        <f>TEXT(SalesDataTable[[#This Row],[Order Date]],"mmm")</f>
        <v>Jul</v>
      </c>
    </row>
    <row r="1314" spans="1:23" ht="15.6">
      <c r="A1314" s="11">
        <v>758</v>
      </c>
      <c r="B1314" s="12">
        <v>46213</v>
      </c>
      <c r="C1314" s="11">
        <f t="shared" si="140"/>
        <v>2026</v>
      </c>
      <c r="D1314" s="13" t="str">
        <f t="shared" si="141"/>
        <v>Jul</v>
      </c>
      <c r="E1314" s="14" t="str">
        <f t="shared" si="142"/>
        <v>Q3</v>
      </c>
      <c r="F1314" s="11" t="s">
        <v>24</v>
      </c>
      <c r="G1314" s="11" t="s">
        <v>25</v>
      </c>
      <c r="H1314" s="11" t="s">
        <v>43</v>
      </c>
      <c r="I1314" s="11" t="s">
        <v>37</v>
      </c>
      <c r="J1314" s="11" t="s">
        <v>28</v>
      </c>
      <c r="K1314" s="11" t="s">
        <v>46</v>
      </c>
      <c r="L1314" s="15">
        <v>1</v>
      </c>
      <c r="M1314" s="16">
        <v>50.78</v>
      </c>
      <c r="N1314" s="17">
        <v>0</v>
      </c>
      <c r="O1314" s="16">
        <v>22.29</v>
      </c>
      <c r="P1314" s="16">
        <f t="shared" si="143"/>
        <v>50.78</v>
      </c>
      <c r="Q1314" s="16">
        <f t="shared" si="144"/>
        <v>22.29</v>
      </c>
      <c r="R1314" s="16">
        <f t="shared" si="145"/>
        <v>28.49</v>
      </c>
      <c r="S1314" s="18">
        <f t="shared" si="146"/>
        <v>0.56104765655769995</v>
      </c>
      <c r="T1314" s="19">
        <f>YEAR(SalesDataTable[[#This Row],[Order Date]])</f>
        <v>2026</v>
      </c>
      <c r="U1314" s="18" t="str">
        <f>"Q"&amp;ROUNDUP(MONTH(SalesDataTable[[#This Row],[Order Date]])/3,0)</f>
        <v>Q3</v>
      </c>
      <c r="V1314" s="15">
        <f>MONTH(SalesDataTable[[#This Row],[Order Date]])</f>
        <v>7</v>
      </c>
      <c r="W1314" s="18" t="str">
        <f>TEXT(SalesDataTable[[#This Row],[Order Date]],"mmm")</f>
        <v>Jul</v>
      </c>
    </row>
    <row r="1315" spans="1:23" ht="15.6">
      <c r="A1315" s="11">
        <v>1910</v>
      </c>
      <c r="B1315" s="12">
        <v>46213</v>
      </c>
      <c r="C1315" s="11">
        <f t="shared" si="140"/>
        <v>2026</v>
      </c>
      <c r="D1315" s="13" t="str">
        <f t="shared" si="141"/>
        <v>Jul</v>
      </c>
      <c r="E1315" s="14" t="str">
        <f t="shared" si="142"/>
        <v>Q3</v>
      </c>
      <c r="F1315" s="11" t="s">
        <v>24</v>
      </c>
      <c r="G1315" s="11" t="s">
        <v>74</v>
      </c>
      <c r="H1315" s="11" t="s">
        <v>26</v>
      </c>
      <c r="I1315" s="11" t="s">
        <v>27</v>
      </c>
      <c r="J1315" s="11" t="s">
        <v>33</v>
      </c>
      <c r="K1315" s="11" t="s">
        <v>41</v>
      </c>
      <c r="L1315" s="15">
        <v>2</v>
      </c>
      <c r="M1315" s="16">
        <v>141.51</v>
      </c>
      <c r="N1315" s="17">
        <v>0.05</v>
      </c>
      <c r="O1315" s="16">
        <v>77.040000000000006</v>
      </c>
      <c r="P1315" s="16">
        <f t="shared" si="143"/>
        <v>268.86900000000003</v>
      </c>
      <c r="Q1315" s="16">
        <f t="shared" si="144"/>
        <v>154.08000000000001</v>
      </c>
      <c r="R1315" s="16">
        <f t="shared" si="145"/>
        <v>114.789</v>
      </c>
      <c r="S1315" s="18">
        <f t="shared" si="146"/>
        <v>0.42693281858451498</v>
      </c>
      <c r="T1315" s="19">
        <f>YEAR(SalesDataTable[[#This Row],[Order Date]])</f>
        <v>2026</v>
      </c>
      <c r="U1315" s="18" t="str">
        <f>"Q"&amp;ROUNDUP(MONTH(SalesDataTable[[#This Row],[Order Date]])/3,0)</f>
        <v>Q3</v>
      </c>
      <c r="V1315" s="15">
        <f>MONTH(SalesDataTable[[#This Row],[Order Date]])</f>
        <v>7</v>
      </c>
      <c r="W1315" s="18" t="str">
        <f>TEXT(SalesDataTable[[#This Row],[Order Date]],"mmm")</f>
        <v>Jul</v>
      </c>
    </row>
    <row r="1316" spans="1:23" ht="15.6">
      <c r="A1316" s="11">
        <v>1941</v>
      </c>
      <c r="B1316" s="12">
        <v>46213</v>
      </c>
      <c r="C1316" s="11">
        <f t="shared" si="140"/>
        <v>2026</v>
      </c>
      <c r="D1316" s="13" t="str">
        <f t="shared" si="141"/>
        <v>Jul</v>
      </c>
      <c r="E1316" s="14" t="str">
        <f t="shared" si="142"/>
        <v>Q3</v>
      </c>
      <c r="F1316" s="11" t="s">
        <v>30</v>
      </c>
      <c r="G1316" s="11" t="s">
        <v>67</v>
      </c>
      <c r="H1316" s="11" t="s">
        <v>52</v>
      </c>
      <c r="I1316" s="11" t="s">
        <v>27</v>
      </c>
      <c r="J1316" s="11" t="s">
        <v>33</v>
      </c>
      <c r="K1316" s="11" t="s">
        <v>61</v>
      </c>
      <c r="L1316" s="15">
        <v>1</v>
      </c>
      <c r="M1316" s="16">
        <v>156.44</v>
      </c>
      <c r="N1316" s="17">
        <v>0.1</v>
      </c>
      <c r="O1316" s="16">
        <v>80.72</v>
      </c>
      <c r="P1316" s="16">
        <f t="shared" si="143"/>
        <v>140.79599999999999</v>
      </c>
      <c r="Q1316" s="16">
        <f t="shared" si="144"/>
        <v>80.72</v>
      </c>
      <c r="R1316" s="16">
        <f t="shared" si="145"/>
        <v>60.076000000000001</v>
      </c>
      <c r="S1316" s="18">
        <f t="shared" si="146"/>
        <v>0.42668825818915301</v>
      </c>
      <c r="T1316" s="19">
        <f>YEAR(SalesDataTable[[#This Row],[Order Date]])</f>
        <v>2026</v>
      </c>
      <c r="U1316" s="18" t="str">
        <f>"Q"&amp;ROUNDUP(MONTH(SalesDataTable[[#This Row],[Order Date]])/3,0)</f>
        <v>Q3</v>
      </c>
      <c r="V1316" s="15">
        <f>MONTH(SalesDataTable[[#This Row],[Order Date]])</f>
        <v>7</v>
      </c>
      <c r="W1316" s="18" t="str">
        <f>TEXT(SalesDataTable[[#This Row],[Order Date]],"mmm")</f>
        <v>Jul</v>
      </c>
    </row>
    <row r="1317" spans="1:23" ht="15.6">
      <c r="A1317" s="11">
        <v>2324</v>
      </c>
      <c r="B1317" s="12">
        <v>46213</v>
      </c>
      <c r="C1317" s="11">
        <f t="shared" si="140"/>
        <v>2026</v>
      </c>
      <c r="D1317" s="13" t="str">
        <f t="shared" si="141"/>
        <v>Jul</v>
      </c>
      <c r="E1317" s="14" t="str">
        <f t="shared" si="142"/>
        <v>Q3</v>
      </c>
      <c r="F1317" s="11" t="s">
        <v>30</v>
      </c>
      <c r="G1317" s="11" t="s">
        <v>67</v>
      </c>
      <c r="H1317" s="11" t="s">
        <v>26</v>
      </c>
      <c r="I1317" s="11" t="s">
        <v>37</v>
      </c>
      <c r="J1317" s="11" t="s">
        <v>58</v>
      </c>
      <c r="K1317" s="11" t="s">
        <v>69</v>
      </c>
      <c r="L1317" s="15">
        <v>2</v>
      </c>
      <c r="M1317" s="16">
        <v>51.75</v>
      </c>
      <c r="N1317" s="17">
        <v>0</v>
      </c>
      <c r="O1317" s="16">
        <v>21.4</v>
      </c>
      <c r="P1317" s="16">
        <f t="shared" si="143"/>
        <v>103.5</v>
      </c>
      <c r="Q1317" s="16">
        <f t="shared" si="144"/>
        <v>42.8</v>
      </c>
      <c r="R1317" s="16">
        <f t="shared" si="145"/>
        <v>60.7</v>
      </c>
      <c r="S1317" s="18">
        <f t="shared" si="146"/>
        <v>0.58647342995169105</v>
      </c>
      <c r="T1317" s="19">
        <f>YEAR(SalesDataTable[[#This Row],[Order Date]])</f>
        <v>2026</v>
      </c>
      <c r="U1317" s="18" t="str">
        <f>"Q"&amp;ROUNDUP(MONTH(SalesDataTable[[#This Row],[Order Date]])/3,0)</f>
        <v>Q3</v>
      </c>
      <c r="V1317" s="15">
        <f>MONTH(SalesDataTable[[#This Row],[Order Date]])</f>
        <v>7</v>
      </c>
      <c r="W1317" s="18" t="str">
        <f>TEXT(SalesDataTable[[#This Row],[Order Date]],"mmm")</f>
        <v>Jul</v>
      </c>
    </row>
    <row r="1318" spans="1:23" ht="15.6">
      <c r="A1318" s="11">
        <v>2869</v>
      </c>
      <c r="B1318" s="12">
        <v>46213</v>
      </c>
      <c r="C1318" s="11">
        <f t="shared" si="140"/>
        <v>2026</v>
      </c>
      <c r="D1318" s="13" t="str">
        <f t="shared" si="141"/>
        <v>Jul</v>
      </c>
      <c r="E1318" s="14" t="str">
        <f t="shared" si="142"/>
        <v>Q3</v>
      </c>
      <c r="F1318" s="11" t="s">
        <v>35</v>
      </c>
      <c r="G1318" s="11" t="s">
        <v>49</v>
      </c>
      <c r="H1318" s="11" t="s">
        <v>52</v>
      </c>
      <c r="I1318" s="11" t="s">
        <v>37</v>
      </c>
      <c r="J1318" s="11" t="s">
        <v>47</v>
      </c>
      <c r="K1318" s="11" t="s">
        <v>64</v>
      </c>
      <c r="L1318" s="15">
        <v>1</v>
      </c>
      <c r="M1318" s="16">
        <v>82.23</v>
      </c>
      <c r="N1318" s="17">
        <v>0.1</v>
      </c>
      <c r="O1318" s="16">
        <v>38.340000000000003</v>
      </c>
      <c r="P1318" s="16">
        <f t="shared" si="143"/>
        <v>74.007000000000005</v>
      </c>
      <c r="Q1318" s="16">
        <f t="shared" si="144"/>
        <v>38.340000000000003</v>
      </c>
      <c r="R1318" s="16">
        <f t="shared" si="145"/>
        <v>35.667000000000002</v>
      </c>
      <c r="S1318" s="18">
        <f t="shared" si="146"/>
        <v>0.48194089748267099</v>
      </c>
      <c r="T1318" s="19">
        <f>YEAR(SalesDataTable[[#This Row],[Order Date]])</f>
        <v>2026</v>
      </c>
      <c r="U1318" s="18" t="str">
        <f>"Q"&amp;ROUNDUP(MONTH(SalesDataTable[[#This Row],[Order Date]])/3,0)</f>
        <v>Q3</v>
      </c>
      <c r="V1318" s="15">
        <f>MONTH(SalesDataTable[[#This Row],[Order Date]])</f>
        <v>7</v>
      </c>
      <c r="W1318" s="18" t="str">
        <f>TEXT(SalesDataTable[[#This Row],[Order Date]],"mmm")</f>
        <v>Jul</v>
      </c>
    </row>
    <row r="1319" spans="1:23" ht="15.6">
      <c r="A1319" s="11">
        <v>3236</v>
      </c>
      <c r="B1319" s="12">
        <v>46213</v>
      </c>
      <c r="C1319" s="11">
        <f t="shared" si="140"/>
        <v>2026</v>
      </c>
      <c r="D1319" s="13" t="str">
        <f t="shared" si="141"/>
        <v>Jul</v>
      </c>
      <c r="E1319" s="14" t="str">
        <f t="shared" si="142"/>
        <v>Q3</v>
      </c>
      <c r="F1319" s="11" t="s">
        <v>30</v>
      </c>
      <c r="G1319" s="11" t="s">
        <v>51</v>
      </c>
      <c r="H1319" s="11" t="s">
        <v>26</v>
      </c>
      <c r="I1319" s="11" t="s">
        <v>37</v>
      </c>
      <c r="J1319" s="11" t="s">
        <v>33</v>
      </c>
      <c r="K1319" s="11" t="s">
        <v>41</v>
      </c>
      <c r="L1319" s="15">
        <v>1</v>
      </c>
      <c r="M1319" s="16">
        <v>144.16999999999999</v>
      </c>
      <c r="N1319" s="17">
        <v>0.1</v>
      </c>
      <c r="O1319" s="16">
        <v>78.13</v>
      </c>
      <c r="P1319" s="16">
        <f t="shared" si="143"/>
        <v>129.75299999999999</v>
      </c>
      <c r="Q1319" s="16">
        <f t="shared" si="144"/>
        <v>78.13</v>
      </c>
      <c r="R1319" s="16">
        <f t="shared" si="145"/>
        <v>51.622999999999998</v>
      </c>
      <c r="S1319" s="18">
        <f t="shared" si="146"/>
        <v>0.39785592625989402</v>
      </c>
      <c r="T1319" s="19">
        <f>YEAR(SalesDataTable[[#This Row],[Order Date]])</f>
        <v>2026</v>
      </c>
      <c r="U1319" s="18" t="str">
        <f>"Q"&amp;ROUNDUP(MONTH(SalesDataTable[[#This Row],[Order Date]])/3,0)</f>
        <v>Q3</v>
      </c>
      <c r="V1319" s="15">
        <f>MONTH(SalesDataTable[[#This Row],[Order Date]])</f>
        <v>7</v>
      </c>
      <c r="W1319" s="18" t="str">
        <f>TEXT(SalesDataTable[[#This Row],[Order Date]],"mmm")</f>
        <v>Jul</v>
      </c>
    </row>
    <row r="1320" spans="1:23" ht="15.6">
      <c r="A1320" s="11">
        <v>3582</v>
      </c>
      <c r="B1320" s="12">
        <v>46213</v>
      </c>
      <c r="C1320" s="11">
        <f t="shared" si="140"/>
        <v>2026</v>
      </c>
      <c r="D1320" s="13" t="str">
        <f t="shared" si="141"/>
        <v>Jul</v>
      </c>
      <c r="E1320" s="14" t="str">
        <f t="shared" si="142"/>
        <v>Q3</v>
      </c>
      <c r="F1320" s="11" t="s">
        <v>30</v>
      </c>
      <c r="G1320" s="11" t="s">
        <v>67</v>
      </c>
      <c r="H1320" s="11" t="s">
        <v>26</v>
      </c>
      <c r="I1320" s="11" t="s">
        <v>27</v>
      </c>
      <c r="J1320" s="11" t="s">
        <v>47</v>
      </c>
      <c r="K1320" s="11" t="s">
        <v>64</v>
      </c>
      <c r="L1320" s="15">
        <v>4</v>
      </c>
      <c r="M1320" s="16">
        <v>82.47</v>
      </c>
      <c r="N1320" s="17">
        <v>0</v>
      </c>
      <c r="O1320" s="16">
        <v>40.22</v>
      </c>
      <c r="P1320" s="16">
        <f t="shared" si="143"/>
        <v>329.88</v>
      </c>
      <c r="Q1320" s="16">
        <f t="shared" si="144"/>
        <v>160.88</v>
      </c>
      <c r="R1320" s="16">
        <f t="shared" si="145"/>
        <v>169</v>
      </c>
      <c r="S1320" s="18">
        <f t="shared" si="146"/>
        <v>0.51230750575966999</v>
      </c>
      <c r="T1320" s="19">
        <f>YEAR(SalesDataTable[[#This Row],[Order Date]])</f>
        <v>2026</v>
      </c>
      <c r="U1320" s="18" t="str">
        <f>"Q"&amp;ROUNDUP(MONTH(SalesDataTable[[#This Row],[Order Date]])/3,0)</f>
        <v>Q3</v>
      </c>
      <c r="V1320" s="15">
        <f>MONTH(SalesDataTable[[#This Row],[Order Date]])</f>
        <v>7</v>
      </c>
      <c r="W1320" s="18" t="str">
        <f>TEXT(SalesDataTable[[#This Row],[Order Date]],"mmm")</f>
        <v>Jul</v>
      </c>
    </row>
    <row r="1321" spans="1:23" ht="15.6">
      <c r="A1321" s="11">
        <v>3715</v>
      </c>
      <c r="B1321" s="12">
        <v>46213</v>
      </c>
      <c r="C1321" s="11">
        <f t="shared" si="140"/>
        <v>2026</v>
      </c>
      <c r="D1321" s="13" t="str">
        <f t="shared" si="141"/>
        <v>Jul</v>
      </c>
      <c r="E1321" s="14" t="str">
        <f t="shared" si="142"/>
        <v>Q3</v>
      </c>
      <c r="F1321" s="11" t="s">
        <v>44</v>
      </c>
      <c r="G1321" s="11" t="s">
        <v>57</v>
      </c>
      <c r="H1321" s="11" t="s">
        <v>26</v>
      </c>
      <c r="I1321" s="11" t="s">
        <v>37</v>
      </c>
      <c r="J1321" s="11" t="s">
        <v>47</v>
      </c>
      <c r="K1321" s="11" t="s">
        <v>75</v>
      </c>
      <c r="L1321" s="15">
        <v>1</v>
      </c>
      <c r="M1321" s="16">
        <v>122.14</v>
      </c>
      <c r="N1321" s="17">
        <v>0.15</v>
      </c>
      <c r="O1321" s="16">
        <v>59.87</v>
      </c>
      <c r="P1321" s="16">
        <f t="shared" si="143"/>
        <v>103.819</v>
      </c>
      <c r="Q1321" s="16">
        <f t="shared" si="144"/>
        <v>59.87</v>
      </c>
      <c r="R1321" s="16">
        <f t="shared" si="145"/>
        <v>43.948999999999998</v>
      </c>
      <c r="S1321" s="18">
        <f t="shared" si="146"/>
        <v>0.42332328379198397</v>
      </c>
      <c r="T1321" s="19">
        <f>YEAR(SalesDataTable[[#This Row],[Order Date]])</f>
        <v>2026</v>
      </c>
      <c r="U1321" s="18" t="str">
        <f>"Q"&amp;ROUNDUP(MONTH(SalesDataTable[[#This Row],[Order Date]])/3,0)</f>
        <v>Q3</v>
      </c>
      <c r="V1321" s="15">
        <f>MONTH(SalesDataTable[[#This Row],[Order Date]])</f>
        <v>7</v>
      </c>
      <c r="W1321" s="18" t="str">
        <f>TEXT(SalesDataTable[[#This Row],[Order Date]],"mmm")</f>
        <v>Jul</v>
      </c>
    </row>
    <row r="1322" spans="1:23" ht="15.6">
      <c r="A1322" s="11">
        <v>3940</v>
      </c>
      <c r="B1322" s="12">
        <v>46213</v>
      </c>
      <c r="C1322" s="11">
        <f t="shared" si="140"/>
        <v>2026</v>
      </c>
      <c r="D1322" s="13" t="str">
        <f t="shared" si="141"/>
        <v>Jul</v>
      </c>
      <c r="E1322" s="14" t="str">
        <f t="shared" si="142"/>
        <v>Q3</v>
      </c>
      <c r="F1322" s="11" t="s">
        <v>35</v>
      </c>
      <c r="G1322" s="11" t="s">
        <v>76</v>
      </c>
      <c r="H1322" s="11" t="s">
        <v>43</v>
      </c>
      <c r="I1322" s="11" t="s">
        <v>27</v>
      </c>
      <c r="J1322" s="11" t="s">
        <v>33</v>
      </c>
      <c r="K1322" s="11" t="s">
        <v>41</v>
      </c>
      <c r="L1322" s="15">
        <v>3</v>
      </c>
      <c r="M1322" s="16">
        <v>143.59</v>
      </c>
      <c r="N1322" s="17">
        <v>0</v>
      </c>
      <c r="O1322" s="16">
        <v>78.91</v>
      </c>
      <c r="P1322" s="16">
        <f t="shared" si="143"/>
        <v>430.77</v>
      </c>
      <c r="Q1322" s="16">
        <f t="shared" si="144"/>
        <v>236.73</v>
      </c>
      <c r="R1322" s="16">
        <f t="shared" si="145"/>
        <v>194.04</v>
      </c>
      <c r="S1322" s="18">
        <f t="shared" si="146"/>
        <v>0.45044919562643598</v>
      </c>
      <c r="T1322" s="19">
        <f>YEAR(SalesDataTable[[#This Row],[Order Date]])</f>
        <v>2026</v>
      </c>
      <c r="U1322" s="18" t="str">
        <f>"Q"&amp;ROUNDUP(MONTH(SalesDataTable[[#This Row],[Order Date]])/3,0)</f>
        <v>Q3</v>
      </c>
      <c r="V1322" s="15">
        <f>MONTH(SalesDataTable[[#This Row],[Order Date]])</f>
        <v>7</v>
      </c>
      <c r="W1322" s="18" t="str">
        <f>TEXT(SalesDataTable[[#This Row],[Order Date]],"mmm")</f>
        <v>Jul</v>
      </c>
    </row>
    <row r="1323" spans="1:23" ht="15.6">
      <c r="A1323" s="11">
        <v>4760</v>
      </c>
      <c r="B1323" s="12">
        <v>46213</v>
      </c>
      <c r="C1323" s="11">
        <f t="shared" si="140"/>
        <v>2026</v>
      </c>
      <c r="D1323" s="13" t="str">
        <f t="shared" si="141"/>
        <v>Jul</v>
      </c>
      <c r="E1323" s="14" t="str">
        <f t="shared" si="142"/>
        <v>Q3</v>
      </c>
      <c r="F1323" s="11" t="s">
        <v>44</v>
      </c>
      <c r="G1323" s="11" t="s">
        <v>71</v>
      </c>
      <c r="H1323" s="11" t="s">
        <v>26</v>
      </c>
      <c r="I1323" s="11" t="s">
        <v>40</v>
      </c>
      <c r="J1323" s="11" t="s">
        <v>33</v>
      </c>
      <c r="K1323" s="11" t="s">
        <v>61</v>
      </c>
      <c r="L1323" s="15">
        <v>2</v>
      </c>
      <c r="M1323" s="16">
        <v>157.66</v>
      </c>
      <c r="N1323" s="17">
        <v>0</v>
      </c>
      <c r="O1323" s="16">
        <v>78.760000000000005</v>
      </c>
      <c r="P1323" s="16">
        <f t="shared" si="143"/>
        <v>315.32</v>
      </c>
      <c r="Q1323" s="16">
        <f t="shared" si="144"/>
        <v>157.52000000000001</v>
      </c>
      <c r="R1323" s="16">
        <f t="shared" si="145"/>
        <v>157.80000000000001</v>
      </c>
      <c r="S1323" s="18">
        <f t="shared" si="146"/>
        <v>0.50044399340352697</v>
      </c>
      <c r="T1323" s="19">
        <f>YEAR(SalesDataTable[[#This Row],[Order Date]])</f>
        <v>2026</v>
      </c>
      <c r="U1323" s="18" t="str">
        <f>"Q"&amp;ROUNDUP(MONTH(SalesDataTable[[#This Row],[Order Date]])/3,0)</f>
        <v>Q3</v>
      </c>
      <c r="V1323" s="15">
        <f>MONTH(SalesDataTable[[#This Row],[Order Date]])</f>
        <v>7</v>
      </c>
      <c r="W1323" s="18" t="str">
        <f>TEXT(SalesDataTable[[#This Row],[Order Date]],"mmm")</f>
        <v>Jul</v>
      </c>
    </row>
    <row r="1324" spans="1:23" ht="15.6">
      <c r="A1324" s="11">
        <v>4768</v>
      </c>
      <c r="B1324" s="12">
        <v>46213</v>
      </c>
      <c r="C1324" s="11">
        <f t="shared" si="140"/>
        <v>2026</v>
      </c>
      <c r="D1324" s="13" t="str">
        <f t="shared" si="141"/>
        <v>Jul</v>
      </c>
      <c r="E1324" s="14" t="str">
        <f t="shared" si="142"/>
        <v>Q3</v>
      </c>
      <c r="F1324" s="11" t="s">
        <v>30</v>
      </c>
      <c r="G1324" s="11" t="s">
        <v>31</v>
      </c>
      <c r="H1324" s="11" t="s">
        <v>26</v>
      </c>
      <c r="I1324" s="11" t="s">
        <v>40</v>
      </c>
      <c r="J1324" s="11" t="s">
        <v>28</v>
      </c>
      <c r="K1324" s="11" t="s">
        <v>54</v>
      </c>
      <c r="L1324" s="15">
        <v>1</v>
      </c>
      <c r="M1324" s="16">
        <v>101.58</v>
      </c>
      <c r="N1324" s="17">
        <v>0</v>
      </c>
      <c r="O1324" s="16">
        <v>49.83</v>
      </c>
      <c r="P1324" s="16">
        <f t="shared" si="143"/>
        <v>101.58</v>
      </c>
      <c r="Q1324" s="16">
        <f t="shared" si="144"/>
        <v>49.83</v>
      </c>
      <c r="R1324" s="16">
        <f t="shared" si="145"/>
        <v>51.75</v>
      </c>
      <c r="S1324" s="18">
        <f t="shared" si="146"/>
        <v>0.50945067926757204</v>
      </c>
      <c r="T1324" s="19">
        <f>YEAR(SalesDataTable[[#This Row],[Order Date]])</f>
        <v>2026</v>
      </c>
      <c r="U1324" s="18" t="str">
        <f>"Q"&amp;ROUNDUP(MONTH(SalesDataTable[[#This Row],[Order Date]])/3,0)</f>
        <v>Q3</v>
      </c>
      <c r="V1324" s="15">
        <f>MONTH(SalesDataTable[[#This Row],[Order Date]])</f>
        <v>7</v>
      </c>
      <c r="W1324" s="18" t="str">
        <f>TEXT(SalesDataTable[[#This Row],[Order Date]],"mmm")</f>
        <v>Jul</v>
      </c>
    </row>
    <row r="1325" spans="1:23" ht="15.6">
      <c r="A1325" s="11">
        <v>5025</v>
      </c>
      <c r="B1325" s="12">
        <v>46213</v>
      </c>
      <c r="C1325" s="11">
        <f t="shared" si="140"/>
        <v>2026</v>
      </c>
      <c r="D1325" s="13" t="str">
        <f t="shared" si="141"/>
        <v>Jul</v>
      </c>
      <c r="E1325" s="14" t="str">
        <f t="shared" si="142"/>
        <v>Q3</v>
      </c>
      <c r="F1325" s="11" t="s">
        <v>35</v>
      </c>
      <c r="G1325" s="11" t="s">
        <v>42</v>
      </c>
      <c r="H1325" s="11" t="s">
        <v>26</v>
      </c>
      <c r="I1325" s="11" t="s">
        <v>27</v>
      </c>
      <c r="J1325" s="11" t="s">
        <v>38</v>
      </c>
      <c r="K1325" s="11" t="s">
        <v>72</v>
      </c>
      <c r="L1325" s="15">
        <v>4</v>
      </c>
      <c r="M1325" s="16">
        <v>166.71</v>
      </c>
      <c r="N1325" s="17">
        <v>0</v>
      </c>
      <c r="O1325" s="16">
        <v>86.55</v>
      </c>
      <c r="P1325" s="16">
        <f t="shared" si="143"/>
        <v>666.84</v>
      </c>
      <c r="Q1325" s="16">
        <f t="shared" si="144"/>
        <v>346.2</v>
      </c>
      <c r="R1325" s="16">
        <f t="shared" si="145"/>
        <v>320.64</v>
      </c>
      <c r="S1325" s="18">
        <f t="shared" si="146"/>
        <v>0.48083498290444499</v>
      </c>
      <c r="T1325" s="19">
        <f>YEAR(SalesDataTable[[#This Row],[Order Date]])</f>
        <v>2026</v>
      </c>
      <c r="U1325" s="18" t="str">
        <f>"Q"&amp;ROUNDUP(MONTH(SalesDataTable[[#This Row],[Order Date]])/3,0)</f>
        <v>Q3</v>
      </c>
      <c r="V1325" s="15">
        <f>MONTH(SalesDataTable[[#This Row],[Order Date]])</f>
        <v>7</v>
      </c>
      <c r="W1325" s="18" t="str">
        <f>TEXT(SalesDataTable[[#This Row],[Order Date]],"mmm")</f>
        <v>Jul</v>
      </c>
    </row>
    <row r="1326" spans="1:23" ht="15.6">
      <c r="A1326" s="11">
        <v>165</v>
      </c>
      <c r="B1326" s="12">
        <v>46214</v>
      </c>
      <c r="C1326" s="11">
        <f t="shared" si="140"/>
        <v>2026</v>
      </c>
      <c r="D1326" s="13" t="str">
        <f t="shared" si="141"/>
        <v>Jul</v>
      </c>
      <c r="E1326" s="14" t="str">
        <f t="shared" si="142"/>
        <v>Q3</v>
      </c>
      <c r="F1326" s="11" t="s">
        <v>30</v>
      </c>
      <c r="G1326" s="11" t="s">
        <v>67</v>
      </c>
      <c r="H1326" s="11" t="s">
        <v>43</v>
      </c>
      <c r="I1326" s="11" t="s">
        <v>37</v>
      </c>
      <c r="J1326" s="11" t="s">
        <v>28</v>
      </c>
      <c r="K1326" s="11" t="s">
        <v>29</v>
      </c>
      <c r="L1326" s="15">
        <v>2</v>
      </c>
      <c r="M1326" s="16">
        <v>83.33</v>
      </c>
      <c r="N1326" s="17">
        <v>0</v>
      </c>
      <c r="O1326" s="16">
        <v>42.11</v>
      </c>
      <c r="P1326" s="16">
        <f t="shared" si="143"/>
        <v>166.66</v>
      </c>
      <c r="Q1326" s="16">
        <f t="shared" si="144"/>
        <v>84.22</v>
      </c>
      <c r="R1326" s="16">
        <f t="shared" si="145"/>
        <v>82.44</v>
      </c>
      <c r="S1326" s="18">
        <f t="shared" si="146"/>
        <v>0.49465978639145602</v>
      </c>
      <c r="T1326" s="19">
        <f>YEAR(SalesDataTable[[#This Row],[Order Date]])</f>
        <v>2026</v>
      </c>
      <c r="U1326" s="18" t="str">
        <f>"Q"&amp;ROUNDUP(MONTH(SalesDataTable[[#This Row],[Order Date]])/3,0)</f>
        <v>Q3</v>
      </c>
      <c r="V1326" s="15">
        <f>MONTH(SalesDataTable[[#This Row],[Order Date]])</f>
        <v>7</v>
      </c>
      <c r="W1326" s="18" t="str">
        <f>TEXT(SalesDataTable[[#This Row],[Order Date]],"mmm")</f>
        <v>Jul</v>
      </c>
    </row>
    <row r="1327" spans="1:23" ht="15.6">
      <c r="A1327" s="11">
        <v>198</v>
      </c>
      <c r="B1327" s="12">
        <v>46214</v>
      </c>
      <c r="C1327" s="11">
        <f t="shared" si="140"/>
        <v>2026</v>
      </c>
      <c r="D1327" s="13" t="str">
        <f t="shared" si="141"/>
        <v>Jul</v>
      </c>
      <c r="E1327" s="14" t="str">
        <f t="shared" si="142"/>
        <v>Q3</v>
      </c>
      <c r="F1327" s="11" t="s">
        <v>24</v>
      </c>
      <c r="G1327" s="11" t="s">
        <v>74</v>
      </c>
      <c r="H1327" s="11" t="s">
        <v>26</v>
      </c>
      <c r="I1327" s="11" t="s">
        <v>37</v>
      </c>
      <c r="J1327" s="11" t="s">
        <v>33</v>
      </c>
      <c r="K1327" s="11" t="s">
        <v>70</v>
      </c>
      <c r="L1327" s="15">
        <v>2</v>
      </c>
      <c r="M1327" s="16">
        <v>71.77</v>
      </c>
      <c r="N1327" s="17">
        <v>0.05</v>
      </c>
      <c r="O1327" s="16">
        <v>32.9</v>
      </c>
      <c r="P1327" s="16">
        <f t="shared" si="143"/>
        <v>136.363</v>
      </c>
      <c r="Q1327" s="16">
        <f t="shared" si="144"/>
        <v>65.8</v>
      </c>
      <c r="R1327" s="16">
        <f t="shared" si="145"/>
        <v>70.563000000000002</v>
      </c>
      <c r="S1327" s="18">
        <f t="shared" si="146"/>
        <v>0.51746441483393602</v>
      </c>
      <c r="T1327" s="19">
        <f>YEAR(SalesDataTable[[#This Row],[Order Date]])</f>
        <v>2026</v>
      </c>
      <c r="U1327" s="18" t="str">
        <f>"Q"&amp;ROUNDUP(MONTH(SalesDataTable[[#This Row],[Order Date]])/3,0)</f>
        <v>Q3</v>
      </c>
      <c r="V1327" s="15">
        <f>MONTH(SalesDataTable[[#This Row],[Order Date]])</f>
        <v>7</v>
      </c>
      <c r="W1327" s="18" t="str">
        <f>TEXT(SalesDataTable[[#This Row],[Order Date]],"mmm")</f>
        <v>Jul</v>
      </c>
    </row>
    <row r="1328" spans="1:23" ht="15.6">
      <c r="A1328" s="11">
        <v>1480</v>
      </c>
      <c r="B1328" s="12">
        <v>46214</v>
      </c>
      <c r="C1328" s="11">
        <f t="shared" si="140"/>
        <v>2026</v>
      </c>
      <c r="D1328" s="13" t="str">
        <f t="shared" si="141"/>
        <v>Jul</v>
      </c>
      <c r="E1328" s="14" t="str">
        <f t="shared" si="142"/>
        <v>Q3</v>
      </c>
      <c r="F1328" s="11" t="s">
        <v>24</v>
      </c>
      <c r="G1328" s="11" t="s">
        <v>74</v>
      </c>
      <c r="H1328" s="11" t="s">
        <v>26</v>
      </c>
      <c r="I1328" s="11" t="s">
        <v>37</v>
      </c>
      <c r="J1328" s="11" t="s">
        <v>38</v>
      </c>
      <c r="K1328" s="11" t="s">
        <v>72</v>
      </c>
      <c r="L1328" s="15">
        <v>3</v>
      </c>
      <c r="M1328" s="16">
        <v>164.5</v>
      </c>
      <c r="N1328" s="17">
        <v>0</v>
      </c>
      <c r="O1328" s="16">
        <v>87.06</v>
      </c>
      <c r="P1328" s="16">
        <f t="shared" si="143"/>
        <v>493.5</v>
      </c>
      <c r="Q1328" s="16">
        <f t="shared" si="144"/>
        <v>261.18</v>
      </c>
      <c r="R1328" s="16">
        <f t="shared" si="145"/>
        <v>232.32</v>
      </c>
      <c r="S1328" s="18">
        <f t="shared" si="146"/>
        <v>0.47075987841945299</v>
      </c>
      <c r="T1328" s="19">
        <f>YEAR(SalesDataTable[[#This Row],[Order Date]])</f>
        <v>2026</v>
      </c>
      <c r="U1328" s="18" t="str">
        <f>"Q"&amp;ROUNDUP(MONTH(SalesDataTable[[#This Row],[Order Date]])/3,0)</f>
        <v>Q3</v>
      </c>
      <c r="V1328" s="15">
        <f>MONTH(SalesDataTable[[#This Row],[Order Date]])</f>
        <v>7</v>
      </c>
      <c r="W1328" s="18" t="str">
        <f>TEXT(SalesDataTable[[#This Row],[Order Date]],"mmm")</f>
        <v>Jul</v>
      </c>
    </row>
    <row r="1329" spans="1:23" ht="15.6">
      <c r="A1329" s="11">
        <v>1990</v>
      </c>
      <c r="B1329" s="12">
        <v>46214</v>
      </c>
      <c r="C1329" s="11">
        <f t="shared" si="140"/>
        <v>2026</v>
      </c>
      <c r="D1329" s="13" t="str">
        <f t="shared" si="141"/>
        <v>Jul</v>
      </c>
      <c r="E1329" s="14" t="str">
        <f t="shared" si="142"/>
        <v>Q3</v>
      </c>
      <c r="F1329" s="11" t="s">
        <v>24</v>
      </c>
      <c r="G1329" s="11" t="s">
        <v>74</v>
      </c>
      <c r="H1329" s="11" t="s">
        <v>26</v>
      </c>
      <c r="I1329" s="11" t="s">
        <v>27</v>
      </c>
      <c r="J1329" s="11" t="s">
        <v>47</v>
      </c>
      <c r="K1329" s="11" t="s">
        <v>64</v>
      </c>
      <c r="L1329" s="15">
        <v>3</v>
      </c>
      <c r="M1329" s="16">
        <v>82.28</v>
      </c>
      <c r="N1329" s="17">
        <v>0.1</v>
      </c>
      <c r="O1329" s="16">
        <v>39.51</v>
      </c>
      <c r="P1329" s="16">
        <f t="shared" si="143"/>
        <v>222.15600000000001</v>
      </c>
      <c r="Q1329" s="16">
        <f t="shared" si="144"/>
        <v>118.53</v>
      </c>
      <c r="R1329" s="16">
        <f t="shared" si="145"/>
        <v>103.626</v>
      </c>
      <c r="S1329" s="18">
        <f t="shared" si="146"/>
        <v>0.46645600388915898</v>
      </c>
      <c r="T1329" s="19">
        <f>YEAR(SalesDataTable[[#This Row],[Order Date]])</f>
        <v>2026</v>
      </c>
      <c r="U1329" s="18" t="str">
        <f>"Q"&amp;ROUNDUP(MONTH(SalesDataTable[[#This Row],[Order Date]])/3,0)</f>
        <v>Q3</v>
      </c>
      <c r="V1329" s="15">
        <f>MONTH(SalesDataTable[[#This Row],[Order Date]])</f>
        <v>7</v>
      </c>
      <c r="W1329" s="18" t="str">
        <f>TEXT(SalesDataTable[[#This Row],[Order Date]],"mmm")</f>
        <v>Jul</v>
      </c>
    </row>
    <row r="1330" spans="1:23" ht="15.6">
      <c r="A1330" s="11">
        <v>2298</v>
      </c>
      <c r="B1330" s="12">
        <v>46214</v>
      </c>
      <c r="C1330" s="11">
        <f t="shared" si="140"/>
        <v>2026</v>
      </c>
      <c r="D1330" s="13" t="str">
        <f t="shared" si="141"/>
        <v>Jul</v>
      </c>
      <c r="E1330" s="14" t="str">
        <f t="shared" si="142"/>
        <v>Q3</v>
      </c>
      <c r="F1330" s="11" t="s">
        <v>35</v>
      </c>
      <c r="G1330" s="11" t="s">
        <v>36</v>
      </c>
      <c r="H1330" s="11" t="s">
        <v>43</v>
      </c>
      <c r="I1330" s="11" t="s">
        <v>37</v>
      </c>
      <c r="J1330" s="11" t="s">
        <v>28</v>
      </c>
      <c r="K1330" s="11" t="s">
        <v>54</v>
      </c>
      <c r="L1330" s="15">
        <v>2</v>
      </c>
      <c r="M1330" s="16">
        <v>103.17</v>
      </c>
      <c r="N1330" s="17">
        <v>0</v>
      </c>
      <c r="O1330" s="16">
        <v>50.49</v>
      </c>
      <c r="P1330" s="16">
        <f t="shared" si="143"/>
        <v>206.34</v>
      </c>
      <c r="Q1330" s="16">
        <f t="shared" si="144"/>
        <v>100.98</v>
      </c>
      <c r="R1330" s="16">
        <f t="shared" si="145"/>
        <v>105.36</v>
      </c>
      <c r="S1330" s="18">
        <f t="shared" si="146"/>
        <v>0.51061355045071199</v>
      </c>
      <c r="T1330" s="19">
        <f>YEAR(SalesDataTable[[#This Row],[Order Date]])</f>
        <v>2026</v>
      </c>
      <c r="U1330" s="18" t="str">
        <f>"Q"&amp;ROUNDUP(MONTH(SalesDataTable[[#This Row],[Order Date]])/3,0)</f>
        <v>Q3</v>
      </c>
      <c r="V1330" s="15">
        <f>MONTH(SalesDataTable[[#This Row],[Order Date]])</f>
        <v>7</v>
      </c>
      <c r="W1330" s="18" t="str">
        <f>TEXT(SalesDataTable[[#This Row],[Order Date]],"mmm")</f>
        <v>Jul</v>
      </c>
    </row>
    <row r="1331" spans="1:23" ht="15.6">
      <c r="A1331" s="11">
        <v>2886</v>
      </c>
      <c r="B1331" s="12">
        <v>46214</v>
      </c>
      <c r="C1331" s="11">
        <f t="shared" si="140"/>
        <v>2026</v>
      </c>
      <c r="D1331" s="13" t="str">
        <f t="shared" si="141"/>
        <v>Jul</v>
      </c>
      <c r="E1331" s="14" t="str">
        <f t="shared" si="142"/>
        <v>Q3</v>
      </c>
      <c r="F1331" s="11" t="s">
        <v>24</v>
      </c>
      <c r="G1331" s="11" t="s">
        <v>74</v>
      </c>
      <c r="H1331" s="11" t="s">
        <v>26</v>
      </c>
      <c r="I1331" s="11" t="s">
        <v>37</v>
      </c>
      <c r="J1331" s="11" t="s">
        <v>28</v>
      </c>
      <c r="K1331" s="11" t="s">
        <v>46</v>
      </c>
      <c r="L1331" s="15">
        <v>1</v>
      </c>
      <c r="M1331" s="16">
        <v>50.33</v>
      </c>
      <c r="N1331" s="17">
        <v>0.05</v>
      </c>
      <c r="O1331" s="16">
        <v>22.06</v>
      </c>
      <c r="P1331" s="16">
        <f t="shared" si="143"/>
        <v>47.813499999999998</v>
      </c>
      <c r="Q1331" s="16">
        <f t="shared" si="144"/>
        <v>22.06</v>
      </c>
      <c r="R1331" s="16">
        <f t="shared" si="145"/>
        <v>25.753499999999999</v>
      </c>
      <c r="S1331" s="18">
        <f t="shared" si="146"/>
        <v>0.53862402877848303</v>
      </c>
      <c r="T1331" s="19">
        <f>YEAR(SalesDataTable[[#This Row],[Order Date]])</f>
        <v>2026</v>
      </c>
      <c r="U1331" s="18" t="str">
        <f>"Q"&amp;ROUNDUP(MONTH(SalesDataTable[[#This Row],[Order Date]])/3,0)</f>
        <v>Q3</v>
      </c>
      <c r="V1331" s="15">
        <f>MONTH(SalesDataTable[[#This Row],[Order Date]])</f>
        <v>7</v>
      </c>
      <c r="W1331" s="18" t="str">
        <f>TEXT(SalesDataTable[[#This Row],[Order Date]],"mmm")</f>
        <v>Jul</v>
      </c>
    </row>
    <row r="1332" spans="1:23" ht="15.6">
      <c r="A1332" s="11">
        <v>2893</v>
      </c>
      <c r="B1332" s="12">
        <v>46214</v>
      </c>
      <c r="C1332" s="11">
        <f t="shared" si="140"/>
        <v>2026</v>
      </c>
      <c r="D1332" s="13" t="str">
        <f t="shared" si="141"/>
        <v>Jul</v>
      </c>
      <c r="E1332" s="14" t="str">
        <f t="shared" si="142"/>
        <v>Q3</v>
      </c>
      <c r="F1332" s="11" t="s">
        <v>30</v>
      </c>
      <c r="G1332" s="11" t="s">
        <v>65</v>
      </c>
      <c r="H1332" s="11" t="s">
        <v>32</v>
      </c>
      <c r="I1332" s="11" t="s">
        <v>40</v>
      </c>
      <c r="J1332" s="11" t="s">
        <v>33</v>
      </c>
      <c r="K1332" s="11" t="s">
        <v>41</v>
      </c>
      <c r="L1332" s="15">
        <v>6</v>
      </c>
      <c r="M1332" s="16">
        <v>142.78</v>
      </c>
      <c r="N1332" s="17">
        <v>0.15</v>
      </c>
      <c r="O1332" s="16">
        <v>80.38</v>
      </c>
      <c r="P1332" s="16">
        <f t="shared" si="143"/>
        <v>728.178</v>
      </c>
      <c r="Q1332" s="16">
        <f t="shared" si="144"/>
        <v>482.28</v>
      </c>
      <c r="R1332" s="16">
        <f t="shared" si="145"/>
        <v>245.898</v>
      </c>
      <c r="S1332" s="18">
        <f t="shared" si="146"/>
        <v>0.33768941110552603</v>
      </c>
      <c r="T1332" s="19">
        <f>YEAR(SalesDataTable[[#This Row],[Order Date]])</f>
        <v>2026</v>
      </c>
      <c r="U1332" s="18" t="str">
        <f>"Q"&amp;ROUNDUP(MONTH(SalesDataTable[[#This Row],[Order Date]])/3,0)</f>
        <v>Q3</v>
      </c>
      <c r="V1332" s="15">
        <f>MONTH(SalesDataTable[[#This Row],[Order Date]])</f>
        <v>7</v>
      </c>
      <c r="W1332" s="18" t="str">
        <f>TEXT(SalesDataTable[[#This Row],[Order Date]],"mmm")</f>
        <v>Jul</v>
      </c>
    </row>
    <row r="1333" spans="1:23" ht="15.6">
      <c r="A1333" s="11">
        <v>2939</v>
      </c>
      <c r="B1333" s="12">
        <v>46214</v>
      </c>
      <c r="C1333" s="11">
        <f t="shared" si="140"/>
        <v>2026</v>
      </c>
      <c r="D1333" s="13" t="str">
        <f t="shared" si="141"/>
        <v>Jul</v>
      </c>
      <c r="E1333" s="14" t="str">
        <f t="shared" si="142"/>
        <v>Q3</v>
      </c>
      <c r="F1333" s="11" t="s">
        <v>30</v>
      </c>
      <c r="G1333" s="11" t="s">
        <v>51</v>
      </c>
      <c r="H1333" s="11" t="s">
        <v>26</v>
      </c>
      <c r="I1333" s="11" t="s">
        <v>37</v>
      </c>
      <c r="J1333" s="11" t="s">
        <v>47</v>
      </c>
      <c r="K1333" s="11" t="s">
        <v>53</v>
      </c>
      <c r="L1333" s="15">
        <v>1</v>
      </c>
      <c r="M1333" s="16">
        <v>195.38</v>
      </c>
      <c r="N1333" s="17">
        <v>0.05</v>
      </c>
      <c r="O1333" s="16">
        <v>101.67</v>
      </c>
      <c r="P1333" s="16">
        <f t="shared" si="143"/>
        <v>185.61099999999999</v>
      </c>
      <c r="Q1333" s="16">
        <f t="shared" si="144"/>
        <v>101.67</v>
      </c>
      <c r="R1333" s="16">
        <f t="shared" si="145"/>
        <v>83.941000000000003</v>
      </c>
      <c r="S1333" s="18">
        <f t="shared" si="146"/>
        <v>0.45224151585843497</v>
      </c>
      <c r="T1333" s="19">
        <f>YEAR(SalesDataTable[[#This Row],[Order Date]])</f>
        <v>2026</v>
      </c>
      <c r="U1333" s="18" t="str">
        <f>"Q"&amp;ROUNDUP(MONTH(SalesDataTable[[#This Row],[Order Date]])/3,0)</f>
        <v>Q3</v>
      </c>
      <c r="V1333" s="15">
        <f>MONTH(SalesDataTable[[#This Row],[Order Date]])</f>
        <v>7</v>
      </c>
      <c r="W1333" s="18" t="str">
        <f>TEXT(SalesDataTable[[#This Row],[Order Date]],"mmm")</f>
        <v>Jul</v>
      </c>
    </row>
    <row r="1334" spans="1:23" ht="15.6">
      <c r="A1334" s="11">
        <v>3249</v>
      </c>
      <c r="B1334" s="12">
        <v>46214</v>
      </c>
      <c r="C1334" s="11">
        <f t="shared" si="140"/>
        <v>2026</v>
      </c>
      <c r="D1334" s="13" t="str">
        <f t="shared" si="141"/>
        <v>Jul</v>
      </c>
      <c r="E1334" s="14" t="str">
        <f t="shared" si="142"/>
        <v>Q3</v>
      </c>
      <c r="F1334" s="11" t="s">
        <v>44</v>
      </c>
      <c r="G1334" s="11" t="s">
        <v>45</v>
      </c>
      <c r="H1334" s="11" t="s">
        <v>43</v>
      </c>
      <c r="I1334" s="11" t="s">
        <v>27</v>
      </c>
      <c r="J1334" s="11" t="s">
        <v>28</v>
      </c>
      <c r="K1334" s="11" t="s">
        <v>54</v>
      </c>
      <c r="L1334" s="15">
        <v>5</v>
      </c>
      <c r="M1334" s="16">
        <v>104.8</v>
      </c>
      <c r="N1334" s="17">
        <v>0</v>
      </c>
      <c r="O1334" s="16">
        <v>50.94</v>
      </c>
      <c r="P1334" s="16">
        <f t="shared" si="143"/>
        <v>524</v>
      </c>
      <c r="Q1334" s="16">
        <f t="shared" si="144"/>
        <v>254.7</v>
      </c>
      <c r="R1334" s="16">
        <f t="shared" si="145"/>
        <v>269.3</v>
      </c>
      <c r="S1334" s="18">
        <f t="shared" si="146"/>
        <v>0.51393129770992396</v>
      </c>
      <c r="T1334" s="19">
        <f>YEAR(SalesDataTable[[#This Row],[Order Date]])</f>
        <v>2026</v>
      </c>
      <c r="U1334" s="18" t="str">
        <f>"Q"&amp;ROUNDUP(MONTH(SalesDataTable[[#This Row],[Order Date]])/3,0)</f>
        <v>Q3</v>
      </c>
      <c r="V1334" s="15">
        <f>MONTH(SalesDataTable[[#This Row],[Order Date]])</f>
        <v>7</v>
      </c>
      <c r="W1334" s="18" t="str">
        <f>TEXT(SalesDataTable[[#This Row],[Order Date]],"mmm")</f>
        <v>Jul</v>
      </c>
    </row>
    <row r="1335" spans="1:23" ht="15.6">
      <c r="A1335" s="11">
        <v>3832</v>
      </c>
      <c r="B1335" s="12">
        <v>46214</v>
      </c>
      <c r="C1335" s="11">
        <f t="shared" si="140"/>
        <v>2026</v>
      </c>
      <c r="D1335" s="13" t="str">
        <f t="shared" si="141"/>
        <v>Jul</v>
      </c>
      <c r="E1335" s="14" t="str">
        <f t="shared" si="142"/>
        <v>Q3</v>
      </c>
      <c r="F1335" s="11" t="s">
        <v>44</v>
      </c>
      <c r="G1335" s="11" t="s">
        <v>55</v>
      </c>
      <c r="H1335" s="11" t="s">
        <v>26</v>
      </c>
      <c r="I1335" s="11" t="s">
        <v>27</v>
      </c>
      <c r="J1335" s="11" t="s">
        <v>47</v>
      </c>
      <c r="K1335" s="11" t="s">
        <v>64</v>
      </c>
      <c r="L1335" s="15">
        <v>3</v>
      </c>
      <c r="M1335" s="16">
        <v>82.26</v>
      </c>
      <c r="N1335" s="17">
        <v>0</v>
      </c>
      <c r="O1335" s="16">
        <v>40.020000000000003</v>
      </c>
      <c r="P1335" s="16">
        <f t="shared" si="143"/>
        <v>246.78</v>
      </c>
      <c r="Q1335" s="16">
        <f t="shared" si="144"/>
        <v>120.06</v>
      </c>
      <c r="R1335" s="16">
        <f t="shared" si="145"/>
        <v>126.72</v>
      </c>
      <c r="S1335" s="18">
        <f t="shared" si="146"/>
        <v>0.51349380014587898</v>
      </c>
      <c r="T1335" s="19">
        <f>YEAR(SalesDataTable[[#This Row],[Order Date]])</f>
        <v>2026</v>
      </c>
      <c r="U1335" s="18" t="str">
        <f>"Q"&amp;ROUNDUP(MONTH(SalesDataTable[[#This Row],[Order Date]])/3,0)</f>
        <v>Q3</v>
      </c>
      <c r="V1335" s="15">
        <f>MONTH(SalesDataTable[[#This Row],[Order Date]])</f>
        <v>7</v>
      </c>
      <c r="W1335" s="18" t="str">
        <f>TEXT(SalesDataTable[[#This Row],[Order Date]],"mmm")</f>
        <v>Jul</v>
      </c>
    </row>
    <row r="1336" spans="1:23" ht="15.6">
      <c r="A1336" s="11">
        <v>3868</v>
      </c>
      <c r="B1336" s="12">
        <v>46214</v>
      </c>
      <c r="C1336" s="11">
        <f t="shared" si="140"/>
        <v>2026</v>
      </c>
      <c r="D1336" s="13" t="str">
        <f t="shared" si="141"/>
        <v>Jul</v>
      </c>
      <c r="E1336" s="14" t="str">
        <f t="shared" si="142"/>
        <v>Q3</v>
      </c>
      <c r="F1336" s="11" t="s">
        <v>35</v>
      </c>
      <c r="G1336" s="11" t="s">
        <v>63</v>
      </c>
      <c r="H1336" s="11" t="s">
        <v>26</v>
      </c>
      <c r="I1336" s="11" t="s">
        <v>40</v>
      </c>
      <c r="J1336" s="11" t="s">
        <v>33</v>
      </c>
      <c r="K1336" s="11" t="s">
        <v>34</v>
      </c>
      <c r="L1336" s="15">
        <v>1</v>
      </c>
      <c r="M1336" s="16">
        <v>90.79</v>
      </c>
      <c r="N1336" s="17">
        <v>0</v>
      </c>
      <c r="O1336" s="16">
        <v>46.39</v>
      </c>
      <c r="P1336" s="16">
        <f t="shared" si="143"/>
        <v>90.79</v>
      </c>
      <c r="Q1336" s="16">
        <f t="shared" si="144"/>
        <v>46.39</v>
      </c>
      <c r="R1336" s="16">
        <f t="shared" si="145"/>
        <v>44.4</v>
      </c>
      <c r="S1336" s="18">
        <f t="shared" si="146"/>
        <v>0.48904064324264801</v>
      </c>
      <c r="T1336" s="19">
        <f>YEAR(SalesDataTable[[#This Row],[Order Date]])</f>
        <v>2026</v>
      </c>
      <c r="U1336" s="18" t="str">
        <f>"Q"&amp;ROUNDUP(MONTH(SalesDataTable[[#This Row],[Order Date]])/3,0)</f>
        <v>Q3</v>
      </c>
      <c r="V1336" s="15">
        <f>MONTH(SalesDataTable[[#This Row],[Order Date]])</f>
        <v>7</v>
      </c>
      <c r="W1336" s="18" t="str">
        <f>TEXT(SalesDataTable[[#This Row],[Order Date]],"mmm")</f>
        <v>Jul</v>
      </c>
    </row>
    <row r="1337" spans="1:23" ht="15.6">
      <c r="A1337" s="11">
        <v>4365</v>
      </c>
      <c r="B1337" s="12">
        <v>46214</v>
      </c>
      <c r="C1337" s="11">
        <f t="shared" si="140"/>
        <v>2026</v>
      </c>
      <c r="D1337" s="13" t="str">
        <f t="shared" si="141"/>
        <v>Jul</v>
      </c>
      <c r="E1337" s="14" t="str">
        <f t="shared" si="142"/>
        <v>Q3</v>
      </c>
      <c r="F1337" s="11" t="s">
        <v>30</v>
      </c>
      <c r="G1337" s="11" t="s">
        <v>65</v>
      </c>
      <c r="H1337" s="11" t="s">
        <v>26</v>
      </c>
      <c r="I1337" s="11" t="s">
        <v>27</v>
      </c>
      <c r="J1337" s="11" t="s">
        <v>28</v>
      </c>
      <c r="K1337" s="11" t="s">
        <v>50</v>
      </c>
      <c r="L1337" s="15">
        <v>1</v>
      </c>
      <c r="M1337" s="16">
        <v>41.33</v>
      </c>
      <c r="N1337" s="17">
        <v>0</v>
      </c>
      <c r="O1337" s="16">
        <v>17.2</v>
      </c>
      <c r="P1337" s="16">
        <f t="shared" si="143"/>
        <v>41.33</v>
      </c>
      <c r="Q1337" s="16">
        <f t="shared" si="144"/>
        <v>17.2</v>
      </c>
      <c r="R1337" s="16">
        <f t="shared" si="145"/>
        <v>24.13</v>
      </c>
      <c r="S1337" s="18">
        <f t="shared" si="146"/>
        <v>0.58383740624243896</v>
      </c>
      <c r="T1337" s="19">
        <f>YEAR(SalesDataTable[[#This Row],[Order Date]])</f>
        <v>2026</v>
      </c>
      <c r="U1337" s="18" t="str">
        <f>"Q"&amp;ROUNDUP(MONTH(SalesDataTable[[#This Row],[Order Date]])/3,0)</f>
        <v>Q3</v>
      </c>
      <c r="V1337" s="15">
        <f>MONTH(SalesDataTable[[#This Row],[Order Date]])</f>
        <v>7</v>
      </c>
      <c r="W1337" s="18" t="str">
        <f>TEXT(SalesDataTable[[#This Row],[Order Date]],"mmm")</f>
        <v>Jul</v>
      </c>
    </row>
    <row r="1338" spans="1:23" ht="15.6">
      <c r="A1338" s="11">
        <v>314</v>
      </c>
      <c r="B1338" s="12">
        <v>46215</v>
      </c>
      <c r="C1338" s="11">
        <f t="shared" si="140"/>
        <v>2026</v>
      </c>
      <c r="D1338" s="13" t="str">
        <f t="shared" si="141"/>
        <v>Jul</v>
      </c>
      <c r="E1338" s="14" t="str">
        <f t="shared" si="142"/>
        <v>Q3</v>
      </c>
      <c r="F1338" s="11" t="s">
        <v>35</v>
      </c>
      <c r="G1338" s="11" t="s">
        <v>36</v>
      </c>
      <c r="H1338" s="11" t="s">
        <v>26</v>
      </c>
      <c r="I1338" s="11" t="s">
        <v>27</v>
      </c>
      <c r="J1338" s="11" t="s">
        <v>58</v>
      </c>
      <c r="K1338" s="11" t="s">
        <v>59</v>
      </c>
      <c r="L1338" s="15">
        <v>2</v>
      </c>
      <c r="M1338" s="16">
        <v>41.09</v>
      </c>
      <c r="N1338" s="17">
        <v>0.05</v>
      </c>
      <c r="O1338" s="16">
        <v>14.54</v>
      </c>
      <c r="P1338" s="16">
        <f t="shared" si="143"/>
        <v>78.070999999999998</v>
      </c>
      <c r="Q1338" s="16">
        <f t="shared" si="144"/>
        <v>29.08</v>
      </c>
      <c r="R1338" s="16">
        <f t="shared" si="145"/>
        <v>48.991</v>
      </c>
      <c r="S1338" s="18">
        <f t="shared" si="146"/>
        <v>0.62751854081541203</v>
      </c>
      <c r="T1338" s="19">
        <f>YEAR(SalesDataTable[[#This Row],[Order Date]])</f>
        <v>2026</v>
      </c>
      <c r="U1338" s="18" t="str">
        <f>"Q"&amp;ROUNDUP(MONTH(SalesDataTable[[#This Row],[Order Date]])/3,0)</f>
        <v>Q3</v>
      </c>
      <c r="V1338" s="15">
        <f>MONTH(SalesDataTable[[#This Row],[Order Date]])</f>
        <v>7</v>
      </c>
      <c r="W1338" s="18" t="str">
        <f>TEXT(SalesDataTable[[#This Row],[Order Date]],"mmm")</f>
        <v>Jul</v>
      </c>
    </row>
    <row r="1339" spans="1:23" ht="15.6">
      <c r="A1339" s="11">
        <v>552</v>
      </c>
      <c r="B1339" s="12">
        <v>46215</v>
      </c>
      <c r="C1339" s="11">
        <f t="shared" si="140"/>
        <v>2026</v>
      </c>
      <c r="D1339" s="13" t="str">
        <f t="shared" si="141"/>
        <v>Jul</v>
      </c>
      <c r="E1339" s="14" t="str">
        <f t="shared" si="142"/>
        <v>Q3</v>
      </c>
      <c r="F1339" s="11" t="s">
        <v>30</v>
      </c>
      <c r="G1339" s="11" t="s">
        <v>67</v>
      </c>
      <c r="H1339" s="11" t="s">
        <v>32</v>
      </c>
      <c r="I1339" s="11" t="s">
        <v>40</v>
      </c>
      <c r="J1339" s="11" t="s">
        <v>47</v>
      </c>
      <c r="K1339" s="11" t="s">
        <v>64</v>
      </c>
      <c r="L1339" s="15">
        <v>5</v>
      </c>
      <c r="M1339" s="16">
        <v>82.39</v>
      </c>
      <c r="N1339" s="17">
        <v>0.05</v>
      </c>
      <c r="O1339" s="16">
        <v>39.479999999999997</v>
      </c>
      <c r="P1339" s="16">
        <f t="shared" si="143"/>
        <v>391.35250000000002</v>
      </c>
      <c r="Q1339" s="16">
        <f t="shared" si="144"/>
        <v>197.4</v>
      </c>
      <c r="R1339" s="16">
        <f t="shared" si="145"/>
        <v>193.95249999999999</v>
      </c>
      <c r="S1339" s="18">
        <f t="shared" si="146"/>
        <v>0.49559540312122702</v>
      </c>
      <c r="T1339" s="19">
        <f>YEAR(SalesDataTable[[#This Row],[Order Date]])</f>
        <v>2026</v>
      </c>
      <c r="U1339" s="18" t="str">
        <f>"Q"&amp;ROUNDUP(MONTH(SalesDataTable[[#This Row],[Order Date]])/3,0)</f>
        <v>Q3</v>
      </c>
      <c r="V1339" s="15">
        <f>MONTH(SalesDataTable[[#This Row],[Order Date]])</f>
        <v>7</v>
      </c>
      <c r="W1339" s="18" t="str">
        <f>TEXT(SalesDataTable[[#This Row],[Order Date]],"mmm")</f>
        <v>Jul</v>
      </c>
    </row>
    <row r="1340" spans="1:23" ht="15.6">
      <c r="A1340" s="11">
        <v>1317</v>
      </c>
      <c r="B1340" s="12">
        <v>46215</v>
      </c>
      <c r="C1340" s="11">
        <f t="shared" si="140"/>
        <v>2026</v>
      </c>
      <c r="D1340" s="13" t="str">
        <f t="shared" si="141"/>
        <v>Jul</v>
      </c>
      <c r="E1340" s="14" t="str">
        <f t="shared" si="142"/>
        <v>Q3</v>
      </c>
      <c r="F1340" s="11" t="s">
        <v>30</v>
      </c>
      <c r="G1340" s="11" t="s">
        <v>73</v>
      </c>
      <c r="H1340" s="11" t="s">
        <v>26</v>
      </c>
      <c r="I1340" s="11" t="s">
        <v>40</v>
      </c>
      <c r="J1340" s="11" t="s">
        <v>58</v>
      </c>
      <c r="K1340" s="11" t="s">
        <v>66</v>
      </c>
      <c r="L1340" s="15">
        <v>3</v>
      </c>
      <c r="M1340" s="16">
        <v>37</v>
      </c>
      <c r="N1340" s="17">
        <v>0</v>
      </c>
      <c r="O1340" s="16">
        <v>13.69</v>
      </c>
      <c r="P1340" s="16">
        <f t="shared" si="143"/>
        <v>111</v>
      </c>
      <c r="Q1340" s="16">
        <f t="shared" si="144"/>
        <v>41.07</v>
      </c>
      <c r="R1340" s="16">
        <f t="shared" si="145"/>
        <v>69.930000000000007</v>
      </c>
      <c r="S1340" s="18">
        <f t="shared" si="146"/>
        <v>0.63</v>
      </c>
      <c r="T1340" s="19">
        <f>YEAR(SalesDataTable[[#This Row],[Order Date]])</f>
        <v>2026</v>
      </c>
      <c r="U1340" s="18" t="str">
        <f>"Q"&amp;ROUNDUP(MONTH(SalesDataTable[[#This Row],[Order Date]])/3,0)</f>
        <v>Q3</v>
      </c>
      <c r="V1340" s="15">
        <f>MONTH(SalesDataTable[[#This Row],[Order Date]])</f>
        <v>7</v>
      </c>
      <c r="W1340" s="18" t="str">
        <f>TEXT(SalesDataTable[[#This Row],[Order Date]],"mmm")</f>
        <v>Jul</v>
      </c>
    </row>
    <row r="1341" spans="1:23" ht="15.6">
      <c r="A1341" s="11">
        <v>1515</v>
      </c>
      <c r="B1341" s="12">
        <v>46215</v>
      </c>
      <c r="C1341" s="11">
        <f t="shared" si="140"/>
        <v>2026</v>
      </c>
      <c r="D1341" s="13" t="str">
        <f t="shared" si="141"/>
        <v>Jul</v>
      </c>
      <c r="E1341" s="14" t="str">
        <f t="shared" si="142"/>
        <v>Q3</v>
      </c>
      <c r="F1341" s="11" t="s">
        <v>44</v>
      </c>
      <c r="G1341" s="11" t="s">
        <v>57</v>
      </c>
      <c r="H1341" s="11" t="s">
        <v>43</v>
      </c>
      <c r="I1341" s="11" t="s">
        <v>37</v>
      </c>
      <c r="J1341" s="11" t="s">
        <v>58</v>
      </c>
      <c r="K1341" s="11" t="s">
        <v>59</v>
      </c>
      <c r="L1341" s="15">
        <v>2</v>
      </c>
      <c r="M1341" s="16">
        <v>40.9</v>
      </c>
      <c r="N1341" s="17">
        <v>0</v>
      </c>
      <c r="O1341" s="16">
        <v>14.81</v>
      </c>
      <c r="P1341" s="16">
        <f t="shared" si="143"/>
        <v>81.8</v>
      </c>
      <c r="Q1341" s="16">
        <f t="shared" si="144"/>
        <v>29.62</v>
      </c>
      <c r="R1341" s="16">
        <f t="shared" si="145"/>
        <v>52.18</v>
      </c>
      <c r="S1341" s="18">
        <f t="shared" si="146"/>
        <v>0.637897310513447</v>
      </c>
      <c r="T1341" s="19">
        <f>YEAR(SalesDataTable[[#This Row],[Order Date]])</f>
        <v>2026</v>
      </c>
      <c r="U1341" s="18" t="str">
        <f>"Q"&amp;ROUNDUP(MONTH(SalesDataTable[[#This Row],[Order Date]])/3,0)</f>
        <v>Q3</v>
      </c>
      <c r="V1341" s="15">
        <f>MONTH(SalesDataTable[[#This Row],[Order Date]])</f>
        <v>7</v>
      </c>
      <c r="W1341" s="18" t="str">
        <f>TEXT(SalesDataTable[[#This Row],[Order Date]],"mmm")</f>
        <v>Jul</v>
      </c>
    </row>
    <row r="1342" spans="1:23" ht="15.6">
      <c r="A1342" s="11">
        <v>1674</v>
      </c>
      <c r="B1342" s="12">
        <v>46215</v>
      </c>
      <c r="C1342" s="11">
        <f t="shared" si="140"/>
        <v>2026</v>
      </c>
      <c r="D1342" s="13" t="str">
        <f t="shared" si="141"/>
        <v>Jul</v>
      </c>
      <c r="E1342" s="14" t="str">
        <f t="shared" si="142"/>
        <v>Q3</v>
      </c>
      <c r="F1342" s="11" t="s">
        <v>24</v>
      </c>
      <c r="G1342" s="11" t="s">
        <v>25</v>
      </c>
      <c r="H1342" s="11" t="s">
        <v>26</v>
      </c>
      <c r="I1342" s="11" t="s">
        <v>37</v>
      </c>
      <c r="J1342" s="11" t="s">
        <v>58</v>
      </c>
      <c r="K1342" s="11" t="s">
        <v>62</v>
      </c>
      <c r="L1342" s="15">
        <v>1</v>
      </c>
      <c r="M1342" s="16">
        <v>123.33</v>
      </c>
      <c r="N1342" s="17">
        <v>0.1</v>
      </c>
      <c r="O1342" s="16">
        <v>70.900000000000006</v>
      </c>
      <c r="P1342" s="16">
        <f t="shared" si="143"/>
        <v>110.997</v>
      </c>
      <c r="Q1342" s="16">
        <f t="shared" si="144"/>
        <v>70.900000000000006</v>
      </c>
      <c r="R1342" s="16">
        <f t="shared" si="145"/>
        <v>40.097000000000001</v>
      </c>
      <c r="S1342" s="18">
        <f t="shared" si="146"/>
        <v>0.36124399758552</v>
      </c>
      <c r="T1342" s="19">
        <f>YEAR(SalesDataTable[[#This Row],[Order Date]])</f>
        <v>2026</v>
      </c>
      <c r="U1342" s="18" t="str">
        <f>"Q"&amp;ROUNDUP(MONTH(SalesDataTable[[#This Row],[Order Date]])/3,0)</f>
        <v>Q3</v>
      </c>
      <c r="V1342" s="15">
        <f>MONTH(SalesDataTable[[#This Row],[Order Date]])</f>
        <v>7</v>
      </c>
      <c r="W1342" s="18" t="str">
        <f>TEXT(SalesDataTable[[#This Row],[Order Date]],"mmm")</f>
        <v>Jul</v>
      </c>
    </row>
    <row r="1343" spans="1:23" ht="15.6">
      <c r="A1343" s="11">
        <v>2407</v>
      </c>
      <c r="B1343" s="12">
        <v>46215</v>
      </c>
      <c r="C1343" s="11">
        <f t="shared" si="140"/>
        <v>2026</v>
      </c>
      <c r="D1343" s="13" t="str">
        <f t="shared" si="141"/>
        <v>Jul</v>
      </c>
      <c r="E1343" s="14" t="str">
        <f t="shared" si="142"/>
        <v>Q3</v>
      </c>
      <c r="F1343" s="11" t="s">
        <v>30</v>
      </c>
      <c r="G1343" s="11" t="s">
        <v>67</v>
      </c>
      <c r="H1343" s="11" t="s">
        <v>52</v>
      </c>
      <c r="I1343" s="11" t="s">
        <v>40</v>
      </c>
      <c r="J1343" s="11" t="s">
        <v>33</v>
      </c>
      <c r="K1343" s="11" t="s">
        <v>61</v>
      </c>
      <c r="L1343" s="15">
        <v>1</v>
      </c>
      <c r="M1343" s="16">
        <v>153.25</v>
      </c>
      <c r="N1343" s="17">
        <v>0.15</v>
      </c>
      <c r="O1343" s="16">
        <v>78.28</v>
      </c>
      <c r="P1343" s="16">
        <f t="shared" si="143"/>
        <v>130.26249999999999</v>
      </c>
      <c r="Q1343" s="16">
        <f t="shared" si="144"/>
        <v>78.28</v>
      </c>
      <c r="R1343" s="16">
        <f t="shared" si="145"/>
        <v>51.982500000000002</v>
      </c>
      <c r="S1343" s="18">
        <f t="shared" si="146"/>
        <v>0.39905959121005702</v>
      </c>
      <c r="T1343" s="19">
        <f>YEAR(SalesDataTable[[#This Row],[Order Date]])</f>
        <v>2026</v>
      </c>
      <c r="U1343" s="18" t="str">
        <f>"Q"&amp;ROUNDUP(MONTH(SalesDataTable[[#This Row],[Order Date]])/3,0)</f>
        <v>Q3</v>
      </c>
      <c r="V1343" s="15">
        <f>MONTH(SalesDataTable[[#This Row],[Order Date]])</f>
        <v>7</v>
      </c>
      <c r="W1343" s="18" t="str">
        <f>TEXT(SalesDataTable[[#This Row],[Order Date]],"mmm")</f>
        <v>Jul</v>
      </c>
    </row>
    <row r="1344" spans="1:23" ht="15.6">
      <c r="A1344" s="11">
        <v>2817</v>
      </c>
      <c r="B1344" s="12">
        <v>46215</v>
      </c>
      <c r="C1344" s="11">
        <f t="shared" si="140"/>
        <v>2026</v>
      </c>
      <c r="D1344" s="13" t="str">
        <f t="shared" si="141"/>
        <v>Jul</v>
      </c>
      <c r="E1344" s="14" t="str">
        <f t="shared" si="142"/>
        <v>Q3</v>
      </c>
      <c r="F1344" s="11" t="s">
        <v>44</v>
      </c>
      <c r="G1344" s="11" t="s">
        <v>55</v>
      </c>
      <c r="H1344" s="11" t="s">
        <v>52</v>
      </c>
      <c r="I1344" s="11" t="s">
        <v>37</v>
      </c>
      <c r="J1344" s="11" t="s">
        <v>38</v>
      </c>
      <c r="K1344" s="11" t="s">
        <v>68</v>
      </c>
      <c r="L1344" s="15">
        <v>3</v>
      </c>
      <c r="M1344" s="16">
        <v>134.43</v>
      </c>
      <c r="N1344" s="17">
        <v>0.1</v>
      </c>
      <c r="O1344" s="16">
        <v>65.78</v>
      </c>
      <c r="P1344" s="16">
        <f t="shared" si="143"/>
        <v>362.96100000000001</v>
      </c>
      <c r="Q1344" s="16">
        <f t="shared" si="144"/>
        <v>197.34</v>
      </c>
      <c r="R1344" s="16">
        <f t="shared" si="145"/>
        <v>165.62100000000001</v>
      </c>
      <c r="S1344" s="18">
        <f t="shared" si="146"/>
        <v>0.45630522287518499</v>
      </c>
      <c r="T1344" s="19">
        <f>YEAR(SalesDataTable[[#This Row],[Order Date]])</f>
        <v>2026</v>
      </c>
      <c r="U1344" s="18" t="str">
        <f>"Q"&amp;ROUNDUP(MONTH(SalesDataTable[[#This Row],[Order Date]])/3,0)</f>
        <v>Q3</v>
      </c>
      <c r="V1344" s="15">
        <f>MONTH(SalesDataTable[[#This Row],[Order Date]])</f>
        <v>7</v>
      </c>
      <c r="W1344" s="18" t="str">
        <f>TEXT(SalesDataTable[[#This Row],[Order Date]],"mmm")</f>
        <v>Jul</v>
      </c>
    </row>
    <row r="1345" spans="1:23" ht="15.6">
      <c r="A1345" s="11">
        <v>3059</v>
      </c>
      <c r="B1345" s="12">
        <v>46215</v>
      </c>
      <c r="C1345" s="11">
        <f t="shared" si="140"/>
        <v>2026</v>
      </c>
      <c r="D1345" s="13" t="str">
        <f t="shared" si="141"/>
        <v>Jul</v>
      </c>
      <c r="E1345" s="14" t="str">
        <f t="shared" si="142"/>
        <v>Q3</v>
      </c>
      <c r="F1345" s="11" t="s">
        <v>24</v>
      </c>
      <c r="G1345" s="11" t="s">
        <v>25</v>
      </c>
      <c r="H1345" s="11" t="s">
        <v>26</v>
      </c>
      <c r="I1345" s="11" t="s">
        <v>27</v>
      </c>
      <c r="J1345" s="11" t="s">
        <v>33</v>
      </c>
      <c r="K1345" s="11" t="s">
        <v>34</v>
      </c>
      <c r="L1345" s="15">
        <v>1</v>
      </c>
      <c r="M1345" s="16">
        <v>93.73</v>
      </c>
      <c r="N1345" s="17">
        <v>0.05</v>
      </c>
      <c r="O1345" s="16">
        <v>44.51</v>
      </c>
      <c r="P1345" s="16">
        <f t="shared" si="143"/>
        <v>89.043499999999995</v>
      </c>
      <c r="Q1345" s="16">
        <f t="shared" si="144"/>
        <v>44.51</v>
      </c>
      <c r="R1345" s="16">
        <f t="shared" si="145"/>
        <v>44.533499999999997</v>
      </c>
      <c r="S1345" s="18">
        <f t="shared" si="146"/>
        <v>0.50013195797559595</v>
      </c>
      <c r="T1345" s="19">
        <f>YEAR(SalesDataTable[[#This Row],[Order Date]])</f>
        <v>2026</v>
      </c>
      <c r="U1345" s="18" t="str">
        <f>"Q"&amp;ROUNDUP(MONTH(SalesDataTable[[#This Row],[Order Date]])/3,0)</f>
        <v>Q3</v>
      </c>
      <c r="V1345" s="15">
        <f>MONTH(SalesDataTable[[#This Row],[Order Date]])</f>
        <v>7</v>
      </c>
      <c r="W1345" s="18" t="str">
        <f>TEXT(SalesDataTable[[#This Row],[Order Date]],"mmm")</f>
        <v>Jul</v>
      </c>
    </row>
    <row r="1346" spans="1:23" ht="15.6">
      <c r="A1346" s="11">
        <v>3210</v>
      </c>
      <c r="B1346" s="12">
        <v>46215</v>
      </c>
      <c r="C1346" s="11">
        <f t="shared" ref="C1346:C1409" si="147">YEAR(B1346)</f>
        <v>2026</v>
      </c>
      <c r="D1346" s="13" t="str">
        <f t="shared" ref="D1346:D1409" si="148">TEXT(B1346,"MMM")</f>
        <v>Jul</v>
      </c>
      <c r="E1346" s="14" t="str">
        <f t="shared" ref="E1346:E1409" si="149">"Q"&amp;ROUNDUP(MONTH(B1346)/3,0)</f>
        <v>Q3</v>
      </c>
      <c r="F1346" s="11" t="s">
        <v>24</v>
      </c>
      <c r="G1346" s="11" t="s">
        <v>25</v>
      </c>
      <c r="H1346" s="11" t="s">
        <v>26</v>
      </c>
      <c r="I1346" s="11" t="s">
        <v>27</v>
      </c>
      <c r="J1346" s="11" t="s">
        <v>38</v>
      </c>
      <c r="K1346" s="11" t="s">
        <v>39</v>
      </c>
      <c r="L1346" s="15">
        <v>1</v>
      </c>
      <c r="M1346" s="16">
        <v>37.090000000000003</v>
      </c>
      <c r="N1346" s="17">
        <v>0</v>
      </c>
      <c r="O1346" s="16">
        <v>13.43</v>
      </c>
      <c r="P1346" s="16">
        <f t="shared" ref="P1346:P1409" si="150">L1346*M1346*(1-N1346)</f>
        <v>37.090000000000003</v>
      </c>
      <c r="Q1346" s="16">
        <f t="shared" ref="Q1346:Q1409" si="151">L1346*O1346</f>
        <v>13.43</v>
      </c>
      <c r="R1346" s="16">
        <f t="shared" ref="R1346:R1409" si="152">P1346-Q1346</f>
        <v>23.66</v>
      </c>
      <c r="S1346" s="18">
        <f t="shared" ref="S1346:S1409" si="153">IFERROR(R1346/P1346,0)</f>
        <v>0.63790779185764401</v>
      </c>
      <c r="T1346" s="19">
        <f>YEAR(SalesDataTable[[#This Row],[Order Date]])</f>
        <v>2026</v>
      </c>
      <c r="U1346" s="18" t="str">
        <f>"Q"&amp;ROUNDUP(MONTH(SalesDataTable[[#This Row],[Order Date]])/3,0)</f>
        <v>Q3</v>
      </c>
      <c r="V1346" s="15">
        <f>MONTH(SalesDataTable[[#This Row],[Order Date]])</f>
        <v>7</v>
      </c>
      <c r="W1346" s="18" t="str">
        <f>TEXT(SalesDataTable[[#This Row],[Order Date]],"mmm")</f>
        <v>Jul</v>
      </c>
    </row>
    <row r="1347" spans="1:23" ht="15.6">
      <c r="A1347" s="11">
        <v>3670</v>
      </c>
      <c r="B1347" s="12">
        <v>46215</v>
      </c>
      <c r="C1347" s="11">
        <f t="shared" si="147"/>
        <v>2026</v>
      </c>
      <c r="D1347" s="13" t="str">
        <f t="shared" si="148"/>
        <v>Jul</v>
      </c>
      <c r="E1347" s="14" t="str">
        <f t="shared" si="149"/>
        <v>Q3</v>
      </c>
      <c r="F1347" s="11" t="s">
        <v>24</v>
      </c>
      <c r="G1347" s="11" t="s">
        <v>25</v>
      </c>
      <c r="H1347" s="11" t="s">
        <v>43</v>
      </c>
      <c r="I1347" s="11" t="s">
        <v>37</v>
      </c>
      <c r="J1347" s="11" t="s">
        <v>38</v>
      </c>
      <c r="K1347" s="11" t="s">
        <v>56</v>
      </c>
      <c r="L1347" s="15">
        <v>1</v>
      </c>
      <c r="M1347" s="16">
        <v>45.43</v>
      </c>
      <c r="N1347" s="17">
        <v>0</v>
      </c>
      <c r="O1347" s="16">
        <v>18.66</v>
      </c>
      <c r="P1347" s="16">
        <f t="shared" si="150"/>
        <v>45.43</v>
      </c>
      <c r="Q1347" s="16">
        <f t="shared" si="151"/>
        <v>18.66</v>
      </c>
      <c r="R1347" s="16">
        <f t="shared" si="152"/>
        <v>26.77</v>
      </c>
      <c r="S1347" s="18">
        <f t="shared" si="153"/>
        <v>0.58925819942769098</v>
      </c>
      <c r="T1347" s="19">
        <f>YEAR(SalesDataTable[[#This Row],[Order Date]])</f>
        <v>2026</v>
      </c>
      <c r="U1347" s="18" t="str">
        <f>"Q"&amp;ROUNDUP(MONTH(SalesDataTable[[#This Row],[Order Date]])/3,0)</f>
        <v>Q3</v>
      </c>
      <c r="V1347" s="15">
        <f>MONTH(SalesDataTable[[#This Row],[Order Date]])</f>
        <v>7</v>
      </c>
      <c r="W1347" s="18" t="str">
        <f>TEXT(SalesDataTable[[#This Row],[Order Date]],"mmm")</f>
        <v>Jul</v>
      </c>
    </row>
    <row r="1348" spans="1:23" ht="15.6">
      <c r="A1348" s="11">
        <v>4017</v>
      </c>
      <c r="B1348" s="12">
        <v>46215</v>
      </c>
      <c r="C1348" s="11">
        <f t="shared" si="147"/>
        <v>2026</v>
      </c>
      <c r="D1348" s="13" t="str">
        <f t="shared" si="148"/>
        <v>Jul</v>
      </c>
      <c r="E1348" s="14" t="str">
        <f t="shared" si="149"/>
        <v>Q3</v>
      </c>
      <c r="F1348" s="11" t="s">
        <v>44</v>
      </c>
      <c r="G1348" s="11" t="s">
        <v>57</v>
      </c>
      <c r="H1348" s="11" t="s">
        <v>52</v>
      </c>
      <c r="I1348" s="11" t="s">
        <v>37</v>
      </c>
      <c r="J1348" s="11" t="s">
        <v>58</v>
      </c>
      <c r="K1348" s="11" t="s">
        <v>59</v>
      </c>
      <c r="L1348" s="15">
        <v>1</v>
      </c>
      <c r="M1348" s="16">
        <v>39.5</v>
      </c>
      <c r="N1348" s="17">
        <v>0.1</v>
      </c>
      <c r="O1348" s="16">
        <v>14.86</v>
      </c>
      <c r="P1348" s="16">
        <f t="shared" si="150"/>
        <v>35.549999999999997</v>
      </c>
      <c r="Q1348" s="16">
        <f t="shared" si="151"/>
        <v>14.86</v>
      </c>
      <c r="R1348" s="16">
        <f t="shared" si="152"/>
        <v>20.69</v>
      </c>
      <c r="S1348" s="18">
        <f t="shared" si="153"/>
        <v>0.58199718706047798</v>
      </c>
      <c r="T1348" s="19">
        <f>YEAR(SalesDataTable[[#This Row],[Order Date]])</f>
        <v>2026</v>
      </c>
      <c r="U1348" s="18" t="str">
        <f>"Q"&amp;ROUNDUP(MONTH(SalesDataTable[[#This Row],[Order Date]])/3,0)</f>
        <v>Q3</v>
      </c>
      <c r="V1348" s="15">
        <f>MONTH(SalesDataTable[[#This Row],[Order Date]])</f>
        <v>7</v>
      </c>
      <c r="W1348" s="18" t="str">
        <f>TEXT(SalesDataTable[[#This Row],[Order Date]],"mmm")</f>
        <v>Jul</v>
      </c>
    </row>
    <row r="1349" spans="1:23" ht="15.6">
      <c r="A1349" s="11">
        <v>5012</v>
      </c>
      <c r="B1349" s="12">
        <v>46215</v>
      </c>
      <c r="C1349" s="11">
        <f t="shared" si="147"/>
        <v>2026</v>
      </c>
      <c r="D1349" s="13" t="str">
        <f t="shared" si="148"/>
        <v>Jul</v>
      </c>
      <c r="E1349" s="14" t="str">
        <f t="shared" si="149"/>
        <v>Q3</v>
      </c>
      <c r="F1349" s="11" t="s">
        <v>35</v>
      </c>
      <c r="G1349" s="11" t="s">
        <v>76</v>
      </c>
      <c r="H1349" s="11" t="s">
        <v>43</v>
      </c>
      <c r="I1349" s="11" t="s">
        <v>27</v>
      </c>
      <c r="J1349" s="11" t="s">
        <v>58</v>
      </c>
      <c r="K1349" s="11" t="s">
        <v>62</v>
      </c>
      <c r="L1349" s="15">
        <v>2</v>
      </c>
      <c r="M1349" s="16">
        <v>123.58</v>
      </c>
      <c r="N1349" s="17">
        <v>0.1</v>
      </c>
      <c r="O1349" s="16">
        <v>68.739999999999995</v>
      </c>
      <c r="P1349" s="16">
        <f t="shared" si="150"/>
        <v>222.44399999999999</v>
      </c>
      <c r="Q1349" s="16">
        <f t="shared" si="151"/>
        <v>137.47999999999999</v>
      </c>
      <c r="R1349" s="16">
        <f t="shared" si="152"/>
        <v>84.963999999999999</v>
      </c>
      <c r="S1349" s="18">
        <f t="shared" si="153"/>
        <v>0.38195680710650798</v>
      </c>
      <c r="T1349" s="19">
        <f>YEAR(SalesDataTable[[#This Row],[Order Date]])</f>
        <v>2026</v>
      </c>
      <c r="U1349" s="18" t="str">
        <f>"Q"&amp;ROUNDUP(MONTH(SalesDataTable[[#This Row],[Order Date]])/3,0)</f>
        <v>Q3</v>
      </c>
      <c r="V1349" s="15">
        <f>MONTH(SalesDataTable[[#This Row],[Order Date]])</f>
        <v>7</v>
      </c>
      <c r="W1349" s="18" t="str">
        <f>TEXT(SalesDataTable[[#This Row],[Order Date]],"mmm")</f>
        <v>Jul</v>
      </c>
    </row>
    <row r="1350" spans="1:23" ht="15.6">
      <c r="A1350" s="11">
        <v>884</v>
      </c>
      <c r="B1350" s="12">
        <v>46216</v>
      </c>
      <c r="C1350" s="11">
        <f t="shared" si="147"/>
        <v>2026</v>
      </c>
      <c r="D1350" s="13" t="str">
        <f t="shared" si="148"/>
        <v>Jul</v>
      </c>
      <c r="E1350" s="14" t="str">
        <f t="shared" si="149"/>
        <v>Q3</v>
      </c>
      <c r="F1350" s="11" t="s">
        <v>44</v>
      </c>
      <c r="G1350" s="11" t="s">
        <v>71</v>
      </c>
      <c r="H1350" s="11" t="s">
        <v>43</v>
      </c>
      <c r="I1350" s="11" t="s">
        <v>27</v>
      </c>
      <c r="J1350" s="11" t="s">
        <v>28</v>
      </c>
      <c r="K1350" s="11" t="s">
        <v>54</v>
      </c>
      <c r="L1350" s="15">
        <v>1</v>
      </c>
      <c r="M1350" s="16">
        <v>103.61</v>
      </c>
      <c r="N1350" s="17">
        <v>0</v>
      </c>
      <c r="O1350" s="16">
        <v>51.84</v>
      </c>
      <c r="P1350" s="16">
        <f t="shared" si="150"/>
        <v>103.61</v>
      </c>
      <c r="Q1350" s="16">
        <f t="shared" si="151"/>
        <v>51.84</v>
      </c>
      <c r="R1350" s="16">
        <f t="shared" si="152"/>
        <v>51.77</v>
      </c>
      <c r="S1350" s="18">
        <f t="shared" si="153"/>
        <v>0.49966219476884499</v>
      </c>
      <c r="T1350" s="19">
        <f>YEAR(SalesDataTable[[#This Row],[Order Date]])</f>
        <v>2026</v>
      </c>
      <c r="U1350" s="18" t="str">
        <f>"Q"&amp;ROUNDUP(MONTH(SalesDataTable[[#This Row],[Order Date]])/3,0)</f>
        <v>Q3</v>
      </c>
      <c r="V1350" s="15">
        <f>MONTH(SalesDataTable[[#This Row],[Order Date]])</f>
        <v>7</v>
      </c>
      <c r="W1350" s="18" t="str">
        <f>TEXT(SalesDataTable[[#This Row],[Order Date]],"mmm")</f>
        <v>Jul</v>
      </c>
    </row>
    <row r="1351" spans="1:23" ht="15.6">
      <c r="A1351" s="11">
        <v>1025</v>
      </c>
      <c r="B1351" s="12">
        <v>46216</v>
      </c>
      <c r="C1351" s="11">
        <f t="shared" si="147"/>
        <v>2026</v>
      </c>
      <c r="D1351" s="13" t="str">
        <f t="shared" si="148"/>
        <v>Jul</v>
      </c>
      <c r="E1351" s="14" t="str">
        <f t="shared" si="149"/>
        <v>Q3</v>
      </c>
      <c r="F1351" s="11" t="s">
        <v>35</v>
      </c>
      <c r="G1351" s="11" t="s">
        <v>36</v>
      </c>
      <c r="H1351" s="11" t="s">
        <v>43</v>
      </c>
      <c r="I1351" s="11" t="s">
        <v>27</v>
      </c>
      <c r="J1351" s="11" t="s">
        <v>33</v>
      </c>
      <c r="K1351" s="11" t="s">
        <v>41</v>
      </c>
      <c r="L1351" s="15">
        <v>2</v>
      </c>
      <c r="M1351" s="16">
        <v>145.75</v>
      </c>
      <c r="N1351" s="17">
        <v>0.05</v>
      </c>
      <c r="O1351" s="16">
        <v>79.319999999999993</v>
      </c>
      <c r="P1351" s="16">
        <f t="shared" si="150"/>
        <v>276.92500000000001</v>
      </c>
      <c r="Q1351" s="16">
        <f t="shared" si="151"/>
        <v>158.63999999999999</v>
      </c>
      <c r="R1351" s="16">
        <f t="shared" si="152"/>
        <v>118.285</v>
      </c>
      <c r="S1351" s="18">
        <f t="shared" si="153"/>
        <v>0.42713731154644802</v>
      </c>
      <c r="T1351" s="19">
        <f>YEAR(SalesDataTable[[#This Row],[Order Date]])</f>
        <v>2026</v>
      </c>
      <c r="U1351" s="18" t="str">
        <f>"Q"&amp;ROUNDUP(MONTH(SalesDataTable[[#This Row],[Order Date]])/3,0)</f>
        <v>Q3</v>
      </c>
      <c r="V1351" s="15">
        <f>MONTH(SalesDataTable[[#This Row],[Order Date]])</f>
        <v>7</v>
      </c>
      <c r="W1351" s="18" t="str">
        <f>TEXT(SalesDataTable[[#This Row],[Order Date]],"mmm")</f>
        <v>Jul</v>
      </c>
    </row>
    <row r="1352" spans="1:23" ht="15.6">
      <c r="A1352" s="11">
        <v>1279</v>
      </c>
      <c r="B1352" s="12">
        <v>46216</v>
      </c>
      <c r="C1352" s="11">
        <f t="shared" si="147"/>
        <v>2026</v>
      </c>
      <c r="D1352" s="13" t="str">
        <f t="shared" si="148"/>
        <v>Jul</v>
      </c>
      <c r="E1352" s="14" t="str">
        <f t="shared" si="149"/>
        <v>Q3</v>
      </c>
      <c r="F1352" s="11" t="s">
        <v>44</v>
      </c>
      <c r="G1352" s="11" t="s">
        <v>57</v>
      </c>
      <c r="H1352" s="11" t="s">
        <v>52</v>
      </c>
      <c r="I1352" s="11" t="s">
        <v>37</v>
      </c>
      <c r="J1352" s="11" t="s">
        <v>47</v>
      </c>
      <c r="K1352" s="11" t="s">
        <v>53</v>
      </c>
      <c r="L1352" s="15">
        <v>2</v>
      </c>
      <c r="M1352" s="16">
        <v>193.76</v>
      </c>
      <c r="N1352" s="17">
        <v>0.1</v>
      </c>
      <c r="O1352" s="16">
        <v>104.66</v>
      </c>
      <c r="P1352" s="16">
        <f t="shared" si="150"/>
        <v>348.76799999999997</v>
      </c>
      <c r="Q1352" s="16">
        <f t="shared" si="151"/>
        <v>209.32</v>
      </c>
      <c r="R1352" s="16">
        <f t="shared" si="152"/>
        <v>139.44800000000001</v>
      </c>
      <c r="S1352" s="18">
        <f t="shared" si="153"/>
        <v>0.39983025965684899</v>
      </c>
      <c r="T1352" s="19">
        <f>YEAR(SalesDataTable[[#This Row],[Order Date]])</f>
        <v>2026</v>
      </c>
      <c r="U1352" s="18" t="str">
        <f>"Q"&amp;ROUNDUP(MONTH(SalesDataTable[[#This Row],[Order Date]])/3,0)</f>
        <v>Q3</v>
      </c>
      <c r="V1352" s="15">
        <f>MONTH(SalesDataTable[[#This Row],[Order Date]])</f>
        <v>7</v>
      </c>
      <c r="W1352" s="18" t="str">
        <f>TEXT(SalesDataTable[[#This Row],[Order Date]],"mmm")</f>
        <v>Jul</v>
      </c>
    </row>
    <row r="1353" spans="1:23" ht="15.6">
      <c r="A1353" s="11">
        <v>1534</v>
      </c>
      <c r="B1353" s="12">
        <v>46216</v>
      </c>
      <c r="C1353" s="11">
        <f t="shared" si="147"/>
        <v>2026</v>
      </c>
      <c r="D1353" s="13" t="str">
        <f t="shared" si="148"/>
        <v>Jul</v>
      </c>
      <c r="E1353" s="14" t="str">
        <f t="shared" si="149"/>
        <v>Q3</v>
      </c>
      <c r="F1353" s="11" t="s">
        <v>35</v>
      </c>
      <c r="G1353" s="11" t="s">
        <v>76</v>
      </c>
      <c r="H1353" s="11" t="s">
        <v>26</v>
      </c>
      <c r="I1353" s="11" t="s">
        <v>27</v>
      </c>
      <c r="J1353" s="11" t="s">
        <v>33</v>
      </c>
      <c r="K1353" s="11" t="s">
        <v>41</v>
      </c>
      <c r="L1353" s="15">
        <v>2</v>
      </c>
      <c r="M1353" s="16">
        <v>146.09</v>
      </c>
      <c r="N1353" s="17">
        <v>0.1</v>
      </c>
      <c r="O1353" s="16">
        <v>79.36</v>
      </c>
      <c r="P1353" s="16">
        <f t="shared" si="150"/>
        <v>262.96199999999999</v>
      </c>
      <c r="Q1353" s="16">
        <f t="shared" si="151"/>
        <v>158.72</v>
      </c>
      <c r="R1353" s="16">
        <f t="shared" si="152"/>
        <v>104.242</v>
      </c>
      <c r="S1353" s="18">
        <f t="shared" si="153"/>
        <v>0.39641469109605199</v>
      </c>
      <c r="T1353" s="19">
        <f>YEAR(SalesDataTable[[#This Row],[Order Date]])</f>
        <v>2026</v>
      </c>
      <c r="U1353" s="18" t="str">
        <f>"Q"&amp;ROUNDUP(MONTH(SalesDataTable[[#This Row],[Order Date]])/3,0)</f>
        <v>Q3</v>
      </c>
      <c r="V1353" s="15">
        <f>MONTH(SalesDataTable[[#This Row],[Order Date]])</f>
        <v>7</v>
      </c>
      <c r="W1353" s="18" t="str">
        <f>TEXT(SalesDataTable[[#This Row],[Order Date]],"mmm")</f>
        <v>Jul</v>
      </c>
    </row>
    <row r="1354" spans="1:23" ht="15.6">
      <c r="A1354" s="11">
        <v>2147</v>
      </c>
      <c r="B1354" s="12">
        <v>46216</v>
      </c>
      <c r="C1354" s="11">
        <f t="shared" si="147"/>
        <v>2026</v>
      </c>
      <c r="D1354" s="13" t="str">
        <f t="shared" si="148"/>
        <v>Jul</v>
      </c>
      <c r="E1354" s="14" t="str">
        <f t="shared" si="149"/>
        <v>Q3</v>
      </c>
      <c r="F1354" s="11" t="s">
        <v>30</v>
      </c>
      <c r="G1354" s="11" t="s">
        <v>73</v>
      </c>
      <c r="H1354" s="11" t="s">
        <v>43</v>
      </c>
      <c r="I1354" s="11" t="s">
        <v>37</v>
      </c>
      <c r="J1354" s="11" t="s">
        <v>38</v>
      </c>
      <c r="K1354" s="11" t="s">
        <v>68</v>
      </c>
      <c r="L1354" s="15">
        <v>1</v>
      </c>
      <c r="M1354" s="16">
        <v>131.91999999999999</v>
      </c>
      <c r="N1354" s="17">
        <v>0</v>
      </c>
      <c r="O1354" s="16">
        <v>66.19</v>
      </c>
      <c r="P1354" s="16">
        <f t="shared" si="150"/>
        <v>131.91999999999999</v>
      </c>
      <c r="Q1354" s="16">
        <f t="shared" si="151"/>
        <v>66.19</v>
      </c>
      <c r="R1354" s="16">
        <f t="shared" si="152"/>
        <v>65.73</v>
      </c>
      <c r="S1354" s="18">
        <f t="shared" si="153"/>
        <v>0.49825651910248597</v>
      </c>
      <c r="T1354" s="19">
        <f>YEAR(SalesDataTable[[#This Row],[Order Date]])</f>
        <v>2026</v>
      </c>
      <c r="U1354" s="18" t="str">
        <f>"Q"&amp;ROUNDUP(MONTH(SalesDataTable[[#This Row],[Order Date]])/3,0)</f>
        <v>Q3</v>
      </c>
      <c r="V1354" s="15">
        <f>MONTH(SalesDataTable[[#This Row],[Order Date]])</f>
        <v>7</v>
      </c>
      <c r="W1354" s="18" t="str">
        <f>TEXT(SalesDataTable[[#This Row],[Order Date]],"mmm")</f>
        <v>Jul</v>
      </c>
    </row>
    <row r="1355" spans="1:23" ht="15.6">
      <c r="A1355" s="11">
        <v>2385</v>
      </c>
      <c r="B1355" s="12">
        <v>46216</v>
      </c>
      <c r="C1355" s="11">
        <f t="shared" si="147"/>
        <v>2026</v>
      </c>
      <c r="D1355" s="13" t="str">
        <f t="shared" si="148"/>
        <v>Jul</v>
      </c>
      <c r="E1355" s="14" t="str">
        <f t="shared" si="149"/>
        <v>Q3</v>
      </c>
      <c r="F1355" s="11" t="s">
        <v>30</v>
      </c>
      <c r="G1355" s="11" t="s">
        <v>65</v>
      </c>
      <c r="H1355" s="11" t="s">
        <v>32</v>
      </c>
      <c r="I1355" s="11" t="s">
        <v>40</v>
      </c>
      <c r="J1355" s="11" t="s">
        <v>47</v>
      </c>
      <c r="K1355" s="11" t="s">
        <v>64</v>
      </c>
      <c r="L1355" s="15">
        <v>6</v>
      </c>
      <c r="M1355" s="16">
        <v>83.28</v>
      </c>
      <c r="N1355" s="17">
        <v>0.15</v>
      </c>
      <c r="O1355" s="16">
        <v>38.76</v>
      </c>
      <c r="P1355" s="16">
        <f t="shared" si="150"/>
        <v>424.72800000000001</v>
      </c>
      <c r="Q1355" s="16">
        <f t="shared" si="151"/>
        <v>232.56</v>
      </c>
      <c r="R1355" s="16">
        <f t="shared" si="152"/>
        <v>192.16800000000001</v>
      </c>
      <c r="S1355" s="18">
        <f t="shared" si="153"/>
        <v>0.45244956772334299</v>
      </c>
      <c r="T1355" s="19">
        <f>YEAR(SalesDataTable[[#This Row],[Order Date]])</f>
        <v>2026</v>
      </c>
      <c r="U1355" s="18" t="str">
        <f>"Q"&amp;ROUNDUP(MONTH(SalesDataTable[[#This Row],[Order Date]])/3,0)</f>
        <v>Q3</v>
      </c>
      <c r="V1355" s="15">
        <f>MONTH(SalesDataTable[[#This Row],[Order Date]])</f>
        <v>7</v>
      </c>
      <c r="W1355" s="18" t="str">
        <f>TEXT(SalesDataTable[[#This Row],[Order Date]],"mmm")</f>
        <v>Jul</v>
      </c>
    </row>
    <row r="1356" spans="1:23" ht="15.6">
      <c r="A1356" s="11">
        <v>2517</v>
      </c>
      <c r="B1356" s="12">
        <v>46216</v>
      </c>
      <c r="C1356" s="11">
        <f t="shared" si="147"/>
        <v>2026</v>
      </c>
      <c r="D1356" s="13" t="str">
        <f t="shared" si="148"/>
        <v>Jul</v>
      </c>
      <c r="E1356" s="14" t="str">
        <f t="shared" si="149"/>
        <v>Q3</v>
      </c>
      <c r="F1356" s="11" t="s">
        <v>30</v>
      </c>
      <c r="G1356" s="11" t="s">
        <v>51</v>
      </c>
      <c r="H1356" s="11" t="s">
        <v>26</v>
      </c>
      <c r="I1356" s="11" t="s">
        <v>37</v>
      </c>
      <c r="J1356" s="11" t="s">
        <v>38</v>
      </c>
      <c r="K1356" s="11" t="s">
        <v>39</v>
      </c>
      <c r="L1356" s="15">
        <v>1</v>
      </c>
      <c r="M1356" s="16">
        <v>36.479999999999997</v>
      </c>
      <c r="N1356" s="17">
        <v>0.05</v>
      </c>
      <c r="O1356" s="16">
        <v>13.22</v>
      </c>
      <c r="P1356" s="16">
        <f t="shared" si="150"/>
        <v>34.655999999999999</v>
      </c>
      <c r="Q1356" s="16">
        <f t="shared" si="151"/>
        <v>13.22</v>
      </c>
      <c r="R1356" s="16">
        <f t="shared" si="152"/>
        <v>21.436</v>
      </c>
      <c r="S1356" s="18">
        <f t="shared" si="153"/>
        <v>0.61853647276085</v>
      </c>
      <c r="T1356" s="19">
        <f>YEAR(SalesDataTable[[#This Row],[Order Date]])</f>
        <v>2026</v>
      </c>
      <c r="U1356" s="18" t="str">
        <f>"Q"&amp;ROUNDUP(MONTH(SalesDataTable[[#This Row],[Order Date]])/3,0)</f>
        <v>Q3</v>
      </c>
      <c r="V1356" s="15">
        <f>MONTH(SalesDataTable[[#This Row],[Order Date]])</f>
        <v>7</v>
      </c>
      <c r="W1356" s="18" t="str">
        <f>TEXT(SalesDataTable[[#This Row],[Order Date]],"mmm")</f>
        <v>Jul</v>
      </c>
    </row>
    <row r="1357" spans="1:23" ht="15.6">
      <c r="A1357" s="11">
        <v>2746</v>
      </c>
      <c r="B1357" s="12">
        <v>46216</v>
      </c>
      <c r="C1357" s="11">
        <f t="shared" si="147"/>
        <v>2026</v>
      </c>
      <c r="D1357" s="13" t="str">
        <f t="shared" si="148"/>
        <v>Jul</v>
      </c>
      <c r="E1357" s="14" t="str">
        <f t="shared" si="149"/>
        <v>Q3</v>
      </c>
      <c r="F1357" s="11" t="s">
        <v>24</v>
      </c>
      <c r="G1357" s="11" t="s">
        <v>25</v>
      </c>
      <c r="H1357" s="11" t="s">
        <v>43</v>
      </c>
      <c r="I1357" s="11" t="s">
        <v>37</v>
      </c>
      <c r="J1357" s="11" t="s">
        <v>33</v>
      </c>
      <c r="K1357" s="11" t="s">
        <v>61</v>
      </c>
      <c r="L1357" s="15">
        <v>3</v>
      </c>
      <c r="M1357" s="16">
        <v>155.44</v>
      </c>
      <c r="N1357" s="17">
        <v>0.05</v>
      </c>
      <c r="O1357" s="16">
        <v>79.95</v>
      </c>
      <c r="P1357" s="16">
        <f t="shared" si="150"/>
        <v>443.00400000000002</v>
      </c>
      <c r="Q1357" s="16">
        <f t="shared" si="151"/>
        <v>239.85</v>
      </c>
      <c r="R1357" s="16">
        <f t="shared" si="152"/>
        <v>203.154</v>
      </c>
      <c r="S1357" s="18">
        <f t="shared" si="153"/>
        <v>0.45858276674702703</v>
      </c>
      <c r="T1357" s="19">
        <f>YEAR(SalesDataTable[[#This Row],[Order Date]])</f>
        <v>2026</v>
      </c>
      <c r="U1357" s="18" t="str">
        <f>"Q"&amp;ROUNDUP(MONTH(SalesDataTable[[#This Row],[Order Date]])/3,0)</f>
        <v>Q3</v>
      </c>
      <c r="V1357" s="15">
        <f>MONTH(SalesDataTable[[#This Row],[Order Date]])</f>
        <v>7</v>
      </c>
      <c r="W1357" s="18" t="str">
        <f>TEXT(SalesDataTable[[#This Row],[Order Date]],"mmm")</f>
        <v>Jul</v>
      </c>
    </row>
    <row r="1358" spans="1:23" ht="15.6">
      <c r="A1358" s="11">
        <v>3297</v>
      </c>
      <c r="B1358" s="12">
        <v>46216</v>
      </c>
      <c r="C1358" s="11">
        <f t="shared" si="147"/>
        <v>2026</v>
      </c>
      <c r="D1358" s="13" t="str">
        <f t="shared" si="148"/>
        <v>Jul</v>
      </c>
      <c r="E1358" s="14" t="str">
        <f t="shared" si="149"/>
        <v>Q3</v>
      </c>
      <c r="F1358" s="11" t="s">
        <v>24</v>
      </c>
      <c r="G1358" s="11" t="s">
        <v>74</v>
      </c>
      <c r="H1358" s="11" t="s">
        <v>32</v>
      </c>
      <c r="I1358" s="11" t="s">
        <v>27</v>
      </c>
      <c r="J1358" s="11" t="s">
        <v>58</v>
      </c>
      <c r="K1358" s="11" t="s">
        <v>59</v>
      </c>
      <c r="L1358" s="15">
        <v>6</v>
      </c>
      <c r="M1358" s="16">
        <v>40.58</v>
      </c>
      <c r="N1358" s="17">
        <v>0.15</v>
      </c>
      <c r="O1358" s="16">
        <v>15.06</v>
      </c>
      <c r="P1358" s="16">
        <f t="shared" si="150"/>
        <v>206.958</v>
      </c>
      <c r="Q1358" s="16">
        <f t="shared" si="151"/>
        <v>90.36</v>
      </c>
      <c r="R1358" s="16">
        <f t="shared" si="152"/>
        <v>116.598</v>
      </c>
      <c r="S1358" s="18">
        <f t="shared" si="153"/>
        <v>0.56338967326704004</v>
      </c>
      <c r="T1358" s="19">
        <f>YEAR(SalesDataTable[[#This Row],[Order Date]])</f>
        <v>2026</v>
      </c>
      <c r="U1358" s="18" t="str">
        <f>"Q"&amp;ROUNDUP(MONTH(SalesDataTable[[#This Row],[Order Date]])/3,0)</f>
        <v>Q3</v>
      </c>
      <c r="V1358" s="15">
        <f>MONTH(SalesDataTable[[#This Row],[Order Date]])</f>
        <v>7</v>
      </c>
      <c r="W1358" s="18" t="str">
        <f>TEXT(SalesDataTable[[#This Row],[Order Date]],"mmm")</f>
        <v>Jul</v>
      </c>
    </row>
    <row r="1359" spans="1:23" ht="15.6">
      <c r="A1359" s="11">
        <v>772</v>
      </c>
      <c r="B1359" s="12">
        <v>46217</v>
      </c>
      <c r="C1359" s="11">
        <f t="shared" si="147"/>
        <v>2026</v>
      </c>
      <c r="D1359" s="13" t="str">
        <f t="shared" si="148"/>
        <v>Jul</v>
      </c>
      <c r="E1359" s="14" t="str">
        <f t="shared" si="149"/>
        <v>Q3</v>
      </c>
      <c r="F1359" s="11" t="s">
        <v>44</v>
      </c>
      <c r="G1359" s="11" t="s">
        <v>71</v>
      </c>
      <c r="H1359" s="11" t="s">
        <v>26</v>
      </c>
      <c r="I1359" s="11" t="s">
        <v>27</v>
      </c>
      <c r="J1359" s="11" t="s">
        <v>28</v>
      </c>
      <c r="K1359" s="11" t="s">
        <v>54</v>
      </c>
      <c r="L1359" s="15">
        <v>2</v>
      </c>
      <c r="M1359" s="16">
        <v>101.03</v>
      </c>
      <c r="N1359" s="17">
        <v>0.1</v>
      </c>
      <c r="O1359" s="16">
        <v>50.98</v>
      </c>
      <c r="P1359" s="16">
        <f t="shared" si="150"/>
        <v>181.85400000000001</v>
      </c>
      <c r="Q1359" s="16">
        <f t="shared" si="151"/>
        <v>101.96</v>
      </c>
      <c r="R1359" s="16">
        <f t="shared" si="152"/>
        <v>79.894000000000005</v>
      </c>
      <c r="S1359" s="18">
        <f t="shared" si="153"/>
        <v>0.43933045190097603</v>
      </c>
      <c r="T1359" s="19">
        <f>YEAR(SalesDataTable[[#This Row],[Order Date]])</f>
        <v>2026</v>
      </c>
      <c r="U1359" s="18" t="str">
        <f>"Q"&amp;ROUNDUP(MONTH(SalesDataTable[[#This Row],[Order Date]])/3,0)</f>
        <v>Q3</v>
      </c>
      <c r="V1359" s="15">
        <f>MONTH(SalesDataTable[[#This Row],[Order Date]])</f>
        <v>7</v>
      </c>
      <c r="W1359" s="18" t="str">
        <f>TEXT(SalesDataTable[[#This Row],[Order Date]],"mmm")</f>
        <v>Jul</v>
      </c>
    </row>
    <row r="1360" spans="1:23" ht="15.6">
      <c r="A1360" s="11">
        <v>838</v>
      </c>
      <c r="B1360" s="12">
        <v>46217</v>
      </c>
      <c r="C1360" s="11">
        <f t="shared" si="147"/>
        <v>2026</v>
      </c>
      <c r="D1360" s="13" t="str">
        <f t="shared" si="148"/>
        <v>Jul</v>
      </c>
      <c r="E1360" s="14" t="str">
        <f t="shared" si="149"/>
        <v>Q3</v>
      </c>
      <c r="F1360" s="11" t="s">
        <v>24</v>
      </c>
      <c r="G1360" s="11" t="s">
        <v>60</v>
      </c>
      <c r="H1360" s="11" t="s">
        <v>43</v>
      </c>
      <c r="I1360" s="11" t="s">
        <v>27</v>
      </c>
      <c r="J1360" s="11" t="s">
        <v>47</v>
      </c>
      <c r="K1360" s="11" t="s">
        <v>64</v>
      </c>
      <c r="L1360" s="15">
        <v>1</v>
      </c>
      <c r="M1360" s="16">
        <v>80.150000000000006</v>
      </c>
      <c r="N1360" s="17">
        <v>0.05</v>
      </c>
      <c r="O1360" s="16">
        <v>38.89</v>
      </c>
      <c r="P1360" s="16">
        <f t="shared" si="150"/>
        <v>76.142499999999998</v>
      </c>
      <c r="Q1360" s="16">
        <f t="shared" si="151"/>
        <v>38.89</v>
      </c>
      <c r="R1360" s="16">
        <f t="shared" si="152"/>
        <v>37.252499999999998</v>
      </c>
      <c r="S1360" s="18">
        <f t="shared" si="153"/>
        <v>0.489247135305513</v>
      </c>
      <c r="T1360" s="19">
        <f>YEAR(SalesDataTable[[#This Row],[Order Date]])</f>
        <v>2026</v>
      </c>
      <c r="U1360" s="18" t="str">
        <f>"Q"&amp;ROUNDUP(MONTH(SalesDataTable[[#This Row],[Order Date]])/3,0)</f>
        <v>Q3</v>
      </c>
      <c r="V1360" s="15">
        <f>MONTH(SalesDataTable[[#This Row],[Order Date]])</f>
        <v>7</v>
      </c>
      <c r="W1360" s="18" t="str">
        <f>TEXT(SalesDataTable[[#This Row],[Order Date]],"mmm")</f>
        <v>Jul</v>
      </c>
    </row>
    <row r="1361" spans="1:23" ht="15.6">
      <c r="A1361" s="11">
        <v>1144</v>
      </c>
      <c r="B1361" s="12">
        <v>46217</v>
      </c>
      <c r="C1361" s="11">
        <f t="shared" si="147"/>
        <v>2026</v>
      </c>
      <c r="D1361" s="13" t="str">
        <f t="shared" si="148"/>
        <v>Jul</v>
      </c>
      <c r="E1361" s="14" t="str">
        <f t="shared" si="149"/>
        <v>Q3</v>
      </c>
      <c r="F1361" s="11" t="s">
        <v>35</v>
      </c>
      <c r="G1361" s="11" t="s">
        <v>36</v>
      </c>
      <c r="H1361" s="11" t="s">
        <v>43</v>
      </c>
      <c r="I1361" s="11" t="s">
        <v>37</v>
      </c>
      <c r="J1361" s="11" t="s">
        <v>47</v>
      </c>
      <c r="K1361" s="11" t="s">
        <v>64</v>
      </c>
      <c r="L1361" s="15">
        <v>1</v>
      </c>
      <c r="M1361" s="16">
        <v>83.74</v>
      </c>
      <c r="N1361" s="17">
        <v>0</v>
      </c>
      <c r="O1361" s="16">
        <v>38.96</v>
      </c>
      <c r="P1361" s="16">
        <f t="shared" si="150"/>
        <v>83.74</v>
      </c>
      <c r="Q1361" s="16">
        <f t="shared" si="151"/>
        <v>38.96</v>
      </c>
      <c r="R1361" s="16">
        <f t="shared" si="152"/>
        <v>44.78</v>
      </c>
      <c r="S1361" s="18">
        <f t="shared" si="153"/>
        <v>0.53475041796035305</v>
      </c>
      <c r="T1361" s="19">
        <f>YEAR(SalesDataTable[[#This Row],[Order Date]])</f>
        <v>2026</v>
      </c>
      <c r="U1361" s="18" t="str">
        <f>"Q"&amp;ROUNDUP(MONTH(SalesDataTable[[#This Row],[Order Date]])/3,0)</f>
        <v>Q3</v>
      </c>
      <c r="V1361" s="15">
        <f>MONTH(SalesDataTable[[#This Row],[Order Date]])</f>
        <v>7</v>
      </c>
      <c r="W1361" s="18" t="str">
        <f>TEXT(SalesDataTable[[#This Row],[Order Date]],"mmm")</f>
        <v>Jul</v>
      </c>
    </row>
    <row r="1362" spans="1:23" ht="15.6">
      <c r="A1362" s="11">
        <v>1686</v>
      </c>
      <c r="B1362" s="12">
        <v>46217</v>
      </c>
      <c r="C1362" s="11">
        <f t="shared" si="147"/>
        <v>2026</v>
      </c>
      <c r="D1362" s="13" t="str">
        <f t="shared" si="148"/>
        <v>Jul</v>
      </c>
      <c r="E1362" s="14" t="str">
        <f t="shared" si="149"/>
        <v>Q3</v>
      </c>
      <c r="F1362" s="11" t="s">
        <v>35</v>
      </c>
      <c r="G1362" s="11" t="s">
        <v>49</v>
      </c>
      <c r="H1362" s="11" t="s">
        <v>32</v>
      </c>
      <c r="I1362" s="11" t="s">
        <v>27</v>
      </c>
      <c r="J1362" s="11" t="s">
        <v>38</v>
      </c>
      <c r="K1362" s="11" t="s">
        <v>39</v>
      </c>
      <c r="L1362" s="15">
        <v>8</v>
      </c>
      <c r="M1362" s="16">
        <v>35.75</v>
      </c>
      <c r="N1362" s="17">
        <v>0.15</v>
      </c>
      <c r="O1362" s="16">
        <v>13.56</v>
      </c>
      <c r="P1362" s="16">
        <f t="shared" si="150"/>
        <v>243.1</v>
      </c>
      <c r="Q1362" s="16">
        <f t="shared" si="151"/>
        <v>108.48</v>
      </c>
      <c r="R1362" s="16">
        <f t="shared" si="152"/>
        <v>134.62</v>
      </c>
      <c r="S1362" s="18">
        <f t="shared" si="153"/>
        <v>0.55376388317564795</v>
      </c>
      <c r="T1362" s="19">
        <f>YEAR(SalesDataTable[[#This Row],[Order Date]])</f>
        <v>2026</v>
      </c>
      <c r="U1362" s="18" t="str">
        <f>"Q"&amp;ROUNDUP(MONTH(SalesDataTable[[#This Row],[Order Date]])/3,0)</f>
        <v>Q3</v>
      </c>
      <c r="V1362" s="15">
        <f>MONTH(SalesDataTable[[#This Row],[Order Date]])</f>
        <v>7</v>
      </c>
      <c r="W1362" s="18" t="str">
        <f>TEXT(SalesDataTable[[#This Row],[Order Date]],"mmm")</f>
        <v>Jul</v>
      </c>
    </row>
    <row r="1363" spans="1:23" ht="15.6">
      <c r="A1363" s="11">
        <v>2823</v>
      </c>
      <c r="B1363" s="12">
        <v>46217</v>
      </c>
      <c r="C1363" s="11">
        <f t="shared" si="147"/>
        <v>2026</v>
      </c>
      <c r="D1363" s="13" t="str">
        <f t="shared" si="148"/>
        <v>Jul</v>
      </c>
      <c r="E1363" s="14" t="str">
        <f t="shared" si="149"/>
        <v>Q3</v>
      </c>
      <c r="F1363" s="11" t="s">
        <v>24</v>
      </c>
      <c r="G1363" s="11" t="s">
        <v>74</v>
      </c>
      <c r="H1363" s="11" t="s">
        <v>26</v>
      </c>
      <c r="I1363" s="11" t="s">
        <v>37</v>
      </c>
      <c r="J1363" s="11" t="s">
        <v>28</v>
      </c>
      <c r="K1363" s="11" t="s">
        <v>29</v>
      </c>
      <c r="L1363" s="15">
        <v>3</v>
      </c>
      <c r="M1363" s="16">
        <v>81.39</v>
      </c>
      <c r="N1363" s="17">
        <v>0</v>
      </c>
      <c r="O1363" s="16">
        <v>43.54</v>
      </c>
      <c r="P1363" s="16">
        <f t="shared" si="150"/>
        <v>244.17</v>
      </c>
      <c r="Q1363" s="16">
        <f t="shared" si="151"/>
        <v>130.62</v>
      </c>
      <c r="R1363" s="16">
        <f t="shared" si="152"/>
        <v>113.55</v>
      </c>
      <c r="S1363" s="18">
        <f t="shared" si="153"/>
        <v>0.46504484580415301</v>
      </c>
      <c r="T1363" s="19">
        <f>YEAR(SalesDataTable[[#This Row],[Order Date]])</f>
        <v>2026</v>
      </c>
      <c r="U1363" s="18" t="str">
        <f>"Q"&amp;ROUNDUP(MONTH(SalesDataTable[[#This Row],[Order Date]])/3,0)</f>
        <v>Q3</v>
      </c>
      <c r="V1363" s="15">
        <f>MONTH(SalesDataTable[[#This Row],[Order Date]])</f>
        <v>7</v>
      </c>
      <c r="W1363" s="18" t="str">
        <f>TEXT(SalesDataTable[[#This Row],[Order Date]],"mmm")</f>
        <v>Jul</v>
      </c>
    </row>
    <row r="1364" spans="1:23" ht="15.6">
      <c r="A1364" s="11">
        <v>2883</v>
      </c>
      <c r="B1364" s="12">
        <v>46217</v>
      </c>
      <c r="C1364" s="11">
        <f t="shared" si="147"/>
        <v>2026</v>
      </c>
      <c r="D1364" s="13" t="str">
        <f t="shared" si="148"/>
        <v>Jul</v>
      </c>
      <c r="E1364" s="14" t="str">
        <f t="shared" si="149"/>
        <v>Q3</v>
      </c>
      <c r="F1364" s="11" t="s">
        <v>35</v>
      </c>
      <c r="G1364" s="11" t="s">
        <v>63</v>
      </c>
      <c r="H1364" s="11" t="s">
        <v>52</v>
      </c>
      <c r="I1364" s="11" t="s">
        <v>37</v>
      </c>
      <c r="J1364" s="11" t="s">
        <v>38</v>
      </c>
      <c r="K1364" s="11" t="s">
        <v>39</v>
      </c>
      <c r="L1364" s="15">
        <v>1</v>
      </c>
      <c r="M1364" s="16">
        <v>36.799999999999997</v>
      </c>
      <c r="N1364" s="17">
        <v>0</v>
      </c>
      <c r="O1364" s="16">
        <v>13.91</v>
      </c>
      <c r="P1364" s="16">
        <f t="shared" si="150"/>
        <v>36.799999999999997</v>
      </c>
      <c r="Q1364" s="16">
        <f t="shared" si="151"/>
        <v>13.91</v>
      </c>
      <c r="R1364" s="16">
        <f t="shared" si="152"/>
        <v>22.89</v>
      </c>
      <c r="S1364" s="18">
        <f t="shared" si="153"/>
        <v>0.62201086956521701</v>
      </c>
      <c r="T1364" s="19">
        <f>YEAR(SalesDataTable[[#This Row],[Order Date]])</f>
        <v>2026</v>
      </c>
      <c r="U1364" s="18" t="str">
        <f>"Q"&amp;ROUNDUP(MONTH(SalesDataTable[[#This Row],[Order Date]])/3,0)</f>
        <v>Q3</v>
      </c>
      <c r="V1364" s="15">
        <f>MONTH(SalesDataTable[[#This Row],[Order Date]])</f>
        <v>7</v>
      </c>
      <c r="W1364" s="18" t="str">
        <f>TEXT(SalesDataTable[[#This Row],[Order Date]],"mmm")</f>
        <v>Jul</v>
      </c>
    </row>
    <row r="1365" spans="1:23" ht="15.6">
      <c r="A1365" s="11">
        <v>3259</v>
      </c>
      <c r="B1365" s="12">
        <v>46217</v>
      </c>
      <c r="C1365" s="11">
        <f t="shared" si="147"/>
        <v>2026</v>
      </c>
      <c r="D1365" s="13" t="str">
        <f t="shared" si="148"/>
        <v>Jul</v>
      </c>
      <c r="E1365" s="14" t="str">
        <f t="shared" si="149"/>
        <v>Q3</v>
      </c>
      <c r="F1365" s="11" t="s">
        <v>35</v>
      </c>
      <c r="G1365" s="11" t="s">
        <v>76</v>
      </c>
      <c r="H1365" s="11" t="s">
        <v>32</v>
      </c>
      <c r="I1365" s="11" t="s">
        <v>27</v>
      </c>
      <c r="J1365" s="11" t="s">
        <v>47</v>
      </c>
      <c r="K1365" s="11" t="s">
        <v>53</v>
      </c>
      <c r="L1365" s="15">
        <v>6</v>
      </c>
      <c r="M1365" s="16">
        <v>194.15</v>
      </c>
      <c r="N1365" s="17">
        <v>0.1</v>
      </c>
      <c r="O1365" s="16">
        <v>105.12</v>
      </c>
      <c r="P1365" s="16">
        <f t="shared" si="150"/>
        <v>1048.4100000000001</v>
      </c>
      <c r="Q1365" s="16">
        <f t="shared" si="151"/>
        <v>630.72</v>
      </c>
      <c r="R1365" s="16">
        <f t="shared" si="152"/>
        <v>417.69</v>
      </c>
      <c r="S1365" s="18">
        <f t="shared" si="153"/>
        <v>0.39840329642029398</v>
      </c>
      <c r="T1365" s="19">
        <f>YEAR(SalesDataTable[[#This Row],[Order Date]])</f>
        <v>2026</v>
      </c>
      <c r="U1365" s="18" t="str">
        <f>"Q"&amp;ROUNDUP(MONTH(SalesDataTable[[#This Row],[Order Date]])/3,0)</f>
        <v>Q3</v>
      </c>
      <c r="V1365" s="15">
        <f>MONTH(SalesDataTable[[#This Row],[Order Date]])</f>
        <v>7</v>
      </c>
      <c r="W1365" s="18" t="str">
        <f>TEXT(SalesDataTable[[#This Row],[Order Date]],"mmm")</f>
        <v>Jul</v>
      </c>
    </row>
    <row r="1366" spans="1:23" ht="15.6">
      <c r="A1366" s="11">
        <v>3709</v>
      </c>
      <c r="B1366" s="12">
        <v>46217</v>
      </c>
      <c r="C1366" s="11">
        <f t="shared" si="147"/>
        <v>2026</v>
      </c>
      <c r="D1366" s="13" t="str">
        <f t="shared" si="148"/>
        <v>Jul</v>
      </c>
      <c r="E1366" s="14" t="str">
        <f t="shared" si="149"/>
        <v>Q3</v>
      </c>
      <c r="F1366" s="11" t="s">
        <v>24</v>
      </c>
      <c r="G1366" s="11" t="s">
        <v>60</v>
      </c>
      <c r="H1366" s="11" t="s">
        <v>26</v>
      </c>
      <c r="I1366" s="11" t="s">
        <v>37</v>
      </c>
      <c r="J1366" s="11" t="s">
        <v>58</v>
      </c>
      <c r="K1366" s="11" t="s">
        <v>69</v>
      </c>
      <c r="L1366" s="15">
        <v>1</v>
      </c>
      <c r="M1366" s="16">
        <v>50.94</v>
      </c>
      <c r="N1366" s="17">
        <v>0</v>
      </c>
      <c r="O1366" s="16">
        <v>22.28</v>
      </c>
      <c r="P1366" s="16">
        <f t="shared" si="150"/>
        <v>50.94</v>
      </c>
      <c r="Q1366" s="16">
        <f t="shared" si="151"/>
        <v>22.28</v>
      </c>
      <c r="R1366" s="16">
        <f t="shared" si="152"/>
        <v>28.66</v>
      </c>
      <c r="S1366" s="18">
        <f t="shared" si="153"/>
        <v>0.56262269336474302</v>
      </c>
      <c r="T1366" s="19">
        <f>YEAR(SalesDataTable[[#This Row],[Order Date]])</f>
        <v>2026</v>
      </c>
      <c r="U1366" s="18" t="str">
        <f>"Q"&amp;ROUNDUP(MONTH(SalesDataTable[[#This Row],[Order Date]])/3,0)</f>
        <v>Q3</v>
      </c>
      <c r="V1366" s="15">
        <f>MONTH(SalesDataTable[[#This Row],[Order Date]])</f>
        <v>7</v>
      </c>
      <c r="W1366" s="18" t="str">
        <f>TEXT(SalesDataTable[[#This Row],[Order Date]],"mmm")</f>
        <v>Jul</v>
      </c>
    </row>
    <row r="1367" spans="1:23" ht="15.6">
      <c r="A1367" s="11">
        <v>61</v>
      </c>
      <c r="B1367" s="12">
        <v>46218</v>
      </c>
      <c r="C1367" s="11">
        <f t="shared" si="147"/>
        <v>2026</v>
      </c>
      <c r="D1367" s="13" t="str">
        <f t="shared" si="148"/>
        <v>Jul</v>
      </c>
      <c r="E1367" s="14" t="str">
        <f t="shared" si="149"/>
        <v>Q3</v>
      </c>
      <c r="F1367" s="11" t="s">
        <v>44</v>
      </c>
      <c r="G1367" s="11" t="s">
        <v>57</v>
      </c>
      <c r="H1367" s="11" t="s">
        <v>26</v>
      </c>
      <c r="I1367" s="11" t="s">
        <v>27</v>
      </c>
      <c r="J1367" s="11" t="s">
        <v>58</v>
      </c>
      <c r="K1367" s="11" t="s">
        <v>62</v>
      </c>
      <c r="L1367" s="15">
        <v>2</v>
      </c>
      <c r="M1367" s="16">
        <v>125.89</v>
      </c>
      <c r="N1367" s="17">
        <v>0</v>
      </c>
      <c r="O1367" s="16">
        <v>70.8</v>
      </c>
      <c r="P1367" s="16">
        <f t="shared" si="150"/>
        <v>251.78</v>
      </c>
      <c r="Q1367" s="16">
        <f t="shared" si="151"/>
        <v>141.6</v>
      </c>
      <c r="R1367" s="16">
        <f t="shared" si="152"/>
        <v>110.18</v>
      </c>
      <c r="S1367" s="18">
        <f t="shared" si="153"/>
        <v>0.437604257685281</v>
      </c>
      <c r="T1367" s="19">
        <f>YEAR(SalesDataTable[[#This Row],[Order Date]])</f>
        <v>2026</v>
      </c>
      <c r="U1367" s="18" t="str">
        <f>"Q"&amp;ROUNDUP(MONTH(SalesDataTable[[#This Row],[Order Date]])/3,0)</f>
        <v>Q3</v>
      </c>
      <c r="V1367" s="15">
        <f>MONTH(SalesDataTable[[#This Row],[Order Date]])</f>
        <v>7</v>
      </c>
      <c r="W1367" s="18" t="str">
        <f>TEXT(SalesDataTable[[#This Row],[Order Date]],"mmm")</f>
        <v>Jul</v>
      </c>
    </row>
    <row r="1368" spans="1:23" ht="15.6">
      <c r="A1368" s="11">
        <v>357</v>
      </c>
      <c r="B1368" s="12">
        <v>46218</v>
      </c>
      <c r="C1368" s="11">
        <f t="shared" si="147"/>
        <v>2026</v>
      </c>
      <c r="D1368" s="13" t="str">
        <f t="shared" si="148"/>
        <v>Jul</v>
      </c>
      <c r="E1368" s="14" t="str">
        <f t="shared" si="149"/>
        <v>Q3</v>
      </c>
      <c r="F1368" s="11" t="s">
        <v>24</v>
      </c>
      <c r="G1368" s="11" t="s">
        <v>60</v>
      </c>
      <c r="H1368" s="11" t="s">
        <v>26</v>
      </c>
      <c r="I1368" s="11" t="s">
        <v>37</v>
      </c>
      <c r="J1368" s="11" t="s">
        <v>58</v>
      </c>
      <c r="K1368" s="11" t="s">
        <v>69</v>
      </c>
      <c r="L1368" s="15">
        <v>2</v>
      </c>
      <c r="M1368" s="16">
        <v>51.9</v>
      </c>
      <c r="N1368" s="17">
        <v>0</v>
      </c>
      <c r="O1368" s="16">
        <v>21.82</v>
      </c>
      <c r="P1368" s="16">
        <f t="shared" si="150"/>
        <v>103.8</v>
      </c>
      <c r="Q1368" s="16">
        <f t="shared" si="151"/>
        <v>43.64</v>
      </c>
      <c r="R1368" s="16">
        <f t="shared" si="152"/>
        <v>60.16</v>
      </c>
      <c r="S1368" s="18">
        <f t="shared" si="153"/>
        <v>0.57957610789980696</v>
      </c>
      <c r="T1368" s="19">
        <f>YEAR(SalesDataTable[[#This Row],[Order Date]])</f>
        <v>2026</v>
      </c>
      <c r="U1368" s="18" t="str">
        <f>"Q"&amp;ROUNDUP(MONTH(SalesDataTable[[#This Row],[Order Date]])/3,0)</f>
        <v>Q3</v>
      </c>
      <c r="V1368" s="15">
        <f>MONTH(SalesDataTable[[#This Row],[Order Date]])</f>
        <v>7</v>
      </c>
      <c r="W1368" s="18" t="str">
        <f>TEXT(SalesDataTable[[#This Row],[Order Date]],"mmm")</f>
        <v>Jul</v>
      </c>
    </row>
    <row r="1369" spans="1:23" ht="15.6">
      <c r="A1369" s="11">
        <v>1607</v>
      </c>
      <c r="B1369" s="12">
        <v>46218</v>
      </c>
      <c r="C1369" s="11">
        <f t="shared" si="147"/>
        <v>2026</v>
      </c>
      <c r="D1369" s="13" t="str">
        <f t="shared" si="148"/>
        <v>Jul</v>
      </c>
      <c r="E1369" s="14" t="str">
        <f t="shared" si="149"/>
        <v>Q3</v>
      </c>
      <c r="F1369" s="11" t="s">
        <v>24</v>
      </c>
      <c r="G1369" s="11" t="s">
        <v>25</v>
      </c>
      <c r="H1369" s="11" t="s">
        <v>43</v>
      </c>
      <c r="I1369" s="11" t="s">
        <v>37</v>
      </c>
      <c r="J1369" s="11" t="s">
        <v>58</v>
      </c>
      <c r="K1369" s="11" t="s">
        <v>59</v>
      </c>
      <c r="L1369" s="15">
        <v>2</v>
      </c>
      <c r="M1369" s="16">
        <v>39.75</v>
      </c>
      <c r="N1369" s="17">
        <v>0</v>
      </c>
      <c r="O1369" s="16">
        <v>14.78</v>
      </c>
      <c r="P1369" s="16">
        <f t="shared" si="150"/>
        <v>79.5</v>
      </c>
      <c r="Q1369" s="16">
        <f t="shared" si="151"/>
        <v>29.56</v>
      </c>
      <c r="R1369" s="16">
        <f t="shared" si="152"/>
        <v>49.94</v>
      </c>
      <c r="S1369" s="18">
        <f t="shared" si="153"/>
        <v>0.62817610062893103</v>
      </c>
      <c r="T1369" s="19">
        <f>YEAR(SalesDataTable[[#This Row],[Order Date]])</f>
        <v>2026</v>
      </c>
      <c r="U1369" s="18" t="str">
        <f>"Q"&amp;ROUNDUP(MONTH(SalesDataTable[[#This Row],[Order Date]])/3,0)</f>
        <v>Q3</v>
      </c>
      <c r="V1369" s="15">
        <f>MONTH(SalesDataTable[[#This Row],[Order Date]])</f>
        <v>7</v>
      </c>
      <c r="W1369" s="18" t="str">
        <f>TEXT(SalesDataTable[[#This Row],[Order Date]],"mmm")</f>
        <v>Jul</v>
      </c>
    </row>
    <row r="1370" spans="1:23" ht="15.6">
      <c r="A1370" s="11">
        <v>3295</v>
      </c>
      <c r="B1370" s="12">
        <v>46218</v>
      </c>
      <c r="C1370" s="11">
        <f t="shared" si="147"/>
        <v>2026</v>
      </c>
      <c r="D1370" s="13" t="str">
        <f t="shared" si="148"/>
        <v>Jul</v>
      </c>
      <c r="E1370" s="14" t="str">
        <f t="shared" si="149"/>
        <v>Q3</v>
      </c>
      <c r="F1370" s="11" t="s">
        <v>30</v>
      </c>
      <c r="G1370" s="11" t="s">
        <v>67</v>
      </c>
      <c r="H1370" s="11" t="s">
        <v>52</v>
      </c>
      <c r="I1370" s="11" t="s">
        <v>27</v>
      </c>
      <c r="J1370" s="11" t="s">
        <v>33</v>
      </c>
      <c r="K1370" s="11" t="s">
        <v>34</v>
      </c>
      <c r="L1370" s="15">
        <v>1</v>
      </c>
      <c r="M1370" s="16">
        <v>93.46</v>
      </c>
      <c r="N1370" s="17">
        <v>0.15</v>
      </c>
      <c r="O1370" s="16">
        <v>46.65</v>
      </c>
      <c r="P1370" s="16">
        <f t="shared" si="150"/>
        <v>79.441000000000003</v>
      </c>
      <c r="Q1370" s="16">
        <f t="shared" si="151"/>
        <v>46.65</v>
      </c>
      <c r="R1370" s="16">
        <f t="shared" si="152"/>
        <v>32.790999999999997</v>
      </c>
      <c r="S1370" s="18">
        <f t="shared" si="153"/>
        <v>0.41277174255107602</v>
      </c>
      <c r="T1370" s="19">
        <f>YEAR(SalesDataTable[[#This Row],[Order Date]])</f>
        <v>2026</v>
      </c>
      <c r="U1370" s="18" t="str">
        <f>"Q"&amp;ROUNDUP(MONTH(SalesDataTable[[#This Row],[Order Date]])/3,0)</f>
        <v>Q3</v>
      </c>
      <c r="V1370" s="15">
        <f>MONTH(SalesDataTable[[#This Row],[Order Date]])</f>
        <v>7</v>
      </c>
      <c r="W1370" s="18" t="str">
        <f>TEXT(SalesDataTable[[#This Row],[Order Date]],"mmm")</f>
        <v>Jul</v>
      </c>
    </row>
    <row r="1371" spans="1:23" ht="15.6">
      <c r="A1371" s="11">
        <v>4048</v>
      </c>
      <c r="B1371" s="12">
        <v>46218</v>
      </c>
      <c r="C1371" s="11">
        <f t="shared" si="147"/>
        <v>2026</v>
      </c>
      <c r="D1371" s="13" t="str">
        <f t="shared" si="148"/>
        <v>Jul</v>
      </c>
      <c r="E1371" s="14" t="str">
        <f t="shared" si="149"/>
        <v>Q3</v>
      </c>
      <c r="F1371" s="11" t="s">
        <v>44</v>
      </c>
      <c r="G1371" s="11" t="s">
        <v>71</v>
      </c>
      <c r="H1371" s="11" t="s">
        <v>32</v>
      </c>
      <c r="I1371" s="11" t="s">
        <v>40</v>
      </c>
      <c r="J1371" s="11" t="s">
        <v>28</v>
      </c>
      <c r="K1371" s="11" t="s">
        <v>29</v>
      </c>
      <c r="L1371" s="15">
        <v>3</v>
      </c>
      <c r="M1371" s="16">
        <v>82.79</v>
      </c>
      <c r="N1371" s="17">
        <v>0.1</v>
      </c>
      <c r="O1371" s="16">
        <v>43.07</v>
      </c>
      <c r="P1371" s="16">
        <f t="shared" si="150"/>
        <v>223.53299999999999</v>
      </c>
      <c r="Q1371" s="16">
        <f t="shared" si="151"/>
        <v>129.21</v>
      </c>
      <c r="R1371" s="16">
        <f t="shared" si="152"/>
        <v>94.322999999999993</v>
      </c>
      <c r="S1371" s="18">
        <f t="shared" si="153"/>
        <v>0.421964542148139</v>
      </c>
      <c r="T1371" s="19">
        <f>YEAR(SalesDataTable[[#This Row],[Order Date]])</f>
        <v>2026</v>
      </c>
      <c r="U1371" s="18" t="str">
        <f>"Q"&amp;ROUNDUP(MONTH(SalesDataTable[[#This Row],[Order Date]])/3,0)</f>
        <v>Q3</v>
      </c>
      <c r="V1371" s="15">
        <f>MONTH(SalesDataTable[[#This Row],[Order Date]])</f>
        <v>7</v>
      </c>
      <c r="W1371" s="18" t="str">
        <f>TEXT(SalesDataTable[[#This Row],[Order Date]],"mmm")</f>
        <v>Jul</v>
      </c>
    </row>
    <row r="1372" spans="1:23" ht="15.6">
      <c r="A1372" s="11">
        <v>4424</v>
      </c>
      <c r="B1372" s="12">
        <v>46218</v>
      </c>
      <c r="C1372" s="11">
        <f t="shared" si="147"/>
        <v>2026</v>
      </c>
      <c r="D1372" s="13" t="str">
        <f t="shared" si="148"/>
        <v>Jul</v>
      </c>
      <c r="E1372" s="14" t="str">
        <f t="shared" si="149"/>
        <v>Q3</v>
      </c>
      <c r="F1372" s="11" t="s">
        <v>35</v>
      </c>
      <c r="G1372" s="11" t="s">
        <v>36</v>
      </c>
      <c r="H1372" s="11" t="s">
        <v>43</v>
      </c>
      <c r="I1372" s="11" t="s">
        <v>40</v>
      </c>
      <c r="J1372" s="11" t="s">
        <v>33</v>
      </c>
      <c r="K1372" s="11" t="s">
        <v>34</v>
      </c>
      <c r="L1372" s="15">
        <v>1</v>
      </c>
      <c r="M1372" s="16">
        <v>92.54</v>
      </c>
      <c r="N1372" s="17">
        <v>0</v>
      </c>
      <c r="O1372" s="16">
        <v>44.48</v>
      </c>
      <c r="P1372" s="16">
        <f t="shared" si="150"/>
        <v>92.54</v>
      </c>
      <c r="Q1372" s="16">
        <f t="shared" si="151"/>
        <v>44.48</v>
      </c>
      <c r="R1372" s="16">
        <f t="shared" si="152"/>
        <v>48.06</v>
      </c>
      <c r="S1372" s="18">
        <f t="shared" si="153"/>
        <v>0.51934298681651203</v>
      </c>
      <c r="T1372" s="19">
        <f>YEAR(SalesDataTable[[#This Row],[Order Date]])</f>
        <v>2026</v>
      </c>
      <c r="U1372" s="18" t="str">
        <f>"Q"&amp;ROUNDUP(MONTH(SalesDataTable[[#This Row],[Order Date]])/3,0)</f>
        <v>Q3</v>
      </c>
      <c r="V1372" s="15">
        <f>MONTH(SalesDataTable[[#This Row],[Order Date]])</f>
        <v>7</v>
      </c>
      <c r="W1372" s="18" t="str">
        <f>TEXT(SalesDataTable[[#This Row],[Order Date]],"mmm")</f>
        <v>Jul</v>
      </c>
    </row>
    <row r="1373" spans="1:23" ht="15.6">
      <c r="A1373" s="11">
        <v>4732</v>
      </c>
      <c r="B1373" s="12">
        <v>46218</v>
      </c>
      <c r="C1373" s="11">
        <f t="shared" si="147"/>
        <v>2026</v>
      </c>
      <c r="D1373" s="13" t="str">
        <f t="shared" si="148"/>
        <v>Jul</v>
      </c>
      <c r="E1373" s="14" t="str">
        <f t="shared" si="149"/>
        <v>Q3</v>
      </c>
      <c r="F1373" s="11" t="s">
        <v>30</v>
      </c>
      <c r="G1373" s="11" t="s">
        <v>73</v>
      </c>
      <c r="H1373" s="11" t="s">
        <v>43</v>
      </c>
      <c r="I1373" s="11" t="s">
        <v>37</v>
      </c>
      <c r="J1373" s="11" t="s">
        <v>38</v>
      </c>
      <c r="K1373" s="11" t="s">
        <v>56</v>
      </c>
      <c r="L1373" s="15">
        <v>1</v>
      </c>
      <c r="M1373" s="16">
        <v>46.53</v>
      </c>
      <c r="N1373" s="17">
        <v>0</v>
      </c>
      <c r="O1373" s="16">
        <v>18.829999999999998</v>
      </c>
      <c r="P1373" s="16">
        <f t="shared" si="150"/>
        <v>46.53</v>
      </c>
      <c r="Q1373" s="16">
        <f t="shared" si="151"/>
        <v>18.829999999999998</v>
      </c>
      <c r="R1373" s="16">
        <f t="shared" si="152"/>
        <v>27.7</v>
      </c>
      <c r="S1373" s="18">
        <f t="shared" si="153"/>
        <v>0.59531485063400003</v>
      </c>
      <c r="T1373" s="19">
        <f>YEAR(SalesDataTable[[#This Row],[Order Date]])</f>
        <v>2026</v>
      </c>
      <c r="U1373" s="18" t="str">
        <f>"Q"&amp;ROUNDUP(MONTH(SalesDataTable[[#This Row],[Order Date]])/3,0)</f>
        <v>Q3</v>
      </c>
      <c r="V1373" s="15">
        <f>MONTH(SalesDataTable[[#This Row],[Order Date]])</f>
        <v>7</v>
      </c>
      <c r="W1373" s="18" t="str">
        <f>TEXT(SalesDataTable[[#This Row],[Order Date]],"mmm")</f>
        <v>Jul</v>
      </c>
    </row>
    <row r="1374" spans="1:23" ht="15.6">
      <c r="A1374" s="11">
        <v>194</v>
      </c>
      <c r="B1374" s="12">
        <v>46219</v>
      </c>
      <c r="C1374" s="11">
        <f t="shared" si="147"/>
        <v>2026</v>
      </c>
      <c r="D1374" s="13" t="str">
        <f t="shared" si="148"/>
        <v>Jul</v>
      </c>
      <c r="E1374" s="14" t="str">
        <f t="shared" si="149"/>
        <v>Q3</v>
      </c>
      <c r="F1374" s="11" t="s">
        <v>30</v>
      </c>
      <c r="G1374" s="11" t="s">
        <v>67</v>
      </c>
      <c r="H1374" s="11" t="s">
        <v>26</v>
      </c>
      <c r="I1374" s="11" t="s">
        <v>27</v>
      </c>
      <c r="J1374" s="11" t="s">
        <v>28</v>
      </c>
      <c r="K1374" s="11" t="s">
        <v>46</v>
      </c>
      <c r="L1374" s="15">
        <v>2</v>
      </c>
      <c r="M1374" s="16">
        <v>49.69</v>
      </c>
      <c r="N1374" s="17">
        <v>0</v>
      </c>
      <c r="O1374" s="16">
        <v>21.97</v>
      </c>
      <c r="P1374" s="16">
        <f t="shared" si="150"/>
        <v>99.38</v>
      </c>
      <c r="Q1374" s="16">
        <f t="shared" si="151"/>
        <v>43.94</v>
      </c>
      <c r="R1374" s="16">
        <f t="shared" si="152"/>
        <v>55.44</v>
      </c>
      <c r="S1374" s="18">
        <f t="shared" si="153"/>
        <v>0.557858724089354</v>
      </c>
      <c r="T1374" s="19">
        <f>YEAR(SalesDataTable[[#This Row],[Order Date]])</f>
        <v>2026</v>
      </c>
      <c r="U1374" s="18" t="str">
        <f>"Q"&amp;ROUNDUP(MONTH(SalesDataTable[[#This Row],[Order Date]])/3,0)</f>
        <v>Q3</v>
      </c>
      <c r="V1374" s="15">
        <f>MONTH(SalesDataTable[[#This Row],[Order Date]])</f>
        <v>7</v>
      </c>
      <c r="W1374" s="18" t="str">
        <f>TEXT(SalesDataTable[[#This Row],[Order Date]],"mmm")</f>
        <v>Jul</v>
      </c>
    </row>
    <row r="1375" spans="1:23" ht="15.6">
      <c r="A1375" s="11">
        <v>258</v>
      </c>
      <c r="B1375" s="12">
        <v>46219</v>
      </c>
      <c r="C1375" s="11">
        <f t="shared" si="147"/>
        <v>2026</v>
      </c>
      <c r="D1375" s="13" t="str">
        <f t="shared" si="148"/>
        <v>Jul</v>
      </c>
      <c r="E1375" s="14" t="str">
        <f t="shared" si="149"/>
        <v>Q3</v>
      </c>
      <c r="F1375" s="11" t="s">
        <v>44</v>
      </c>
      <c r="G1375" s="11" t="s">
        <v>57</v>
      </c>
      <c r="H1375" s="11" t="s">
        <v>52</v>
      </c>
      <c r="I1375" s="11" t="s">
        <v>37</v>
      </c>
      <c r="J1375" s="11" t="s">
        <v>33</v>
      </c>
      <c r="K1375" s="11" t="s">
        <v>70</v>
      </c>
      <c r="L1375" s="15">
        <v>3</v>
      </c>
      <c r="M1375" s="16">
        <v>71.34</v>
      </c>
      <c r="N1375" s="17">
        <v>0.1</v>
      </c>
      <c r="O1375" s="16">
        <v>31.71</v>
      </c>
      <c r="P1375" s="16">
        <f t="shared" si="150"/>
        <v>192.61799999999999</v>
      </c>
      <c r="Q1375" s="16">
        <f t="shared" si="151"/>
        <v>95.13</v>
      </c>
      <c r="R1375" s="16">
        <f t="shared" si="152"/>
        <v>97.488</v>
      </c>
      <c r="S1375" s="18">
        <f t="shared" si="153"/>
        <v>0.50612092327819802</v>
      </c>
      <c r="T1375" s="19">
        <f>YEAR(SalesDataTable[[#This Row],[Order Date]])</f>
        <v>2026</v>
      </c>
      <c r="U1375" s="18" t="str">
        <f>"Q"&amp;ROUNDUP(MONTH(SalesDataTable[[#This Row],[Order Date]])/3,0)</f>
        <v>Q3</v>
      </c>
      <c r="V1375" s="15">
        <f>MONTH(SalesDataTable[[#This Row],[Order Date]])</f>
        <v>7</v>
      </c>
      <c r="W1375" s="18" t="str">
        <f>TEXT(SalesDataTable[[#This Row],[Order Date]],"mmm")</f>
        <v>Jul</v>
      </c>
    </row>
    <row r="1376" spans="1:23" ht="15.6">
      <c r="A1376" s="11">
        <v>543</v>
      </c>
      <c r="B1376" s="12">
        <v>46219</v>
      </c>
      <c r="C1376" s="11">
        <f t="shared" si="147"/>
        <v>2026</v>
      </c>
      <c r="D1376" s="13" t="str">
        <f t="shared" si="148"/>
        <v>Jul</v>
      </c>
      <c r="E1376" s="14" t="str">
        <f t="shared" si="149"/>
        <v>Q3</v>
      </c>
      <c r="F1376" s="11" t="s">
        <v>30</v>
      </c>
      <c r="G1376" s="11" t="s">
        <v>73</v>
      </c>
      <c r="H1376" s="11" t="s">
        <v>52</v>
      </c>
      <c r="I1376" s="11" t="s">
        <v>27</v>
      </c>
      <c r="J1376" s="11" t="s">
        <v>28</v>
      </c>
      <c r="K1376" s="11" t="s">
        <v>29</v>
      </c>
      <c r="L1376" s="15">
        <v>1</v>
      </c>
      <c r="M1376" s="16">
        <v>83.03</v>
      </c>
      <c r="N1376" s="17">
        <v>0</v>
      </c>
      <c r="O1376" s="16">
        <v>42.41</v>
      </c>
      <c r="P1376" s="16">
        <f t="shared" si="150"/>
        <v>83.03</v>
      </c>
      <c r="Q1376" s="16">
        <f t="shared" si="151"/>
        <v>42.41</v>
      </c>
      <c r="R1376" s="16">
        <f t="shared" si="152"/>
        <v>40.619999999999997</v>
      </c>
      <c r="S1376" s="18">
        <f t="shared" si="153"/>
        <v>0.48922076357942901</v>
      </c>
      <c r="T1376" s="19">
        <f>YEAR(SalesDataTable[[#This Row],[Order Date]])</f>
        <v>2026</v>
      </c>
      <c r="U1376" s="18" t="str">
        <f>"Q"&amp;ROUNDUP(MONTH(SalesDataTable[[#This Row],[Order Date]])/3,0)</f>
        <v>Q3</v>
      </c>
      <c r="V1376" s="15">
        <f>MONTH(SalesDataTable[[#This Row],[Order Date]])</f>
        <v>7</v>
      </c>
      <c r="W1376" s="18" t="str">
        <f>TEXT(SalesDataTable[[#This Row],[Order Date]],"mmm")</f>
        <v>Jul</v>
      </c>
    </row>
    <row r="1377" spans="1:23" ht="15.6">
      <c r="A1377" s="11">
        <v>972</v>
      </c>
      <c r="B1377" s="12">
        <v>46219</v>
      </c>
      <c r="C1377" s="11">
        <f t="shared" si="147"/>
        <v>2026</v>
      </c>
      <c r="D1377" s="13" t="str">
        <f t="shared" si="148"/>
        <v>Jul</v>
      </c>
      <c r="E1377" s="14" t="str">
        <f t="shared" si="149"/>
        <v>Q3</v>
      </c>
      <c r="F1377" s="11" t="s">
        <v>44</v>
      </c>
      <c r="G1377" s="11" t="s">
        <v>45</v>
      </c>
      <c r="H1377" s="11" t="s">
        <v>26</v>
      </c>
      <c r="I1377" s="11" t="s">
        <v>27</v>
      </c>
      <c r="J1377" s="11" t="s">
        <v>58</v>
      </c>
      <c r="K1377" s="11" t="s">
        <v>59</v>
      </c>
      <c r="L1377" s="15">
        <v>1</v>
      </c>
      <c r="M1377" s="16">
        <v>40.799999999999997</v>
      </c>
      <c r="N1377" s="17">
        <v>0</v>
      </c>
      <c r="O1377" s="16">
        <v>14.42</v>
      </c>
      <c r="P1377" s="16">
        <f t="shared" si="150"/>
        <v>40.799999999999997</v>
      </c>
      <c r="Q1377" s="16">
        <f t="shared" si="151"/>
        <v>14.42</v>
      </c>
      <c r="R1377" s="16">
        <f t="shared" si="152"/>
        <v>26.38</v>
      </c>
      <c r="S1377" s="18">
        <f t="shared" si="153"/>
        <v>0.64656862745097998</v>
      </c>
      <c r="T1377" s="19">
        <f>YEAR(SalesDataTable[[#This Row],[Order Date]])</f>
        <v>2026</v>
      </c>
      <c r="U1377" s="18" t="str">
        <f>"Q"&amp;ROUNDUP(MONTH(SalesDataTable[[#This Row],[Order Date]])/3,0)</f>
        <v>Q3</v>
      </c>
      <c r="V1377" s="15">
        <f>MONTH(SalesDataTable[[#This Row],[Order Date]])</f>
        <v>7</v>
      </c>
      <c r="W1377" s="18" t="str">
        <f>TEXT(SalesDataTable[[#This Row],[Order Date]],"mmm")</f>
        <v>Jul</v>
      </c>
    </row>
    <row r="1378" spans="1:23" ht="15.6">
      <c r="A1378" s="11">
        <v>1146</v>
      </c>
      <c r="B1378" s="12">
        <v>46219</v>
      </c>
      <c r="C1378" s="11">
        <f t="shared" si="147"/>
        <v>2026</v>
      </c>
      <c r="D1378" s="13" t="str">
        <f t="shared" si="148"/>
        <v>Jul</v>
      </c>
      <c r="E1378" s="14" t="str">
        <f t="shared" si="149"/>
        <v>Q3</v>
      </c>
      <c r="F1378" s="11" t="s">
        <v>30</v>
      </c>
      <c r="G1378" s="11" t="s">
        <v>51</v>
      </c>
      <c r="H1378" s="11" t="s">
        <v>52</v>
      </c>
      <c r="I1378" s="11" t="s">
        <v>27</v>
      </c>
      <c r="J1378" s="11" t="s">
        <v>47</v>
      </c>
      <c r="K1378" s="11" t="s">
        <v>75</v>
      </c>
      <c r="L1378" s="15">
        <v>2</v>
      </c>
      <c r="M1378" s="16">
        <v>125.34</v>
      </c>
      <c r="N1378" s="17">
        <v>0.15</v>
      </c>
      <c r="O1378" s="16">
        <v>59.04</v>
      </c>
      <c r="P1378" s="16">
        <f t="shared" si="150"/>
        <v>213.078</v>
      </c>
      <c r="Q1378" s="16">
        <f t="shared" si="151"/>
        <v>118.08</v>
      </c>
      <c r="R1378" s="16">
        <f t="shared" si="152"/>
        <v>94.998000000000005</v>
      </c>
      <c r="S1378" s="18">
        <f t="shared" si="153"/>
        <v>0.44583673584321198</v>
      </c>
      <c r="T1378" s="19">
        <f>YEAR(SalesDataTable[[#This Row],[Order Date]])</f>
        <v>2026</v>
      </c>
      <c r="U1378" s="18" t="str">
        <f>"Q"&amp;ROUNDUP(MONTH(SalesDataTable[[#This Row],[Order Date]])/3,0)</f>
        <v>Q3</v>
      </c>
      <c r="V1378" s="15">
        <f>MONTH(SalesDataTable[[#This Row],[Order Date]])</f>
        <v>7</v>
      </c>
      <c r="W1378" s="18" t="str">
        <f>TEXT(SalesDataTable[[#This Row],[Order Date]],"mmm")</f>
        <v>Jul</v>
      </c>
    </row>
    <row r="1379" spans="1:23" ht="15.6">
      <c r="A1379" s="11">
        <v>1464</v>
      </c>
      <c r="B1379" s="12">
        <v>46219</v>
      </c>
      <c r="C1379" s="11">
        <f t="shared" si="147"/>
        <v>2026</v>
      </c>
      <c r="D1379" s="13" t="str">
        <f t="shared" si="148"/>
        <v>Jul</v>
      </c>
      <c r="E1379" s="14" t="str">
        <f t="shared" si="149"/>
        <v>Q3</v>
      </c>
      <c r="F1379" s="11" t="s">
        <v>24</v>
      </c>
      <c r="G1379" s="11" t="s">
        <v>60</v>
      </c>
      <c r="H1379" s="11" t="s">
        <v>26</v>
      </c>
      <c r="I1379" s="11" t="s">
        <v>27</v>
      </c>
      <c r="J1379" s="11" t="s">
        <v>58</v>
      </c>
      <c r="K1379" s="11" t="s">
        <v>62</v>
      </c>
      <c r="L1379" s="15">
        <v>1</v>
      </c>
      <c r="M1379" s="16">
        <v>122.73</v>
      </c>
      <c r="N1379" s="17">
        <v>0.1</v>
      </c>
      <c r="O1379" s="16">
        <v>70.540000000000006</v>
      </c>
      <c r="P1379" s="16">
        <f t="shared" si="150"/>
        <v>110.45699999999999</v>
      </c>
      <c r="Q1379" s="16">
        <f t="shared" si="151"/>
        <v>70.540000000000006</v>
      </c>
      <c r="R1379" s="16">
        <f t="shared" si="152"/>
        <v>39.917000000000002</v>
      </c>
      <c r="S1379" s="18">
        <f t="shared" si="153"/>
        <v>0.36138044668966202</v>
      </c>
      <c r="T1379" s="19">
        <f>YEAR(SalesDataTable[[#This Row],[Order Date]])</f>
        <v>2026</v>
      </c>
      <c r="U1379" s="18" t="str">
        <f>"Q"&amp;ROUNDUP(MONTH(SalesDataTable[[#This Row],[Order Date]])/3,0)</f>
        <v>Q3</v>
      </c>
      <c r="V1379" s="15">
        <f>MONTH(SalesDataTable[[#This Row],[Order Date]])</f>
        <v>7</v>
      </c>
      <c r="W1379" s="18" t="str">
        <f>TEXT(SalesDataTable[[#This Row],[Order Date]],"mmm")</f>
        <v>Jul</v>
      </c>
    </row>
    <row r="1380" spans="1:23" ht="15.6">
      <c r="A1380" s="11">
        <v>1581</v>
      </c>
      <c r="B1380" s="12">
        <v>46219</v>
      </c>
      <c r="C1380" s="11">
        <f t="shared" si="147"/>
        <v>2026</v>
      </c>
      <c r="D1380" s="13" t="str">
        <f t="shared" si="148"/>
        <v>Jul</v>
      </c>
      <c r="E1380" s="14" t="str">
        <f t="shared" si="149"/>
        <v>Q3</v>
      </c>
      <c r="F1380" s="11" t="s">
        <v>35</v>
      </c>
      <c r="G1380" s="11" t="s">
        <v>49</v>
      </c>
      <c r="H1380" s="11" t="s">
        <v>43</v>
      </c>
      <c r="I1380" s="11" t="s">
        <v>37</v>
      </c>
      <c r="J1380" s="11" t="s">
        <v>33</v>
      </c>
      <c r="K1380" s="11" t="s">
        <v>34</v>
      </c>
      <c r="L1380" s="15">
        <v>5</v>
      </c>
      <c r="M1380" s="16">
        <v>92.72</v>
      </c>
      <c r="N1380" s="17">
        <v>0.1</v>
      </c>
      <c r="O1380" s="16">
        <v>46.2</v>
      </c>
      <c r="P1380" s="16">
        <f t="shared" si="150"/>
        <v>417.24</v>
      </c>
      <c r="Q1380" s="16">
        <f t="shared" si="151"/>
        <v>231</v>
      </c>
      <c r="R1380" s="16">
        <f t="shared" si="152"/>
        <v>186.24</v>
      </c>
      <c r="S1380" s="18">
        <f t="shared" si="153"/>
        <v>0.44636180615473098</v>
      </c>
      <c r="T1380" s="19">
        <f>YEAR(SalesDataTable[[#This Row],[Order Date]])</f>
        <v>2026</v>
      </c>
      <c r="U1380" s="18" t="str">
        <f>"Q"&amp;ROUNDUP(MONTH(SalesDataTable[[#This Row],[Order Date]])/3,0)</f>
        <v>Q3</v>
      </c>
      <c r="V1380" s="15">
        <f>MONTH(SalesDataTable[[#This Row],[Order Date]])</f>
        <v>7</v>
      </c>
      <c r="W1380" s="18" t="str">
        <f>TEXT(SalesDataTable[[#This Row],[Order Date]],"mmm")</f>
        <v>Jul</v>
      </c>
    </row>
    <row r="1381" spans="1:23" ht="15.6">
      <c r="A1381" s="11">
        <v>1894</v>
      </c>
      <c r="B1381" s="12">
        <v>46219</v>
      </c>
      <c r="C1381" s="11">
        <f t="shared" si="147"/>
        <v>2026</v>
      </c>
      <c r="D1381" s="13" t="str">
        <f t="shared" si="148"/>
        <v>Jul</v>
      </c>
      <c r="E1381" s="14" t="str">
        <f t="shared" si="149"/>
        <v>Q3</v>
      </c>
      <c r="F1381" s="11" t="s">
        <v>44</v>
      </c>
      <c r="G1381" s="11" t="s">
        <v>55</v>
      </c>
      <c r="H1381" s="11" t="s">
        <v>32</v>
      </c>
      <c r="I1381" s="11" t="s">
        <v>40</v>
      </c>
      <c r="J1381" s="11" t="s">
        <v>58</v>
      </c>
      <c r="K1381" s="11" t="s">
        <v>66</v>
      </c>
      <c r="L1381" s="15">
        <v>5</v>
      </c>
      <c r="M1381" s="16">
        <v>36.29</v>
      </c>
      <c r="N1381" s="17">
        <v>0.05</v>
      </c>
      <c r="O1381" s="16">
        <v>13.52</v>
      </c>
      <c r="P1381" s="16">
        <f t="shared" si="150"/>
        <v>172.3775</v>
      </c>
      <c r="Q1381" s="16">
        <f t="shared" si="151"/>
        <v>67.599999999999994</v>
      </c>
      <c r="R1381" s="16">
        <f t="shared" si="152"/>
        <v>104.7775</v>
      </c>
      <c r="S1381" s="18">
        <f t="shared" si="153"/>
        <v>0.607837449783179</v>
      </c>
      <c r="T1381" s="19">
        <f>YEAR(SalesDataTable[[#This Row],[Order Date]])</f>
        <v>2026</v>
      </c>
      <c r="U1381" s="18" t="str">
        <f>"Q"&amp;ROUNDUP(MONTH(SalesDataTable[[#This Row],[Order Date]])/3,0)</f>
        <v>Q3</v>
      </c>
      <c r="V1381" s="15">
        <f>MONTH(SalesDataTable[[#This Row],[Order Date]])</f>
        <v>7</v>
      </c>
      <c r="W1381" s="18" t="str">
        <f>TEXT(SalesDataTable[[#This Row],[Order Date]],"mmm")</f>
        <v>Jul</v>
      </c>
    </row>
    <row r="1382" spans="1:23" ht="15.6">
      <c r="A1382" s="11">
        <v>2100</v>
      </c>
      <c r="B1382" s="12">
        <v>46219</v>
      </c>
      <c r="C1382" s="11">
        <f t="shared" si="147"/>
        <v>2026</v>
      </c>
      <c r="D1382" s="13" t="str">
        <f t="shared" si="148"/>
        <v>Jul</v>
      </c>
      <c r="E1382" s="14" t="str">
        <f t="shared" si="149"/>
        <v>Q3</v>
      </c>
      <c r="F1382" s="11" t="s">
        <v>35</v>
      </c>
      <c r="G1382" s="11" t="s">
        <v>36</v>
      </c>
      <c r="H1382" s="11" t="s">
        <v>26</v>
      </c>
      <c r="I1382" s="11" t="s">
        <v>40</v>
      </c>
      <c r="J1382" s="11" t="s">
        <v>28</v>
      </c>
      <c r="K1382" s="11" t="s">
        <v>46</v>
      </c>
      <c r="L1382" s="15">
        <v>2</v>
      </c>
      <c r="M1382" s="16">
        <v>49.84</v>
      </c>
      <c r="N1382" s="17">
        <v>0.1</v>
      </c>
      <c r="O1382" s="16">
        <v>23.06</v>
      </c>
      <c r="P1382" s="16">
        <f t="shared" si="150"/>
        <v>89.712000000000003</v>
      </c>
      <c r="Q1382" s="16">
        <f t="shared" si="151"/>
        <v>46.12</v>
      </c>
      <c r="R1382" s="16">
        <f t="shared" si="152"/>
        <v>43.591999999999999</v>
      </c>
      <c r="S1382" s="18">
        <f t="shared" si="153"/>
        <v>0.48591046905653701</v>
      </c>
      <c r="T1382" s="19">
        <f>YEAR(SalesDataTable[[#This Row],[Order Date]])</f>
        <v>2026</v>
      </c>
      <c r="U1382" s="18" t="str">
        <f>"Q"&amp;ROUNDUP(MONTH(SalesDataTable[[#This Row],[Order Date]])/3,0)</f>
        <v>Q3</v>
      </c>
      <c r="V1382" s="15">
        <f>MONTH(SalesDataTable[[#This Row],[Order Date]])</f>
        <v>7</v>
      </c>
      <c r="W1382" s="18" t="str">
        <f>TEXT(SalesDataTable[[#This Row],[Order Date]],"mmm")</f>
        <v>Jul</v>
      </c>
    </row>
    <row r="1383" spans="1:23" ht="15.6">
      <c r="A1383" s="11">
        <v>2902</v>
      </c>
      <c r="B1383" s="12">
        <v>46219</v>
      </c>
      <c r="C1383" s="11">
        <f t="shared" si="147"/>
        <v>2026</v>
      </c>
      <c r="D1383" s="13" t="str">
        <f t="shared" si="148"/>
        <v>Jul</v>
      </c>
      <c r="E1383" s="14" t="str">
        <f t="shared" si="149"/>
        <v>Q3</v>
      </c>
      <c r="F1383" s="11" t="s">
        <v>30</v>
      </c>
      <c r="G1383" s="11" t="s">
        <v>67</v>
      </c>
      <c r="H1383" s="11" t="s">
        <v>52</v>
      </c>
      <c r="I1383" s="11" t="s">
        <v>40</v>
      </c>
      <c r="J1383" s="11" t="s">
        <v>58</v>
      </c>
      <c r="K1383" s="11" t="s">
        <v>66</v>
      </c>
      <c r="L1383" s="15">
        <v>1</v>
      </c>
      <c r="M1383" s="16">
        <v>35.799999999999997</v>
      </c>
      <c r="N1383" s="17">
        <v>0</v>
      </c>
      <c r="O1383" s="16">
        <v>14.05</v>
      </c>
      <c r="P1383" s="16">
        <f t="shared" si="150"/>
        <v>35.799999999999997</v>
      </c>
      <c r="Q1383" s="16">
        <f t="shared" si="151"/>
        <v>14.05</v>
      </c>
      <c r="R1383" s="16">
        <f t="shared" si="152"/>
        <v>21.75</v>
      </c>
      <c r="S1383" s="18">
        <f t="shared" si="153"/>
        <v>0.60754189944134096</v>
      </c>
      <c r="T1383" s="19">
        <f>YEAR(SalesDataTable[[#This Row],[Order Date]])</f>
        <v>2026</v>
      </c>
      <c r="U1383" s="18" t="str">
        <f>"Q"&amp;ROUNDUP(MONTH(SalesDataTable[[#This Row],[Order Date]])/3,0)</f>
        <v>Q3</v>
      </c>
      <c r="V1383" s="15">
        <f>MONTH(SalesDataTable[[#This Row],[Order Date]])</f>
        <v>7</v>
      </c>
      <c r="W1383" s="18" t="str">
        <f>TEXT(SalesDataTable[[#This Row],[Order Date]],"mmm")</f>
        <v>Jul</v>
      </c>
    </row>
    <row r="1384" spans="1:23" ht="15.6">
      <c r="A1384" s="11">
        <v>3115</v>
      </c>
      <c r="B1384" s="12">
        <v>46219</v>
      </c>
      <c r="C1384" s="11">
        <f t="shared" si="147"/>
        <v>2026</v>
      </c>
      <c r="D1384" s="13" t="str">
        <f t="shared" si="148"/>
        <v>Jul</v>
      </c>
      <c r="E1384" s="14" t="str">
        <f t="shared" si="149"/>
        <v>Q3</v>
      </c>
      <c r="F1384" s="11" t="s">
        <v>44</v>
      </c>
      <c r="G1384" s="11" t="s">
        <v>71</v>
      </c>
      <c r="H1384" s="11" t="s">
        <v>26</v>
      </c>
      <c r="I1384" s="11" t="s">
        <v>37</v>
      </c>
      <c r="J1384" s="11" t="s">
        <v>47</v>
      </c>
      <c r="K1384" s="11" t="s">
        <v>53</v>
      </c>
      <c r="L1384" s="15">
        <v>1</v>
      </c>
      <c r="M1384" s="16">
        <v>195.12</v>
      </c>
      <c r="N1384" s="17">
        <v>0</v>
      </c>
      <c r="O1384" s="16">
        <v>101.14</v>
      </c>
      <c r="P1384" s="16">
        <f t="shared" si="150"/>
        <v>195.12</v>
      </c>
      <c r="Q1384" s="16">
        <f t="shared" si="151"/>
        <v>101.14</v>
      </c>
      <c r="R1384" s="16">
        <f t="shared" si="152"/>
        <v>93.98</v>
      </c>
      <c r="S1384" s="18">
        <f t="shared" si="153"/>
        <v>0.48165231652316498</v>
      </c>
      <c r="T1384" s="19">
        <f>YEAR(SalesDataTable[[#This Row],[Order Date]])</f>
        <v>2026</v>
      </c>
      <c r="U1384" s="18" t="str">
        <f>"Q"&amp;ROUNDUP(MONTH(SalesDataTable[[#This Row],[Order Date]])/3,0)</f>
        <v>Q3</v>
      </c>
      <c r="V1384" s="15">
        <f>MONTH(SalesDataTable[[#This Row],[Order Date]])</f>
        <v>7</v>
      </c>
      <c r="W1384" s="18" t="str">
        <f>TEXT(SalesDataTable[[#This Row],[Order Date]],"mmm")</f>
        <v>Jul</v>
      </c>
    </row>
    <row r="1385" spans="1:23" ht="15.6">
      <c r="A1385" s="11">
        <v>3546</v>
      </c>
      <c r="B1385" s="12">
        <v>46219</v>
      </c>
      <c r="C1385" s="11">
        <f t="shared" si="147"/>
        <v>2026</v>
      </c>
      <c r="D1385" s="13" t="str">
        <f t="shared" si="148"/>
        <v>Jul</v>
      </c>
      <c r="E1385" s="14" t="str">
        <f t="shared" si="149"/>
        <v>Q3</v>
      </c>
      <c r="F1385" s="11" t="s">
        <v>24</v>
      </c>
      <c r="G1385" s="11" t="s">
        <v>74</v>
      </c>
      <c r="H1385" s="11" t="s">
        <v>26</v>
      </c>
      <c r="I1385" s="11" t="s">
        <v>37</v>
      </c>
      <c r="J1385" s="11" t="s">
        <v>28</v>
      </c>
      <c r="K1385" s="11" t="s">
        <v>50</v>
      </c>
      <c r="L1385" s="15">
        <v>2</v>
      </c>
      <c r="M1385" s="16">
        <v>39.69</v>
      </c>
      <c r="N1385" s="17">
        <v>0.05</v>
      </c>
      <c r="O1385" s="16">
        <v>16.88</v>
      </c>
      <c r="P1385" s="16">
        <f t="shared" si="150"/>
        <v>75.411000000000001</v>
      </c>
      <c r="Q1385" s="16">
        <f t="shared" si="151"/>
        <v>33.76</v>
      </c>
      <c r="R1385" s="16">
        <f t="shared" si="152"/>
        <v>41.651000000000003</v>
      </c>
      <c r="S1385" s="18">
        <f t="shared" si="153"/>
        <v>0.55231995332245998</v>
      </c>
      <c r="T1385" s="19">
        <f>YEAR(SalesDataTable[[#This Row],[Order Date]])</f>
        <v>2026</v>
      </c>
      <c r="U1385" s="18" t="str">
        <f>"Q"&amp;ROUNDUP(MONTH(SalesDataTable[[#This Row],[Order Date]])/3,0)</f>
        <v>Q3</v>
      </c>
      <c r="V1385" s="15">
        <f>MONTH(SalesDataTable[[#This Row],[Order Date]])</f>
        <v>7</v>
      </c>
      <c r="W1385" s="18" t="str">
        <f>TEXT(SalesDataTable[[#This Row],[Order Date]],"mmm")</f>
        <v>Jul</v>
      </c>
    </row>
    <row r="1386" spans="1:23" ht="15.6">
      <c r="A1386" s="11">
        <v>4224</v>
      </c>
      <c r="B1386" s="12">
        <v>46219</v>
      </c>
      <c r="C1386" s="11">
        <f t="shared" si="147"/>
        <v>2026</v>
      </c>
      <c r="D1386" s="13" t="str">
        <f t="shared" si="148"/>
        <v>Jul</v>
      </c>
      <c r="E1386" s="14" t="str">
        <f t="shared" si="149"/>
        <v>Q3</v>
      </c>
      <c r="F1386" s="11" t="s">
        <v>35</v>
      </c>
      <c r="G1386" s="11" t="s">
        <v>42</v>
      </c>
      <c r="H1386" s="11" t="s">
        <v>43</v>
      </c>
      <c r="I1386" s="11" t="s">
        <v>27</v>
      </c>
      <c r="J1386" s="11" t="s">
        <v>47</v>
      </c>
      <c r="K1386" s="11" t="s">
        <v>48</v>
      </c>
      <c r="L1386" s="15">
        <v>1</v>
      </c>
      <c r="M1386" s="16">
        <v>348.73</v>
      </c>
      <c r="N1386" s="17">
        <v>0.15</v>
      </c>
      <c r="O1386" s="16">
        <v>190.33</v>
      </c>
      <c r="P1386" s="16">
        <f t="shared" si="150"/>
        <v>296.4205</v>
      </c>
      <c r="Q1386" s="16">
        <f t="shared" si="151"/>
        <v>190.33</v>
      </c>
      <c r="R1386" s="16">
        <f t="shared" si="152"/>
        <v>106.09050000000001</v>
      </c>
      <c r="S1386" s="18">
        <f t="shared" si="153"/>
        <v>0.35790540802677301</v>
      </c>
      <c r="T1386" s="19">
        <f>YEAR(SalesDataTable[[#This Row],[Order Date]])</f>
        <v>2026</v>
      </c>
      <c r="U1386" s="18" t="str">
        <f>"Q"&amp;ROUNDUP(MONTH(SalesDataTable[[#This Row],[Order Date]])/3,0)</f>
        <v>Q3</v>
      </c>
      <c r="V1386" s="15">
        <f>MONTH(SalesDataTable[[#This Row],[Order Date]])</f>
        <v>7</v>
      </c>
      <c r="W1386" s="18" t="str">
        <f>TEXT(SalesDataTable[[#This Row],[Order Date]],"mmm")</f>
        <v>Jul</v>
      </c>
    </row>
    <row r="1387" spans="1:23" ht="15.6">
      <c r="A1387" s="11">
        <v>4858</v>
      </c>
      <c r="B1387" s="12">
        <v>46219</v>
      </c>
      <c r="C1387" s="11">
        <f t="shared" si="147"/>
        <v>2026</v>
      </c>
      <c r="D1387" s="13" t="str">
        <f t="shared" si="148"/>
        <v>Jul</v>
      </c>
      <c r="E1387" s="14" t="str">
        <f t="shared" si="149"/>
        <v>Q3</v>
      </c>
      <c r="F1387" s="11" t="s">
        <v>30</v>
      </c>
      <c r="G1387" s="11" t="s">
        <v>67</v>
      </c>
      <c r="H1387" s="11" t="s">
        <v>43</v>
      </c>
      <c r="I1387" s="11" t="s">
        <v>27</v>
      </c>
      <c r="J1387" s="11" t="s">
        <v>38</v>
      </c>
      <c r="K1387" s="11" t="s">
        <v>39</v>
      </c>
      <c r="L1387" s="15">
        <v>1</v>
      </c>
      <c r="M1387" s="16">
        <v>35.5</v>
      </c>
      <c r="N1387" s="17">
        <v>0</v>
      </c>
      <c r="O1387" s="16">
        <v>13.26</v>
      </c>
      <c r="P1387" s="16">
        <f t="shared" si="150"/>
        <v>35.5</v>
      </c>
      <c r="Q1387" s="16">
        <f t="shared" si="151"/>
        <v>13.26</v>
      </c>
      <c r="R1387" s="16">
        <f t="shared" si="152"/>
        <v>22.24</v>
      </c>
      <c r="S1387" s="18">
        <f t="shared" si="153"/>
        <v>0.62647887323943696</v>
      </c>
      <c r="T1387" s="19">
        <f>YEAR(SalesDataTable[[#This Row],[Order Date]])</f>
        <v>2026</v>
      </c>
      <c r="U1387" s="18" t="str">
        <f>"Q"&amp;ROUNDUP(MONTH(SalesDataTable[[#This Row],[Order Date]])/3,0)</f>
        <v>Q3</v>
      </c>
      <c r="V1387" s="15">
        <f>MONTH(SalesDataTable[[#This Row],[Order Date]])</f>
        <v>7</v>
      </c>
      <c r="W1387" s="18" t="str">
        <f>TEXT(SalesDataTable[[#This Row],[Order Date]],"mmm")</f>
        <v>Jul</v>
      </c>
    </row>
    <row r="1388" spans="1:23" ht="15.6">
      <c r="A1388" s="11">
        <v>768</v>
      </c>
      <c r="B1388" s="12">
        <v>46220</v>
      </c>
      <c r="C1388" s="11">
        <f t="shared" si="147"/>
        <v>2026</v>
      </c>
      <c r="D1388" s="13" t="str">
        <f t="shared" si="148"/>
        <v>Jul</v>
      </c>
      <c r="E1388" s="14" t="str">
        <f t="shared" si="149"/>
        <v>Q3</v>
      </c>
      <c r="F1388" s="11" t="s">
        <v>24</v>
      </c>
      <c r="G1388" s="11" t="s">
        <v>60</v>
      </c>
      <c r="H1388" s="11" t="s">
        <v>26</v>
      </c>
      <c r="I1388" s="11" t="s">
        <v>40</v>
      </c>
      <c r="J1388" s="11" t="s">
        <v>38</v>
      </c>
      <c r="K1388" s="11" t="s">
        <v>56</v>
      </c>
      <c r="L1388" s="15">
        <v>1</v>
      </c>
      <c r="M1388" s="16">
        <v>46.44</v>
      </c>
      <c r="N1388" s="17">
        <v>0</v>
      </c>
      <c r="O1388" s="16">
        <v>18.47</v>
      </c>
      <c r="P1388" s="16">
        <f t="shared" si="150"/>
        <v>46.44</v>
      </c>
      <c r="Q1388" s="16">
        <f t="shared" si="151"/>
        <v>18.47</v>
      </c>
      <c r="R1388" s="16">
        <f t="shared" si="152"/>
        <v>27.97</v>
      </c>
      <c r="S1388" s="18">
        <f t="shared" si="153"/>
        <v>0.60228251507321295</v>
      </c>
      <c r="T1388" s="19">
        <f>YEAR(SalesDataTable[[#This Row],[Order Date]])</f>
        <v>2026</v>
      </c>
      <c r="U1388" s="18" t="str">
        <f>"Q"&amp;ROUNDUP(MONTH(SalesDataTable[[#This Row],[Order Date]])/3,0)</f>
        <v>Q3</v>
      </c>
      <c r="V1388" s="15">
        <f>MONTH(SalesDataTable[[#This Row],[Order Date]])</f>
        <v>7</v>
      </c>
      <c r="W1388" s="18" t="str">
        <f>TEXT(SalesDataTable[[#This Row],[Order Date]],"mmm")</f>
        <v>Jul</v>
      </c>
    </row>
    <row r="1389" spans="1:23" ht="15.6">
      <c r="A1389" s="11">
        <v>1901</v>
      </c>
      <c r="B1389" s="12">
        <v>46220</v>
      </c>
      <c r="C1389" s="11">
        <f t="shared" si="147"/>
        <v>2026</v>
      </c>
      <c r="D1389" s="13" t="str">
        <f t="shared" si="148"/>
        <v>Jul</v>
      </c>
      <c r="E1389" s="14" t="str">
        <f t="shared" si="149"/>
        <v>Q3</v>
      </c>
      <c r="F1389" s="11" t="s">
        <v>30</v>
      </c>
      <c r="G1389" s="11" t="s">
        <v>73</v>
      </c>
      <c r="H1389" s="11" t="s">
        <v>26</v>
      </c>
      <c r="I1389" s="11" t="s">
        <v>37</v>
      </c>
      <c r="J1389" s="11" t="s">
        <v>33</v>
      </c>
      <c r="K1389" s="11" t="s">
        <v>70</v>
      </c>
      <c r="L1389" s="15">
        <v>1</v>
      </c>
      <c r="M1389" s="16">
        <v>70.44</v>
      </c>
      <c r="N1389" s="17">
        <v>0.05</v>
      </c>
      <c r="O1389" s="16">
        <v>32.229999999999997</v>
      </c>
      <c r="P1389" s="16">
        <f t="shared" si="150"/>
        <v>66.918000000000006</v>
      </c>
      <c r="Q1389" s="16">
        <f t="shared" si="151"/>
        <v>32.229999999999997</v>
      </c>
      <c r="R1389" s="16">
        <f t="shared" si="152"/>
        <v>34.688000000000002</v>
      </c>
      <c r="S1389" s="18">
        <f t="shared" si="153"/>
        <v>0.51836576108072596</v>
      </c>
      <c r="T1389" s="19">
        <f>YEAR(SalesDataTable[[#This Row],[Order Date]])</f>
        <v>2026</v>
      </c>
      <c r="U1389" s="18" t="str">
        <f>"Q"&amp;ROUNDUP(MONTH(SalesDataTable[[#This Row],[Order Date]])/3,0)</f>
        <v>Q3</v>
      </c>
      <c r="V1389" s="15">
        <f>MONTH(SalesDataTable[[#This Row],[Order Date]])</f>
        <v>7</v>
      </c>
      <c r="W1389" s="18" t="str">
        <f>TEXT(SalesDataTable[[#This Row],[Order Date]],"mmm")</f>
        <v>Jul</v>
      </c>
    </row>
    <row r="1390" spans="1:23" ht="15.6">
      <c r="A1390" s="11">
        <v>2226</v>
      </c>
      <c r="B1390" s="12">
        <v>46220</v>
      </c>
      <c r="C1390" s="11">
        <f t="shared" si="147"/>
        <v>2026</v>
      </c>
      <c r="D1390" s="13" t="str">
        <f t="shared" si="148"/>
        <v>Jul</v>
      </c>
      <c r="E1390" s="14" t="str">
        <f t="shared" si="149"/>
        <v>Q3</v>
      </c>
      <c r="F1390" s="11" t="s">
        <v>24</v>
      </c>
      <c r="G1390" s="11" t="s">
        <v>74</v>
      </c>
      <c r="H1390" s="11" t="s">
        <v>43</v>
      </c>
      <c r="I1390" s="11" t="s">
        <v>37</v>
      </c>
      <c r="J1390" s="11" t="s">
        <v>33</v>
      </c>
      <c r="K1390" s="11" t="s">
        <v>70</v>
      </c>
      <c r="L1390" s="15">
        <v>1</v>
      </c>
      <c r="M1390" s="16">
        <v>69.78</v>
      </c>
      <c r="N1390" s="17">
        <v>0.05</v>
      </c>
      <c r="O1390" s="16">
        <v>32.83</v>
      </c>
      <c r="P1390" s="16">
        <f t="shared" si="150"/>
        <v>66.290999999999997</v>
      </c>
      <c r="Q1390" s="16">
        <f t="shared" si="151"/>
        <v>32.83</v>
      </c>
      <c r="R1390" s="16">
        <f t="shared" si="152"/>
        <v>33.460999999999999</v>
      </c>
      <c r="S1390" s="18">
        <f t="shared" si="153"/>
        <v>0.50475931876121904</v>
      </c>
      <c r="T1390" s="19">
        <f>YEAR(SalesDataTable[[#This Row],[Order Date]])</f>
        <v>2026</v>
      </c>
      <c r="U1390" s="18" t="str">
        <f>"Q"&amp;ROUNDUP(MONTH(SalesDataTable[[#This Row],[Order Date]])/3,0)</f>
        <v>Q3</v>
      </c>
      <c r="V1390" s="15">
        <f>MONTH(SalesDataTable[[#This Row],[Order Date]])</f>
        <v>7</v>
      </c>
      <c r="W1390" s="18" t="str">
        <f>TEXT(SalesDataTable[[#This Row],[Order Date]],"mmm")</f>
        <v>Jul</v>
      </c>
    </row>
    <row r="1391" spans="1:23" ht="15.6">
      <c r="A1391" s="11">
        <v>2660</v>
      </c>
      <c r="B1391" s="12">
        <v>46220</v>
      </c>
      <c r="C1391" s="11">
        <f t="shared" si="147"/>
        <v>2026</v>
      </c>
      <c r="D1391" s="13" t="str">
        <f t="shared" si="148"/>
        <v>Jul</v>
      </c>
      <c r="E1391" s="14" t="str">
        <f t="shared" si="149"/>
        <v>Q3</v>
      </c>
      <c r="F1391" s="11" t="s">
        <v>35</v>
      </c>
      <c r="G1391" s="11" t="s">
        <v>49</v>
      </c>
      <c r="H1391" s="11" t="s">
        <v>43</v>
      </c>
      <c r="I1391" s="11" t="s">
        <v>37</v>
      </c>
      <c r="J1391" s="11" t="s">
        <v>38</v>
      </c>
      <c r="K1391" s="11" t="s">
        <v>39</v>
      </c>
      <c r="L1391" s="15">
        <v>4</v>
      </c>
      <c r="M1391" s="16">
        <v>35.450000000000003</v>
      </c>
      <c r="N1391" s="17">
        <v>0.1</v>
      </c>
      <c r="O1391" s="16">
        <v>13.83</v>
      </c>
      <c r="P1391" s="16">
        <f t="shared" si="150"/>
        <v>127.62</v>
      </c>
      <c r="Q1391" s="16">
        <f t="shared" si="151"/>
        <v>55.32</v>
      </c>
      <c r="R1391" s="16">
        <f t="shared" si="152"/>
        <v>72.3</v>
      </c>
      <c r="S1391" s="18">
        <f t="shared" si="153"/>
        <v>0.56652562294311204</v>
      </c>
      <c r="T1391" s="19">
        <f>YEAR(SalesDataTable[[#This Row],[Order Date]])</f>
        <v>2026</v>
      </c>
      <c r="U1391" s="18" t="str">
        <f>"Q"&amp;ROUNDUP(MONTH(SalesDataTable[[#This Row],[Order Date]])/3,0)</f>
        <v>Q3</v>
      </c>
      <c r="V1391" s="15">
        <f>MONTH(SalesDataTable[[#This Row],[Order Date]])</f>
        <v>7</v>
      </c>
      <c r="W1391" s="18" t="str">
        <f>TEXT(SalesDataTable[[#This Row],[Order Date]],"mmm")</f>
        <v>Jul</v>
      </c>
    </row>
    <row r="1392" spans="1:23" ht="15.6">
      <c r="A1392" s="11">
        <v>3004</v>
      </c>
      <c r="B1392" s="12">
        <v>46220</v>
      </c>
      <c r="C1392" s="11">
        <f t="shared" si="147"/>
        <v>2026</v>
      </c>
      <c r="D1392" s="13" t="str">
        <f t="shared" si="148"/>
        <v>Jul</v>
      </c>
      <c r="E1392" s="14" t="str">
        <f t="shared" si="149"/>
        <v>Q3</v>
      </c>
      <c r="F1392" s="11" t="s">
        <v>44</v>
      </c>
      <c r="G1392" s="11" t="s">
        <v>57</v>
      </c>
      <c r="H1392" s="11" t="s">
        <v>26</v>
      </c>
      <c r="I1392" s="11" t="s">
        <v>27</v>
      </c>
      <c r="J1392" s="11" t="s">
        <v>28</v>
      </c>
      <c r="K1392" s="11" t="s">
        <v>46</v>
      </c>
      <c r="L1392" s="15">
        <v>1</v>
      </c>
      <c r="M1392" s="16">
        <v>50.82</v>
      </c>
      <c r="N1392" s="17">
        <v>0.05</v>
      </c>
      <c r="O1392" s="16">
        <v>22.36</v>
      </c>
      <c r="P1392" s="16">
        <f t="shared" si="150"/>
        <v>48.279000000000003</v>
      </c>
      <c r="Q1392" s="16">
        <f t="shared" si="151"/>
        <v>22.36</v>
      </c>
      <c r="R1392" s="16">
        <f t="shared" si="152"/>
        <v>25.919</v>
      </c>
      <c r="S1392" s="18">
        <f t="shared" si="153"/>
        <v>0.53685867561465594</v>
      </c>
      <c r="T1392" s="19">
        <f>YEAR(SalesDataTable[[#This Row],[Order Date]])</f>
        <v>2026</v>
      </c>
      <c r="U1392" s="18" t="str">
        <f>"Q"&amp;ROUNDUP(MONTH(SalesDataTable[[#This Row],[Order Date]])/3,0)</f>
        <v>Q3</v>
      </c>
      <c r="V1392" s="15">
        <f>MONTH(SalesDataTable[[#This Row],[Order Date]])</f>
        <v>7</v>
      </c>
      <c r="W1392" s="18" t="str">
        <f>TEXT(SalesDataTable[[#This Row],[Order Date]],"mmm")</f>
        <v>Jul</v>
      </c>
    </row>
    <row r="1393" spans="1:23" ht="15.6">
      <c r="A1393" s="11">
        <v>4020</v>
      </c>
      <c r="B1393" s="12">
        <v>46220</v>
      </c>
      <c r="C1393" s="11">
        <f t="shared" si="147"/>
        <v>2026</v>
      </c>
      <c r="D1393" s="13" t="str">
        <f t="shared" si="148"/>
        <v>Jul</v>
      </c>
      <c r="E1393" s="14" t="str">
        <f t="shared" si="149"/>
        <v>Q3</v>
      </c>
      <c r="F1393" s="11" t="s">
        <v>35</v>
      </c>
      <c r="G1393" s="11" t="s">
        <v>36</v>
      </c>
      <c r="H1393" s="11" t="s">
        <v>26</v>
      </c>
      <c r="I1393" s="11" t="s">
        <v>27</v>
      </c>
      <c r="J1393" s="11" t="s">
        <v>47</v>
      </c>
      <c r="K1393" s="11" t="s">
        <v>75</v>
      </c>
      <c r="L1393" s="15">
        <v>1</v>
      </c>
      <c r="M1393" s="16">
        <v>126.13</v>
      </c>
      <c r="N1393" s="17">
        <v>0.15</v>
      </c>
      <c r="O1393" s="16">
        <v>60.43</v>
      </c>
      <c r="P1393" s="16">
        <f t="shared" si="150"/>
        <v>107.2105</v>
      </c>
      <c r="Q1393" s="16">
        <f t="shared" si="151"/>
        <v>60.43</v>
      </c>
      <c r="R1393" s="16">
        <f t="shared" si="152"/>
        <v>46.780500000000004</v>
      </c>
      <c r="S1393" s="18">
        <f t="shared" si="153"/>
        <v>0.43634252242084498</v>
      </c>
      <c r="T1393" s="19">
        <f>YEAR(SalesDataTable[[#This Row],[Order Date]])</f>
        <v>2026</v>
      </c>
      <c r="U1393" s="18" t="str">
        <f>"Q"&amp;ROUNDUP(MONTH(SalesDataTable[[#This Row],[Order Date]])/3,0)</f>
        <v>Q3</v>
      </c>
      <c r="V1393" s="15">
        <f>MONTH(SalesDataTable[[#This Row],[Order Date]])</f>
        <v>7</v>
      </c>
      <c r="W1393" s="18" t="str">
        <f>TEXT(SalesDataTable[[#This Row],[Order Date]],"mmm")</f>
        <v>Jul</v>
      </c>
    </row>
    <row r="1394" spans="1:23" ht="15.6">
      <c r="A1394" s="11">
        <v>4154</v>
      </c>
      <c r="B1394" s="12">
        <v>46220</v>
      </c>
      <c r="C1394" s="11">
        <f t="shared" si="147"/>
        <v>2026</v>
      </c>
      <c r="D1394" s="13" t="str">
        <f t="shared" si="148"/>
        <v>Jul</v>
      </c>
      <c r="E1394" s="14" t="str">
        <f t="shared" si="149"/>
        <v>Q3</v>
      </c>
      <c r="F1394" s="11" t="s">
        <v>35</v>
      </c>
      <c r="G1394" s="11" t="s">
        <v>63</v>
      </c>
      <c r="H1394" s="11" t="s">
        <v>26</v>
      </c>
      <c r="I1394" s="11" t="s">
        <v>27</v>
      </c>
      <c r="J1394" s="11" t="s">
        <v>33</v>
      </c>
      <c r="K1394" s="11" t="s">
        <v>70</v>
      </c>
      <c r="L1394" s="15">
        <v>3</v>
      </c>
      <c r="M1394" s="16">
        <v>72.150000000000006</v>
      </c>
      <c r="N1394" s="17">
        <v>0</v>
      </c>
      <c r="O1394" s="16">
        <v>33.01</v>
      </c>
      <c r="P1394" s="16">
        <f t="shared" si="150"/>
        <v>216.45</v>
      </c>
      <c r="Q1394" s="16">
        <f t="shared" si="151"/>
        <v>99.03</v>
      </c>
      <c r="R1394" s="16">
        <f t="shared" si="152"/>
        <v>117.42</v>
      </c>
      <c r="S1394" s="18">
        <f t="shared" si="153"/>
        <v>0.54248094248094203</v>
      </c>
      <c r="T1394" s="19">
        <f>YEAR(SalesDataTable[[#This Row],[Order Date]])</f>
        <v>2026</v>
      </c>
      <c r="U1394" s="18" t="str">
        <f>"Q"&amp;ROUNDUP(MONTH(SalesDataTable[[#This Row],[Order Date]])/3,0)</f>
        <v>Q3</v>
      </c>
      <c r="V1394" s="15">
        <f>MONTH(SalesDataTable[[#This Row],[Order Date]])</f>
        <v>7</v>
      </c>
      <c r="W1394" s="18" t="str">
        <f>TEXT(SalesDataTable[[#This Row],[Order Date]],"mmm")</f>
        <v>Jul</v>
      </c>
    </row>
    <row r="1395" spans="1:23" ht="15.6">
      <c r="A1395" s="11">
        <v>4957</v>
      </c>
      <c r="B1395" s="12">
        <v>46220</v>
      </c>
      <c r="C1395" s="11">
        <f t="shared" si="147"/>
        <v>2026</v>
      </c>
      <c r="D1395" s="13" t="str">
        <f t="shared" si="148"/>
        <v>Jul</v>
      </c>
      <c r="E1395" s="14" t="str">
        <f t="shared" si="149"/>
        <v>Q3</v>
      </c>
      <c r="F1395" s="11" t="s">
        <v>30</v>
      </c>
      <c r="G1395" s="11" t="s">
        <v>31</v>
      </c>
      <c r="H1395" s="11" t="s">
        <v>26</v>
      </c>
      <c r="I1395" s="11" t="s">
        <v>27</v>
      </c>
      <c r="J1395" s="11" t="s">
        <v>58</v>
      </c>
      <c r="K1395" s="11" t="s">
        <v>66</v>
      </c>
      <c r="L1395" s="15">
        <v>1</v>
      </c>
      <c r="M1395" s="16">
        <v>35.58</v>
      </c>
      <c r="N1395" s="17">
        <v>0</v>
      </c>
      <c r="O1395" s="16">
        <v>13.68</v>
      </c>
      <c r="P1395" s="16">
        <f t="shared" si="150"/>
        <v>35.58</v>
      </c>
      <c r="Q1395" s="16">
        <f t="shared" si="151"/>
        <v>13.68</v>
      </c>
      <c r="R1395" s="16">
        <f t="shared" si="152"/>
        <v>21.9</v>
      </c>
      <c r="S1395" s="18">
        <f t="shared" si="153"/>
        <v>0.61551433389544696</v>
      </c>
      <c r="T1395" s="19">
        <f>YEAR(SalesDataTable[[#This Row],[Order Date]])</f>
        <v>2026</v>
      </c>
      <c r="U1395" s="18" t="str">
        <f>"Q"&amp;ROUNDUP(MONTH(SalesDataTable[[#This Row],[Order Date]])/3,0)</f>
        <v>Q3</v>
      </c>
      <c r="V1395" s="15">
        <f>MONTH(SalesDataTable[[#This Row],[Order Date]])</f>
        <v>7</v>
      </c>
      <c r="W1395" s="18" t="str">
        <f>TEXT(SalesDataTable[[#This Row],[Order Date]],"mmm")</f>
        <v>Jul</v>
      </c>
    </row>
    <row r="1396" spans="1:23" ht="15.6">
      <c r="A1396" s="11">
        <v>945</v>
      </c>
      <c r="B1396" s="12">
        <v>46221</v>
      </c>
      <c r="C1396" s="11">
        <f t="shared" si="147"/>
        <v>2026</v>
      </c>
      <c r="D1396" s="13" t="str">
        <f t="shared" si="148"/>
        <v>Jul</v>
      </c>
      <c r="E1396" s="14" t="str">
        <f t="shared" si="149"/>
        <v>Q3</v>
      </c>
      <c r="F1396" s="11" t="s">
        <v>35</v>
      </c>
      <c r="G1396" s="11" t="s">
        <v>42</v>
      </c>
      <c r="H1396" s="11" t="s">
        <v>26</v>
      </c>
      <c r="I1396" s="11" t="s">
        <v>37</v>
      </c>
      <c r="J1396" s="11" t="s">
        <v>33</v>
      </c>
      <c r="K1396" s="11" t="s">
        <v>61</v>
      </c>
      <c r="L1396" s="15">
        <v>1</v>
      </c>
      <c r="M1396" s="16">
        <v>154.9</v>
      </c>
      <c r="N1396" s="17">
        <v>0.05</v>
      </c>
      <c r="O1396" s="16">
        <v>77.819999999999993</v>
      </c>
      <c r="P1396" s="16">
        <f t="shared" si="150"/>
        <v>147.155</v>
      </c>
      <c r="Q1396" s="16">
        <f t="shared" si="151"/>
        <v>77.819999999999993</v>
      </c>
      <c r="R1396" s="16">
        <f t="shared" si="152"/>
        <v>69.334999999999994</v>
      </c>
      <c r="S1396" s="18">
        <f t="shared" si="153"/>
        <v>0.471169854914886</v>
      </c>
      <c r="T1396" s="19">
        <f>YEAR(SalesDataTable[[#This Row],[Order Date]])</f>
        <v>2026</v>
      </c>
      <c r="U1396" s="18" t="str">
        <f>"Q"&amp;ROUNDUP(MONTH(SalesDataTable[[#This Row],[Order Date]])/3,0)</f>
        <v>Q3</v>
      </c>
      <c r="V1396" s="15">
        <f>MONTH(SalesDataTable[[#This Row],[Order Date]])</f>
        <v>7</v>
      </c>
      <c r="W1396" s="18" t="str">
        <f>TEXT(SalesDataTable[[#This Row],[Order Date]],"mmm")</f>
        <v>Jul</v>
      </c>
    </row>
    <row r="1397" spans="1:23" ht="15.6">
      <c r="A1397" s="11">
        <v>1726</v>
      </c>
      <c r="B1397" s="12">
        <v>46221</v>
      </c>
      <c r="C1397" s="11">
        <f t="shared" si="147"/>
        <v>2026</v>
      </c>
      <c r="D1397" s="13" t="str">
        <f t="shared" si="148"/>
        <v>Jul</v>
      </c>
      <c r="E1397" s="14" t="str">
        <f t="shared" si="149"/>
        <v>Q3</v>
      </c>
      <c r="F1397" s="11" t="s">
        <v>30</v>
      </c>
      <c r="G1397" s="11" t="s">
        <v>73</v>
      </c>
      <c r="H1397" s="11" t="s">
        <v>43</v>
      </c>
      <c r="I1397" s="11" t="s">
        <v>40</v>
      </c>
      <c r="J1397" s="11" t="s">
        <v>47</v>
      </c>
      <c r="K1397" s="11" t="s">
        <v>64</v>
      </c>
      <c r="L1397" s="15">
        <v>2</v>
      </c>
      <c r="M1397" s="16">
        <v>80.98</v>
      </c>
      <c r="N1397" s="17">
        <v>0.05</v>
      </c>
      <c r="O1397" s="16">
        <v>39.85</v>
      </c>
      <c r="P1397" s="16">
        <f t="shared" si="150"/>
        <v>153.86199999999999</v>
      </c>
      <c r="Q1397" s="16">
        <f t="shared" si="151"/>
        <v>79.7</v>
      </c>
      <c r="R1397" s="16">
        <f t="shared" si="152"/>
        <v>74.162000000000006</v>
      </c>
      <c r="S1397" s="18">
        <f t="shared" si="153"/>
        <v>0.48200335365457397</v>
      </c>
      <c r="T1397" s="19">
        <f>YEAR(SalesDataTable[[#This Row],[Order Date]])</f>
        <v>2026</v>
      </c>
      <c r="U1397" s="18" t="str">
        <f>"Q"&amp;ROUNDUP(MONTH(SalesDataTable[[#This Row],[Order Date]])/3,0)</f>
        <v>Q3</v>
      </c>
      <c r="V1397" s="15">
        <f>MONTH(SalesDataTable[[#This Row],[Order Date]])</f>
        <v>7</v>
      </c>
      <c r="W1397" s="18" t="str">
        <f>TEXT(SalesDataTable[[#This Row],[Order Date]],"mmm")</f>
        <v>Jul</v>
      </c>
    </row>
    <row r="1398" spans="1:23" ht="15.6">
      <c r="A1398" s="11">
        <v>1790</v>
      </c>
      <c r="B1398" s="12">
        <v>46221</v>
      </c>
      <c r="C1398" s="11">
        <f t="shared" si="147"/>
        <v>2026</v>
      </c>
      <c r="D1398" s="13" t="str">
        <f t="shared" si="148"/>
        <v>Jul</v>
      </c>
      <c r="E1398" s="14" t="str">
        <f t="shared" si="149"/>
        <v>Q3</v>
      </c>
      <c r="F1398" s="11" t="s">
        <v>30</v>
      </c>
      <c r="G1398" s="11" t="s">
        <v>67</v>
      </c>
      <c r="H1398" s="11" t="s">
        <v>26</v>
      </c>
      <c r="I1398" s="11" t="s">
        <v>37</v>
      </c>
      <c r="J1398" s="11" t="s">
        <v>33</v>
      </c>
      <c r="K1398" s="11" t="s">
        <v>34</v>
      </c>
      <c r="L1398" s="15">
        <v>1</v>
      </c>
      <c r="M1398" s="16">
        <v>91.36</v>
      </c>
      <c r="N1398" s="17">
        <v>0</v>
      </c>
      <c r="O1398" s="16">
        <v>44.86</v>
      </c>
      <c r="P1398" s="16">
        <f t="shared" si="150"/>
        <v>91.36</v>
      </c>
      <c r="Q1398" s="16">
        <f t="shared" si="151"/>
        <v>44.86</v>
      </c>
      <c r="R1398" s="16">
        <f t="shared" si="152"/>
        <v>46.5</v>
      </c>
      <c r="S1398" s="18">
        <f t="shared" si="153"/>
        <v>0.50897548161120798</v>
      </c>
      <c r="T1398" s="19">
        <f>YEAR(SalesDataTable[[#This Row],[Order Date]])</f>
        <v>2026</v>
      </c>
      <c r="U1398" s="18" t="str">
        <f>"Q"&amp;ROUNDUP(MONTH(SalesDataTable[[#This Row],[Order Date]])/3,0)</f>
        <v>Q3</v>
      </c>
      <c r="V1398" s="15">
        <f>MONTH(SalesDataTable[[#This Row],[Order Date]])</f>
        <v>7</v>
      </c>
      <c r="W1398" s="18" t="str">
        <f>TEXT(SalesDataTable[[#This Row],[Order Date]],"mmm")</f>
        <v>Jul</v>
      </c>
    </row>
    <row r="1399" spans="1:23" ht="15.6">
      <c r="A1399" s="11">
        <v>2193</v>
      </c>
      <c r="B1399" s="12">
        <v>46221</v>
      </c>
      <c r="C1399" s="11">
        <f t="shared" si="147"/>
        <v>2026</v>
      </c>
      <c r="D1399" s="13" t="str">
        <f t="shared" si="148"/>
        <v>Jul</v>
      </c>
      <c r="E1399" s="14" t="str">
        <f t="shared" si="149"/>
        <v>Q3</v>
      </c>
      <c r="F1399" s="11" t="s">
        <v>35</v>
      </c>
      <c r="G1399" s="11" t="s">
        <v>36</v>
      </c>
      <c r="H1399" s="11" t="s">
        <v>26</v>
      </c>
      <c r="I1399" s="11" t="s">
        <v>27</v>
      </c>
      <c r="J1399" s="11" t="s">
        <v>28</v>
      </c>
      <c r="K1399" s="11" t="s">
        <v>50</v>
      </c>
      <c r="L1399" s="15">
        <v>2</v>
      </c>
      <c r="M1399" s="16">
        <v>39.409999999999997</v>
      </c>
      <c r="N1399" s="17">
        <v>0</v>
      </c>
      <c r="O1399" s="16">
        <v>16.8</v>
      </c>
      <c r="P1399" s="16">
        <f t="shared" si="150"/>
        <v>78.819999999999993</v>
      </c>
      <c r="Q1399" s="16">
        <f t="shared" si="151"/>
        <v>33.6</v>
      </c>
      <c r="R1399" s="16">
        <f t="shared" si="152"/>
        <v>45.22</v>
      </c>
      <c r="S1399" s="18">
        <f t="shared" si="153"/>
        <v>0.57371225577264695</v>
      </c>
      <c r="T1399" s="19">
        <f>YEAR(SalesDataTable[[#This Row],[Order Date]])</f>
        <v>2026</v>
      </c>
      <c r="U1399" s="18" t="str">
        <f>"Q"&amp;ROUNDUP(MONTH(SalesDataTable[[#This Row],[Order Date]])/3,0)</f>
        <v>Q3</v>
      </c>
      <c r="V1399" s="15">
        <f>MONTH(SalesDataTable[[#This Row],[Order Date]])</f>
        <v>7</v>
      </c>
      <c r="W1399" s="18" t="str">
        <f>TEXT(SalesDataTable[[#This Row],[Order Date]],"mmm")</f>
        <v>Jul</v>
      </c>
    </row>
    <row r="1400" spans="1:23" ht="15.6">
      <c r="A1400" s="11">
        <v>2781</v>
      </c>
      <c r="B1400" s="12">
        <v>46221</v>
      </c>
      <c r="C1400" s="11">
        <f t="shared" si="147"/>
        <v>2026</v>
      </c>
      <c r="D1400" s="13" t="str">
        <f t="shared" si="148"/>
        <v>Jul</v>
      </c>
      <c r="E1400" s="14" t="str">
        <f t="shared" si="149"/>
        <v>Q3</v>
      </c>
      <c r="F1400" s="11" t="s">
        <v>24</v>
      </c>
      <c r="G1400" s="11" t="s">
        <v>25</v>
      </c>
      <c r="H1400" s="11" t="s">
        <v>26</v>
      </c>
      <c r="I1400" s="11" t="s">
        <v>27</v>
      </c>
      <c r="J1400" s="11" t="s">
        <v>38</v>
      </c>
      <c r="K1400" s="11" t="s">
        <v>68</v>
      </c>
      <c r="L1400" s="15">
        <v>2</v>
      </c>
      <c r="M1400" s="16">
        <v>134.99</v>
      </c>
      <c r="N1400" s="17">
        <v>0</v>
      </c>
      <c r="O1400" s="16">
        <v>68.77</v>
      </c>
      <c r="P1400" s="16">
        <f t="shared" si="150"/>
        <v>269.98</v>
      </c>
      <c r="Q1400" s="16">
        <f t="shared" si="151"/>
        <v>137.54</v>
      </c>
      <c r="R1400" s="16">
        <f t="shared" si="152"/>
        <v>132.44</v>
      </c>
      <c r="S1400" s="18">
        <f t="shared" si="153"/>
        <v>0.490554855915253</v>
      </c>
      <c r="T1400" s="19">
        <f>YEAR(SalesDataTable[[#This Row],[Order Date]])</f>
        <v>2026</v>
      </c>
      <c r="U1400" s="18" t="str">
        <f>"Q"&amp;ROUNDUP(MONTH(SalesDataTable[[#This Row],[Order Date]])/3,0)</f>
        <v>Q3</v>
      </c>
      <c r="V1400" s="15">
        <f>MONTH(SalesDataTable[[#This Row],[Order Date]])</f>
        <v>7</v>
      </c>
      <c r="W1400" s="18" t="str">
        <f>TEXT(SalesDataTable[[#This Row],[Order Date]],"mmm")</f>
        <v>Jul</v>
      </c>
    </row>
    <row r="1401" spans="1:23" ht="15.6">
      <c r="A1401" s="11">
        <v>3043</v>
      </c>
      <c r="B1401" s="12">
        <v>46221</v>
      </c>
      <c r="C1401" s="11">
        <f t="shared" si="147"/>
        <v>2026</v>
      </c>
      <c r="D1401" s="13" t="str">
        <f t="shared" si="148"/>
        <v>Jul</v>
      </c>
      <c r="E1401" s="14" t="str">
        <f t="shared" si="149"/>
        <v>Q3</v>
      </c>
      <c r="F1401" s="11" t="s">
        <v>30</v>
      </c>
      <c r="G1401" s="11" t="s">
        <v>67</v>
      </c>
      <c r="H1401" s="11" t="s">
        <v>52</v>
      </c>
      <c r="I1401" s="11" t="s">
        <v>37</v>
      </c>
      <c r="J1401" s="11" t="s">
        <v>28</v>
      </c>
      <c r="K1401" s="11" t="s">
        <v>50</v>
      </c>
      <c r="L1401" s="15">
        <v>2</v>
      </c>
      <c r="M1401" s="16">
        <v>40.93</v>
      </c>
      <c r="N1401" s="17">
        <v>0.05</v>
      </c>
      <c r="O1401" s="16">
        <v>16.89</v>
      </c>
      <c r="P1401" s="16">
        <f t="shared" si="150"/>
        <v>77.766999999999996</v>
      </c>
      <c r="Q1401" s="16">
        <f t="shared" si="151"/>
        <v>33.78</v>
      </c>
      <c r="R1401" s="16">
        <f t="shared" si="152"/>
        <v>43.987000000000002</v>
      </c>
      <c r="S1401" s="18">
        <f t="shared" si="153"/>
        <v>0.56562552239381703</v>
      </c>
      <c r="T1401" s="19">
        <f>YEAR(SalesDataTable[[#This Row],[Order Date]])</f>
        <v>2026</v>
      </c>
      <c r="U1401" s="18" t="str">
        <f>"Q"&amp;ROUNDUP(MONTH(SalesDataTable[[#This Row],[Order Date]])/3,0)</f>
        <v>Q3</v>
      </c>
      <c r="V1401" s="15">
        <f>MONTH(SalesDataTable[[#This Row],[Order Date]])</f>
        <v>7</v>
      </c>
      <c r="W1401" s="18" t="str">
        <f>TEXT(SalesDataTable[[#This Row],[Order Date]],"mmm")</f>
        <v>Jul</v>
      </c>
    </row>
    <row r="1402" spans="1:23" ht="15.6">
      <c r="A1402" s="11">
        <v>3102</v>
      </c>
      <c r="B1402" s="12">
        <v>46221</v>
      </c>
      <c r="C1402" s="11">
        <f t="shared" si="147"/>
        <v>2026</v>
      </c>
      <c r="D1402" s="13" t="str">
        <f t="shared" si="148"/>
        <v>Jul</v>
      </c>
      <c r="E1402" s="14" t="str">
        <f t="shared" si="149"/>
        <v>Q3</v>
      </c>
      <c r="F1402" s="11" t="s">
        <v>44</v>
      </c>
      <c r="G1402" s="11" t="s">
        <v>71</v>
      </c>
      <c r="H1402" s="11" t="s">
        <v>52</v>
      </c>
      <c r="I1402" s="11" t="s">
        <v>27</v>
      </c>
      <c r="J1402" s="11" t="s">
        <v>33</v>
      </c>
      <c r="K1402" s="11" t="s">
        <v>34</v>
      </c>
      <c r="L1402" s="15">
        <v>1</v>
      </c>
      <c r="M1402" s="16">
        <v>90.02</v>
      </c>
      <c r="N1402" s="17">
        <v>0.05</v>
      </c>
      <c r="O1402" s="16">
        <v>45.83</v>
      </c>
      <c r="P1402" s="16">
        <f t="shared" si="150"/>
        <v>85.519000000000005</v>
      </c>
      <c r="Q1402" s="16">
        <f t="shared" si="151"/>
        <v>45.83</v>
      </c>
      <c r="R1402" s="16">
        <f t="shared" si="152"/>
        <v>39.689</v>
      </c>
      <c r="S1402" s="18">
        <f t="shared" si="153"/>
        <v>0.464095698032016</v>
      </c>
      <c r="T1402" s="19">
        <f>YEAR(SalesDataTable[[#This Row],[Order Date]])</f>
        <v>2026</v>
      </c>
      <c r="U1402" s="18" t="str">
        <f>"Q"&amp;ROUNDUP(MONTH(SalesDataTable[[#This Row],[Order Date]])/3,0)</f>
        <v>Q3</v>
      </c>
      <c r="V1402" s="15">
        <f>MONTH(SalesDataTable[[#This Row],[Order Date]])</f>
        <v>7</v>
      </c>
      <c r="W1402" s="18" t="str">
        <f>TEXT(SalesDataTable[[#This Row],[Order Date]],"mmm")</f>
        <v>Jul</v>
      </c>
    </row>
    <row r="1403" spans="1:23" ht="15.6">
      <c r="A1403" s="11">
        <v>3156</v>
      </c>
      <c r="B1403" s="12">
        <v>46221</v>
      </c>
      <c r="C1403" s="11">
        <f t="shared" si="147"/>
        <v>2026</v>
      </c>
      <c r="D1403" s="13" t="str">
        <f t="shared" si="148"/>
        <v>Jul</v>
      </c>
      <c r="E1403" s="14" t="str">
        <f t="shared" si="149"/>
        <v>Q3</v>
      </c>
      <c r="F1403" s="11" t="s">
        <v>24</v>
      </c>
      <c r="G1403" s="11" t="s">
        <v>25</v>
      </c>
      <c r="H1403" s="11" t="s">
        <v>43</v>
      </c>
      <c r="I1403" s="11" t="s">
        <v>27</v>
      </c>
      <c r="J1403" s="11" t="s">
        <v>58</v>
      </c>
      <c r="K1403" s="11" t="s">
        <v>69</v>
      </c>
      <c r="L1403" s="15">
        <v>2</v>
      </c>
      <c r="M1403" s="16">
        <v>50.73</v>
      </c>
      <c r="N1403" s="17">
        <v>0</v>
      </c>
      <c r="O1403" s="16">
        <v>21.87</v>
      </c>
      <c r="P1403" s="16">
        <f t="shared" si="150"/>
        <v>101.46</v>
      </c>
      <c r="Q1403" s="16">
        <f t="shared" si="151"/>
        <v>43.74</v>
      </c>
      <c r="R1403" s="16">
        <f t="shared" si="152"/>
        <v>57.72</v>
      </c>
      <c r="S1403" s="18">
        <f t="shared" si="153"/>
        <v>0.56889414547604999</v>
      </c>
      <c r="T1403" s="19">
        <f>YEAR(SalesDataTable[[#This Row],[Order Date]])</f>
        <v>2026</v>
      </c>
      <c r="U1403" s="18" t="str">
        <f>"Q"&amp;ROUNDUP(MONTH(SalesDataTable[[#This Row],[Order Date]])/3,0)</f>
        <v>Q3</v>
      </c>
      <c r="V1403" s="15">
        <f>MONTH(SalesDataTable[[#This Row],[Order Date]])</f>
        <v>7</v>
      </c>
      <c r="W1403" s="18" t="str">
        <f>TEXT(SalesDataTable[[#This Row],[Order Date]],"mmm")</f>
        <v>Jul</v>
      </c>
    </row>
    <row r="1404" spans="1:23" ht="15.6">
      <c r="A1404" s="11">
        <v>3308</v>
      </c>
      <c r="B1404" s="12">
        <v>46221</v>
      </c>
      <c r="C1404" s="11">
        <f t="shared" si="147"/>
        <v>2026</v>
      </c>
      <c r="D1404" s="13" t="str">
        <f t="shared" si="148"/>
        <v>Jul</v>
      </c>
      <c r="E1404" s="14" t="str">
        <f t="shared" si="149"/>
        <v>Q3</v>
      </c>
      <c r="F1404" s="11" t="s">
        <v>44</v>
      </c>
      <c r="G1404" s="11" t="s">
        <v>71</v>
      </c>
      <c r="H1404" s="11" t="s">
        <v>43</v>
      </c>
      <c r="I1404" s="11" t="s">
        <v>37</v>
      </c>
      <c r="J1404" s="11" t="s">
        <v>58</v>
      </c>
      <c r="K1404" s="11" t="s">
        <v>62</v>
      </c>
      <c r="L1404" s="15">
        <v>3</v>
      </c>
      <c r="M1404" s="16">
        <v>121.05</v>
      </c>
      <c r="N1404" s="17">
        <v>0.05</v>
      </c>
      <c r="O1404" s="16">
        <v>68.56</v>
      </c>
      <c r="P1404" s="16">
        <f t="shared" si="150"/>
        <v>344.99250000000001</v>
      </c>
      <c r="Q1404" s="16">
        <f t="shared" si="151"/>
        <v>205.68</v>
      </c>
      <c r="R1404" s="16">
        <f t="shared" si="152"/>
        <v>139.3125</v>
      </c>
      <c r="S1404" s="18">
        <f t="shared" si="153"/>
        <v>0.40381312637231198</v>
      </c>
      <c r="T1404" s="19">
        <f>YEAR(SalesDataTable[[#This Row],[Order Date]])</f>
        <v>2026</v>
      </c>
      <c r="U1404" s="18" t="str">
        <f>"Q"&amp;ROUNDUP(MONTH(SalesDataTable[[#This Row],[Order Date]])/3,0)</f>
        <v>Q3</v>
      </c>
      <c r="V1404" s="15">
        <f>MONTH(SalesDataTable[[#This Row],[Order Date]])</f>
        <v>7</v>
      </c>
      <c r="W1404" s="18" t="str">
        <f>TEXT(SalesDataTable[[#This Row],[Order Date]],"mmm")</f>
        <v>Jul</v>
      </c>
    </row>
    <row r="1405" spans="1:23" ht="15.6">
      <c r="A1405" s="11">
        <v>3329</v>
      </c>
      <c r="B1405" s="12">
        <v>46221</v>
      </c>
      <c r="C1405" s="11">
        <f t="shared" si="147"/>
        <v>2026</v>
      </c>
      <c r="D1405" s="13" t="str">
        <f t="shared" si="148"/>
        <v>Jul</v>
      </c>
      <c r="E1405" s="14" t="str">
        <f t="shared" si="149"/>
        <v>Q3</v>
      </c>
      <c r="F1405" s="11" t="s">
        <v>30</v>
      </c>
      <c r="G1405" s="11" t="s">
        <v>65</v>
      </c>
      <c r="H1405" s="11" t="s">
        <v>26</v>
      </c>
      <c r="I1405" s="11" t="s">
        <v>37</v>
      </c>
      <c r="J1405" s="11" t="s">
        <v>28</v>
      </c>
      <c r="K1405" s="11" t="s">
        <v>29</v>
      </c>
      <c r="L1405" s="15">
        <v>2</v>
      </c>
      <c r="M1405" s="16">
        <v>81.739999999999995</v>
      </c>
      <c r="N1405" s="17">
        <v>0</v>
      </c>
      <c r="O1405" s="16">
        <v>42.75</v>
      </c>
      <c r="P1405" s="16">
        <f t="shared" si="150"/>
        <v>163.47999999999999</v>
      </c>
      <c r="Q1405" s="16">
        <f t="shared" si="151"/>
        <v>85.5</v>
      </c>
      <c r="R1405" s="16">
        <f t="shared" si="152"/>
        <v>77.98</v>
      </c>
      <c r="S1405" s="18">
        <f t="shared" si="153"/>
        <v>0.47700024467824798</v>
      </c>
      <c r="T1405" s="19">
        <f>YEAR(SalesDataTable[[#This Row],[Order Date]])</f>
        <v>2026</v>
      </c>
      <c r="U1405" s="18" t="str">
        <f>"Q"&amp;ROUNDUP(MONTH(SalesDataTable[[#This Row],[Order Date]])/3,0)</f>
        <v>Q3</v>
      </c>
      <c r="V1405" s="15">
        <f>MONTH(SalesDataTable[[#This Row],[Order Date]])</f>
        <v>7</v>
      </c>
      <c r="W1405" s="18" t="str">
        <f>TEXT(SalesDataTable[[#This Row],[Order Date]],"mmm")</f>
        <v>Jul</v>
      </c>
    </row>
    <row r="1406" spans="1:23" ht="15.6">
      <c r="A1406" s="11">
        <v>4102</v>
      </c>
      <c r="B1406" s="12">
        <v>46221</v>
      </c>
      <c r="C1406" s="11">
        <f t="shared" si="147"/>
        <v>2026</v>
      </c>
      <c r="D1406" s="13" t="str">
        <f t="shared" si="148"/>
        <v>Jul</v>
      </c>
      <c r="E1406" s="14" t="str">
        <f t="shared" si="149"/>
        <v>Q3</v>
      </c>
      <c r="F1406" s="11" t="s">
        <v>30</v>
      </c>
      <c r="G1406" s="11" t="s">
        <v>67</v>
      </c>
      <c r="H1406" s="11" t="s">
        <v>26</v>
      </c>
      <c r="I1406" s="11" t="s">
        <v>27</v>
      </c>
      <c r="J1406" s="11" t="s">
        <v>33</v>
      </c>
      <c r="K1406" s="11" t="s">
        <v>61</v>
      </c>
      <c r="L1406" s="15">
        <v>3</v>
      </c>
      <c r="M1406" s="16">
        <v>154.01</v>
      </c>
      <c r="N1406" s="17">
        <v>0.1</v>
      </c>
      <c r="O1406" s="16">
        <v>78.78</v>
      </c>
      <c r="P1406" s="16">
        <f t="shared" si="150"/>
        <v>415.827</v>
      </c>
      <c r="Q1406" s="16">
        <f t="shared" si="151"/>
        <v>236.34</v>
      </c>
      <c r="R1406" s="16">
        <f t="shared" si="152"/>
        <v>179.48699999999999</v>
      </c>
      <c r="S1406" s="18">
        <f t="shared" si="153"/>
        <v>0.43163863818366799</v>
      </c>
      <c r="T1406" s="19">
        <f>YEAR(SalesDataTable[[#This Row],[Order Date]])</f>
        <v>2026</v>
      </c>
      <c r="U1406" s="18" t="str">
        <f>"Q"&amp;ROUNDUP(MONTH(SalesDataTable[[#This Row],[Order Date]])/3,0)</f>
        <v>Q3</v>
      </c>
      <c r="V1406" s="15">
        <f>MONTH(SalesDataTable[[#This Row],[Order Date]])</f>
        <v>7</v>
      </c>
      <c r="W1406" s="18" t="str">
        <f>TEXT(SalesDataTable[[#This Row],[Order Date]],"mmm")</f>
        <v>Jul</v>
      </c>
    </row>
    <row r="1407" spans="1:23" ht="15.6">
      <c r="A1407" s="11">
        <v>4109</v>
      </c>
      <c r="B1407" s="12">
        <v>46221</v>
      </c>
      <c r="C1407" s="11">
        <f t="shared" si="147"/>
        <v>2026</v>
      </c>
      <c r="D1407" s="13" t="str">
        <f t="shared" si="148"/>
        <v>Jul</v>
      </c>
      <c r="E1407" s="14" t="str">
        <f t="shared" si="149"/>
        <v>Q3</v>
      </c>
      <c r="F1407" s="11" t="s">
        <v>30</v>
      </c>
      <c r="G1407" s="11" t="s">
        <v>67</v>
      </c>
      <c r="H1407" s="11" t="s">
        <v>52</v>
      </c>
      <c r="I1407" s="11" t="s">
        <v>37</v>
      </c>
      <c r="J1407" s="11" t="s">
        <v>28</v>
      </c>
      <c r="K1407" s="11" t="s">
        <v>54</v>
      </c>
      <c r="L1407" s="15">
        <v>4</v>
      </c>
      <c r="M1407" s="16">
        <v>101.61</v>
      </c>
      <c r="N1407" s="17">
        <v>0</v>
      </c>
      <c r="O1407" s="16">
        <v>51.68</v>
      </c>
      <c r="P1407" s="16">
        <f t="shared" si="150"/>
        <v>406.44</v>
      </c>
      <c r="Q1407" s="16">
        <f t="shared" si="151"/>
        <v>206.72</v>
      </c>
      <c r="R1407" s="16">
        <f t="shared" si="152"/>
        <v>199.72</v>
      </c>
      <c r="S1407" s="18">
        <f t="shared" si="153"/>
        <v>0.49138864285011302</v>
      </c>
      <c r="T1407" s="19">
        <f>YEAR(SalesDataTable[[#This Row],[Order Date]])</f>
        <v>2026</v>
      </c>
      <c r="U1407" s="18" t="str">
        <f>"Q"&amp;ROUNDUP(MONTH(SalesDataTable[[#This Row],[Order Date]])/3,0)</f>
        <v>Q3</v>
      </c>
      <c r="V1407" s="15">
        <f>MONTH(SalesDataTable[[#This Row],[Order Date]])</f>
        <v>7</v>
      </c>
      <c r="W1407" s="18" t="str">
        <f>TEXT(SalesDataTable[[#This Row],[Order Date]],"mmm")</f>
        <v>Jul</v>
      </c>
    </row>
    <row r="1408" spans="1:23" ht="15.6">
      <c r="A1408" s="11">
        <v>4813</v>
      </c>
      <c r="B1408" s="12">
        <v>46221</v>
      </c>
      <c r="C1408" s="11">
        <f t="shared" si="147"/>
        <v>2026</v>
      </c>
      <c r="D1408" s="13" t="str">
        <f t="shared" si="148"/>
        <v>Jul</v>
      </c>
      <c r="E1408" s="14" t="str">
        <f t="shared" si="149"/>
        <v>Q3</v>
      </c>
      <c r="F1408" s="11" t="s">
        <v>35</v>
      </c>
      <c r="G1408" s="11" t="s">
        <v>63</v>
      </c>
      <c r="H1408" s="11" t="s">
        <v>43</v>
      </c>
      <c r="I1408" s="11" t="s">
        <v>27</v>
      </c>
      <c r="J1408" s="11" t="s">
        <v>58</v>
      </c>
      <c r="K1408" s="11" t="s">
        <v>66</v>
      </c>
      <c r="L1408" s="15">
        <v>2</v>
      </c>
      <c r="M1408" s="16">
        <v>36.869999999999997</v>
      </c>
      <c r="N1408" s="17">
        <v>0.15</v>
      </c>
      <c r="O1408" s="16">
        <v>13.94</v>
      </c>
      <c r="P1408" s="16">
        <f t="shared" si="150"/>
        <v>62.679000000000002</v>
      </c>
      <c r="Q1408" s="16">
        <f t="shared" si="151"/>
        <v>27.88</v>
      </c>
      <c r="R1408" s="16">
        <f t="shared" si="152"/>
        <v>34.798999999999999</v>
      </c>
      <c r="S1408" s="18">
        <f t="shared" si="153"/>
        <v>0.55519392459994599</v>
      </c>
      <c r="T1408" s="19">
        <f>YEAR(SalesDataTable[[#This Row],[Order Date]])</f>
        <v>2026</v>
      </c>
      <c r="U1408" s="18" t="str">
        <f>"Q"&amp;ROUNDUP(MONTH(SalesDataTable[[#This Row],[Order Date]])/3,0)</f>
        <v>Q3</v>
      </c>
      <c r="V1408" s="15">
        <f>MONTH(SalesDataTable[[#This Row],[Order Date]])</f>
        <v>7</v>
      </c>
      <c r="W1408" s="18" t="str">
        <f>TEXT(SalesDataTable[[#This Row],[Order Date]],"mmm")</f>
        <v>Jul</v>
      </c>
    </row>
    <row r="1409" spans="1:23" ht="15.6">
      <c r="A1409" s="11">
        <v>5054</v>
      </c>
      <c r="B1409" s="12">
        <v>46221</v>
      </c>
      <c r="C1409" s="11">
        <f t="shared" si="147"/>
        <v>2026</v>
      </c>
      <c r="D1409" s="13" t="str">
        <f t="shared" si="148"/>
        <v>Jul</v>
      </c>
      <c r="E1409" s="14" t="str">
        <f t="shared" si="149"/>
        <v>Q3</v>
      </c>
      <c r="F1409" s="11" t="s">
        <v>44</v>
      </c>
      <c r="G1409" s="11" t="s">
        <v>57</v>
      </c>
      <c r="H1409" s="11" t="s">
        <v>26</v>
      </c>
      <c r="I1409" s="11" t="s">
        <v>37</v>
      </c>
      <c r="J1409" s="11" t="s">
        <v>47</v>
      </c>
      <c r="K1409" s="11" t="s">
        <v>75</v>
      </c>
      <c r="L1409" s="15">
        <v>2</v>
      </c>
      <c r="M1409" s="16">
        <v>121.06</v>
      </c>
      <c r="N1409" s="17">
        <v>0</v>
      </c>
      <c r="O1409" s="16">
        <v>59.62</v>
      </c>
      <c r="P1409" s="16">
        <f t="shared" si="150"/>
        <v>242.12</v>
      </c>
      <c r="Q1409" s="16">
        <f t="shared" si="151"/>
        <v>119.24</v>
      </c>
      <c r="R1409" s="16">
        <f t="shared" si="152"/>
        <v>122.88</v>
      </c>
      <c r="S1409" s="18">
        <f t="shared" si="153"/>
        <v>0.50751693375185902</v>
      </c>
      <c r="T1409" s="19">
        <f>YEAR(SalesDataTable[[#This Row],[Order Date]])</f>
        <v>2026</v>
      </c>
      <c r="U1409" s="18" t="str">
        <f>"Q"&amp;ROUNDUP(MONTH(SalesDataTable[[#This Row],[Order Date]])/3,0)</f>
        <v>Q3</v>
      </c>
      <c r="V1409" s="15">
        <f>MONTH(SalesDataTable[[#This Row],[Order Date]])</f>
        <v>7</v>
      </c>
      <c r="W1409" s="18" t="str">
        <f>TEXT(SalesDataTable[[#This Row],[Order Date]],"mmm")</f>
        <v>Jul</v>
      </c>
    </row>
    <row r="1410" spans="1:23" ht="15.6">
      <c r="A1410" s="11">
        <v>138</v>
      </c>
      <c r="B1410" s="12">
        <v>46222</v>
      </c>
      <c r="C1410" s="11">
        <f t="shared" ref="C1410:C1473" si="154">YEAR(B1410)</f>
        <v>2026</v>
      </c>
      <c r="D1410" s="13" t="str">
        <f t="shared" ref="D1410:D1473" si="155">TEXT(B1410,"MMM")</f>
        <v>Jul</v>
      </c>
      <c r="E1410" s="14" t="str">
        <f t="shared" ref="E1410:E1473" si="156">"Q"&amp;ROUNDUP(MONTH(B1410)/3,0)</f>
        <v>Q3</v>
      </c>
      <c r="F1410" s="11" t="s">
        <v>30</v>
      </c>
      <c r="G1410" s="11" t="s">
        <v>67</v>
      </c>
      <c r="H1410" s="11" t="s">
        <v>26</v>
      </c>
      <c r="I1410" s="11" t="s">
        <v>37</v>
      </c>
      <c r="J1410" s="11" t="s">
        <v>33</v>
      </c>
      <c r="K1410" s="11" t="s">
        <v>70</v>
      </c>
      <c r="L1410" s="15">
        <v>2</v>
      </c>
      <c r="M1410" s="16">
        <v>71.81</v>
      </c>
      <c r="N1410" s="17">
        <v>0</v>
      </c>
      <c r="O1410" s="16">
        <v>32.35</v>
      </c>
      <c r="P1410" s="16">
        <f t="shared" ref="P1410:P1473" si="157">L1410*M1410*(1-N1410)</f>
        <v>143.62</v>
      </c>
      <c r="Q1410" s="16">
        <f t="shared" ref="Q1410:Q1473" si="158">L1410*O1410</f>
        <v>64.7</v>
      </c>
      <c r="R1410" s="16">
        <f t="shared" ref="R1410:R1473" si="159">P1410-Q1410</f>
        <v>78.92</v>
      </c>
      <c r="S1410" s="18">
        <f t="shared" ref="S1410:S1473" si="160">IFERROR(R1410/P1410,0)</f>
        <v>0.54950563988302503</v>
      </c>
      <c r="T1410" s="19">
        <f>YEAR(SalesDataTable[[#This Row],[Order Date]])</f>
        <v>2026</v>
      </c>
      <c r="U1410" s="18" t="str">
        <f>"Q"&amp;ROUNDUP(MONTH(SalesDataTable[[#This Row],[Order Date]])/3,0)</f>
        <v>Q3</v>
      </c>
      <c r="V1410" s="15">
        <f>MONTH(SalesDataTable[[#This Row],[Order Date]])</f>
        <v>7</v>
      </c>
      <c r="W1410" s="18" t="str">
        <f>TEXT(SalesDataTable[[#This Row],[Order Date]],"mmm")</f>
        <v>Jul</v>
      </c>
    </row>
    <row r="1411" spans="1:23" ht="15.6">
      <c r="A1411" s="11">
        <v>433</v>
      </c>
      <c r="B1411" s="12">
        <v>46222</v>
      </c>
      <c r="C1411" s="11">
        <f t="shared" si="154"/>
        <v>2026</v>
      </c>
      <c r="D1411" s="13" t="str">
        <f t="shared" si="155"/>
        <v>Jul</v>
      </c>
      <c r="E1411" s="14" t="str">
        <f t="shared" si="156"/>
        <v>Q3</v>
      </c>
      <c r="F1411" s="11" t="s">
        <v>30</v>
      </c>
      <c r="G1411" s="11" t="s">
        <v>67</v>
      </c>
      <c r="H1411" s="11" t="s">
        <v>26</v>
      </c>
      <c r="I1411" s="11" t="s">
        <v>37</v>
      </c>
      <c r="J1411" s="11" t="s">
        <v>33</v>
      </c>
      <c r="K1411" s="11" t="s">
        <v>41</v>
      </c>
      <c r="L1411" s="15">
        <v>4</v>
      </c>
      <c r="M1411" s="16">
        <v>145.18</v>
      </c>
      <c r="N1411" s="17">
        <v>0</v>
      </c>
      <c r="O1411" s="16">
        <v>79.540000000000006</v>
      </c>
      <c r="P1411" s="16">
        <f t="shared" si="157"/>
        <v>580.72</v>
      </c>
      <c r="Q1411" s="16">
        <f t="shared" si="158"/>
        <v>318.16000000000003</v>
      </c>
      <c r="R1411" s="16">
        <f t="shared" si="159"/>
        <v>262.56</v>
      </c>
      <c r="S1411" s="18">
        <f t="shared" si="160"/>
        <v>0.45212839234054297</v>
      </c>
      <c r="T1411" s="19">
        <f>YEAR(SalesDataTable[[#This Row],[Order Date]])</f>
        <v>2026</v>
      </c>
      <c r="U1411" s="18" t="str">
        <f>"Q"&amp;ROUNDUP(MONTH(SalesDataTable[[#This Row],[Order Date]])/3,0)</f>
        <v>Q3</v>
      </c>
      <c r="V1411" s="15">
        <f>MONTH(SalesDataTable[[#This Row],[Order Date]])</f>
        <v>7</v>
      </c>
      <c r="W1411" s="18" t="str">
        <f>TEXT(SalesDataTable[[#This Row],[Order Date]],"mmm")</f>
        <v>Jul</v>
      </c>
    </row>
    <row r="1412" spans="1:23" ht="15.6">
      <c r="A1412" s="11">
        <v>484</v>
      </c>
      <c r="B1412" s="12">
        <v>46222</v>
      </c>
      <c r="C1412" s="11">
        <f t="shared" si="154"/>
        <v>2026</v>
      </c>
      <c r="D1412" s="13" t="str">
        <f t="shared" si="155"/>
        <v>Jul</v>
      </c>
      <c r="E1412" s="14" t="str">
        <f t="shared" si="156"/>
        <v>Q3</v>
      </c>
      <c r="F1412" s="11" t="s">
        <v>30</v>
      </c>
      <c r="G1412" s="11" t="s">
        <v>67</v>
      </c>
      <c r="H1412" s="11" t="s">
        <v>26</v>
      </c>
      <c r="I1412" s="11" t="s">
        <v>37</v>
      </c>
      <c r="J1412" s="11" t="s">
        <v>58</v>
      </c>
      <c r="K1412" s="11" t="s">
        <v>66</v>
      </c>
      <c r="L1412" s="15">
        <v>2</v>
      </c>
      <c r="M1412" s="16">
        <v>36.07</v>
      </c>
      <c r="N1412" s="17">
        <v>0</v>
      </c>
      <c r="O1412" s="16">
        <v>13.6</v>
      </c>
      <c r="P1412" s="16">
        <f t="shared" si="157"/>
        <v>72.14</v>
      </c>
      <c r="Q1412" s="16">
        <f t="shared" si="158"/>
        <v>27.2</v>
      </c>
      <c r="R1412" s="16">
        <f t="shared" si="159"/>
        <v>44.94</v>
      </c>
      <c r="S1412" s="18">
        <f t="shared" si="160"/>
        <v>0.622955364568894</v>
      </c>
      <c r="T1412" s="19">
        <f>YEAR(SalesDataTable[[#This Row],[Order Date]])</f>
        <v>2026</v>
      </c>
      <c r="U1412" s="18" t="str">
        <f>"Q"&amp;ROUNDUP(MONTH(SalesDataTable[[#This Row],[Order Date]])/3,0)</f>
        <v>Q3</v>
      </c>
      <c r="V1412" s="15">
        <f>MONTH(SalesDataTable[[#This Row],[Order Date]])</f>
        <v>7</v>
      </c>
      <c r="W1412" s="18" t="str">
        <f>TEXT(SalesDataTable[[#This Row],[Order Date]],"mmm")</f>
        <v>Jul</v>
      </c>
    </row>
    <row r="1413" spans="1:23" ht="15.6">
      <c r="A1413" s="11">
        <v>492</v>
      </c>
      <c r="B1413" s="12">
        <v>46222</v>
      </c>
      <c r="C1413" s="11">
        <f t="shared" si="154"/>
        <v>2026</v>
      </c>
      <c r="D1413" s="13" t="str">
        <f t="shared" si="155"/>
        <v>Jul</v>
      </c>
      <c r="E1413" s="14" t="str">
        <f t="shared" si="156"/>
        <v>Q3</v>
      </c>
      <c r="F1413" s="11" t="s">
        <v>30</v>
      </c>
      <c r="G1413" s="11" t="s">
        <v>73</v>
      </c>
      <c r="H1413" s="11" t="s">
        <v>43</v>
      </c>
      <c r="I1413" s="11" t="s">
        <v>37</v>
      </c>
      <c r="J1413" s="11" t="s">
        <v>33</v>
      </c>
      <c r="K1413" s="11" t="s">
        <v>70</v>
      </c>
      <c r="L1413" s="15">
        <v>3</v>
      </c>
      <c r="M1413" s="16">
        <v>72.23</v>
      </c>
      <c r="N1413" s="17">
        <v>0.1</v>
      </c>
      <c r="O1413" s="16">
        <v>31.67</v>
      </c>
      <c r="P1413" s="16">
        <f t="shared" si="157"/>
        <v>195.02099999999999</v>
      </c>
      <c r="Q1413" s="16">
        <f t="shared" si="158"/>
        <v>95.01</v>
      </c>
      <c r="R1413" s="16">
        <f t="shared" si="159"/>
        <v>100.011</v>
      </c>
      <c r="S1413" s="18">
        <f t="shared" si="160"/>
        <v>0.51282169612503303</v>
      </c>
      <c r="T1413" s="19">
        <f>YEAR(SalesDataTable[[#This Row],[Order Date]])</f>
        <v>2026</v>
      </c>
      <c r="U1413" s="18" t="str">
        <f>"Q"&amp;ROUNDUP(MONTH(SalesDataTable[[#This Row],[Order Date]])/3,0)</f>
        <v>Q3</v>
      </c>
      <c r="V1413" s="15">
        <f>MONTH(SalesDataTable[[#This Row],[Order Date]])</f>
        <v>7</v>
      </c>
      <c r="W1413" s="18" t="str">
        <f>TEXT(SalesDataTable[[#This Row],[Order Date]],"mmm")</f>
        <v>Jul</v>
      </c>
    </row>
    <row r="1414" spans="1:23" ht="15.6">
      <c r="A1414" s="11">
        <v>626</v>
      </c>
      <c r="B1414" s="12">
        <v>46222</v>
      </c>
      <c r="C1414" s="11">
        <f t="shared" si="154"/>
        <v>2026</v>
      </c>
      <c r="D1414" s="13" t="str">
        <f t="shared" si="155"/>
        <v>Jul</v>
      </c>
      <c r="E1414" s="14" t="str">
        <f t="shared" si="156"/>
        <v>Q3</v>
      </c>
      <c r="F1414" s="11" t="s">
        <v>30</v>
      </c>
      <c r="G1414" s="11" t="s">
        <v>73</v>
      </c>
      <c r="H1414" s="11" t="s">
        <v>43</v>
      </c>
      <c r="I1414" s="11" t="s">
        <v>27</v>
      </c>
      <c r="J1414" s="11" t="s">
        <v>38</v>
      </c>
      <c r="K1414" s="11" t="s">
        <v>39</v>
      </c>
      <c r="L1414" s="15">
        <v>1</v>
      </c>
      <c r="M1414" s="16">
        <v>36.549999999999997</v>
      </c>
      <c r="N1414" s="17">
        <v>0.1</v>
      </c>
      <c r="O1414" s="16">
        <v>13.2</v>
      </c>
      <c r="P1414" s="16">
        <f t="shared" si="157"/>
        <v>32.895000000000003</v>
      </c>
      <c r="Q1414" s="16">
        <f t="shared" si="158"/>
        <v>13.2</v>
      </c>
      <c r="R1414" s="16">
        <f t="shared" si="159"/>
        <v>19.695</v>
      </c>
      <c r="S1414" s="18">
        <f t="shared" si="160"/>
        <v>0.59872321021431796</v>
      </c>
      <c r="T1414" s="19">
        <f>YEAR(SalesDataTable[[#This Row],[Order Date]])</f>
        <v>2026</v>
      </c>
      <c r="U1414" s="18" t="str">
        <f>"Q"&amp;ROUNDUP(MONTH(SalesDataTable[[#This Row],[Order Date]])/3,0)</f>
        <v>Q3</v>
      </c>
      <c r="V1414" s="15">
        <f>MONTH(SalesDataTable[[#This Row],[Order Date]])</f>
        <v>7</v>
      </c>
      <c r="W1414" s="18" t="str">
        <f>TEXT(SalesDataTable[[#This Row],[Order Date]],"mmm")</f>
        <v>Jul</v>
      </c>
    </row>
    <row r="1415" spans="1:23" ht="15.6">
      <c r="A1415" s="11">
        <v>1409</v>
      </c>
      <c r="B1415" s="12">
        <v>46222</v>
      </c>
      <c r="C1415" s="11">
        <f t="shared" si="154"/>
        <v>2026</v>
      </c>
      <c r="D1415" s="13" t="str">
        <f t="shared" si="155"/>
        <v>Jul</v>
      </c>
      <c r="E1415" s="14" t="str">
        <f t="shared" si="156"/>
        <v>Q3</v>
      </c>
      <c r="F1415" s="11" t="s">
        <v>30</v>
      </c>
      <c r="G1415" s="11" t="s">
        <v>73</v>
      </c>
      <c r="H1415" s="11" t="s">
        <v>26</v>
      </c>
      <c r="I1415" s="11" t="s">
        <v>37</v>
      </c>
      <c r="J1415" s="11" t="s">
        <v>47</v>
      </c>
      <c r="K1415" s="11" t="s">
        <v>75</v>
      </c>
      <c r="L1415" s="15">
        <v>5</v>
      </c>
      <c r="M1415" s="16">
        <v>124.68</v>
      </c>
      <c r="N1415" s="17">
        <v>0.05</v>
      </c>
      <c r="O1415" s="16">
        <v>60.61</v>
      </c>
      <c r="P1415" s="16">
        <f t="shared" si="157"/>
        <v>592.23</v>
      </c>
      <c r="Q1415" s="16">
        <f t="shared" si="158"/>
        <v>303.05</v>
      </c>
      <c r="R1415" s="16">
        <f t="shared" si="159"/>
        <v>289.18</v>
      </c>
      <c r="S1415" s="18">
        <f t="shared" si="160"/>
        <v>0.48829002245749098</v>
      </c>
      <c r="T1415" s="19">
        <f>YEAR(SalesDataTable[[#This Row],[Order Date]])</f>
        <v>2026</v>
      </c>
      <c r="U1415" s="18" t="str">
        <f>"Q"&amp;ROUNDUP(MONTH(SalesDataTable[[#This Row],[Order Date]])/3,0)</f>
        <v>Q3</v>
      </c>
      <c r="V1415" s="15">
        <f>MONTH(SalesDataTable[[#This Row],[Order Date]])</f>
        <v>7</v>
      </c>
      <c r="W1415" s="18" t="str">
        <f>TEXT(SalesDataTable[[#This Row],[Order Date]],"mmm")</f>
        <v>Jul</v>
      </c>
    </row>
    <row r="1416" spans="1:23" ht="15.6">
      <c r="A1416" s="11">
        <v>1486</v>
      </c>
      <c r="B1416" s="12">
        <v>46222</v>
      </c>
      <c r="C1416" s="11">
        <f t="shared" si="154"/>
        <v>2026</v>
      </c>
      <c r="D1416" s="13" t="str">
        <f t="shared" si="155"/>
        <v>Jul</v>
      </c>
      <c r="E1416" s="14" t="str">
        <f t="shared" si="156"/>
        <v>Q3</v>
      </c>
      <c r="F1416" s="11" t="s">
        <v>44</v>
      </c>
      <c r="G1416" s="11" t="s">
        <v>57</v>
      </c>
      <c r="H1416" s="11" t="s">
        <v>26</v>
      </c>
      <c r="I1416" s="11" t="s">
        <v>27</v>
      </c>
      <c r="J1416" s="11" t="s">
        <v>28</v>
      </c>
      <c r="K1416" s="11" t="s">
        <v>54</v>
      </c>
      <c r="L1416" s="15">
        <v>1</v>
      </c>
      <c r="M1416" s="16">
        <v>101.7</v>
      </c>
      <c r="N1416" s="17">
        <v>0.05</v>
      </c>
      <c r="O1416" s="16">
        <v>49.92</v>
      </c>
      <c r="P1416" s="16">
        <f t="shared" si="157"/>
        <v>96.614999999999995</v>
      </c>
      <c r="Q1416" s="16">
        <f t="shared" si="158"/>
        <v>49.92</v>
      </c>
      <c r="R1416" s="16">
        <f t="shared" si="159"/>
        <v>46.695</v>
      </c>
      <c r="S1416" s="18">
        <f t="shared" si="160"/>
        <v>0.48331004502406499</v>
      </c>
      <c r="T1416" s="19">
        <f>YEAR(SalesDataTable[[#This Row],[Order Date]])</f>
        <v>2026</v>
      </c>
      <c r="U1416" s="18" t="str">
        <f>"Q"&amp;ROUNDUP(MONTH(SalesDataTable[[#This Row],[Order Date]])/3,0)</f>
        <v>Q3</v>
      </c>
      <c r="V1416" s="15">
        <f>MONTH(SalesDataTable[[#This Row],[Order Date]])</f>
        <v>7</v>
      </c>
      <c r="W1416" s="18" t="str">
        <f>TEXT(SalesDataTable[[#This Row],[Order Date]],"mmm")</f>
        <v>Jul</v>
      </c>
    </row>
    <row r="1417" spans="1:23" ht="15.6">
      <c r="A1417" s="11">
        <v>1940</v>
      </c>
      <c r="B1417" s="12">
        <v>46222</v>
      </c>
      <c r="C1417" s="11">
        <f t="shared" si="154"/>
        <v>2026</v>
      </c>
      <c r="D1417" s="13" t="str">
        <f t="shared" si="155"/>
        <v>Jul</v>
      </c>
      <c r="E1417" s="14" t="str">
        <f t="shared" si="156"/>
        <v>Q3</v>
      </c>
      <c r="F1417" s="11" t="s">
        <v>35</v>
      </c>
      <c r="G1417" s="11" t="s">
        <v>76</v>
      </c>
      <c r="H1417" s="11" t="s">
        <v>26</v>
      </c>
      <c r="I1417" s="11" t="s">
        <v>37</v>
      </c>
      <c r="J1417" s="11" t="s">
        <v>58</v>
      </c>
      <c r="K1417" s="11" t="s">
        <v>69</v>
      </c>
      <c r="L1417" s="15">
        <v>2</v>
      </c>
      <c r="M1417" s="16">
        <v>50.24</v>
      </c>
      <c r="N1417" s="17">
        <v>0.05</v>
      </c>
      <c r="O1417" s="16">
        <v>21.88</v>
      </c>
      <c r="P1417" s="16">
        <f t="shared" si="157"/>
        <v>95.456000000000003</v>
      </c>
      <c r="Q1417" s="16">
        <f t="shared" si="158"/>
        <v>43.76</v>
      </c>
      <c r="R1417" s="16">
        <f t="shared" si="159"/>
        <v>51.695999999999998</v>
      </c>
      <c r="S1417" s="18">
        <f t="shared" si="160"/>
        <v>0.54156889037881295</v>
      </c>
      <c r="T1417" s="19">
        <f>YEAR(SalesDataTable[[#This Row],[Order Date]])</f>
        <v>2026</v>
      </c>
      <c r="U1417" s="18" t="str">
        <f>"Q"&amp;ROUNDUP(MONTH(SalesDataTable[[#This Row],[Order Date]])/3,0)</f>
        <v>Q3</v>
      </c>
      <c r="V1417" s="15">
        <f>MONTH(SalesDataTable[[#This Row],[Order Date]])</f>
        <v>7</v>
      </c>
      <c r="W1417" s="18" t="str">
        <f>TEXT(SalesDataTable[[#This Row],[Order Date]],"mmm")</f>
        <v>Jul</v>
      </c>
    </row>
    <row r="1418" spans="1:23" ht="15.6">
      <c r="A1418" s="11">
        <v>2215</v>
      </c>
      <c r="B1418" s="12">
        <v>46222</v>
      </c>
      <c r="C1418" s="11">
        <f t="shared" si="154"/>
        <v>2026</v>
      </c>
      <c r="D1418" s="13" t="str">
        <f t="shared" si="155"/>
        <v>Jul</v>
      </c>
      <c r="E1418" s="14" t="str">
        <f t="shared" si="156"/>
        <v>Q3</v>
      </c>
      <c r="F1418" s="11" t="s">
        <v>44</v>
      </c>
      <c r="G1418" s="11" t="s">
        <v>71</v>
      </c>
      <c r="H1418" s="11" t="s">
        <v>43</v>
      </c>
      <c r="I1418" s="11" t="s">
        <v>27</v>
      </c>
      <c r="J1418" s="11" t="s">
        <v>58</v>
      </c>
      <c r="K1418" s="11" t="s">
        <v>66</v>
      </c>
      <c r="L1418" s="15">
        <v>3</v>
      </c>
      <c r="M1418" s="16">
        <v>35.53</v>
      </c>
      <c r="N1418" s="17">
        <v>0</v>
      </c>
      <c r="O1418" s="16">
        <v>14</v>
      </c>
      <c r="P1418" s="16">
        <f t="shared" si="157"/>
        <v>106.59</v>
      </c>
      <c r="Q1418" s="16">
        <f t="shared" si="158"/>
        <v>42</v>
      </c>
      <c r="R1418" s="16">
        <f t="shared" si="159"/>
        <v>64.59</v>
      </c>
      <c r="S1418" s="18">
        <f t="shared" si="160"/>
        <v>0.60596678862932696</v>
      </c>
      <c r="T1418" s="19">
        <f>YEAR(SalesDataTable[[#This Row],[Order Date]])</f>
        <v>2026</v>
      </c>
      <c r="U1418" s="18" t="str">
        <f>"Q"&amp;ROUNDUP(MONTH(SalesDataTable[[#This Row],[Order Date]])/3,0)</f>
        <v>Q3</v>
      </c>
      <c r="V1418" s="15">
        <f>MONTH(SalesDataTable[[#This Row],[Order Date]])</f>
        <v>7</v>
      </c>
      <c r="W1418" s="18" t="str">
        <f>TEXT(SalesDataTable[[#This Row],[Order Date]],"mmm")</f>
        <v>Jul</v>
      </c>
    </row>
    <row r="1419" spans="1:23" ht="15.6">
      <c r="A1419" s="11">
        <v>2555</v>
      </c>
      <c r="B1419" s="12">
        <v>46222</v>
      </c>
      <c r="C1419" s="11">
        <f t="shared" si="154"/>
        <v>2026</v>
      </c>
      <c r="D1419" s="13" t="str">
        <f t="shared" si="155"/>
        <v>Jul</v>
      </c>
      <c r="E1419" s="14" t="str">
        <f t="shared" si="156"/>
        <v>Q3</v>
      </c>
      <c r="F1419" s="11" t="s">
        <v>35</v>
      </c>
      <c r="G1419" s="11" t="s">
        <v>36</v>
      </c>
      <c r="H1419" s="11" t="s">
        <v>52</v>
      </c>
      <c r="I1419" s="11" t="s">
        <v>37</v>
      </c>
      <c r="J1419" s="11" t="s">
        <v>38</v>
      </c>
      <c r="K1419" s="11" t="s">
        <v>56</v>
      </c>
      <c r="L1419" s="15">
        <v>2</v>
      </c>
      <c r="M1419" s="16">
        <v>46.89</v>
      </c>
      <c r="N1419" s="17">
        <v>0.1</v>
      </c>
      <c r="O1419" s="16">
        <v>18.53</v>
      </c>
      <c r="P1419" s="16">
        <f t="shared" si="157"/>
        <v>84.402000000000001</v>
      </c>
      <c r="Q1419" s="16">
        <f t="shared" si="158"/>
        <v>37.06</v>
      </c>
      <c r="R1419" s="16">
        <f t="shared" si="159"/>
        <v>47.341999999999999</v>
      </c>
      <c r="S1419" s="18">
        <f t="shared" si="160"/>
        <v>0.56091087888912605</v>
      </c>
      <c r="T1419" s="19">
        <f>YEAR(SalesDataTable[[#This Row],[Order Date]])</f>
        <v>2026</v>
      </c>
      <c r="U1419" s="18" t="str">
        <f>"Q"&amp;ROUNDUP(MONTH(SalesDataTable[[#This Row],[Order Date]])/3,0)</f>
        <v>Q3</v>
      </c>
      <c r="V1419" s="15">
        <f>MONTH(SalesDataTable[[#This Row],[Order Date]])</f>
        <v>7</v>
      </c>
      <c r="W1419" s="18" t="str">
        <f>TEXT(SalesDataTable[[#This Row],[Order Date]],"mmm")</f>
        <v>Jul</v>
      </c>
    </row>
    <row r="1420" spans="1:23" ht="15.6">
      <c r="A1420" s="11">
        <v>4710</v>
      </c>
      <c r="B1420" s="12">
        <v>46222</v>
      </c>
      <c r="C1420" s="11">
        <f t="shared" si="154"/>
        <v>2026</v>
      </c>
      <c r="D1420" s="13" t="str">
        <f t="shared" si="155"/>
        <v>Jul</v>
      </c>
      <c r="E1420" s="14" t="str">
        <f t="shared" si="156"/>
        <v>Q3</v>
      </c>
      <c r="F1420" s="11" t="s">
        <v>24</v>
      </c>
      <c r="G1420" s="11" t="s">
        <v>25</v>
      </c>
      <c r="H1420" s="11" t="s">
        <v>43</v>
      </c>
      <c r="I1420" s="11" t="s">
        <v>27</v>
      </c>
      <c r="J1420" s="11" t="s">
        <v>47</v>
      </c>
      <c r="K1420" s="11" t="s">
        <v>53</v>
      </c>
      <c r="L1420" s="15">
        <v>1</v>
      </c>
      <c r="M1420" s="16">
        <v>197.29</v>
      </c>
      <c r="N1420" s="17">
        <v>0.1</v>
      </c>
      <c r="O1420" s="16">
        <v>104.7</v>
      </c>
      <c r="P1420" s="16">
        <f t="shared" si="157"/>
        <v>177.56100000000001</v>
      </c>
      <c r="Q1420" s="16">
        <f t="shared" si="158"/>
        <v>104.7</v>
      </c>
      <c r="R1420" s="16">
        <f t="shared" si="159"/>
        <v>72.861000000000004</v>
      </c>
      <c r="S1420" s="18">
        <f t="shared" si="160"/>
        <v>0.41034348759018002</v>
      </c>
      <c r="T1420" s="19">
        <f>YEAR(SalesDataTable[[#This Row],[Order Date]])</f>
        <v>2026</v>
      </c>
      <c r="U1420" s="18" t="str">
        <f>"Q"&amp;ROUNDUP(MONTH(SalesDataTable[[#This Row],[Order Date]])/3,0)</f>
        <v>Q3</v>
      </c>
      <c r="V1420" s="15">
        <f>MONTH(SalesDataTable[[#This Row],[Order Date]])</f>
        <v>7</v>
      </c>
      <c r="W1420" s="18" t="str">
        <f>TEXT(SalesDataTable[[#This Row],[Order Date]],"mmm")</f>
        <v>Jul</v>
      </c>
    </row>
    <row r="1421" spans="1:23" ht="15.6">
      <c r="A1421" s="11">
        <v>4974</v>
      </c>
      <c r="B1421" s="12">
        <v>46222</v>
      </c>
      <c r="C1421" s="11">
        <f t="shared" si="154"/>
        <v>2026</v>
      </c>
      <c r="D1421" s="13" t="str">
        <f t="shared" si="155"/>
        <v>Jul</v>
      </c>
      <c r="E1421" s="14" t="str">
        <f t="shared" si="156"/>
        <v>Q3</v>
      </c>
      <c r="F1421" s="11" t="s">
        <v>24</v>
      </c>
      <c r="G1421" s="11" t="s">
        <v>60</v>
      </c>
      <c r="H1421" s="11" t="s">
        <v>43</v>
      </c>
      <c r="I1421" s="11" t="s">
        <v>40</v>
      </c>
      <c r="J1421" s="11" t="s">
        <v>33</v>
      </c>
      <c r="K1421" s="11" t="s">
        <v>70</v>
      </c>
      <c r="L1421" s="15">
        <v>1</v>
      </c>
      <c r="M1421" s="16">
        <v>70.52</v>
      </c>
      <c r="N1421" s="17">
        <v>0.1</v>
      </c>
      <c r="O1421" s="16">
        <v>33.28</v>
      </c>
      <c r="P1421" s="16">
        <f t="shared" si="157"/>
        <v>63.468000000000004</v>
      </c>
      <c r="Q1421" s="16">
        <f t="shared" si="158"/>
        <v>33.28</v>
      </c>
      <c r="R1421" s="16">
        <f t="shared" si="159"/>
        <v>30.187999999999999</v>
      </c>
      <c r="S1421" s="18">
        <f t="shared" si="160"/>
        <v>0.47564126804058698</v>
      </c>
      <c r="T1421" s="19">
        <f>YEAR(SalesDataTable[[#This Row],[Order Date]])</f>
        <v>2026</v>
      </c>
      <c r="U1421" s="18" t="str">
        <f>"Q"&amp;ROUNDUP(MONTH(SalesDataTable[[#This Row],[Order Date]])/3,0)</f>
        <v>Q3</v>
      </c>
      <c r="V1421" s="15">
        <f>MONTH(SalesDataTable[[#This Row],[Order Date]])</f>
        <v>7</v>
      </c>
      <c r="W1421" s="18" t="str">
        <f>TEXT(SalesDataTable[[#This Row],[Order Date]],"mmm")</f>
        <v>Jul</v>
      </c>
    </row>
    <row r="1422" spans="1:23" ht="15.6">
      <c r="A1422" s="11">
        <v>5048</v>
      </c>
      <c r="B1422" s="12">
        <v>46222</v>
      </c>
      <c r="C1422" s="11">
        <f t="shared" si="154"/>
        <v>2026</v>
      </c>
      <c r="D1422" s="13" t="str">
        <f t="shared" si="155"/>
        <v>Jul</v>
      </c>
      <c r="E1422" s="14" t="str">
        <f t="shared" si="156"/>
        <v>Q3</v>
      </c>
      <c r="F1422" s="11" t="s">
        <v>30</v>
      </c>
      <c r="G1422" s="11" t="s">
        <v>67</v>
      </c>
      <c r="H1422" s="11" t="s">
        <v>52</v>
      </c>
      <c r="I1422" s="11" t="s">
        <v>37</v>
      </c>
      <c r="J1422" s="11" t="s">
        <v>58</v>
      </c>
      <c r="K1422" s="11" t="s">
        <v>69</v>
      </c>
      <c r="L1422" s="15">
        <v>3</v>
      </c>
      <c r="M1422" s="16">
        <v>49.9</v>
      </c>
      <c r="N1422" s="17">
        <v>0.05</v>
      </c>
      <c r="O1422" s="16">
        <v>22.27</v>
      </c>
      <c r="P1422" s="16">
        <f t="shared" si="157"/>
        <v>142.215</v>
      </c>
      <c r="Q1422" s="16">
        <f t="shared" si="158"/>
        <v>66.81</v>
      </c>
      <c r="R1422" s="16">
        <f t="shared" si="159"/>
        <v>75.405000000000001</v>
      </c>
      <c r="S1422" s="18">
        <f t="shared" si="160"/>
        <v>0.53021833139964103</v>
      </c>
      <c r="T1422" s="19">
        <f>YEAR(SalesDataTable[[#This Row],[Order Date]])</f>
        <v>2026</v>
      </c>
      <c r="U1422" s="18" t="str">
        <f>"Q"&amp;ROUNDUP(MONTH(SalesDataTable[[#This Row],[Order Date]])/3,0)</f>
        <v>Q3</v>
      </c>
      <c r="V1422" s="15">
        <f>MONTH(SalesDataTable[[#This Row],[Order Date]])</f>
        <v>7</v>
      </c>
      <c r="W1422" s="18" t="str">
        <f>TEXT(SalesDataTable[[#This Row],[Order Date]],"mmm")</f>
        <v>Jul</v>
      </c>
    </row>
    <row r="1423" spans="1:23" ht="15.6">
      <c r="A1423" s="11">
        <v>1</v>
      </c>
      <c r="B1423" s="12">
        <v>46223</v>
      </c>
      <c r="C1423" s="11">
        <f t="shared" si="154"/>
        <v>2026</v>
      </c>
      <c r="D1423" s="13" t="str">
        <f t="shared" si="155"/>
        <v>Jul</v>
      </c>
      <c r="E1423" s="14" t="str">
        <f t="shared" si="156"/>
        <v>Q3</v>
      </c>
      <c r="F1423" s="11" t="s">
        <v>44</v>
      </c>
      <c r="G1423" s="11" t="s">
        <v>55</v>
      </c>
      <c r="H1423" s="11" t="s">
        <v>43</v>
      </c>
      <c r="I1423" s="11" t="s">
        <v>37</v>
      </c>
      <c r="J1423" s="11" t="s">
        <v>33</v>
      </c>
      <c r="K1423" s="11" t="s">
        <v>61</v>
      </c>
      <c r="L1423" s="15">
        <v>3</v>
      </c>
      <c r="M1423" s="16">
        <v>156.25</v>
      </c>
      <c r="N1423" s="17">
        <v>0</v>
      </c>
      <c r="O1423" s="16">
        <v>79.900000000000006</v>
      </c>
      <c r="P1423" s="16">
        <f t="shared" si="157"/>
        <v>468.75</v>
      </c>
      <c r="Q1423" s="16">
        <f t="shared" si="158"/>
        <v>239.7</v>
      </c>
      <c r="R1423" s="16">
        <f t="shared" si="159"/>
        <v>229.05</v>
      </c>
      <c r="S1423" s="18">
        <f t="shared" si="160"/>
        <v>0.48864000000000002</v>
      </c>
      <c r="T1423" s="19">
        <f>YEAR(SalesDataTable[[#This Row],[Order Date]])</f>
        <v>2026</v>
      </c>
      <c r="U1423" s="18" t="str">
        <f>"Q"&amp;ROUNDUP(MONTH(SalesDataTable[[#This Row],[Order Date]])/3,0)</f>
        <v>Q3</v>
      </c>
      <c r="V1423" s="15">
        <f>MONTH(SalesDataTable[[#This Row],[Order Date]])</f>
        <v>7</v>
      </c>
      <c r="W1423" s="18" t="str">
        <f>TEXT(SalesDataTable[[#This Row],[Order Date]],"mmm")</f>
        <v>Jul</v>
      </c>
    </row>
    <row r="1424" spans="1:23" ht="15.6">
      <c r="A1424" s="11">
        <v>270</v>
      </c>
      <c r="B1424" s="12">
        <v>46223</v>
      </c>
      <c r="C1424" s="11">
        <f t="shared" si="154"/>
        <v>2026</v>
      </c>
      <c r="D1424" s="13" t="str">
        <f t="shared" si="155"/>
        <v>Jul</v>
      </c>
      <c r="E1424" s="14" t="str">
        <f t="shared" si="156"/>
        <v>Q3</v>
      </c>
      <c r="F1424" s="11" t="s">
        <v>35</v>
      </c>
      <c r="G1424" s="11" t="s">
        <v>36</v>
      </c>
      <c r="H1424" s="11" t="s">
        <v>52</v>
      </c>
      <c r="I1424" s="11" t="s">
        <v>27</v>
      </c>
      <c r="J1424" s="11" t="s">
        <v>47</v>
      </c>
      <c r="K1424" s="11" t="s">
        <v>75</v>
      </c>
      <c r="L1424" s="15">
        <v>3</v>
      </c>
      <c r="M1424" s="16">
        <v>120.14</v>
      </c>
      <c r="N1424" s="17">
        <v>0</v>
      </c>
      <c r="O1424" s="16">
        <v>58.9</v>
      </c>
      <c r="P1424" s="16">
        <f t="shared" si="157"/>
        <v>360.42</v>
      </c>
      <c r="Q1424" s="16">
        <f t="shared" si="158"/>
        <v>176.7</v>
      </c>
      <c r="R1424" s="16">
        <f t="shared" si="159"/>
        <v>183.72</v>
      </c>
      <c r="S1424" s="18">
        <f t="shared" si="160"/>
        <v>0.50973863825536903</v>
      </c>
      <c r="T1424" s="19">
        <f>YEAR(SalesDataTable[[#This Row],[Order Date]])</f>
        <v>2026</v>
      </c>
      <c r="U1424" s="18" t="str">
        <f>"Q"&amp;ROUNDUP(MONTH(SalesDataTable[[#This Row],[Order Date]])/3,0)</f>
        <v>Q3</v>
      </c>
      <c r="V1424" s="15">
        <f>MONTH(SalesDataTable[[#This Row],[Order Date]])</f>
        <v>7</v>
      </c>
      <c r="W1424" s="18" t="str">
        <f>TEXT(SalesDataTable[[#This Row],[Order Date]],"mmm")</f>
        <v>Jul</v>
      </c>
    </row>
    <row r="1425" spans="1:23" ht="15.6">
      <c r="A1425" s="11">
        <v>2130</v>
      </c>
      <c r="B1425" s="12">
        <v>46223</v>
      </c>
      <c r="C1425" s="11">
        <f t="shared" si="154"/>
        <v>2026</v>
      </c>
      <c r="D1425" s="13" t="str">
        <f t="shared" si="155"/>
        <v>Jul</v>
      </c>
      <c r="E1425" s="14" t="str">
        <f t="shared" si="156"/>
        <v>Q3</v>
      </c>
      <c r="F1425" s="11" t="s">
        <v>30</v>
      </c>
      <c r="G1425" s="11" t="s">
        <v>73</v>
      </c>
      <c r="H1425" s="11" t="s">
        <v>43</v>
      </c>
      <c r="I1425" s="11" t="s">
        <v>27</v>
      </c>
      <c r="J1425" s="11" t="s">
        <v>33</v>
      </c>
      <c r="K1425" s="11" t="s">
        <v>41</v>
      </c>
      <c r="L1425" s="15">
        <v>1</v>
      </c>
      <c r="M1425" s="16">
        <v>145.21</v>
      </c>
      <c r="N1425" s="17">
        <v>0</v>
      </c>
      <c r="O1425" s="16">
        <v>80.52</v>
      </c>
      <c r="P1425" s="16">
        <f t="shared" si="157"/>
        <v>145.21</v>
      </c>
      <c r="Q1425" s="16">
        <f t="shared" si="158"/>
        <v>80.52</v>
      </c>
      <c r="R1425" s="16">
        <f t="shared" si="159"/>
        <v>64.69</v>
      </c>
      <c r="S1425" s="18">
        <f t="shared" si="160"/>
        <v>0.44549273466014699</v>
      </c>
      <c r="T1425" s="19">
        <f>YEAR(SalesDataTable[[#This Row],[Order Date]])</f>
        <v>2026</v>
      </c>
      <c r="U1425" s="18" t="str">
        <f>"Q"&amp;ROUNDUP(MONTH(SalesDataTable[[#This Row],[Order Date]])/3,0)</f>
        <v>Q3</v>
      </c>
      <c r="V1425" s="15">
        <f>MONTH(SalesDataTable[[#This Row],[Order Date]])</f>
        <v>7</v>
      </c>
      <c r="W1425" s="18" t="str">
        <f>TEXT(SalesDataTable[[#This Row],[Order Date]],"mmm")</f>
        <v>Jul</v>
      </c>
    </row>
    <row r="1426" spans="1:23" ht="15.6">
      <c r="A1426" s="11">
        <v>2474</v>
      </c>
      <c r="B1426" s="12">
        <v>46223</v>
      </c>
      <c r="C1426" s="11">
        <f t="shared" si="154"/>
        <v>2026</v>
      </c>
      <c r="D1426" s="13" t="str">
        <f t="shared" si="155"/>
        <v>Jul</v>
      </c>
      <c r="E1426" s="14" t="str">
        <f t="shared" si="156"/>
        <v>Q3</v>
      </c>
      <c r="F1426" s="11" t="s">
        <v>35</v>
      </c>
      <c r="G1426" s="11" t="s">
        <v>36</v>
      </c>
      <c r="H1426" s="11" t="s">
        <v>43</v>
      </c>
      <c r="I1426" s="11" t="s">
        <v>27</v>
      </c>
      <c r="J1426" s="11" t="s">
        <v>28</v>
      </c>
      <c r="K1426" s="11" t="s">
        <v>50</v>
      </c>
      <c r="L1426" s="15">
        <v>2</v>
      </c>
      <c r="M1426" s="16">
        <v>39.78</v>
      </c>
      <c r="N1426" s="17">
        <v>0.1</v>
      </c>
      <c r="O1426" s="16">
        <v>16.260000000000002</v>
      </c>
      <c r="P1426" s="16">
        <f t="shared" si="157"/>
        <v>71.603999999999999</v>
      </c>
      <c r="Q1426" s="16">
        <f t="shared" si="158"/>
        <v>32.520000000000003</v>
      </c>
      <c r="R1426" s="16">
        <f t="shared" si="159"/>
        <v>39.084000000000003</v>
      </c>
      <c r="S1426" s="18">
        <f t="shared" si="160"/>
        <v>0.54583542818836905</v>
      </c>
      <c r="T1426" s="19">
        <f>YEAR(SalesDataTable[[#This Row],[Order Date]])</f>
        <v>2026</v>
      </c>
      <c r="U1426" s="18" t="str">
        <f>"Q"&amp;ROUNDUP(MONTH(SalesDataTable[[#This Row],[Order Date]])/3,0)</f>
        <v>Q3</v>
      </c>
      <c r="V1426" s="15">
        <f>MONTH(SalesDataTable[[#This Row],[Order Date]])</f>
        <v>7</v>
      </c>
      <c r="W1426" s="18" t="str">
        <f>TEXT(SalesDataTable[[#This Row],[Order Date]],"mmm")</f>
        <v>Jul</v>
      </c>
    </row>
    <row r="1427" spans="1:23" ht="15.6">
      <c r="A1427" s="11">
        <v>2514</v>
      </c>
      <c r="B1427" s="12">
        <v>46223</v>
      </c>
      <c r="C1427" s="11">
        <f t="shared" si="154"/>
        <v>2026</v>
      </c>
      <c r="D1427" s="13" t="str">
        <f t="shared" si="155"/>
        <v>Jul</v>
      </c>
      <c r="E1427" s="14" t="str">
        <f t="shared" si="156"/>
        <v>Q3</v>
      </c>
      <c r="F1427" s="11" t="s">
        <v>30</v>
      </c>
      <c r="G1427" s="11" t="s">
        <v>51</v>
      </c>
      <c r="H1427" s="11" t="s">
        <v>26</v>
      </c>
      <c r="I1427" s="11" t="s">
        <v>37</v>
      </c>
      <c r="J1427" s="11" t="s">
        <v>38</v>
      </c>
      <c r="K1427" s="11" t="s">
        <v>72</v>
      </c>
      <c r="L1427" s="15">
        <v>2</v>
      </c>
      <c r="M1427" s="16">
        <v>161.97</v>
      </c>
      <c r="N1427" s="17">
        <v>0.1</v>
      </c>
      <c r="O1427" s="16">
        <v>88.57</v>
      </c>
      <c r="P1427" s="16">
        <f t="shared" si="157"/>
        <v>291.54599999999999</v>
      </c>
      <c r="Q1427" s="16">
        <f t="shared" si="158"/>
        <v>177.14</v>
      </c>
      <c r="R1427" s="16">
        <f t="shared" si="159"/>
        <v>114.40600000000001</v>
      </c>
      <c r="S1427" s="18">
        <f t="shared" si="160"/>
        <v>0.39241148909606</v>
      </c>
      <c r="T1427" s="19">
        <f>YEAR(SalesDataTable[[#This Row],[Order Date]])</f>
        <v>2026</v>
      </c>
      <c r="U1427" s="18" t="str">
        <f>"Q"&amp;ROUNDUP(MONTH(SalesDataTable[[#This Row],[Order Date]])/3,0)</f>
        <v>Q3</v>
      </c>
      <c r="V1427" s="15">
        <f>MONTH(SalesDataTable[[#This Row],[Order Date]])</f>
        <v>7</v>
      </c>
      <c r="W1427" s="18" t="str">
        <f>TEXT(SalesDataTable[[#This Row],[Order Date]],"mmm")</f>
        <v>Jul</v>
      </c>
    </row>
    <row r="1428" spans="1:23" ht="15.6">
      <c r="A1428" s="11">
        <v>2616</v>
      </c>
      <c r="B1428" s="12">
        <v>46223</v>
      </c>
      <c r="C1428" s="11">
        <f t="shared" si="154"/>
        <v>2026</v>
      </c>
      <c r="D1428" s="13" t="str">
        <f t="shared" si="155"/>
        <v>Jul</v>
      </c>
      <c r="E1428" s="14" t="str">
        <f t="shared" si="156"/>
        <v>Q3</v>
      </c>
      <c r="F1428" s="11" t="s">
        <v>35</v>
      </c>
      <c r="G1428" s="11" t="s">
        <v>42</v>
      </c>
      <c r="H1428" s="11" t="s">
        <v>43</v>
      </c>
      <c r="I1428" s="11" t="s">
        <v>37</v>
      </c>
      <c r="J1428" s="11" t="s">
        <v>58</v>
      </c>
      <c r="K1428" s="11" t="s">
        <v>62</v>
      </c>
      <c r="L1428" s="15">
        <v>2</v>
      </c>
      <c r="M1428" s="16">
        <v>125.37</v>
      </c>
      <c r="N1428" s="17">
        <v>0</v>
      </c>
      <c r="O1428" s="16">
        <v>68.040000000000006</v>
      </c>
      <c r="P1428" s="16">
        <f t="shared" si="157"/>
        <v>250.74</v>
      </c>
      <c r="Q1428" s="16">
        <f t="shared" si="158"/>
        <v>136.08000000000001</v>
      </c>
      <c r="R1428" s="16">
        <f t="shared" si="159"/>
        <v>114.66</v>
      </c>
      <c r="S1428" s="18">
        <f t="shared" si="160"/>
        <v>0.457286432160804</v>
      </c>
      <c r="T1428" s="19">
        <f>YEAR(SalesDataTable[[#This Row],[Order Date]])</f>
        <v>2026</v>
      </c>
      <c r="U1428" s="18" t="str">
        <f>"Q"&amp;ROUNDUP(MONTH(SalesDataTable[[#This Row],[Order Date]])/3,0)</f>
        <v>Q3</v>
      </c>
      <c r="V1428" s="15">
        <f>MONTH(SalesDataTable[[#This Row],[Order Date]])</f>
        <v>7</v>
      </c>
      <c r="W1428" s="18" t="str">
        <f>TEXT(SalesDataTable[[#This Row],[Order Date]],"mmm")</f>
        <v>Jul</v>
      </c>
    </row>
    <row r="1429" spans="1:23" ht="15.6">
      <c r="A1429" s="11">
        <v>2632</v>
      </c>
      <c r="B1429" s="12">
        <v>46223</v>
      </c>
      <c r="C1429" s="11">
        <f t="shared" si="154"/>
        <v>2026</v>
      </c>
      <c r="D1429" s="13" t="str">
        <f t="shared" si="155"/>
        <v>Jul</v>
      </c>
      <c r="E1429" s="14" t="str">
        <f t="shared" si="156"/>
        <v>Q3</v>
      </c>
      <c r="F1429" s="11" t="s">
        <v>24</v>
      </c>
      <c r="G1429" s="11" t="s">
        <v>74</v>
      </c>
      <c r="H1429" s="11" t="s">
        <v>26</v>
      </c>
      <c r="I1429" s="11" t="s">
        <v>37</v>
      </c>
      <c r="J1429" s="11" t="s">
        <v>47</v>
      </c>
      <c r="K1429" s="11" t="s">
        <v>53</v>
      </c>
      <c r="L1429" s="15">
        <v>1</v>
      </c>
      <c r="M1429" s="16">
        <v>196.57</v>
      </c>
      <c r="N1429" s="17">
        <v>0</v>
      </c>
      <c r="O1429" s="16">
        <v>104.78</v>
      </c>
      <c r="P1429" s="16">
        <f t="shared" si="157"/>
        <v>196.57</v>
      </c>
      <c r="Q1429" s="16">
        <f t="shared" si="158"/>
        <v>104.78</v>
      </c>
      <c r="R1429" s="16">
        <f t="shared" si="159"/>
        <v>91.79</v>
      </c>
      <c r="S1429" s="18">
        <f t="shared" si="160"/>
        <v>0.46695833545301901</v>
      </c>
      <c r="T1429" s="19">
        <f>YEAR(SalesDataTable[[#This Row],[Order Date]])</f>
        <v>2026</v>
      </c>
      <c r="U1429" s="18" t="str">
        <f>"Q"&amp;ROUNDUP(MONTH(SalesDataTable[[#This Row],[Order Date]])/3,0)</f>
        <v>Q3</v>
      </c>
      <c r="V1429" s="15">
        <f>MONTH(SalesDataTable[[#This Row],[Order Date]])</f>
        <v>7</v>
      </c>
      <c r="W1429" s="18" t="str">
        <f>TEXT(SalesDataTable[[#This Row],[Order Date]],"mmm")</f>
        <v>Jul</v>
      </c>
    </row>
    <row r="1430" spans="1:23" ht="15.6">
      <c r="A1430" s="11">
        <v>3725</v>
      </c>
      <c r="B1430" s="12">
        <v>46223</v>
      </c>
      <c r="C1430" s="11">
        <f t="shared" si="154"/>
        <v>2026</v>
      </c>
      <c r="D1430" s="13" t="str">
        <f t="shared" si="155"/>
        <v>Jul</v>
      </c>
      <c r="E1430" s="14" t="str">
        <f t="shared" si="156"/>
        <v>Q3</v>
      </c>
      <c r="F1430" s="11" t="s">
        <v>35</v>
      </c>
      <c r="G1430" s="11" t="s">
        <v>76</v>
      </c>
      <c r="H1430" s="11" t="s">
        <v>26</v>
      </c>
      <c r="I1430" s="11" t="s">
        <v>27</v>
      </c>
      <c r="J1430" s="11" t="s">
        <v>47</v>
      </c>
      <c r="K1430" s="11" t="s">
        <v>53</v>
      </c>
      <c r="L1430" s="15">
        <v>2</v>
      </c>
      <c r="M1430" s="16">
        <v>195.74</v>
      </c>
      <c r="N1430" s="17">
        <v>0.05</v>
      </c>
      <c r="O1430" s="16">
        <v>107.17</v>
      </c>
      <c r="P1430" s="16">
        <f t="shared" si="157"/>
        <v>371.90600000000001</v>
      </c>
      <c r="Q1430" s="16">
        <f t="shared" si="158"/>
        <v>214.34</v>
      </c>
      <c r="R1430" s="16">
        <f t="shared" si="159"/>
        <v>157.566</v>
      </c>
      <c r="S1430" s="18">
        <f t="shared" si="160"/>
        <v>0.42367157292434099</v>
      </c>
      <c r="T1430" s="19">
        <f>YEAR(SalesDataTable[[#This Row],[Order Date]])</f>
        <v>2026</v>
      </c>
      <c r="U1430" s="18" t="str">
        <f>"Q"&amp;ROUNDUP(MONTH(SalesDataTable[[#This Row],[Order Date]])/3,0)</f>
        <v>Q3</v>
      </c>
      <c r="V1430" s="15">
        <f>MONTH(SalesDataTable[[#This Row],[Order Date]])</f>
        <v>7</v>
      </c>
      <c r="W1430" s="18" t="str">
        <f>TEXT(SalesDataTable[[#This Row],[Order Date]],"mmm")</f>
        <v>Jul</v>
      </c>
    </row>
    <row r="1431" spans="1:23" ht="15.6">
      <c r="A1431" s="11">
        <v>3834</v>
      </c>
      <c r="B1431" s="12">
        <v>46223</v>
      </c>
      <c r="C1431" s="11">
        <f t="shared" si="154"/>
        <v>2026</v>
      </c>
      <c r="D1431" s="13" t="str">
        <f t="shared" si="155"/>
        <v>Jul</v>
      </c>
      <c r="E1431" s="14" t="str">
        <f t="shared" si="156"/>
        <v>Q3</v>
      </c>
      <c r="F1431" s="11" t="s">
        <v>30</v>
      </c>
      <c r="G1431" s="11" t="s">
        <v>73</v>
      </c>
      <c r="H1431" s="11" t="s">
        <v>43</v>
      </c>
      <c r="I1431" s="11" t="s">
        <v>37</v>
      </c>
      <c r="J1431" s="11" t="s">
        <v>47</v>
      </c>
      <c r="K1431" s="11" t="s">
        <v>53</v>
      </c>
      <c r="L1431" s="15">
        <v>3</v>
      </c>
      <c r="M1431" s="16">
        <v>192.28</v>
      </c>
      <c r="N1431" s="17">
        <v>0</v>
      </c>
      <c r="O1431" s="16">
        <v>104.3</v>
      </c>
      <c r="P1431" s="16">
        <f t="shared" si="157"/>
        <v>576.84</v>
      </c>
      <c r="Q1431" s="16">
        <f t="shared" si="158"/>
        <v>312.89999999999998</v>
      </c>
      <c r="R1431" s="16">
        <f t="shared" si="159"/>
        <v>263.94</v>
      </c>
      <c r="S1431" s="18">
        <f t="shared" si="160"/>
        <v>0.457561888912003</v>
      </c>
      <c r="T1431" s="19">
        <f>YEAR(SalesDataTable[[#This Row],[Order Date]])</f>
        <v>2026</v>
      </c>
      <c r="U1431" s="18" t="str">
        <f>"Q"&amp;ROUNDUP(MONTH(SalesDataTable[[#This Row],[Order Date]])/3,0)</f>
        <v>Q3</v>
      </c>
      <c r="V1431" s="15">
        <f>MONTH(SalesDataTable[[#This Row],[Order Date]])</f>
        <v>7</v>
      </c>
      <c r="W1431" s="18" t="str">
        <f>TEXT(SalesDataTable[[#This Row],[Order Date]],"mmm")</f>
        <v>Jul</v>
      </c>
    </row>
    <row r="1432" spans="1:23" ht="15.6">
      <c r="A1432" s="11">
        <v>159</v>
      </c>
      <c r="B1432" s="12">
        <v>46224</v>
      </c>
      <c r="C1432" s="11">
        <f t="shared" si="154"/>
        <v>2026</v>
      </c>
      <c r="D1432" s="13" t="str">
        <f t="shared" si="155"/>
        <v>Jul</v>
      </c>
      <c r="E1432" s="14" t="str">
        <f t="shared" si="156"/>
        <v>Q3</v>
      </c>
      <c r="F1432" s="11" t="s">
        <v>30</v>
      </c>
      <c r="G1432" s="11" t="s">
        <v>31</v>
      </c>
      <c r="H1432" s="11" t="s">
        <v>26</v>
      </c>
      <c r="I1432" s="11" t="s">
        <v>27</v>
      </c>
      <c r="J1432" s="11" t="s">
        <v>33</v>
      </c>
      <c r="K1432" s="11" t="s">
        <v>70</v>
      </c>
      <c r="L1432" s="15">
        <v>2</v>
      </c>
      <c r="M1432" s="16">
        <v>70.150000000000006</v>
      </c>
      <c r="N1432" s="17">
        <v>0.05</v>
      </c>
      <c r="O1432" s="16">
        <v>32.950000000000003</v>
      </c>
      <c r="P1432" s="16">
        <f t="shared" si="157"/>
        <v>133.285</v>
      </c>
      <c r="Q1432" s="16">
        <f t="shared" si="158"/>
        <v>65.900000000000006</v>
      </c>
      <c r="R1432" s="16">
        <f t="shared" si="159"/>
        <v>67.385000000000005</v>
      </c>
      <c r="S1432" s="18">
        <f t="shared" si="160"/>
        <v>0.50557076940390899</v>
      </c>
      <c r="T1432" s="19">
        <f>YEAR(SalesDataTable[[#This Row],[Order Date]])</f>
        <v>2026</v>
      </c>
      <c r="U1432" s="18" t="str">
        <f>"Q"&amp;ROUNDUP(MONTH(SalesDataTable[[#This Row],[Order Date]])/3,0)</f>
        <v>Q3</v>
      </c>
      <c r="V1432" s="15">
        <f>MONTH(SalesDataTable[[#This Row],[Order Date]])</f>
        <v>7</v>
      </c>
      <c r="W1432" s="18" t="str">
        <f>TEXT(SalesDataTable[[#This Row],[Order Date]],"mmm")</f>
        <v>Jul</v>
      </c>
    </row>
    <row r="1433" spans="1:23" ht="15.6">
      <c r="A1433" s="11">
        <v>435</v>
      </c>
      <c r="B1433" s="12">
        <v>46224</v>
      </c>
      <c r="C1433" s="11">
        <f t="shared" si="154"/>
        <v>2026</v>
      </c>
      <c r="D1433" s="13" t="str">
        <f t="shared" si="155"/>
        <v>Jul</v>
      </c>
      <c r="E1433" s="14" t="str">
        <f t="shared" si="156"/>
        <v>Q3</v>
      </c>
      <c r="F1433" s="11" t="s">
        <v>35</v>
      </c>
      <c r="G1433" s="11" t="s">
        <v>36</v>
      </c>
      <c r="H1433" s="11" t="s">
        <v>26</v>
      </c>
      <c r="I1433" s="11" t="s">
        <v>27</v>
      </c>
      <c r="J1433" s="11" t="s">
        <v>47</v>
      </c>
      <c r="K1433" s="11" t="s">
        <v>48</v>
      </c>
      <c r="L1433" s="15">
        <v>2</v>
      </c>
      <c r="M1433" s="16">
        <v>342.38</v>
      </c>
      <c r="N1433" s="17">
        <v>0.05</v>
      </c>
      <c r="O1433" s="16">
        <v>192.01</v>
      </c>
      <c r="P1433" s="16">
        <f t="shared" si="157"/>
        <v>650.52200000000005</v>
      </c>
      <c r="Q1433" s="16">
        <f t="shared" si="158"/>
        <v>384.02</v>
      </c>
      <c r="R1433" s="16">
        <f t="shared" si="159"/>
        <v>266.50200000000001</v>
      </c>
      <c r="S1433" s="18">
        <f t="shared" si="160"/>
        <v>0.40967407712575399</v>
      </c>
      <c r="T1433" s="19">
        <f>YEAR(SalesDataTable[[#This Row],[Order Date]])</f>
        <v>2026</v>
      </c>
      <c r="U1433" s="18" t="str">
        <f>"Q"&amp;ROUNDUP(MONTH(SalesDataTable[[#This Row],[Order Date]])/3,0)</f>
        <v>Q3</v>
      </c>
      <c r="V1433" s="15">
        <f>MONTH(SalesDataTable[[#This Row],[Order Date]])</f>
        <v>7</v>
      </c>
      <c r="W1433" s="18" t="str">
        <f>TEXT(SalesDataTable[[#This Row],[Order Date]],"mmm")</f>
        <v>Jul</v>
      </c>
    </row>
    <row r="1434" spans="1:23" ht="15.6">
      <c r="A1434" s="11">
        <v>1467</v>
      </c>
      <c r="B1434" s="12">
        <v>46224</v>
      </c>
      <c r="C1434" s="11">
        <f t="shared" si="154"/>
        <v>2026</v>
      </c>
      <c r="D1434" s="13" t="str">
        <f t="shared" si="155"/>
        <v>Jul</v>
      </c>
      <c r="E1434" s="14" t="str">
        <f t="shared" si="156"/>
        <v>Q3</v>
      </c>
      <c r="F1434" s="11" t="s">
        <v>30</v>
      </c>
      <c r="G1434" s="11" t="s">
        <v>73</v>
      </c>
      <c r="H1434" s="11" t="s">
        <v>52</v>
      </c>
      <c r="I1434" s="11" t="s">
        <v>37</v>
      </c>
      <c r="J1434" s="11" t="s">
        <v>58</v>
      </c>
      <c r="K1434" s="11" t="s">
        <v>69</v>
      </c>
      <c r="L1434" s="15">
        <v>1</v>
      </c>
      <c r="M1434" s="16">
        <v>50.59</v>
      </c>
      <c r="N1434" s="17">
        <v>0.05</v>
      </c>
      <c r="O1434" s="16">
        <v>22.04</v>
      </c>
      <c r="P1434" s="16">
        <f t="shared" si="157"/>
        <v>48.060499999999998</v>
      </c>
      <c r="Q1434" s="16">
        <f t="shared" si="158"/>
        <v>22.04</v>
      </c>
      <c r="R1434" s="16">
        <f t="shared" si="159"/>
        <v>26.020499999999998</v>
      </c>
      <c r="S1434" s="18">
        <f t="shared" si="160"/>
        <v>0.54141134611583297</v>
      </c>
      <c r="T1434" s="19">
        <f>YEAR(SalesDataTable[[#This Row],[Order Date]])</f>
        <v>2026</v>
      </c>
      <c r="U1434" s="18" t="str">
        <f>"Q"&amp;ROUNDUP(MONTH(SalesDataTable[[#This Row],[Order Date]])/3,0)</f>
        <v>Q3</v>
      </c>
      <c r="V1434" s="15">
        <f>MONTH(SalesDataTable[[#This Row],[Order Date]])</f>
        <v>7</v>
      </c>
      <c r="W1434" s="18" t="str">
        <f>TEXT(SalesDataTable[[#This Row],[Order Date]],"mmm")</f>
        <v>Jul</v>
      </c>
    </row>
    <row r="1435" spans="1:23" ht="15.6">
      <c r="A1435" s="11">
        <v>1552</v>
      </c>
      <c r="B1435" s="12">
        <v>46224</v>
      </c>
      <c r="C1435" s="11">
        <f t="shared" si="154"/>
        <v>2026</v>
      </c>
      <c r="D1435" s="13" t="str">
        <f t="shared" si="155"/>
        <v>Jul</v>
      </c>
      <c r="E1435" s="14" t="str">
        <f t="shared" si="156"/>
        <v>Q3</v>
      </c>
      <c r="F1435" s="11" t="s">
        <v>44</v>
      </c>
      <c r="G1435" s="11" t="s">
        <v>45</v>
      </c>
      <c r="H1435" s="11" t="s">
        <v>43</v>
      </c>
      <c r="I1435" s="11" t="s">
        <v>37</v>
      </c>
      <c r="J1435" s="11" t="s">
        <v>38</v>
      </c>
      <c r="K1435" s="11" t="s">
        <v>56</v>
      </c>
      <c r="L1435" s="15">
        <v>2</v>
      </c>
      <c r="M1435" s="16">
        <v>46.34</v>
      </c>
      <c r="N1435" s="17">
        <v>0.1</v>
      </c>
      <c r="O1435" s="16">
        <v>18.41</v>
      </c>
      <c r="P1435" s="16">
        <f t="shared" si="157"/>
        <v>83.412000000000006</v>
      </c>
      <c r="Q1435" s="16">
        <f t="shared" si="158"/>
        <v>36.82</v>
      </c>
      <c r="R1435" s="16">
        <f t="shared" si="159"/>
        <v>46.591999999999999</v>
      </c>
      <c r="S1435" s="18">
        <f t="shared" si="160"/>
        <v>0.558576703591809</v>
      </c>
      <c r="T1435" s="19">
        <f>YEAR(SalesDataTable[[#This Row],[Order Date]])</f>
        <v>2026</v>
      </c>
      <c r="U1435" s="18" t="str">
        <f>"Q"&amp;ROUNDUP(MONTH(SalesDataTable[[#This Row],[Order Date]])/3,0)</f>
        <v>Q3</v>
      </c>
      <c r="V1435" s="15">
        <f>MONTH(SalesDataTable[[#This Row],[Order Date]])</f>
        <v>7</v>
      </c>
      <c r="W1435" s="18" t="str">
        <f>TEXT(SalesDataTable[[#This Row],[Order Date]],"mmm")</f>
        <v>Jul</v>
      </c>
    </row>
    <row r="1436" spans="1:23" ht="15.6">
      <c r="A1436" s="11">
        <v>1745</v>
      </c>
      <c r="B1436" s="12">
        <v>46224</v>
      </c>
      <c r="C1436" s="11">
        <f t="shared" si="154"/>
        <v>2026</v>
      </c>
      <c r="D1436" s="13" t="str">
        <f t="shared" si="155"/>
        <v>Jul</v>
      </c>
      <c r="E1436" s="14" t="str">
        <f t="shared" si="156"/>
        <v>Q3</v>
      </c>
      <c r="F1436" s="11" t="s">
        <v>30</v>
      </c>
      <c r="G1436" s="11" t="s">
        <v>51</v>
      </c>
      <c r="H1436" s="11" t="s">
        <v>52</v>
      </c>
      <c r="I1436" s="11" t="s">
        <v>37</v>
      </c>
      <c r="J1436" s="11" t="s">
        <v>33</v>
      </c>
      <c r="K1436" s="11" t="s">
        <v>34</v>
      </c>
      <c r="L1436" s="15">
        <v>1</v>
      </c>
      <c r="M1436" s="16">
        <v>91.45</v>
      </c>
      <c r="N1436" s="17">
        <v>0</v>
      </c>
      <c r="O1436" s="16">
        <v>44.16</v>
      </c>
      <c r="P1436" s="16">
        <f t="shared" si="157"/>
        <v>91.45</v>
      </c>
      <c r="Q1436" s="16">
        <f t="shared" si="158"/>
        <v>44.16</v>
      </c>
      <c r="R1436" s="16">
        <f t="shared" si="159"/>
        <v>47.29</v>
      </c>
      <c r="S1436" s="18">
        <f t="shared" si="160"/>
        <v>0.51711317659923495</v>
      </c>
      <c r="T1436" s="19">
        <f>YEAR(SalesDataTable[[#This Row],[Order Date]])</f>
        <v>2026</v>
      </c>
      <c r="U1436" s="18" t="str">
        <f>"Q"&amp;ROUNDUP(MONTH(SalesDataTable[[#This Row],[Order Date]])/3,0)</f>
        <v>Q3</v>
      </c>
      <c r="V1436" s="15">
        <f>MONTH(SalesDataTable[[#This Row],[Order Date]])</f>
        <v>7</v>
      </c>
      <c r="W1436" s="18" t="str">
        <f>TEXT(SalesDataTable[[#This Row],[Order Date]],"mmm")</f>
        <v>Jul</v>
      </c>
    </row>
    <row r="1437" spans="1:23" ht="15.6">
      <c r="A1437" s="11">
        <v>2174</v>
      </c>
      <c r="B1437" s="12">
        <v>46224</v>
      </c>
      <c r="C1437" s="11">
        <f t="shared" si="154"/>
        <v>2026</v>
      </c>
      <c r="D1437" s="13" t="str">
        <f t="shared" si="155"/>
        <v>Jul</v>
      </c>
      <c r="E1437" s="14" t="str">
        <f t="shared" si="156"/>
        <v>Q3</v>
      </c>
      <c r="F1437" s="11" t="s">
        <v>44</v>
      </c>
      <c r="G1437" s="11" t="s">
        <v>57</v>
      </c>
      <c r="H1437" s="11" t="s">
        <v>52</v>
      </c>
      <c r="I1437" s="11" t="s">
        <v>27</v>
      </c>
      <c r="J1437" s="11" t="s">
        <v>28</v>
      </c>
      <c r="K1437" s="11" t="s">
        <v>50</v>
      </c>
      <c r="L1437" s="15">
        <v>3</v>
      </c>
      <c r="M1437" s="16">
        <v>40.28</v>
      </c>
      <c r="N1437" s="17">
        <v>0</v>
      </c>
      <c r="O1437" s="16">
        <v>17.12</v>
      </c>
      <c r="P1437" s="16">
        <f t="shared" si="157"/>
        <v>120.84</v>
      </c>
      <c r="Q1437" s="16">
        <f t="shared" si="158"/>
        <v>51.36</v>
      </c>
      <c r="R1437" s="16">
        <f t="shared" si="159"/>
        <v>69.48</v>
      </c>
      <c r="S1437" s="18">
        <f t="shared" si="160"/>
        <v>0.57497517378351504</v>
      </c>
      <c r="T1437" s="19">
        <f>YEAR(SalesDataTable[[#This Row],[Order Date]])</f>
        <v>2026</v>
      </c>
      <c r="U1437" s="18" t="str">
        <f>"Q"&amp;ROUNDUP(MONTH(SalesDataTable[[#This Row],[Order Date]])/3,0)</f>
        <v>Q3</v>
      </c>
      <c r="V1437" s="15">
        <f>MONTH(SalesDataTable[[#This Row],[Order Date]])</f>
        <v>7</v>
      </c>
      <c r="W1437" s="18" t="str">
        <f>TEXT(SalesDataTable[[#This Row],[Order Date]],"mmm")</f>
        <v>Jul</v>
      </c>
    </row>
    <row r="1438" spans="1:23" ht="15.6">
      <c r="A1438" s="11">
        <v>3444</v>
      </c>
      <c r="B1438" s="12">
        <v>46224</v>
      </c>
      <c r="C1438" s="11">
        <f t="shared" si="154"/>
        <v>2026</v>
      </c>
      <c r="D1438" s="13" t="str">
        <f t="shared" si="155"/>
        <v>Jul</v>
      </c>
      <c r="E1438" s="14" t="str">
        <f t="shared" si="156"/>
        <v>Q3</v>
      </c>
      <c r="F1438" s="11" t="s">
        <v>30</v>
      </c>
      <c r="G1438" s="11" t="s">
        <v>73</v>
      </c>
      <c r="H1438" s="11" t="s">
        <v>26</v>
      </c>
      <c r="I1438" s="11" t="s">
        <v>27</v>
      </c>
      <c r="J1438" s="11" t="s">
        <v>58</v>
      </c>
      <c r="K1438" s="11" t="s">
        <v>66</v>
      </c>
      <c r="L1438" s="15">
        <v>2</v>
      </c>
      <c r="M1438" s="16">
        <v>36.93</v>
      </c>
      <c r="N1438" s="17">
        <v>0</v>
      </c>
      <c r="O1438" s="16">
        <v>13.63</v>
      </c>
      <c r="P1438" s="16">
        <f t="shared" si="157"/>
        <v>73.86</v>
      </c>
      <c r="Q1438" s="16">
        <f t="shared" si="158"/>
        <v>27.26</v>
      </c>
      <c r="R1438" s="16">
        <f t="shared" si="159"/>
        <v>46.6</v>
      </c>
      <c r="S1438" s="18">
        <f t="shared" si="160"/>
        <v>0.63092336853506603</v>
      </c>
      <c r="T1438" s="19">
        <f>YEAR(SalesDataTable[[#This Row],[Order Date]])</f>
        <v>2026</v>
      </c>
      <c r="U1438" s="18" t="str">
        <f>"Q"&amp;ROUNDUP(MONTH(SalesDataTable[[#This Row],[Order Date]])/3,0)</f>
        <v>Q3</v>
      </c>
      <c r="V1438" s="15">
        <f>MONTH(SalesDataTable[[#This Row],[Order Date]])</f>
        <v>7</v>
      </c>
      <c r="W1438" s="18" t="str">
        <f>TEXT(SalesDataTable[[#This Row],[Order Date]],"mmm")</f>
        <v>Jul</v>
      </c>
    </row>
    <row r="1439" spans="1:23" ht="15.6">
      <c r="A1439" s="11">
        <v>3646</v>
      </c>
      <c r="B1439" s="12">
        <v>46224</v>
      </c>
      <c r="C1439" s="11">
        <f t="shared" si="154"/>
        <v>2026</v>
      </c>
      <c r="D1439" s="13" t="str">
        <f t="shared" si="155"/>
        <v>Jul</v>
      </c>
      <c r="E1439" s="14" t="str">
        <f t="shared" si="156"/>
        <v>Q3</v>
      </c>
      <c r="F1439" s="11" t="s">
        <v>35</v>
      </c>
      <c r="G1439" s="11" t="s">
        <v>36</v>
      </c>
      <c r="H1439" s="11" t="s">
        <v>52</v>
      </c>
      <c r="I1439" s="11" t="s">
        <v>27</v>
      </c>
      <c r="J1439" s="11" t="s">
        <v>33</v>
      </c>
      <c r="K1439" s="11" t="s">
        <v>41</v>
      </c>
      <c r="L1439" s="15">
        <v>1</v>
      </c>
      <c r="M1439" s="16">
        <v>143.69</v>
      </c>
      <c r="N1439" s="17">
        <v>0</v>
      </c>
      <c r="O1439" s="16">
        <v>80.87</v>
      </c>
      <c r="P1439" s="16">
        <f t="shared" si="157"/>
        <v>143.69</v>
      </c>
      <c r="Q1439" s="16">
        <f t="shared" si="158"/>
        <v>80.87</v>
      </c>
      <c r="R1439" s="16">
        <f t="shared" si="159"/>
        <v>62.82</v>
      </c>
      <c r="S1439" s="18">
        <f t="shared" si="160"/>
        <v>0.43719117544714298</v>
      </c>
      <c r="T1439" s="19">
        <f>YEAR(SalesDataTable[[#This Row],[Order Date]])</f>
        <v>2026</v>
      </c>
      <c r="U1439" s="18" t="str">
        <f>"Q"&amp;ROUNDUP(MONTH(SalesDataTable[[#This Row],[Order Date]])/3,0)</f>
        <v>Q3</v>
      </c>
      <c r="V1439" s="15">
        <f>MONTH(SalesDataTable[[#This Row],[Order Date]])</f>
        <v>7</v>
      </c>
      <c r="W1439" s="18" t="str">
        <f>TEXT(SalesDataTable[[#This Row],[Order Date]],"mmm")</f>
        <v>Jul</v>
      </c>
    </row>
    <row r="1440" spans="1:23" ht="15.6">
      <c r="A1440" s="11">
        <v>4558</v>
      </c>
      <c r="B1440" s="12">
        <v>46224</v>
      </c>
      <c r="C1440" s="11">
        <f t="shared" si="154"/>
        <v>2026</v>
      </c>
      <c r="D1440" s="13" t="str">
        <f t="shared" si="155"/>
        <v>Jul</v>
      </c>
      <c r="E1440" s="14" t="str">
        <f t="shared" si="156"/>
        <v>Q3</v>
      </c>
      <c r="F1440" s="11" t="s">
        <v>30</v>
      </c>
      <c r="G1440" s="11" t="s">
        <v>73</v>
      </c>
      <c r="H1440" s="11" t="s">
        <v>52</v>
      </c>
      <c r="I1440" s="11" t="s">
        <v>37</v>
      </c>
      <c r="J1440" s="11" t="s">
        <v>33</v>
      </c>
      <c r="K1440" s="11" t="s">
        <v>41</v>
      </c>
      <c r="L1440" s="15">
        <v>2</v>
      </c>
      <c r="M1440" s="16">
        <v>147.09</v>
      </c>
      <c r="N1440" s="17">
        <v>0</v>
      </c>
      <c r="O1440" s="16">
        <v>81.58</v>
      </c>
      <c r="P1440" s="16">
        <f t="shared" si="157"/>
        <v>294.18</v>
      </c>
      <c r="Q1440" s="16">
        <f t="shared" si="158"/>
        <v>163.16</v>
      </c>
      <c r="R1440" s="16">
        <f t="shared" si="159"/>
        <v>131.02000000000001</v>
      </c>
      <c r="S1440" s="18">
        <f t="shared" si="160"/>
        <v>0.44537358080086997</v>
      </c>
      <c r="T1440" s="19">
        <f>YEAR(SalesDataTable[[#This Row],[Order Date]])</f>
        <v>2026</v>
      </c>
      <c r="U1440" s="18" t="str">
        <f>"Q"&amp;ROUNDUP(MONTH(SalesDataTable[[#This Row],[Order Date]])/3,0)</f>
        <v>Q3</v>
      </c>
      <c r="V1440" s="15">
        <f>MONTH(SalesDataTable[[#This Row],[Order Date]])</f>
        <v>7</v>
      </c>
      <c r="W1440" s="18" t="str">
        <f>TEXT(SalesDataTable[[#This Row],[Order Date]],"mmm")</f>
        <v>Jul</v>
      </c>
    </row>
    <row r="1441" spans="1:23" ht="15.6">
      <c r="A1441" s="11">
        <v>4564</v>
      </c>
      <c r="B1441" s="12">
        <v>46224</v>
      </c>
      <c r="C1441" s="11">
        <f t="shared" si="154"/>
        <v>2026</v>
      </c>
      <c r="D1441" s="13" t="str">
        <f t="shared" si="155"/>
        <v>Jul</v>
      </c>
      <c r="E1441" s="14" t="str">
        <f t="shared" si="156"/>
        <v>Q3</v>
      </c>
      <c r="F1441" s="11" t="s">
        <v>35</v>
      </c>
      <c r="G1441" s="11" t="s">
        <v>49</v>
      </c>
      <c r="H1441" s="11" t="s">
        <v>26</v>
      </c>
      <c r="I1441" s="11" t="s">
        <v>37</v>
      </c>
      <c r="J1441" s="11" t="s">
        <v>33</v>
      </c>
      <c r="K1441" s="11" t="s">
        <v>61</v>
      </c>
      <c r="L1441" s="15">
        <v>1</v>
      </c>
      <c r="M1441" s="16">
        <v>153.88</v>
      </c>
      <c r="N1441" s="17">
        <v>0</v>
      </c>
      <c r="O1441" s="16">
        <v>80.98</v>
      </c>
      <c r="P1441" s="16">
        <f t="shared" si="157"/>
        <v>153.88</v>
      </c>
      <c r="Q1441" s="16">
        <f t="shared" si="158"/>
        <v>80.98</v>
      </c>
      <c r="R1441" s="16">
        <f t="shared" si="159"/>
        <v>72.900000000000006</v>
      </c>
      <c r="S1441" s="18">
        <f t="shared" si="160"/>
        <v>0.47374577592929601</v>
      </c>
      <c r="T1441" s="19">
        <f>YEAR(SalesDataTable[[#This Row],[Order Date]])</f>
        <v>2026</v>
      </c>
      <c r="U1441" s="18" t="str">
        <f>"Q"&amp;ROUNDUP(MONTH(SalesDataTable[[#This Row],[Order Date]])/3,0)</f>
        <v>Q3</v>
      </c>
      <c r="V1441" s="15">
        <f>MONTH(SalesDataTable[[#This Row],[Order Date]])</f>
        <v>7</v>
      </c>
      <c r="W1441" s="18" t="str">
        <f>TEXT(SalesDataTable[[#This Row],[Order Date]],"mmm")</f>
        <v>Jul</v>
      </c>
    </row>
    <row r="1442" spans="1:23" ht="15.6">
      <c r="A1442" s="11">
        <v>4616</v>
      </c>
      <c r="B1442" s="12">
        <v>46224</v>
      </c>
      <c r="C1442" s="11">
        <f t="shared" si="154"/>
        <v>2026</v>
      </c>
      <c r="D1442" s="13" t="str">
        <f t="shared" si="155"/>
        <v>Jul</v>
      </c>
      <c r="E1442" s="14" t="str">
        <f t="shared" si="156"/>
        <v>Q3</v>
      </c>
      <c r="F1442" s="11" t="s">
        <v>44</v>
      </c>
      <c r="G1442" s="11" t="s">
        <v>71</v>
      </c>
      <c r="H1442" s="11" t="s">
        <v>52</v>
      </c>
      <c r="I1442" s="11" t="s">
        <v>37</v>
      </c>
      <c r="J1442" s="11" t="s">
        <v>33</v>
      </c>
      <c r="K1442" s="11" t="s">
        <v>70</v>
      </c>
      <c r="L1442" s="15">
        <v>3</v>
      </c>
      <c r="M1442" s="16">
        <v>72.2</v>
      </c>
      <c r="N1442" s="17">
        <v>0</v>
      </c>
      <c r="O1442" s="16">
        <v>31.45</v>
      </c>
      <c r="P1442" s="16">
        <f t="shared" si="157"/>
        <v>216.6</v>
      </c>
      <c r="Q1442" s="16">
        <f t="shared" si="158"/>
        <v>94.35</v>
      </c>
      <c r="R1442" s="16">
        <f t="shared" si="159"/>
        <v>122.25</v>
      </c>
      <c r="S1442" s="18">
        <f t="shared" si="160"/>
        <v>0.56440443213296398</v>
      </c>
      <c r="T1442" s="19">
        <f>YEAR(SalesDataTable[[#This Row],[Order Date]])</f>
        <v>2026</v>
      </c>
      <c r="U1442" s="18" t="str">
        <f>"Q"&amp;ROUNDUP(MONTH(SalesDataTable[[#This Row],[Order Date]])/3,0)</f>
        <v>Q3</v>
      </c>
      <c r="V1442" s="15">
        <f>MONTH(SalesDataTable[[#This Row],[Order Date]])</f>
        <v>7</v>
      </c>
      <c r="W1442" s="18" t="str">
        <f>TEXT(SalesDataTable[[#This Row],[Order Date]],"mmm")</f>
        <v>Jul</v>
      </c>
    </row>
    <row r="1443" spans="1:23" ht="15.6">
      <c r="A1443" s="11">
        <v>536</v>
      </c>
      <c r="B1443" s="12">
        <v>46225</v>
      </c>
      <c r="C1443" s="11">
        <f t="shared" si="154"/>
        <v>2026</v>
      </c>
      <c r="D1443" s="13" t="str">
        <f t="shared" si="155"/>
        <v>Jul</v>
      </c>
      <c r="E1443" s="14" t="str">
        <f t="shared" si="156"/>
        <v>Q3</v>
      </c>
      <c r="F1443" s="11" t="s">
        <v>44</v>
      </c>
      <c r="G1443" s="11" t="s">
        <v>71</v>
      </c>
      <c r="H1443" s="11" t="s">
        <v>43</v>
      </c>
      <c r="I1443" s="11" t="s">
        <v>40</v>
      </c>
      <c r="J1443" s="11" t="s">
        <v>58</v>
      </c>
      <c r="K1443" s="11" t="s">
        <v>59</v>
      </c>
      <c r="L1443" s="15">
        <v>1</v>
      </c>
      <c r="M1443" s="16">
        <v>40.67</v>
      </c>
      <c r="N1443" s="17">
        <v>0</v>
      </c>
      <c r="O1443" s="16">
        <v>14.28</v>
      </c>
      <c r="P1443" s="16">
        <f t="shared" si="157"/>
        <v>40.67</v>
      </c>
      <c r="Q1443" s="16">
        <f t="shared" si="158"/>
        <v>14.28</v>
      </c>
      <c r="R1443" s="16">
        <f t="shared" si="159"/>
        <v>26.39</v>
      </c>
      <c r="S1443" s="18">
        <f t="shared" si="160"/>
        <v>0.64888123924268504</v>
      </c>
      <c r="T1443" s="19">
        <f>YEAR(SalesDataTable[[#This Row],[Order Date]])</f>
        <v>2026</v>
      </c>
      <c r="U1443" s="18" t="str">
        <f>"Q"&amp;ROUNDUP(MONTH(SalesDataTable[[#This Row],[Order Date]])/3,0)</f>
        <v>Q3</v>
      </c>
      <c r="V1443" s="15">
        <f>MONTH(SalesDataTable[[#This Row],[Order Date]])</f>
        <v>7</v>
      </c>
      <c r="W1443" s="18" t="str">
        <f>TEXT(SalesDataTable[[#This Row],[Order Date]],"mmm")</f>
        <v>Jul</v>
      </c>
    </row>
    <row r="1444" spans="1:23" ht="15.6">
      <c r="A1444" s="11">
        <v>571</v>
      </c>
      <c r="B1444" s="12">
        <v>46225</v>
      </c>
      <c r="C1444" s="11">
        <f t="shared" si="154"/>
        <v>2026</v>
      </c>
      <c r="D1444" s="13" t="str">
        <f t="shared" si="155"/>
        <v>Jul</v>
      </c>
      <c r="E1444" s="14" t="str">
        <f t="shared" si="156"/>
        <v>Q3</v>
      </c>
      <c r="F1444" s="11" t="s">
        <v>24</v>
      </c>
      <c r="G1444" s="11" t="s">
        <v>25</v>
      </c>
      <c r="H1444" s="11" t="s">
        <v>26</v>
      </c>
      <c r="I1444" s="11" t="s">
        <v>37</v>
      </c>
      <c r="J1444" s="11" t="s">
        <v>33</v>
      </c>
      <c r="K1444" s="11" t="s">
        <v>61</v>
      </c>
      <c r="L1444" s="15">
        <v>3</v>
      </c>
      <c r="M1444" s="16">
        <v>152.53</v>
      </c>
      <c r="N1444" s="17">
        <v>0</v>
      </c>
      <c r="O1444" s="16">
        <v>80.88</v>
      </c>
      <c r="P1444" s="16">
        <f t="shared" si="157"/>
        <v>457.59</v>
      </c>
      <c r="Q1444" s="16">
        <f t="shared" si="158"/>
        <v>242.64</v>
      </c>
      <c r="R1444" s="16">
        <f t="shared" si="159"/>
        <v>214.95</v>
      </c>
      <c r="S1444" s="18">
        <f t="shared" si="160"/>
        <v>0.46974365698551102</v>
      </c>
      <c r="T1444" s="19">
        <f>YEAR(SalesDataTable[[#This Row],[Order Date]])</f>
        <v>2026</v>
      </c>
      <c r="U1444" s="18" t="str">
        <f>"Q"&amp;ROUNDUP(MONTH(SalesDataTable[[#This Row],[Order Date]])/3,0)</f>
        <v>Q3</v>
      </c>
      <c r="V1444" s="15">
        <f>MONTH(SalesDataTable[[#This Row],[Order Date]])</f>
        <v>7</v>
      </c>
      <c r="W1444" s="18" t="str">
        <f>TEXT(SalesDataTable[[#This Row],[Order Date]],"mmm")</f>
        <v>Jul</v>
      </c>
    </row>
    <row r="1445" spans="1:23" ht="15.6">
      <c r="A1445" s="11">
        <v>965</v>
      </c>
      <c r="B1445" s="12">
        <v>46225</v>
      </c>
      <c r="C1445" s="11">
        <f t="shared" si="154"/>
        <v>2026</v>
      </c>
      <c r="D1445" s="13" t="str">
        <f t="shared" si="155"/>
        <v>Jul</v>
      </c>
      <c r="E1445" s="14" t="str">
        <f t="shared" si="156"/>
        <v>Q3</v>
      </c>
      <c r="F1445" s="11" t="s">
        <v>30</v>
      </c>
      <c r="G1445" s="11" t="s">
        <v>65</v>
      </c>
      <c r="H1445" s="11" t="s">
        <v>43</v>
      </c>
      <c r="I1445" s="11" t="s">
        <v>27</v>
      </c>
      <c r="J1445" s="11" t="s">
        <v>38</v>
      </c>
      <c r="K1445" s="11" t="s">
        <v>39</v>
      </c>
      <c r="L1445" s="15">
        <v>2</v>
      </c>
      <c r="M1445" s="16">
        <v>35.39</v>
      </c>
      <c r="N1445" s="17">
        <v>0.05</v>
      </c>
      <c r="O1445" s="16">
        <v>13.39</v>
      </c>
      <c r="P1445" s="16">
        <f t="shared" si="157"/>
        <v>67.241</v>
      </c>
      <c r="Q1445" s="16">
        <f t="shared" si="158"/>
        <v>26.78</v>
      </c>
      <c r="R1445" s="16">
        <f t="shared" si="159"/>
        <v>40.460999999999999</v>
      </c>
      <c r="S1445" s="18">
        <f t="shared" si="160"/>
        <v>0.60173108668818098</v>
      </c>
      <c r="T1445" s="19">
        <f>YEAR(SalesDataTable[[#This Row],[Order Date]])</f>
        <v>2026</v>
      </c>
      <c r="U1445" s="18" t="str">
        <f>"Q"&amp;ROUNDUP(MONTH(SalesDataTable[[#This Row],[Order Date]])/3,0)</f>
        <v>Q3</v>
      </c>
      <c r="V1445" s="15">
        <f>MONTH(SalesDataTable[[#This Row],[Order Date]])</f>
        <v>7</v>
      </c>
      <c r="W1445" s="18" t="str">
        <f>TEXT(SalesDataTable[[#This Row],[Order Date]],"mmm")</f>
        <v>Jul</v>
      </c>
    </row>
    <row r="1446" spans="1:23" ht="15.6">
      <c r="A1446" s="11">
        <v>1504</v>
      </c>
      <c r="B1446" s="12">
        <v>46225</v>
      </c>
      <c r="C1446" s="11">
        <f t="shared" si="154"/>
        <v>2026</v>
      </c>
      <c r="D1446" s="13" t="str">
        <f t="shared" si="155"/>
        <v>Jul</v>
      </c>
      <c r="E1446" s="14" t="str">
        <f t="shared" si="156"/>
        <v>Q3</v>
      </c>
      <c r="F1446" s="11" t="s">
        <v>44</v>
      </c>
      <c r="G1446" s="11" t="s">
        <v>45</v>
      </c>
      <c r="H1446" s="11" t="s">
        <v>26</v>
      </c>
      <c r="I1446" s="11" t="s">
        <v>27</v>
      </c>
      <c r="J1446" s="11" t="s">
        <v>33</v>
      </c>
      <c r="K1446" s="11" t="s">
        <v>34</v>
      </c>
      <c r="L1446" s="15">
        <v>5</v>
      </c>
      <c r="M1446" s="16">
        <v>93.35</v>
      </c>
      <c r="N1446" s="17">
        <v>0</v>
      </c>
      <c r="O1446" s="16">
        <v>46.31</v>
      </c>
      <c r="P1446" s="16">
        <f t="shared" si="157"/>
        <v>466.75</v>
      </c>
      <c r="Q1446" s="16">
        <f t="shared" si="158"/>
        <v>231.55</v>
      </c>
      <c r="R1446" s="16">
        <f t="shared" si="159"/>
        <v>235.2</v>
      </c>
      <c r="S1446" s="18">
        <f t="shared" si="160"/>
        <v>0.50391001606855901</v>
      </c>
      <c r="T1446" s="19">
        <f>YEAR(SalesDataTable[[#This Row],[Order Date]])</f>
        <v>2026</v>
      </c>
      <c r="U1446" s="18" t="str">
        <f>"Q"&amp;ROUNDUP(MONTH(SalesDataTable[[#This Row],[Order Date]])/3,0)</f>
        <v>Q3</v>
      </c>
      <c r="V1446" s="15">
        <f>MONTH(SalesDataTable[[#This Row],[Order Date]])</f>
        <v>7</v>
      </c>
      <c r="W1446" s="18" t="str">
        <f>TEXT(SalesDataTable[[#This Row],[Order Date]],"mmm")</f>
        <v>Jul</v>
      </c>
    </row>
    <row r="1447" spans="1:23" ht="15.6">
      <c r="A1447" s="11">
        <v>2560</v>
      </c>
      <c r="B1447" s="12">
        <v>46225</v>
      </c>
      <c r="C1447" s="11">
        <f t="shared" si="154"/>
        <v>2026</v>
      </c>
      <c r="D1447" s="13" t="str">
        <f t="shared" si="155"/>
        <v>Jul</v>
      </c>
      <c r="E1447" s="14" t="str">
        <f t="shared" si="156"/>
        <v>Q3</v>
      </c>
      <c r="F1447" s="11" t="s">
        <v>30</v>
      </c>
      <c r="G1447" s="11" t="s">
        <v>67</v>
      </c>
      <c r="H1447" s="11" t="s">
        <v>26</v>
      </c>
      <c r="I1447" s="11" t="s">
        <v>27</v>
      </c>
      <c r="J1447" s="11" t="s">
        <v>28</v>
      </c>
      <c r="K1447" s="11" t="s">
        <v>46</v>
      </c>
      <c r="L1447" s="15">
        <v>2</v>
      </c>
      <c r="M1447" s="16">
        <v>51.71</v>
      </c>
      <c r="N1447" s="17">
        <v>0</v>
      </c>
      <c r="O1447" s="16">
        <v>22.75</v>
      </c>
      <c r="P1447" s="16">
        <f t="shared" si="157"/>
        <v>103.42</v>
      </c>
      <c r="Q1447" s="16">
        <f t="shared" si="158"/>
        <v>45.5</v>
      </c>
      <c r="R1447" s="16">
        <f t="shared" si="159"/>
        <v>57.92</v>
      </c>
      <c r="S1447" s="18">
        <f t="shared" si="160"/>
        <v>0.56004641268613398</v>
      </c>
      <c r="T1447" s="19">
        <f>YEAR(SalesDataTable[[#This Row],[Order Date]])</f>
        <v>2026</v>
      </c>
      <c r="U1447" s="18" t="str">
        <f>"Q"&amp;ROUNDUP(MONTH(SalesDataTable[[#This Row],[Order Date]])/3,0)</f>
        <v>Q3</v>
      </c>
      <c r="V1447" s="15">
        <f>MONTH(SalesDataTable[[#This Row],[Order Date]])</f>
        <v>7</v>
      </c>
      <c r="W1447" s="18" t="str">
        <f>TEXT(SalesDataTable[[#This Row],[Order Date]],"mmm")</f>
        <v>Jul</v>
      </c>
    </row>
    <row r="1448" spans="1:23" ht="15.6">
      <c r="A1448" s="11">
        <v>2758</v>
      </c>
      <c r="B1448" s="12">
        <v>46225</v>
      </c>
      <c r="C1448" s="11">
        <f t="shared" si="154"/>
        <v>2026</v>
      </c>
      <c r="D1448" s="13" t="str">
        <f t="shared" si="155"/>
        <v>Jul</v>
      </c>
      <c r="E1448" s="14" t="str">
        <f t="shared" si="156"/>
        <v>Q3</v>
      </c>
      <c r="F1448" s="11" t="s">
        <v>24</v>
      </c>
      <c r="G1448" s="11" t="s">
        <v>25</v>
      </c>
      <c r="H1448" s="11" t="s">
        <v>26</v>
      </c>
      <c r="I1448" s="11" t="s">
        <v>37</v>
      </c>
      <c r="J1448" s="11" t="s">
        <v>28</v>
      </c>
      <c r="K1448" s="11" t="s">
        <v>50</v>
      </c>
      <c r="L1448" s="15">
        <v>1</v>
      </c>
      <c r="M1448" s="16">
        <v>39.86</v>
      </c>
      <c r="N1448" s="17">
        <v>0</v>
      </c>
      <c r="O1448" s="16">
        <v>16.53</v>
      </c>
      <c r="P1448" s="16">
        <f t="shared" si="157"/>
        <v>39.86</v>
      </c>
      <c r="Q1448" s="16">
        <f t="shared" si="158"/>
        <v>16.53</v>
      </c>
      <c r="R1448" s="16">
        <f t="shared" si="159"/>
        <v>23.33</v>
      </c>
      <c r="S1448" s="18">
        <f t="shared" si="160"/>
        <v>0.58529854490717503</v>
      </c>
      <c r="T1448" s="19">
        <f>YEAR(SalesDataTable[[#This Row],[Order Date]])</f>
        <v>2026</v>
      </c>
      <c r="U1448" s="18" t="str">
        <f>"Q"&amp;ROUNDUP(MONTH(SalesDataTable[[#This Row],[Order Date]])/3,0)</f>
        <v>Q3</v>
      </c>
      <c r="V1448" s="15">
        <f>MONTH(SalesDataTable[[#This Row],[Order Date]])</f>
        <v>7</v>
      </c>
      <c r="W1448" s="18" t="str">
        <f>TEXT(SalesDataTable[[#This Row],[Order Date]],"mmm")</f>
        <v>Jul</v>
      </c>
    </row>
    <row r="1449" spans="1:23" ht="15.6">
      <c r="A1449" s="11">
        <v>4030</v>
      </c>
      <c r="B1449" s="12">
        <v>46225</v>
      </c>
      <c r="C1449" s="11">
        <f t="shared" si="154"/>
        <v>2026</v>
      </c>
      <c r="D1449" s="13" t="str">
        <f t="shared" si="155"/>
        <v>Jul</v>
      </c>
      <c r="E1449" s="14" t="str">
        <f t="shared" si="156"/>
        <v>Q3</v>
      </c>
      <c r="F1449" s="11" t="s">
        <v>44</v>
      </c>
      <c r="G1449" s="11" t="s">
        <v>57</v>
      </c>
      <c r="H1449" s="11" t="s">
        <v>26</v>
      </c>
      <c r="I1449" s="11" t="s">
        <v>37</v>
      </c>
      <c r="J1449" s="11" t="s">
        <v>47</v>
      </c>
      <c r="K1449" s="11" t="s">
        <v>64</v>
      </c>
      <c r="L1449" s="15">
        <v>2</v>
      </c>
      <c r="M1449" s="16">
        <v>83.71</v>
      </c>
      <c r="N1449" s="17">
        <v>0</v>
      </c>
      <c r="O1449" s="16">
        <v>39.29</v>
      </c>
      <c r="P1449" s="16">
        <f t="shared" si="157"/>
        <v>167.42</v>
      </c>
      <c r="Q1449" s="16">
        <f t="shared" si="158"/>
        <v>78.58</v>
      </c>
      <c r="R1449" s="16">
        <f t="shared" si="159"/>
        <v>88.84</v>
      </c>
      <c r="S1449" s="18">
        <f t="shared" si="160"/>
        <v>0.53064150041810998</v>
      </c>
      <c r="T1449" s="19">
        <f>YEAR(SalesDataTable[[#This Row],[Order Date]])</f>
        <v>2026</v>
      </c>
      <c r="U1449" s="18" t="str">
        <f>"Q"&amp;ROUNDUP(MONTH(SalesDataTable[[#This Row],[Order Date]])/3,0)</f>
        <v>Q3</v>
      </c>
      <c r="V1449" s="15">
        <f>MONTH(SalesDataTable[[#This Row],[Order Date]])</f>
        <v>7</v>
      </c>
      <c r="W1449" s="18" t="str">
        <f>TEXT(SalesDataTable[[#This Row],[Order Date]],"mmm")</f>
        <v>Jul</v>
      </c>
    </row>
    <row r="1450" spans="1:23" ht="15.6">
      <c r="A1450" s="11">
        <v>4337</v>
      </c>
      <c r="B1450" s="12">
        <v>46225</v>
      </c>
      <c r="C1450" s="11">
        <f t="shared" si="154"/>
        <v>2026</v>
      </c>
      <c r="D1450" s="13" t="str">
        <f t="shared" si="155"/>
        <v>Jul</v>
      </c>
      <c r="E1450" s="14" t="str">
        <f t="shared" si="156"/>
        <v>Q3</v>
      </c>
      <c r="F1450" s="11" t="s">
        <v>30</v>
      </c>
      <c r="G1450" s="11" t="s">
        <v>73</v>
      </c>
      <c r="H1450" s="11" t="s">
        <v>43</v>
      </c>
      <c r="I1450" s="11" t="s">
        <v>37</v>
      </c>
      <c r="J1450" s="11" t="s">
        <v>38</v>
      </c>
      <c r="K1450" s="11" t="s">
        <v>56</v>
      </c>
      <c r="L1450" s="15">
        <v>1</v>
      </c>
      <c r="M1450" s="16">
        <v>47.62</v>
      </c>
      <c r="N1450" s="17">
        <v>0</v>
      </c>
      <c r="O1450" s="16">
        <v>17.82</v>
      </c>
      <c r="P1450" s="16">
        <f t="shared" si="157"/>
        <v>47.62</v>
      </c>
      <c r="Q1450" s="16">
        <f t="shared" si="158"/>
        <v>17.82</v>
      </c>
      <c r="R1450" s="16">
        <f t="shared" si="159"/>
        <v>29.8</v>
      </c>
      <c r="S1450" s="18">
        <f t="shared" si="160"/>
        <v>0.62578748425031505</v>
      </c>
      <c r="T1450" s="19">
        <f>YEAR(SalesDataTable[[#This Row],[Order Date]])</f>
        <v>2026</v>
      </c>
      <c r="U1450" s="18" t="str">
        <f>"Q"&amp;ROUNDUP(MONTH(SalesDataTable[[#This Row],[Order Date]])/3,0)</f>
        <v>Q3</v>
      </c>
      <c r="V1450" s="15">
        <f>MONTH(SalesDataTable[[#This Row],[Order Date]])</f>
        <v>7</v>
      </c>
      <c r="W1450" s="18" t="str">
        <f>TEXT(SalesDataTable[[#This Row],[Order Date]],"mmm")</f>
        <v>Jul</v>
      </c>
    </row>
    <row r="1451" spans="1:23" ht="15.6">
      <c r="A1451" s="11">
        <v>5129</v>
      </c>
      <c r="B1451" s="12">
        <v>46225</v>
      </c>
      <c r="C1451" s="11">
        <f t="shared" si="154"/>
        <v>2026</v>
      </c>
      <c r="D1451" s="13" t="str">
        <f t="shared" si="155"/>
        <v>Jul</v>
      </c>
      <c r="E1451" s="14" t="str">
        <f t="shared" si="156"/>
        <v>Q3</v>
      </c>
      <c r="F1451" s="11" t="s">
        <v>30</v>
      </c>
      <c r="G1451" s="11" t="s">
        <v>67</v>
      </c>
      <c r="H1451" s="11" t="s">
        <v>26</v>
      </c>
      <c r="I1451" s="11" t="s">
        <v>27</v>
      </c>
      <c r="J1451" s="11" t="s">
        <v>28</v>
      </c>
      <c r="K1451" s="11" t="s">
        <v>29</v>
      </c>
      <c r="L1451" s="15">
        <v>1</v>
      </c>
      <c r="M1451" s="16">
        <v>80.05</v>
      </c>
      <c r="N1451" s="17">
        <v>0.05</v>
      </c>
      <c r="O1451" s="16">
        <v>43.81</v>
      </c>
      <c r="P1451" s="16">
        <f t="shared" si="157"/>
        <v>76.047499999999999</v>
      </c>
      <c r="Q1451" s="16">
        <f t="shared" si="158"/>
        <v>43.81</v>
      </c>
      <c r="R1451" s="16">
        <f t="shared" si="159"/>
        <v>32.237499999999997</v>
      </c>
      <c r="S1451" s="18">
        <f t="shared" si="160"/>
        <v>0.42391268615010402</v>
      </c>
      <c r="T1451" s="19">
        <f>YEAR(SalesDataTable[[#This Row],[Order Date]])</f>
        <v>2026</v>
      </c>
      <c r="U1451" s="18" t="str">
        <f>"Q"&amp;ROUNDUP(MONTH(SalesDataTable[[#This Row],[Order Date]])/3,0)</f>
        <v>Q3</v>
      </c>
      <c r="V1451" s="15">
        <f>MONTH(SalesDataTable[[#This Row],[Order Date]])</f>
        <v>7</v>
      </c>
      <c r="W1451" s="18" t="str">
        <f>TEXT(SalesDataTable[[#This Row],[Order Date]],"mmm")</f>
        <v>Jul</v>
      </c>
    </row>
    <row r="1452" spans="1:23" ht="15.6">
      <c r="A1452" s="11">
        <v>81</v>
      </c>
      <c r="B1452" s="12">
        <v>46226</v>
      </c>
      <c r="C1452" s="11">
        <f t="shared" si="154"/>
        <v>2026</v>
      </c>
      <c r="D1452" s="13" t="str">
        <f t="shared" si="155"/>
        <v>Jul</v>
      </c>
      <c r="E1452" s="14" t="str">
        <f t="shared" si="156"/>
        <v>Q3</v>
      </c>
      <c r="F1452" s="11" t="s">
        <v>44</v>
      </c>
      <c r="G1452" s="11" t="s">
        <v>57</v>
      </c>
      <c r="H1452" s="11" t="s">
        <v>43</v>
      </c>
      <c r="I1452" s="11" t="s">
        <v>27</v>
      </c>
      <c r="J1452" s="11" t="s">
        <v>58</v>
      </c>
      <c r="K1452" s="11" t="s">
        <v>69</v>
      </c>
      <c r="L1452" s="15">
        <v>1</v>
      </c>
      <c r="M1452" s="16">
        <v>51.82</v>
      </c>
      <c r="N1452" s="17">
        <v>0</v>
      </c>
      <c r="O1452" s="16">
        <v>21.43</v>
      </c>
      <c r="P1452" s="16">
        <f t="shared" si="157"/>
        <v>51.82</v>
      </c>
      <c r="Q1452" s="16">
        <f t="shared" si="158"/>
        <v>21.43</v>
      </c>
      <c r="R1452" s="16">
        <f t="shared" si="159"/>
        <v>30.39</v>
      </c>
      <c r="S1452" s="18">
        <f t="shared" si="160"/>
        <v>0.58645310690853003</v>
      </c>
      <c r="T1452" s="19">
        <f>YEAR(SalesDataTable[[#This Row],[Order Date]])</f>
        <v>2026</v>
      </c>
      <c r="U1452" s="18" t="str">
        <f>"Q"&amp;ROUNDUP(MONTH(SalesDataTable[[#This Row],[Order Date]])/3,0)</f>
        <v>Q3</v>
      </c>
      <c r="V1452" s="15">
        <f>MONTH(SalesDataTable[[#This Row],[Order Date]])</f>
        <v>7</v>
      </c>
      <c r="W1452" s="18" t="str">
        <f>TEXT(SalesDataTable[[#This Row],[Order Date]],"mmm")</f>
        <v>Jul</v>
      </c>
    </row>
    <row r="1453" spans="1:23" ht="15.6">
      <c r="A1453" s="11">
        <v>493</v>
      </c>
      <c r="B1453" s="12">
        <v>46226</v>
      </c>
      <c r="C1453" s="11">
        <f t="shared" si="154"/>
        <v>2026</v>
      </c>
      <c r="D1453" s="13" t="str">
        <f t="shared" si="155"/>
        <v>Jul</v>
      </c>
      <c r="E1453" s="14" t="str">
        <f t="shared" si="156"/>
        <v>Q3</v>
      </c>
      <c r="F1453" s="11" t="s">
        <v>30</v>
      </c>
      <c r="G1453" s="11" t="s">
        <v>65</v>
      </c>
      <c r="H1453" s="11" t="s">
        <v>26</v>
      </c>
      <c r="I1453" s="11" t="s">
        <v>40</v>
      </c>
      <c r="J1453" s="11" t="s">
        <v>38</v>
      </c>
      <c r="K1453" s="11" t="s">
        <v>72</v>
      </c>
      <c r="L1453" s="15">
        <v>4</v>
      </c>
      <c r="M1453" s="16">
        <v>161.28</v>
      </c>
      <c r="N1453" s="17">
        <v>0.15</v>
      </c>
      <c r="O1453" s="16">
        <v>89.2</v>
      </c>
      <c r="P1453" s="16">
        <f t="shared" si="157"/>
        <v>548.35199999999998</v>
      </c>
      <c r="Q1453" s="16">
        <f t="shared" si="158"/>
        <v>356.8</v>
      </c>
      <c r="R1453" s="16">
        <f t="shared" si="159"/>
        <v>191.55199999999999</v>
      </c>
      <c r="S1453" s="18">
        <f t="shared" si="160"/>
        <v>0.34932306255835699</v>
      </c>
      <c r="T1453" s="19">
        <f>YEAR(SalesDataTable[[#This Row],[Order Date]])</f>
        <v>2026</v>
      </c>
      <c r="U1453" s="18" t="str">
        <f>"Q"&amp;ROUNDUP(MONTH(SalesDataTable[[#This Row],[Order Date]])/3,0)</f>
        <v>Q3</v>
      </c>
      <c r="V1453" s="15">
        <f>MONTH(SalesDataTable[[#This Row],[Order Date]])</f>
        <v>7</v>
      </c>
      <c r="W1453" s="18" t="str">
        <f>TEXT(SalesDataTable[[#This Row],[Order Date]],"mmm")</f>
        <v>Jul</v>
      </c>
    </row>
    <row r="1454" spans="1:23" ht="15.6">
      <c r="A1454" s="11">
        <v>613</v>
      </c>
      <c r="B1454" s="12">
        <v>46226</v>
      </c>
      <c r="C1454" s="11">
        <f t="shared" si="154"/>
        <v>2026</v>
      </c>
      <c r="D1454" s="13" t="str">
        <f t="shared" si="155"/>
        <v>Jul</v>
      </c>
      <c r="E1454" s="14" t="str">
        <f t="shared" si="156"/>
        <v>Q3</v>
      </c>
      <c r="F1454" s="11" t="s">
        <v>24</v>
      </c>
      <c r="G1454" s="11" t="s">
        <v>25</v>
      </c>
      <c r="H1454" s="11" t="s">
        <v>26</v>
      </c>
      <c r="I1454" s="11" t="s">
        <v>37</v>
      </c>
      <c r="J1454" s="11" t="s">
        <v>28</v>
      </c>
      <c r="K1454" s="11" t="s">
        <v>50</v>
      </c>
      <c r="L1454" s="15">
        <v>1</v>
      </c>
      <c r="M1454" s="16">
        <v>39.86</v>
      </c>
      <c r="N1454" s="17">
        <v>0.05</v>
      </c>
      <c r="O1454" s="16">
        <v>16.989999999999998</v>
      </c>
      <c r="P1454" s="16">
        <f t="shared" si="157"/>
        <v>37.866999999999997</v>
      </c>
      <c r="Q1454" s="16">
        <f t="shared" si="158"/>
        <v>16.989999999999998</v>
      </c>
      <c r="R1454" s="16">
        <f t="shared" si="159"/>
        <v>20.876999999999999</v>
      </c>
      <c r="S1454" s="18">
        <f t="shared" si="160"/>
        <v>0.55132437214461105</v>
      </c>
      <c r="T1454" s="19">
        <f>YEAR(SalesDataTable[[#This Row],[Order Date]])</f>
        <v>2026</v>
      </c>
      <c r="U1454" s="18" t="str">
        <f>"Q"&amp;ROUNDUP(MONTH(SalesDataTable[[#This Row],[Order Date]])/3,0)</f>
        <v>Q3</v>
      </c>
      <c r="V1454" s="15">
        <f>MONTH(SalesDataTable[[#This Row],[Order Date]])</f>
        <v>7</v>
      </c>
      <c r="W1454" s="18" t="str">
        <f>TEXT(SalesDataTable[[#This Row],[Order Date]],"mmm")</f>
        <v>Jul</v>
      </c>
    </row>
    <row r="1455" spans="1:23" ht="15.6">
      <c r="A1455" s="11">
        <v>958</v>
      </c>
      <c r="B1455" s="12">
        <v>46226</v>
      </c>
      <c r="C1455" s="11">
        <f t="shared" si="154"/>
        <v>2026</v>
      </c>
      <c r="D1455" s="13" t="str">
        <f t="shared" si="155"/>
        <v>Jul</v>
      </c>
      <c r="E1455" s="14" t="str">
        <f t="shared" si="156"/>
        <v>Q3</v>
      </c>
      <c r="F1455" s="11" t="s">
        <v>44</v>
      </c>
      <c r="G1455" s="11" t="s">
        <v>57</v>
      </c>
      <c r="H1455" s="11" t="s">
        <v>52</v>
      </c>
      <c r="I1455" s="11" t="s">
        <v>37</v>
      </c>
      <c r="J1455" s="11" t="s">
        <v>28</v>
      </c>
      <c r="K1455" s="11" t="s">
        <v>54</v>
      </c>
      <c r="L1455" s="15">
        <v>6</v>
      </c>
      <c r="M1455" s="16">
        <v>102.96</v>
      </c>
      <c r="N1455" s="17">
        <v>0.05</v>
      </c>
      <c r="O1455" s="16">
        <v>51.74</v>
      </c>
      <c r="P1455" s="16">
        <f t="shared" si="157"/>
        <v>586.87199999999996</v>
      </c>
      <c r="Q1455" s="16">
        <f t="shared" si="158"/>
        <v>310.44</v>
      </c>
      <c r="R1455" s="16">
        <f t="shared" si="159"/>
        <v>276.43200000000002</v>
      </c>
      <c r="S1455" s="18">
        <f t="shared" si="160"/>
        <v>0.47102604997341802</v>
      </c>
      <c r="T1455" s="19">
        <f>YEAR(SalesDataTable[[#This Row],[Order Date]])</f>
        <v>2026</v>
      </c>
      <c r="U1455" s="18" t="str">
        <f>"Q"&amp;ROUNDUP(MONTH(SalesDataTable[[#This Row],[Order Date]])/3,0)</f>
        <v>Q3</v>
      </c>
      <c r="V1455" s="15">
        <f>MONTH(SalesDataTable[[#This Row],[Order Date]])</f>
        <v>7</v>
      </c>
      <c r="W1455" s="18" t="str">
        <f>TEXT(SalesDataTable[[#This Row],[Order Date]],"mmm")</f>
        <v>Jul</v>
      </c>
    </row>
    <row r="1456" spans="1:23" ht="15.6">
      <c r="A1456" s="11">
        <v>1270</v>
      </c>
      <c r="B1456" s="12">
        <v>46226</v>
      </c>
      <c r="C1456" s="11">
        <f t="shared" si="154"/>
        <v>2026</v>
      </c>
      <c r="D1456" s="13" t="str">
        <f t="shared" si="155"/>
        <v>Jul</v>
      </c>
      <c r="E1456" s="14" t="str">
        <f t="shared" si="156"/>
        <v>Q3</v>
      </c>
      <c r="F1456" s="11" t="s">
        <v>30</v>
      </c>
      <c r="G1456" s="11" t="s">
        <v>67</v>
      </c>
      <c r="H1456" s="11" t="s">
        <v>52</v>
      </c>
      <c r="I1456" s="11" t="s">
        <v>27</v>
      </c>
      <c r="J1456" s="11" t="s">
        <v>33</v>
      </c>
      <c r="K1456" s="11" t="s">
        <v>34</v>
      </c>
      <c r="L1456" s="15">
        <v>1</v>
      </c>
      <c r="M1456" s="16">
        <v>94.04</v>
      </c>
      <c r="N1456" s="17">
        <v>0</v>
      </c>
      <c r="O1456" s="16">
        <v>44.88</v>
      </c>
      <c r="P1456" s="16">
        <f t="shared" si="157"/>
        <v>94.04</v>
      </c>
      <c r="Q1456" s="16">
        <f t="shared" si="158"/>
        <v>44.88</v>
      </c>
      <c r="R1456" s="16">
        <f t="shared" si="159"/>
        <v>49.16</v>
      </c>
      <c r="S1456" s="18">
        <f t="shared" si="160"/>
        <v>0.522756273925989</v>
      </c>
      <c r="T1456" s="19">
        <f>YEAR(SalesDataTable[[#This Row],[Order Date]])</f>
        <v>2026</v>
      </c>
      <c r="U1456" s="18" t="str">
        <f>"Q"&amp;ROUNDUP(MONTH(SalesDataTable[[#This Row],[Order Date]])/3,0)</f>
        <v>Q3</v>
      </c>
      <c r="V1456" s="15">
        <f>MONTH(SalesDataTable[[#This Row],[Order Date]])</f>
        <v>7</v>
      </c>
      <c r="W1456" s="18" t="str">
        <f>TEXT(SalesDataTable[[#This Row],[Order Date]],"mmm")</f>
        <v>Jul</v>
      </c>
    </row>
    <row r="1457" spans="1:23" ht="15.6">
      <c r="A1457" s="11">
        <v>1513</v>
      </c>
      <c r="B1457" s="12">
        <v>46226</v>
      </c>
      <c r="C1457" s="11">
        <f t="shared" si="154"/>
        <v>2026</v>
      </c>
      <c r="D1457" s="13" t="str">
        <f t="shared" si="155"/>
        <v>Jul</v>
      </c>
      <c r="E1457" s="14" t="str">
        <f t="shared" si="156"/>
        <v>Q3</v>
      </c>
      <c r="F1457" s="11" t="s">
        <v>44</v>
      </c>
      <c r="G1457" s="11" t="s">
        <v>57</v>
      </c>
      <c r="H1457" s="11" t="s">
        <v>26</v>
      </c>
      <c r="I1457" s="11" t="s">
        <v>37</v>
      </c>
      <c r="J1457" s="11" t="s">
        <v>33</v>
      </c>
      <c r="K1457" s="11" t="s">
        <v>70</v>
      </c>
      <c r="L1457" s="15">
        <v>2</v>
      </c>
      <c r="M1457" s="16">
        <v>70.790000000000006</v>
      </c>
      <c r="N1457" s="17">
        <v>0</v>
      </c>
      <c r="O1457" s="16">
        <v>32.44</v>
      </c>
      <c r="P1457" s="16">
        <f t="shared" si="157"/>
        <v>141.58000000000001</v>
      </c>
      <c r="Q1457" s="16">
        <f t="shared" si="158"/>
        <v>64.88</v>
      </c>
      <c r="R1457" s="16">
        <f t="shared" si="159"/>
        <v>76.7</v>
      </c>
      <c r="S1457" s="18">
        <f t="shared" si="160"/>
        <v>0.541743184065546</v>
      </c>
      <c r="T1457" s="19">
        <f>YEAR(SalesDataTable[[#This Row],[Order Date]])</f>
        <v>2026</v>
      </c>
      <c r="U1457" s="18" t="str">
        <f>"Q"&amp;ROUNDUP(MONTH(SalesDataTable[[#This Row],[Order Date]])/3,0)</f>
        <v>Q3</v>
      </c>
      <c r="V1457" s="15">
        <f>MONTH(SalesDataTable[[#This Row],[Order Date]])</f>
        <v>7</v>
      </c>
      <c r="W1457" s="18" t="str">
        <f>TEXT(SalesDataTable[[#This Row],[Order Date]],"mmm")</f>
        <v>Jul</v>
      </c>
    </row>
    <row r="1458" spans="1:23" ht="15.6">
      <c r="A1458" s="11">
        <v>2009</v>
      </c>
      <c r="B1458" s="12">
        <v>46226</v>
      </c>
      <c r="C1458" s="11">
        <f t="shared" si="154"/>
        <v>2026</v>
      </c>
      <c r="D1458" s="13" t="str">
        <f t="shared" si="155"/>
        <v>Jul</v>
      </c>
      <c r="E1458" s="14" t="str">
        <f t="shared" si="156"/>
        <v>Q3</v>
      </c>
      <c r="F1458" s="11" t="s">
        <v>35</v>
      </c>
      <c r="G1458" s="11" t="s">
        <v>63</v>
      </c>
      <c r="H1458" s="11" t="s">
        <v>26</v>
      </c>
      <c r="I1458" s="11" t="s">
        <v>37</v>
      </c>
      <c r="J1458" s="11" t="s">
        <v>38</v>
      </c>
      <c r="K1458" s="11" t="s">
        <v>56</v>
      </c>
      <c r="L1458" s="15">
        <v>2</v>
      </c>
      <c r="M1458" s="16">
        <v>46.41</v>
      </c>
      <c r="N1458" s="17">
        <v>0</v>
      </c>
      <c r="O1458" s="16">
        <v>18.600000000000001</v>
      </c>
      <c r="P1458" s="16">
        <f t="shared" si="157"/>
        <v>92.82</v>
      </c>
      <c r="Q1458" s="16">
        <f t="shared" si="158"/>
        <v>37.200000000000003</v>
      </c>
      <c r="R1458" s="16">
        <f t="shared" si="159"/>
        <v>55.62</v>
      </c>
      <c r="S1458" s="18">
        <f t="shared" si="160"/>
        <v>0.59922430510665803</v>
      </c>
      <c r="T1458" s="19">
        <f>YEAR(SalesDataTable[[#This Row],[Order Date]])</f>
        <v>2026</v>
      </c>
      <c r="U1458" s="18" t="str">
        <f>"Q"&amp;ROUNDUP(MONTH(SalesDataTable[[#This Row],[Order Date]])/3,0)</f>
        <v>Q3</v>
      </c>
      <c r="V1458" s="15">
        <f>MONTH(SalesDataTable[[#This Row],[Order Date]])</f>
        <v>7</v>
      </c>
      <c r="W1458" s="18" t="str">
        <f>TEXT(SalesDataTable[[#This Row],[Order Date]],"mmm")</f>
        <v>Jul</v>
      </c>
    </row>
    <row r="1459" spans="1:23" ht="15.6">
      <c r="A1459" s="11">
        <v>2838</v>
      </c>
      <c r="B1459" s="12">
        <v>46226</v>
      </c>
      <c r="C1459" s="11">
        <f t="shared" si="154"/>
        <v>2026</v>
      </c>
      <c r="D1459" s="13" t="str">
        <f t="shared" si="155"/>
        <v>Jul</v>
      </c>
      <c r="E1459" s="14" t="str">
        <f t="shared" si="156"/>
        <v>Q3</v>
      </c>
      <c r="F1459" s="11" t="s">
        <v>44</v>
      </c>
      <c r="G1459" s="11" t="s">
        <v>71</v>
      </c>
      <c r="H1459" s="11" t="s">
        <v>52</v>
      </c>
      <c r="I1459" s="11" t="s">
        <v>37</v>
      </c>
      <c r="J1459" s="11" t="s">
        <v>33</v>
      </c>
      <c r="K1459" s="11" t="s">
        <v>70</v>
      </c>
      <c r="L1459" s="15">
        <v>1</v>
      </c>
      <c r="M1459" s="16">
        <v>69.75</v>
      </c>
      <c r="N1459" s="17">
        <v>0</v>
      </c>
      <c r="O1459" s="16">
        <v>33.299999999999997</v>
      </c>
      <c r="P1459" s="16">
        <f t="shared" si="157"/>
        <v>69.75</v>
      </c>
      <c r="Q1459" s="16">
        <f t="shared" si="158"/>
        <v>33.299999999999997</v>
      </c>
      <c r="R1459" s="16">
        <f t="shared" si="159"/>
        <v>36.450000000000003</v>
      </c>
      <c r="S1459" s="18">
        <f t="shared" si="160"/>
        <v>0.52258064516128999</v>
      </c>
      <c r="T1459" s="19">
        <f>YEAR(SalesDataTable[[#This Row],[Order Date]])</f>
        <v>2026</v>
      </c>
      <c r="U1459" s="18" t="str">
        <f>"Q"&amp;ROUNDUP(MONTH(SalesDataTable[[#This Row],[Order Date]])/3,0)</f>
        <v>Q3</v>
      </c>
      <c r="V1459" s="15">
        <f>MONTH(SalesDataTable[[#This Row],[Order Date]])</f>
        <v>7</v>
      </c>
      <c r="W1459" s="18" t="str">
        <f>TEXT(SalesDataTable[[#This Row],[Order Date]],"mmm")</f>
        <v>Jul</v>
      </c>
    </row>
    <row r="1460" spans="1:23" ht="15.6">
      <c r="A1460" s="11">
        <v>3730</v>
      </c>
      <c r="B1460" s="12">
        <v>46226</v>
      </c>
      <c r="C1460" s="11">
        <f t="shared" si="154"/>
        <v>2026</v>
      </c>
      <c r="D1460" s="13" t="str">
        <f t="shared" si="155"/>
        <v>Jul</v>
      </c>
      <c r="E1460" s="14" t="str">
        <f t="shared" si="156"/>
        <v>Q3</v>
      </c>
      <c r="F1460" s="11" t="s">
        <v>24</v>
      </c>
      <c r="G1460" s="11" t="s">
        <v>74</v>
      </c>
      <c r="H1460" s="11" t="s">
        <v>43</v>
      </c>
      <c r="I1460" s="11" t="s">
        <v>40</v>
      </c>
      <c r="J1460" s="11" t="s">
        <v>28</v>
      </c>
      <c r="K1460" s="11" t="s">
        <v>50</v>
      </c>
      <c r="L1460" s="15">
        <v>3</v>
      </c>
      <c r="M1460" s="16">
        <v>40.81</v>
      </c>
      <c r="N1460" s="17">
        <v>0</v>
      </c>
      <c r="O1460" s="16">
        <v>16.86</v>
      </c>
      <c r="P1460" s="16">
        <f t="shared" si="157"/>
        <v>122.43</v>
      </c>
      <c r="Q1460" s="16">
        <f t="shared" si="158"/>
        <v>50.58</v>
      </c>
      <c r="R1460" s="16">
        <f t="shared" si="159"/>
        <v>71.849999999999994</v>
      </c>
      <c r="S1460" s="18">
        <f t="shared" si="160"/>
        <v>0.58686596422445503</v>
      </c>
      <c r="T1460" s="19">
        <f>YEAR(SalesDataTable[[#This Row],[Order Date]])</f>
        <v>2026</v>
      </c>
      <c r="U1460" s="18" t="str">
        <f>"Q"&amp;ROUNDUP(MONTH(SalesDataTable[[#This Row],[Order Date]])/3,0)</f>
        <v>Q3</v>
      </c>
      <c r="V1460" s="15">
        <f>MONTH(SalesDataTable[[#This Row],[Order Date]])</f>
        <v>7</v>
      </c>
      <c r="W1460" s="18" t="str">
        <f>TEXT(SalesDataTable[[#This Row],[Order Date]],"mmm")</f>
        <v>Jul</v>
      </c>
    </row>
    <row r="1461" spans="1:23" ht="15.6">
      <c r="A1461" s="11">
        <v>4287</v>
      </c>
      <c r="B1461" s="12">
        <v>46226</v>
      </c>
      <c r="C1461" s="11">
        <f t="shared" si="154"/>
        <v>2026</v>
      </c>
      <c r="D1461" s="13" t="str">
        <f t="shared" si="155"/>
        <v>Jul</v>
      </c>
      <c r="E1461" s="14" t="str">
        <f t="shared" si="156"/>
        <v>Q3</v>
      </c>
      <c r="F1461" s="11" t="s">
        <v>44</v>
      </c>
      <c r="G1461" s="11" t="s">
        <v>57</v>
      </c>
      <c r="H1461" s="11" t="s">
        <v>52</v>
      </c>
      <c r="I1461" s="11" t="s">
        <v>27</v>
      </c>
      <c r="J1461" s="11" t="s">
        <v>33</v>
      </c>
      <c r="K1461" s="11" t="s">
        <v>61</v>
      </c>
      <c r="L1461" s="15">
        <v>5</v>
      </c>
      <c r="M1461" s="16">
        <v>156.69</v>
      </c>
      <c r="N1461" s="17">
        <v>0</v>
      </c>
      <c r="O1461" s="16">
        <v>80.489999999999995</v>
      </c>
      <c r="P1461" s="16">
        <f t="shared" si="157"/>
        <v>783.45</v>
      </c>
      <c r="Q1461" s="16">
        <f t="shared" si="158"/>
        <v>402.45</v>
      </c>
      <c r="R1461" s="16">
        <f t="shared" si="159"/>
        <v>381</v>
      </c>
      <c r="S1461" s="18">
        <f t="shared" si="160"/>
        <v>0.48631054949262897</v>
      </c>
      <c r="T1461" s="19">
        <f>YEAR(SalesDataTable[[#This Row],[Order Date]])</f>
        <v>2026</v>
      </c>
      <c r="U1461" s="18" t="str">
        <f>"Q"&amp;ROUNDUP(MONTH(SalesDataTable[[#This Row],[Order Date]])/3,0)</f>
        <v>Q3</v>
      </c>
      <c r="V1461" s="15">
        <f>MONTH(SalesDataTable[[#This Row],[Order Date]])</f>
        <v>7</v>
      </c>
      <c r="W1461" s="18" t="str">
        <f>TEXT(SalesDataTable[[#This Row],[Order Date]],"mmm")</f>
        <v>Jul</v>
      </c>
    </row>
    <row r="1462" spans="1:23" ht="15.6">
      <c r="A1462" s="11">
        <v>4297</v>
      </c>
      <c r="B1462" s="12">
        <v>46226</v>
      </c>
      <c r="C1462" s="11">
        <f t="shared" si="154"/>
        <v>2026</v>
      </c>
      <c r="D1462" s="13" t="str">
        <f t="shared" si="155"/>
        <v>Jul</v>
      </c>
      <c r="E1462" s="14" t="str">
        <f t="shared" si="156"/>
        <v>Q3</v>
      </c>
      <c r="F1462" s="11" t="s">
        <v>30</v>
      </c>
      <c r="G1462" s="11" t="s">
        <v>51</v>
      </c>
      <c r="H1462" s="11" t="s">
        <v>52</v>
      </c>
      <c r="I1462" s="11" t="s">
        <v>27</v>
      </c>
      <c r="J1462" s="11" t="s">
        <v>38</v>
      </c>
      <c r="K1462" s="11" t="s">
        <v>72</v>
      </c>
      <c r="L1462" s="15">
        <v>1</v>
      </c>
      <c r="M1462" s="16">
        <v>168.59</v>
      </c>
      <c r="N1462" s="17">
        <v>0.1</v>
      </c>
      <c r="O1462" s="16">
        <v>88.8</v>
      </c>
      <c r="P1462" s="16">
        <f t="shared" si="157"/>
        <v>151.73099999999999</v>
      </c>
      <c r="Q1462" s="16">
        <f t="shared" si="158"/>
        <v>88.8</v>
      </c>
      <c r="R1462" s="16">
        <f t="shared" si="159"/>
        <v>62.930999999999997</v>
      </c>
      <c r="S1462" s="18">
        <f t="shared" si="160"/>
        <v>0.414753741819404</v>
      </c>
      <c r="T1462" s="19">
        <f>YEAR(SalesDataTable[[#This Row],[Order Date]])</f>
        <v>2026</v>
      </c>
      <c r="U1462" s="18" t="str">
        <f>"Q"&amp;ROUNDUP(MONTH(SalesDataTable[[#This Row],[Order Date]])/3,0)</f>
        <v>Q3</v>
      </c>
      <c r="V1462" s="15">
        <f>MONTH(SalesDataTable[[#This Row],[Order Date]])</f>
        <v>7</v>
      </c>
      <c r="W1462" s="18" t="str">
        <f>TEXT(SalesDataTable[[#This Row],[Order Date]],"mmm")</f>
        <v>Jul</v>
      </c>
    </row>
    <row r="1463" spans="1:23" ht="15.6">
      <c r="A1463" s="11">
        <v>5118</v>
      </c>
      <c r="B1463" s="12">
        <v>46226</v>
      </c>
      <c r="C1463" s="11">
        <f t="shared" si="154"/>
        <v>2026</v>
      </c>
      <c r="D1463" s="13" t="str">
        <f t="shared" si="155"/>
        <v>Jul</v>
      </c>
      <c r="E1463" s="14" t="str">
        <f t="shared" si="156"/>
        <v>Q3</v>
      </c>
      <c r="F1463" s="11" t="s">
        <v>30</v>
      </c>
      <c r="G1463" s="11" t="s">
        <v>67</v>
      </c>
      <c r="H1463" s="11" t="s">
        <v>26</v>
      </c>
      <c r="I1463" s="11" t="s">
        <v>40</v>
      </c>
      <c r="J1463" s="11" t="s">
        <v>38</v>
      </c>
      <c r="K1463" s="11" t="s">
        <v>39</v>
      </c>
      <c r="L1463" s="15">
        <v>5</v>
      </c>
      <c r="M1463" s="16">
        <v>36.880000000000003</v>
      </c>
      <c r="N1463" s="17">
        <v>0.1</v>
      </c>
      <c r="O1463" s="16">
        <v>13.76</v>
      </c>
      <c r="P1463" s="16">
        <f t="shared" si="157"/>
        <v>165.96</v>
      </c>
      <c r="Q1463" s="16">
        <f t="shared" si="158"/>
        <v>68.8</v>
      </c>
      <c r="R1463" s="16">
        <f t="shared" si="159"/>
        <v>97.16</v>
      </c>
      <c r="S1463" s="18">
        <f t="shared" si="160"/>
        <v>0.58544227524704795</v>
      </c>
      <c r="T1463" s="19">
        <f>YEAR(SalesDataTable[[#This Row],[Order Date]])</f>
        <v>2026</v>
      </c>
      <c r="U1463" s="18" t="str">
        <f>"Q"&amp;ROUNDUP(MONTH(SalesDataTable[[#This Row],[Order Date]])/3,0)</f>
        <v>Q3</v>
      </c>
      <c r="V1463" s="15">
        <f>MONTH(SalesDataTable[[#This Row],[Order Date]])</f>
        <v>7</v>
      </c>
      <c r="W1463" s="18" t="str">
        <f>TEXT(SalesDataTable[[#This Row],[Order Date]],"mmm")</f>
        <v>Jul</v>
      </c>
    </row>
    <row r="1464" spans="1:23" ht="15.6">
      <c r="A1464" s="11">
        <v>363</v>
      </c>
      <c r="B1464" s="12">
        <v>46227</v>
      </c>
      <c r="C1464" s="11">
        <f t="shared" si="154"/>
        <v>2026</v>
      </c>
      <c r="D1464" s="13" t="str">
        <f t="shared" si="155"/>
        <v>Jul</v>
      </c>
      <c r="E1464" s="14" t="str">
        <f t="shared" si="156"/>
        <v>Q3</v>
      </c>
      <c r="F1464" s="11" t="s">
        <v>24</v>
      </c>
      <c r="G1464" s="11" t="s">
        <v>25</v>
      </c>
      <c r="H1464" s="11" t="s">
        <v>32</v>
      </c>
      <c r="I1464" s="11" t="s">
        <v>40</v>
      </c>
      <c r="J1464" s="11" t="s">
        <v>38</v>
      </c>
      <c r="K1464" s="11" t="s">
        <v>68</v>
      </c>
      <c r="L1464" s="15">
        <v>8</v>
      </c>
      <c r="M1464" s="16">
        <v>136.13</v>
      </c>
      <c r="N1464" s="17">
        <v>0.1</v>
      </c>
      <c r="O1464" s="16">
        <v>66.55</v>
      </c>
      <c r="P1464" s="16">
        <f t="shared" si="157"/>
        <v>980.13599999999997</v>
      </c>
      <c r="Q1464" s="16">
        <f t="shared" si="158"/>
        <v>532.4</v>
      </c>
      <c r="R1464" s="16">
        <f t="shared" si="159"/>
        <v>447.73599999999999</v>
      </c>
      <c r="S1464" s="18">
        <f t="shared" si="160"/>
        <v>0.45681007533648399</v>
      </c>
      <c r="T1464" s="19">
        <f>YEAR(SalesDataTable[[#This Row],[Order Date]])</f>
        <v>2026</v>
      </c>
      <c r="U1464" s="18" t="str">
        <f>"Q"&amp;ROUNDUP(MONTH(SalesDataTable[[#This Row],[Order Date]])/3,0)</f>
        <v>Q3</v>
      </c>
      <c r="V1464" s="15">
        <f>MONTH(SalesDataTable[[#This Row],[Order Date]])</f>
        <v>7</v>
      </c>
      <c r="W1464" s="18" t="str">
        <f>TEXT(SalesDataTable[[#This Row],[Order Date]],"mmm")</f>
        <v>Jul</v>
      </c>
    </row>
    <row r="1465" spans="1:23" ht="15.6">
      <c r="A1465" s="11">
        <v>4243</v>
      </c>
      <c r="B1465" s="12">
        <v>46227</v>
      </c>
      <c r="C1465" s="11">
        <f t="shared" si="154"/>
        <v>2026</v>
      </c>
      <c r="D1465" s="13" t="str">
        <f t="shared" si="155"/>
        <v>Jul</v>
      </c>
      <c r="E1465" s="14" t="str">
        <f t="shared" si="156"/>
        <v>Q3</v>
      </c>
      <c r="F1465" s="11" t="s">
        <v>30</v>
      </c>
      <c r="G1465" s="11" t="s">
        <v>73</v>
      </c>
      <c r="H1465" s="11" t="s">
        <v>52</v>
      </c>
      <c r="I1465" s="11" t="s">
        <v>27</v>
      </c>
      <c r="J1465" s="11" t="s">
        <v>28</v>
      </c>
      <c r="K1465" s="11" t="s">
        <v>50</v>
      </c>
      <c r="L1465" s="15">
        <v>2</v>
      </c>
      <c r="M1465" s="16">
        <v>40.479999999999997</v>
      </c>
      <c r="N1465" s="17">
        <v>0.05</v>
      </c>
      <c r="O1465" s="16">
        <v>16.93</v>
      </c>
      <c r="P1465" s="16">
        <f t="shared" si="157"/>
        <v>76.912000000000006</v>
      </c>
      <c r="Q1465" s="16">
        <f t="shared" si="158"/>
        <v>33.86</v>
      </c>
      <c r="R1465" s="16">
        <f t="shared" si="159"/>
        <v>43.052</v>
      </c>
      <c r="S1465" s="18">
        <f t="shared" si="160"/>
        <v>0.55975660495111301</v>
      </c>
      <c r="T1465" s="19">
        <f>YEAR(SalesDataTable[[#This Row],[Order Date]])</f>
        <v>2026</v>
      </c>
      <c r="U1465" s="18" t="str">
        <f>"Q"&amp;ROUNDUP(MONTH(SalesDataTable[[#This Row],[Order Date]])/3,0)</f>
        <v>Q3</v>
      </c>
      <c r="V1465" s="15">
        <f>MONTH(SalesDataTable[[#This Row],[Order Date]])</f>
        <v>7</v>
      </c>
      <c r="W1465" s="18" t="str">
        <f>TEXT(SalesDataTable[[#This Row],[Order Date]],"mmm")</f>
        <v>Jul</v>
      </c>
    </row>
    <row r="1466" spans="1:23" ht="15.6">
      <c r="A1466" s="11">
        <v>4348</v>
      </c>
      <c r="B1466" s="12">
        <v>46227</v>
      </c>
      <c r="C1466" s="11">
        <f t="shared" si="154"/>
        <v>2026</v>
      </c>
      <c r="D1466" s="13" t="str">
        <f t="shared" si="155"/>
        <v>Jul</v>
      </c>
      <c r="E1466" s="14" t="str">
        <f t="shared" si="156"/>
        <v>Q3</v>
      </c>
      <c r="F1466" s="11" t="s">
        <v>24</v>
      </c>
      <c r="G1466" s="11" t="s">
        <v>25</v>
      </c>
      <c r="H1466" s="11" t="s">
        <v>26</v>
      </c>
      <c r="I1466" s="11" t="s">
        <v>37</v>
      </c>
      <c r="J1466" s="11" t="s">
        <v>28</v>
      </c>
      <c r="K1466" s="11" t="s">
        <v>46</v>
      </c>
      <c r="L1466" s="15">
        <v>4</v>
      </c>
      <c r="M1466" s="16">
        <v>50.09</v>
      </c>
      <c r="N1466" s="17">
        <v>0</v>
      </c>
      <c r="O1466" s="16">
        <v>22.11</v>
      </c>
      <c r="P1466" s="16">
        <f t="shared" si="157"/>
        <v>200.36</v>
      </c>
      <c r="Q1466" s="16">
        <f t="shared" si="158"/>
        <v>88.44</v>
      </c>
      <c r="R1466" s="16">
        <f t="shared" si="159"/>
        <v>111.92</v>
      </c>
      <c r="S1466" s="18">
        <f t="shared" si="160"/>
        <v>0.558594529846277</v>
      </c>
      <c r="T1466" s="19">
        <f>YEAR(SalesDataTable[[#This Row],[Order Date]])</f>
        <v>2026</v>
      </c>
      <c r="U1466" s="18" t="str">
        <f>"Q"&amp;ROUNDUP(MONTH(SalesDataTable[[#This Row],[Order Date]])/3,0)</f>
        <v>Q3</v>
      </c>
      <c r="V1466" s="15">
        <f>MONTH(SalesDataTable[[#This Row],[Order Date]])</f>
        <v>7</v>
      </c>
      <c r="W1466" s="18" t="str">
        <f>TEXT(SalesDataTable[[#This Row],[Order Date]],"mmm")</f>
        <v>Jul</v>
      </c>
    </row>
    <row r="1467" spans="1:23" ht="15.6">
      <c r="A1467" s="11">
        <v>4405</v>
      </c>
      <c r="B1467" s="12">
        <v>46227</v>
      </c>
      <c r="C1467" s="11">
        <f t="shared" si="154"/>
        <v>2026</v>
      </c>
      <c r="D1467" s="13" t="str">
        <f t="shared" si="155"/>
        <v>Jul</v>
      </c>
      <c r="E1467" s="14" t="str">
        <f t="shared" si="156"/>
        <v>Q3</v>
      </c>
      <c r="F1467" s="11" t="s">
        <v>44</v>
      </c>
      <c r="G1467" s="11" t="s">
        <v>57</v>
      </c>
      <c r="H1467" s="11" t="s">
        <v>26</v>
      </c>
      <c r="I1467" s="11" t="s">
        <v>27</v>
      </c>
      <c r="J1467" s="11" t="s">
        <v>33</v>
      </c>
      <c r="K1467" s="11" t="s">
        <v>61</v>
      </c>
      <c r="L1467" s="15">
        <v>1</v>
      </c>
      <c r="M1467" s="16">
        <v>156.54</v>
      </c>
      <c r="N1467" s="17">
        <v>0.1</v>
      </c>
      <c r="O1467" s="16">
        <v>77.38</v>
      </c>
      <c r="P1467" s="16">
        <f t="shared" si="157"/>
        <v>140.886</v>
      </c>
      <c r="Q1467" s="16">
        <f t="shared" si="158"/>
        <v>77.38</v>
      </c>
      <c r="R1467" s="16">
        <f t="shared" si="159"/>
        <v>63.506</v>
      </c>
      <c r="S1467" s="18">
        <f t="shared" si="160"/>
        <v>0.45076160867651899</v>
      </c>
      <c r="T1467" s="19">
        <f>YEAR(SalesDataTable[[#This Row],[Order Date]])</f>
        <v>2026</v>
      </c>
      <c r="U1467" s="18" t="str">
        <f>"Q"&amp;ROUNDUP(MONTH(SalesDataTable[[#This Row],[Order Date]])/3,0)</f>
        <v>Q3</v>
      </c>
      <c r="V1467" s="15">
        <f>MONTH(SalesDataTable[[#This Row],[Order Date]])</f>
        <v>7</v>
      </c>
      <c r="W1467" s="18" t="str">
        <f>TEXT(SalesDataTable[[#This Row],[Order Date]],"mmm")</f>
        <v>Jul</v>
      </c>
    </row>
    <row r="1468" spans="1:23" ht="15.6">
      <c r="A1468" s="11">
        <v>4857</v>
      </c>
      <c r="B1468" s="12">
        <v>46227</v>
      </c>
      <c r="C1468" s="11">
        <f t="shared" si="154"/>
        <v>2026</v>
      </c>
      <c r="D1468" s="13" t="str">
        <f t="shared" si="155"/>
        <v>Jul</v>
      </c>
      <c r="E1468" s="14" t="str">
        <f t="shared" si="156"/>
        <v>Q3</v>
      </c>
      <c r="F1468" s="11" t="s">
        <v>30</v>
      </c>
      <c r="G1468" s="11" t="s">
        <v>51</v>
      </c>
      <c r="H1468" s="11" t="s">
        <v>43</v>
      </c>
      <c r="I1468" s="11" t="s">
        <v>27</v>
      </c>
      <c r="J1468" s="11" t="s">
        <v>33</v>
      </c>
      <c r="K1468" s="11" t="s">
        <v>61</v>
      </c>
      <c r="L1468" s="15">
        <v>1</v>
      </c>
      <c r="M1468" s="16">
        <v>152.1</v>
      </c>
      <c r="N1468" s="17">
        <v>0.1</v>
      </c>
      <c r="O1468" s="16">
        <v>80.459999999999994</v>
      </c>
      <c r="P1468" s="16">
        <f t="shared" si="157"/>
        <v>136.88999999999999</v>
      </c>
      <c r="Q1468" s="16">
        <f t="shared" si="158"/>
        <v>80.459999999999994</v>
      </c>
      <c r="R1468" s="16">
        <f t="shared" si="159"/>
        <v>56.43</v>
      </c>
      <c r="S1468" s="18">
        <f t="shared" si="160"/>
        <v>0.41222879684418101</v>
      </c>
      <c r="T1468" s="19">
        <f>YEAR(SalesDataTable[[#This Row],[Order Date]])</f>
        <v>2026</v>
      </c>
      <c r="U1468" s="18" t="str">
        <f>"Q"&amp;ROUNDUP(MONTH(SalesDataTable[[#This Row],[Order Date]])/3,0)</f>
        <v>Q3</v>
      </c>
      <c r="V1468" s="15">
        <f>MONTH(SalesDataTable[[#This Row],[Order Date]])</f>
        <v>7</v>
      </c>
      <c r="W1468" s="18" t="str">
        <f>TEXT(SalesDataTable[[#This Row],[Order Date]],"mmm")</f>
        <v>Jul</v>
      </c>
    </row>
    <row r="1469" spans="1:23" ht="15.6">
      <c r="A1469" s="11">
        <v>87</v>
      </c>
      <c r="B1469" s="12">
        <v>46228</v>
      </c>
      <c r="C1469" s="11">
        <f t="shared" si="154"/>
        <v>2026</v>
      </c>
      <c r="D1469" s="13" t="str">
        <f t="shared" si="155"/>
        <v>Jul</v>
      </c>
      <c r="E1469" s="14" t="str">
        <f t="shared" si="156"/>
        <v>Q3</v>
      </c>
      <c r="F1469" s="11" t="s">
        <v>30</v>
      </c>
      <c r="G1469" s="11" t="s">
        <v>65</v>
      </c>
      <c r="H1469" s="11" t="s">
        <v>26</v>
      </c>
      <c r="I1469" s="11" t="s">
        <v>27</v>
      </c>
      <c r="J1469" s="11" t="s">
        <v>33</v>
      </c>
      <c r="K1469" s="11" t="s">
        <v>61</v>
      </c>
      <c r="L1469" s="15">
        <v>1</v>
      </c>
      <c r="M1469" s="16">
        <v>155.35</v>
      </c>
      <c r="N1469" s="17">
        <v>0</v>
      </c>
      <c r="O1469" s="16">
        <v>80.47</v>
      </c>
      <c r="P1469" s="16">
        <f t="shared" si="157"/>
        <v>155.35</v>
      </c>
      <c r="Q1469" s="16">
        <f t="shared" si="158"/>
        <v>80.47</v>
      </c>
      <c r="R1469" s="16">
        <f t="shared" si="159"/>
        <v>74.88</v>
      </c>
      <c r="S1469" s="18">
        <f t="shared" si="160"/>
        <v>0.48200836820083698</v>
      </c>
      <c r="T1469" s="19">
        <f>YEAR(SalesDataTable[[#This Row],[Order Date]])</f>
        <v>2026</v>
      </c>
      <c r="U1469" s="18" t="str">
        <f>"Q"&amp;ROUNDUP(MONTH(SalesDataTable[[#This Row],[Order Date]])/3,0)</f>
        <v>Q3</v>
      </c>
      <c r="V1469" s="15">
        <f>MONTH(SalesDataTable[[#This Row],[Order Date]])</f>
        <v>7</v>
      </c>
      <c r="W1469" s="18" t="str">
        <f>TEXT(SalesDataTable[[#This Row],[Order Date]],"mmm")</f>
        <v>Jul</v>
      </c>
    </row>
    <row r="1470" spans="1:23" ht="15.6">
      <c r="A1470" s="11">
        <v>315</v>
      </c>
      <c r="B1470" s="12">
        <v>46228</v>
      </c>
      <c r="C1470" s="11">
        <f t="shared" si="154"/>
        <v>2026</v>
      </c>
      <c r="D1470" s="13" t="str">
        <f t="shared" si="155"/>
        <v>Jul</v>
      </c>
      <c r="E1470" s="14" t="str">
        <f t="shared" si="156"/>
        <v>Q3</v>
      </c>
      <c r="F1470" s="11" t="s">
        <v>35</v>
      </c>
      <c r="G1470" s="11" t="s">
        <v>42</v>
      </c>
      <c r="H1470" s="11" t="s">
        <v>52</v>
      </c>
      <c r="I1470" s="11" t="s">
        <v>37</v>
      </c>
      <c r="J1470" s="11" t="s">
        <v>28</v>
      </c>
      <c r="K1470" s="11" t="s">
        <v>29</v>
      </c>
      <c r="L1470" s="15">
        <v>1</v>
      </c>
      <c r="M1470" s="16">
        <v>81.13</v>
      </c>
      <c r="N1470" s="17">
        <v>0.05</v>
      </c>
      <c r="O1470" s="16">
        <v>42.41</v>
      </c>
      <c r="P1470" s="16">
        <f t="shared" si="157"/>
        <v>77.073499999999996</v>
      </c>
      <c r="Q1470" s="16">
        <f t="shared" si="158"/>
        <v>42.41</v>
      </c>
      <c r="R1470" s="16">
        <f t="shared" si="159"/>
        <v>34.663499999999999</v>
      </c>
      <c r="S1470" s="18">
        <f t="shared" si="160"/>
        <v>0.44974602165465399</v>
      </c>
      <c r="T1470" s="19">
        <f>YEAR(SalesDataTable[[#This Row],[Order Date]])</f>
        <v>2026</v>
      </c>
      <c r="U1470" s="18" t="str">
        <f>"Q"&amp;ROUNDUP(MONTH(SalesDataTable[[#This Row],[Order Date]])/3,0)</f>
        <v>Q3</v>
      </c>
      <c r="V1470" s="15">
        <f>MONTH(SalesDataTable[[#This Row],[Order Date]])</f>
        <v>7</v>
      </c>
      <c r="W1470" s="18" t="str">
        <f>TEXT(SalesDataTable[[#This Row],[Order Date]],"mmm")</f>
        <v>Jul</v>
      </c>
    </row>
    <row r="1471" spans="1:23" ht="15.6">
      <c r="A1471" s="11">
        <v>970</v>
      </c>
      <c r="B1471" s="12">
        <v>46228</v>
      </c>
      <c r="C1471" s="11">
        <f t="shared" si="154"/>
        <v>2026</v>
      </c>
      <c r="D1471" s="13" t="str">
        <f t="shared" si="155"/>
        <v>Jul</v>
      </c>
      <c r="E1471" s="14" t="str">
        <f t="shared" si="156"/>
        <v>Q3</v>
      </c>
      <c r="F1471" s="11" t="s">
        <v>30</v>
      </c>
      <c r="G1471" s="11" t="s">
        <v>65</v>
      </c>
      <c r="H1471" s="11" t="s">
        <v>26</v>
      </c>
      <c r="I1471" s="11" t="s">
        <v>37</v>
      </c>
      <c r="J1471" s="11" t="s">
        <v>33</v>
      </c>
      <c r="K1471" s="11" t="s">
        <v>41</v>
      </c>
      <c r="L1471" s="15">
        <v>1</v>
      </c>
      <c r="M1471" s="16">
        <v>145.87</v>
      </c>
      <c r="N1471" s="17">
        <v>0</v>
      </c>
      <c r="O1471" s="16">
        <v>81.430000000000007</v>
      </c>
      <c r="P1471" s="16">
        <f t="shared" si="157"/>
        <v>145.87</v>
      </c>
      <c r="Q1471" s="16">
        <f t="shared" si="158"/>
        <v>81.430000000000007</v>
      </c>
      <c r="R1471" s="16">
        <f t="shared" si="159"/>
        <v>64.44</v>
      </c>
      <c r="S1471" s="18">
        <f t="shared" si="160"/>
        <v>0.44176321382052502</v>
      </c>
      <c r="T1471" s="19">
        <f>YEAR(SalesDataTable[[#This Row],[Order Date]])</f>
        <v>2026</v>
      </c>
      <c r="U1471" s="18" t="str">
        <f>"Q"&amp;ROUNDUP(MONTH(SalesDataTable[[#This Row],[Order Date]])/3,0)</f>
        <v>Q3</v>
      </c>
      <c r="V1471" s="15">
        <f>MONTH(SalesDataTable[[#This Row],[Order Date]])</f>
        <v>7</v>
      </c>
      <c r="W1471" s="18" t="str">
        <f>TEXT(SalesDataTable[[#This Row],[Order Date]],"mmm")</f>
        <v>Jul</v>
      </c>
    </row>
    <row r="1472" spans="1:23" ht="15.6">
      <c r="A1472" s="11">
        <v>1891</v>
      </c>
      <c r="B1472" s="12">
        <v>46228</v>
      </c>
      <c r="C1472" s="11">
        <f t="shared" si="154"/>
        <v>2026</v>
      </c>
      <c r="D1472" s="13" t="str">
        <f t="shared" si="155"/>
        <v>Jul</v>
      </c>
      <c r="E1472" s="14" t="str">
        <f t="shared" si="156"/>
        <v>Q3</v>
      </c>
      <c r="F1472" s="11" t="s">
        <v>30</v>
      </c>
      <c r="G1472" s="11" t="s">
        <v>67</v>
      </c>
      <c r="H1472" s="11" t="s">
        <v>26</v>
      </c>
      <c r="I1472" s="11" t="s">
        <v>37</v>
      </c>
      <c r="J1472" s="11" t="s">
        <v>33</v>
      </c>
      <c r="K1472" s="11" t="s">
        <v>61</v>
      </c>
      <c r="L1472" s="15">
        <v>6</v>
      </c>
      <c r="M1472" s="16">
        <v>151.88999999999999</v>
      </c>
      <c r="N1472" s="17">
        <v>0.15</v>
      </c>
      <c r="O1472" s="16">
        <v>76.83</v>
      </c>
      <c r="P1472" s="16">
        <f t="shared" si="157"/>
        <v>774.63900000000001</v>
      </c>
      <c r="Q1472" s="16">
        <f t="shared" si="158"/>
        <v>460.98</v>
      </c>
      <c r="R1472" s="16">
        <f t="shared" si="159"/>
        <v>313.65899999999999</v>
      </c>
      <c r="S1472" s="18">
        <f t="shared" si="160"/>
        <v>0.404909899966307</v>
      </c>
      <c r="T1472" s="19">
        <f>YEAR(SalesDataTable[[#This Row],[Order Date]])</f>
        <v>2026</v>
      </c>
      <c r="U1472" s="18" t="str">
        <f>"Q"&amp;ROUNDUP(MONTH(SalesDataTable[[#This Row],[Order Date]])/3,0)</f>
        <v>Q3</v>
      </c>
      <c r="V1472" s="15">
        <f>MONTH(SalesDataTable[[#This Row],[Order Date]])</f>
        <v>7</v>
      </c>
      <c r="W1472" s="18" t="str">
        <f>TEXT(SalesDataTable[[#This Row],[Order Date]],"mmm")</f>
        <v>Jul</v>
      </c>
    </row>
    <row r="1473" spans="1:23" ht="15.6">
      <c r="A1473" s="11">
        <v>2148</v>
      </c>
      <c r="B1473" s="12">
        <v>46228</v>
      </c>
      <c r="C1473" s="11">
        <f t="shared" si="154"/>
        <v>2026</v>
      </c>
      <c r="D1473" s="13" t="str">
        <f t="shared" si="155"/>
        <v>Jul</v>
      </c>
      <c r="E1473" s="14" t="str">
        <f t="shared" si="156"/>
        <v>Q3</v>
      </c>
      <c r="F1473" s="11" t="s">
        <v>35</v>
      </c>
      <c r="G1473" s="11" t="s">
        <v>63</v>
      </c>
      <c r="H1473" s="11" t="s">
        <v>26</v>
      </c>
      <c r="I1473" s="11" t="s">
        <v>37</v>
      </c>
      <c r="J1473" s="11" t="s">
        <v>58</v>
      </c>
      <c r="K1473" s="11" t="s">
        <v>59</v>
      </c>
      <c r="L1473" s="15">
        <v>2</v>
      </c>
      <c r="M1473" s="16">
        <v>41.14</v>
      </c>
      <c r="N1473" s="17">
        <v>0.1</v>
      </c>
      <c r="O1473" s="16">
        <v>14.84</v>
      </c>
      <c r="P1473" s="16">
        <f t="shared" si="157"/>
        <v>74.052000000000007</v>
      </c>
      <c r="Q1473" s="16">
        <f t="shared" si="158"/>
        <v>29.68</v>
      </c>
      <c r="R1473" s="16">
        <f t="shared" si="159"/>
        <v>44.372</v>
      </c>
      <c r="S1473" s="18">
        <f t="shared" si="160"/>
        <v>0.59920056176740699</v>
      </c>
      <c r="T1473" s="19">
        <f>YEAR(SalesDataTable[[#This Row],[Order Date]])</f>
        <v>2026</v>
      </c>
      <c r="U1473" s="18" t="str">
        <f>"Q"&amp;ROUNDUP(MONTH(SalesDataTable[[#This Row],[Order Date]])/3,0)</f>
        <v>Q3</v>
      </c>
      <c r="V1473" s="15">
        <f>MONTH(SalesDataTable[[#This Row],[Order Date]])</f>
        <v>7</v>
      </c>
      <c r="W1473" s="18" t="str">
        <f>TEXT(SalesDataTable[[#This Row],[Order Date]],"mmm")</f>
        <v>Jul</v>
      </c>
    </row>
    <row r="1474" spans="1:23" ht="15.6">
      <c r="A1474" s="11">
        <v>2467</v>
      </c>
      <c r="B1474" s="12">
        <v>46228</v>
      </c>
      <c r="C1474" s="11">
        <f t="shared" ref="C1474:C1537" si="161">YEAR(B1474)</f>
        <v>2026</v>
      </c>
      <c r="D1474" s="13" t="str">
        <f t="shared" ref="D1474:D1537" si="162">TEXT(B1474,"MMM")</f>
        <v>Jul</v>
      </c>
      <c r="E1474" s="14" t="str">
        <f t="shared" ref="E1474:E1537" si="163">"Q"&amp;ROUNDUP(MONTH(B1474)/3,0)</f>
        <v>Q3</v>
      </c>
      <c r="F1474" s="11" t="s">
        <v>44</v>
      </c>
      <c r="G1474" s="11" t="s">
        <v>45</v>
      </c>
      <c r="H1474" s="11" t="s">
        <v>43</v>
      </c>
      <c r="I1474" s="11" t="s">
        <v>27</v>
      </c>
      <c r="J1474" s="11" t="s">
        <v>28</v>
      </c>
      <c r="K1474" s="11" t="s">
        <v>46</v>
      </c>
      <c r="L1474" s="15">
        <v>1</v>
      </c>
      <c r="M1474" s="16">
        <v>49.5</v>
      </c>
      <c r="N1474" s="17">
        <v>0</v>
      </c>
      <c r="O1474" s="16">
        <v>21.83</v>
      </c>
      <c r="P1474" s="16">
        <f t="shared" ref="P1474:P1537" si="164">L1474*M1474*(1-N1474)</f>
        <v>49.5</v>
      </c>
      <c r="Q1474" s="16">
        <f t="shared" ref="Q1474:Q1537" si="165">L1474*O1474</f>
        <v>21.83</v>
      </c>
      <c r="R1474" s="16">
        <f t="shared" ref="R1474:R1537" si="166">P1474-Q1474</f>
        <v>27.67</v>
      </c>
      <c r="S1474" s="18">
        <f t="shared" ref="S1474:S1537" si="167">IFERROR(R1474/P1474,0)</f>
        <v>0.55898989898989904</v>
      </c>
      <c r="T1474" s="19">
        <f>YEAR(SalesDataTable[[#This Row],[Order Date]])</f>
        <v>2026</v>
      </c>
      <c r="U1474" s="18" t="str">
        <f>"Q"&amp;ROUNDUP(MONTH(SalesDataTable[[#This Row],[Order Date]])/3,0)</f>
        <v>Q3</v>
      </c>
      <c r="V1474" s="15">
        <f>MONTH(SalesDataTable[[#This Row],[Order Date]])</f>
        <v>7</v>
      </c>
      <c r="W1474" s="18" t="str">
        <f>TEXT(SalesDataTable[[#This Row],[Order Date]],"mmm")</f>
        <v>Jul</v>
      </c>
    </row>
    <row r="1475" spans="1:23" ht="15.6">
      <c r="A1475" s="11">
        <v>3710</v>
      </c>
      <c r="B1475" s="12">
        <v>46228</v>
      </c>
      <c r="C1475" s="11">
        <f t="shared" si="161"/>
        <v>2026</v>
      </c>
      <c r="D1475" s="13" t="str">
        <f t="shared" si="162"/>
        <v>Jul</v>
      </c>
      <c r="E1475" s="14" t="str">
        <f t="shared" si="163"/>
        <v>Q3</v>
      </c>
      <c r="F1475" s="11" t="s">
        <v>44</v>
      </c>
      <c r="G1475" s="11" t="s">
        <v>55</v>
      </c>
      <c r="H1475" s="11" t="s">
        <v>26</v>
      </c>
      <c r="I1475" s="11" t="s">
        <v>37</v>
      </c>
      <c r="J1475" s="11" t="s">
        <v>38</v>
      </c>
      <c r="K1475" s="11" t="s">
        <v>56</v>
      </c>
      <c r="L1475" s="15">
        <v>2</v>
      </c>
      <c r="M1475" s="16">
        <v>46.48</v>
      </c>
      <c r="N1475" s="17">
        <v>0.05</v>
      </c>
      <c r="O1475" s="16">
        <v>18.760000000000002</v>
      </c>
      <c r="P1475" s="16">
        <f t="shared" si="164"/>
        <v>88.311999999999998</v>
      </c>
      <c r="Q1475" s="16">
        <f t="shared" si="165"/>
        <v>37.520000000000003</v>
      </c>
      <c r="R1475" s="16">
        <f t="shared" si="166"/>
        <v>50.792000000000002</v>
      </c>
      <c r="S1475" s="18">
        <f t="shared" si="167"/>
        <v>0.57514267596702595</v>
      </c>
      <c r="T1475" s="19">
        <f>YEAR(SalesDataTable[[#This Row],[Order Date]])</f>
        <v>2026</v>
      </c>
      <c r="U1475" s="18" t="str">
        <f>"Q"&amp;ROUNDUP(MONTH(SalesDataTable[[#This Row],[Order Date]])/3,0)</f>
        <v>Q3</v>
      </c>
      <c r="V1475" s="15">
        <f>MONTH(SalesDataTable[[#This Row],[Order Date]])</f>
        <v>7</v>
      </c>
      <c r="W1475" s="18" t="str">
        <f>TEXT(SalesDataTable[[#This Row],[Order Date]],"mmm")</f>
        <v>Jul</v>
      </c>
    </row>
    <row r="1476" spans="1:23" ht="15.6">
      <c r="A1476" s="11">
        <v>3714</v>
      </c>
      <c r="B1476" s="12">
        <v>46228</v>
      </c>
      <c r="C1476" s="11">
        <f t="shared" si="161"/>
        <v>2026</v>
      </c>
      <c r="D1476" s="13" t="str">
        <f t="shared" si="162"/>
        <v>Jul</v>
      </c>
      <c r="E1476" s="14" t="str">
        <f t="shared" si="163"/>
        <v>Q3</v>
      </c>
      <c r="F1476" s="11" t="s">
        <v>35</v>
      </c>
      <c r="G1476" s="11" t="s">
        <v>36</v>
      </c>
      <c r="H1476" s="11" t="s">
        <v>52</v>
      </c>
      <c r="I1476" s="11" t="s">
        <v>27</v>
      </c>
      <c r="J1476" s="11" t="s">
        <v>38</v>
      </c>
      <c r="K1476" s="11" t="s">
        <v>39</v>
      </c>
      <c r="L1476" s="15">
        <v>1</v>
      </c>
      <c r="M1476" s="16">
        <v>36.909999999999997</v>
      </c>
      <c r="N1476" s="17">
        <v>0</v>
      </c>
      <c r="O1476" s="16">
        <v>13.56</v>
      </c>
      <c r="P1476" s="16">
        <f t="shared" si="164"/>
        <v>36.909999999999997</v>
      </c>
      <c r="Q1476" s="16">
        <f t="shared" si="165"/>
        <v>13.56</v>
      </c>
      <c r="R1476" s="16">
        <f t="shared" si="166"/>
        <v>23.35</v>
      </c>
      <c r="S1476" s="18">
        <f t="shared" si="167"/>
        <v>0.632619886209699</v>
      </c>
      <c r="T1476" s="19">
        <f>YEAR(SalesDataTable[[#This Row],[Order Date]])</f>
        <v>2026</v>
      </c>
      <c r="U1476" s="18" t="str">
        <f>"Q"&amp;ROUNDUP(MONTH(SalesDataTable[[#This Row],[Order Date]])/3,0)</f>
        <v>Q3</v>
      </c>
      <c r="V1476" s="15">
        <f>MONTH(SalesDataTable[[#This Row],[Order Date]])</f>
        <v>7</v>
      </c>
      <c r="W1476" s="18" t="str">
        <f>TEXT(SalesDataTable[[#This Row],[Order Date]],"mmm")</f>
        <v>Jul</v>
      </c>
    </row>
    <row r="1477" spans="1:23" ht="15.6">
      <c r="A1477" s="11">
        <v>3893</v>
      </c>
      <c r="B1477" s="12">
        <v>46228</v>
      </c>
      <c r="C1477" s="11">
        <f t="shared" si="161"/>
        <v>2026</v>
      </c>
      <c r="D1477" s="13" t="str">
        <f t="shared" si="162"/>
        <v>Jul</v>
      </c>
      <c r="E1477" s="14" t="str">
        <f t="shared" si="163"/>
        <v>Q3</v>
      </c>
      <c r="F1477" s="11" t="s">
        <v>24</v>
      </c>
      <c r="G1477" s="11" t="s">
        <v>25</v>
      </c>
      <c r="H1477" s="11" t="s">
        <v>26</v>
      </c>
      <c r="I1477" s="11" t="s">
        <v>27</v>
      </c>
      <c r="J1477" s="11" t="s">
        <v>38</v>
      </c>
      <c r="K1477" s="11" t="s">
        <v>39</v>
      </c>
      <c r="L1477" s="15">
        <v>1</v>
      </c>
      <c r="M1477" s="16">
        <v>35.6</v>
      </c>
      <c r="N1477" s="17">
        <v>0</v>
      </c>
      <c r="O1477" s="16">
        <v>13.91</v>
      </c>
      <c r="P1477" s="16">
        <f t="shared" si="164"/>
        <v>35.6</v>
      </c>
      <c r="Q1477" s="16">
        <f t="shared" si="165"/>
        <v>13.91</v>
      </c>
      <c r="R1477" s="16">
        <f t="shared" si="166"/>
        <v>21.69</v>
      </c>
      <c r="S1477" s="18">
        <f t="shared" si="167"/>
        <v>0.60926966292134799</v>
      </c>
      <c r="T1477" s="19">
        <f>YEAR(SalesDataTable[[#This Row],[Order Date]])</f>
        <v>2026</v>
      </c>
      <c r="U1477" s="18" t="str">
        <f>"Q"&amp;ROUNDUP(MONTH(SalesDataTable[[#This Row],[Order Date]])/3,0)</f>
        <v>Q3</v>
      </c>
      <c r="V1477" s="15">
        <f>MONTH(SalesDataTable[[#This Row],[Order Date]])</f>
        <v>7</v>
      </c>
      <c r="W1477" s="18" t="str">
        <f>TEXT(SalesDataTable[[#This Row],[Order Date]],"mmm")</f>
        <v>Jul</v>
      </c>
    </row>
    <row r="1478" spans="1:23" ht="15.6">
      <c r="A1478" s="11">
        <v>4136</v>
      </c>
      <c r="B1478" s="12">
        <v>46228</v>
      </c>
      <c r="C1478" s="11">
        <f t="shared" si="161"/>
        <v>2026</v>
      </c>
      <c r="D1478" s="13" t="str">
        <f t="shared" si="162"/>
        <v>Jul</v>
      </c>
      <c r="E1478" s="14" t="str">
        <f t="shared" si="163"/>
        <v>Q3</v>
      </c>
      <c r="F1478" s="11" t="s">
        <v>30</v>
      </c>
      <c r="G1478" s="11" t="s">
        <v>65</v>
      </c>
      <c r="H1478" s="11" t="s">
        <v>43</v>
      </c>
      <c r="I1478" s="11" t="s">
        <v>37</v>
      </c>
      <c r="J1478" s="11" t="s">
        <v>28</v>
      </c>
      <c r="K1478" s="11" t="s">
        <v>29</v>
      </c>
      <c r="L1478" s="15">
        <v>2</v>
      </c>
      <c r="M1478" s="16">
        <v>80.25</v>
      </c>
      <c r="N1478" s="17">
        <v>0.05</v>
      </c>
      <c r="O1478" s="16">
        <v>42.39</v>
      </c>
      <c r="P1478" s="16">
        <f t="shared" si="164"/>
        <v>152.47499999999999</v>
      </c>
      <c r="Q1478" s="16">
        <f t="shared" si="165"/>
        <v>84.78</v>
      </c>
      <c r="R1478" s="16">
        <f t="shared" si="166"/>
        <v>67.694999999999993</v>
      </c>
      <c r="S1478" s="18">
        <f t="shared" si="167"/>
        <v>0.44397442203639897</v>
      </c>
      <c r="T1478" s="19">
        <f>YEAR(SalesDataTable[[#This Row],[Order Date]])</f>
        <v>2026</v>
      </c>
      <c r="U1478" s="18" t="str">
        <f>"Q"&amp;ROUNDUP(MONTH(SalesDataTable[[#This Row],[Order Date]])/3,0)</f>
        <v>Q3</v>
      </c>
      <c r="V1478" s="15">
        <f>MONTH(SalesDataTable[[#This Row],[Order Date]])</f>
        <v>7</v>
      </c>
      <c r="W1478" s="18" t="str">
        <f>TEXT(SalesDataTable[[#This Row],[Order Date]],"mmm")</f>
        <v>Jul</v>
      </c>
    </row>
    <row r="1479" spans="1:23" ht="15.6">
      <c r="A1479" s="11">
        <v>4212</v>
      </c>
      <c r="B1479" s="12">
        <v>46228</v>
      </c>
      <c r="C1479" s="11">
        <f t="shared" si="161"/>
        <v>2026</v>
      </c>
      <c r="D1479" s="13" t="str">
        <f t="shared" si="162"/>
        <v>Jul</v>
      </c>
      <c r="E1479" s="14" t="str">
        <f t="shared" si="163"/>
        <v>Q3</v>
      </c>
      <c r="F1479" s="11" t="s">
        <v>24</v>
      </c>
      <c r="G1479" s="11" t="s">
        <v>25</v>
      </c>
      <c r="H1479" s="11" t="s">
        <v>52</v>
      </c>
      <c r="I1479" s="11" t="s">
        <v>27</v>
      </c>
      <c r="J1479" s="11" t="s">
        <v>38</v>
      </c>
      <c r="K1479" s="11" t="s">
        <v>56</v>
      </c>
      <c r="L1479" s="15">
        <v>2</v>
      </c>
      <c r="M1479" s="16">
        <v>47.52</v>
      </c>
      <c r="N1479" s="17">
        <v>0.1</v>
      </c>
      <c r="O1479" s="16">
        <v>17.86</v>
      </c>
      <c r="P1479" s="16">
        <f t="shared" si="164"/>
        <v>85.536000000000001</v>
      </c>
      <c r="Q1479" s="16">
        <f t="shared" si="165"/>
        <v>35.72</v>
      </c>
      <c r="R1479" s="16">
        <f t="shared" si="166"/>
        <v>49.816000000000003</v>
      </c>
      <c r="S1479" s="18">
        <f t="shared" si="167"/>
        <v>0.58239805462027705</v>
      </c>
      <c r="T1479" s="19">
        <f>YEAR(SalesDataTable[[#This Row],[Order Date]])</f>
        <v>2026</v>
      </c>
      <c r="U1479" s="18" t="str">
        <f>"Q"&amp;ROUNDUP(MONTH(SalesDataTable[[#This Row],[Order Date]])/3,0)</f>
        <v>Q3</v>
      </c>
      <c r="V1479" s="15">
        <f>MONTH(SalesDataTable[[#This Row],[Order Date]])</f>
        <v>7</v>
      </c>
      <c r="W1479" s="18" t="str">
        <f>TEXT(SalesDataTable[[#This Row],[Order Date]],"mmm")</f>
        <v>Jul</v>
      </c>
    </row>
    <row r="1480" spans="1:23" ht="15.6">
      <c r="A1480" s="11">
        <v>4332</v>
      </c>
      <c r="B1480" s="12">
        <v>46228</v>
      </c>
      <c r="C1480" s="11">
        <f t="shared" si="161"/>
        <v>2026</v>
      </c>
      <c r="D1480" s="13" t="str">
        <f t="shared" si="162"/>
        <v>Jul</v>
      </c>
      <c r="E1480" s="14" t="str">
        <f t="shared" si="163"/>
        <v>Q3</v>
      </c>
      <c r="F1480" s="11" t="s">
        <v>44</v>
      </c>
      <c r="G1480" s="11" t="s">
        <v>71</v>
      </c>
      <c r="H1480" s="11" t="s">
        <v>26</v>
      </c>
      <c r="I1480" s="11" t="s">
        <v>37</v>
      </c>
      <c r="J1480" s="11" t="s">
        <v>38</v>
      </c>
      <c r="K1480" s="11" t="s">
        <v>72</v>
      </c>
      <c r="L1480" s="15">
        <v>2</v>
      </c>
      <c r="M1480" s="16">
        <v>164.58</v>
      </c>
      <c r="N1480" s="17">
        <v>0.1</v>
      </c>
      <c r="O1480" s="16">
        <v>86.55</v>
      </c>
      <c r="P1480" s="16">
        <f t="shared" si="164"/>
        <v>296.24400000000003</v>
      </c>
      <c r="Q1480" s="16">
        <f t="shared" si="165"/>
        <v>173.1</v>
      </c>
      <c r="R1480" s="16">
        <f t="shared" si="166"/>
        <v>123.14400000000001</v>
      </c>
      <c r="S1480" s="18">
        <f t="shared" si="167"/>
        <v>0.41568436829100303</v>
      </c>
      <c r="T1480" s="19">
        <f>YEAR(SalesDataTable[[#This Row],[Order Date]])</f>
        <v>2026</v>
      </c>
      <c r="U1480" s="18" t="str">
        <f>"Q"&amp;ROUNDUP(MONTH(SalesDataTable[[#This Row],[Order Date]])/3,0)</f>
        <v>Q3</v>
      </c>
      <c r="V1480" s="15">
        <f>MONTH(SalesDataTable[[#This Row],[Order Date]])</f>
        <v>7</v>
      </c>
      <c r="W1480" s="18" t="str">
        <f>TEXT(SalesDataTable[[#This Row],[Order Date]],"mmm")</f>
        <v>Jul</v>
      </c>
    </row>
    <row r="1481" spans="1:23" ht="15.6">
      <c r="A1481" s="11">
        <v>702</v>
      </c>
      <c r="B1481" s="12">
        <v>46229</v>
      </c>
      <c r="C1481" s="11">
        <f t="shared" si="161"/>
        <v>2026</v>
      </c>
      <c r="D1481" s="13" t="str">
        <f t="shared" si="162"/>
        <v>Jul</v>
      </c>
      <c r="E1481" s="14" t="str">
        <f t="shared" si="163"/>
        <v>Q3</v>
      </c>
      <c r="F1481" s="11" t="s">
        <v>24</v>
      </c>
      <c r="G1481" s="11" t="s">
        <v>60</v>
      </c>
      <c r="H1481" s="11" t="s">
        <v>26</v>
      </c>
      <c r="I1481" s="11" t="s">
        <v>37</v>
      </c>
      <c r="J1481" s="11" t="s">
        <v>28</v>
      </c>
      <c r="K1481" s="11" t="s">
        <v>50</v>
      </c>
      <c r="L1481" s="15">
        <v>1</v>
      </c>
      <c r="M1481" s="16">
        <v>39.99</v>
      </c>
      <c r="N1481" s="17">
        <v>0.05</v>
      </c>
      <c r="O1481" s="16">
        <v>16.739999999999998</v>
      </c>
      <c r="P1481" s="16">
        <f t="shared" si="164"/>
        <v>37.990499999999997</v>
      </c>
      <c r="Q1481" s="16">
        <f t="shared" si="165"/>
        <v>16.739999999999998</v>
      </c>
      <c r="R1481" s="16">
        <f t="shared" si="166"/>
        <v>21.250499999999999</v>
      </c>
      <c r="S1481" s="18">
        <f t="shared" si="167"/>
        <v>0.55936352509179899</v>
      </c>
      <c r="T1481" s="19">
        <f>YEAR(SalesDataTable[[#This Row],[Order Date]])</f>
        <v>2026</v>
      </c>
      <c r="U1481" s="18" t="str">
        <f>"Q"&amp;ROUNDUP(MONTH(SalesDataTable[[#This Row],[Order Date]])/3,0)</f>
        <v>Q3</v>
      </c>
      <c r="V1481" s="15">
        <f>MONTH(SalesDataTable[[#This Row],[Order Date]])</f>
        <v>7</v>
      </c>
      <c r="W1481" s="18" t="str">
        <f>TEXT(SalesDataTable[[#This Row],[Order Date]],"mmm")</f>
        <v>Jul</v>
      </c>
    </row>
    <row r="1482" spans="1:23" ht="15.6">
      <c r="A1482" s="11">
        <v>1223</v>
      </c>
      <c r="B1482" s="12">
        <v>46229</v>
      </c>
      <c r="C1482" s="11">
        <f t="shared" si="161"/>
        <v>2026</v>
      </c>
      <c r="D1482" s="13" t="str">
        <f t="shared" si="162"/>
        <v>Jul</v>
      </c>
      <c r="E1482" s="14" t="str">
        <f t="shared" si="163"/>
        <v>Q3</v>
      </c>
      <c r="F1482" s="11" t="s">
        <v>30</v>
      </c>
      <c r="G1482" s="11" t="s">
        <v>67</v>
      </c>
      <c r="H1482" s="11" t="s">
        <v>43</v>
      </c>
      <c r="I1482" s="11" t="s">
        <v>37</v>
      </c>
      <c r="J1482" s="11" t="s">
        <v>33</v>
      </c>
      <c r="K1482" s="11" t="s">
        <v>41</v>
      </c>
      <c r="L1482" s="15">
        <v>1</v>
      </c>
      <c r="M1482" s="16">
        <v>140.44</v>
      </c>
      <c r="N1482" s="17">
        <v>0</v>
      </c>
      <c r="O1482" s="16">
        <v>77.08</v>
      </c>
      <c r="P1482" s="16">
        <f t="shared" si="164"/>
        <v>140.44</v>
      </c>
      <c r="Q1482" s="16">
        <f t="shared" si="165"/>
        <v>77.08</v>
      </c>
      <c r="R1482" s="16">
        <f t="shared" si="166"/>
        <v>63.36</v>
      </c>
      <c r="S1482" s="18">
        <f t="shared" si="167"/>
        <v>0.451153517516377</v>
      </c>
      <c r="T1482" s="19">
        <f>YEAR(SalesDataTable[[#This Row],[Order Date]])</f>
        <v>2026</v>
      </c>
      <c r="U1482" s="18" t="str">
        <f>"Q"&amp;ROUNDUP(MONTH(SalesDataTable[[#This Row],[Order Date]])/3,0)</f>
        <v>Q3</v>
      </c>
      <c r="V1482" s="15">
        <f>MONTH(SalesDataTable[[#This Row],[Order Date]])</f>
        <v>7</v>
      </c>
      <c r="W1482" s="18" t="str">
        <f>TEXT(SalesDataTable[[#This Row],[Order Date]],"mmm")</f>
        <v>Jul</v>
      </c>
    </row>
    <row r="1483" spans="1:23" ht="15.6">
      <c r="A1483" s="11">
        <v>1370</v>
      </c>
      <c r="B1483" s="12">
        <v>46229</v>
      </c>
      <c r="C1483" s="11">
        <f t="shared" si="161"/>
        <v>2026</v>
      </c>
      <c r="D1483" s="13" t="str">
        <f t="shared" si="162"/>
        <v>Jul</v>
      </c>
      <c r="E1483" s="14" t="str">
        <f t="shared" si="163"/>
        <v>Q3</v>
      </c>
      <c r="F1483" s="11" t="s">
        <v>35</v>
      </c>
      <c r="G1483" s="11" t="s">
        <v>63</v>
      </c>
      <c r="H1483" s="11" t="s">
        <v>52</v>
      </c>
      <c r="I1483" s="11" t="s">
        <v>37</v>
      </c>
      <c r="J1483" s="11" t="s">
        <v>58</v>
      </c>
      <c r="K1483" s="11" t="s">
        <v>62</v>
      </c>
      <c r="L1483" s="15">
        <v>2</v>
      </c>
      <c r="M1483" s="16">
        <v>123.73</v>
      </c>
      <c r="N1483" s="17">
        <v>0.05</v>
      </c>
      <c r="O1483" s="16">
        <v>68.22</v>
      </c>
      <c r="P1483" s="16">
        <f t="shared" si="164"/>
        <v>235.08699999999999</v>
      </c>
      <c r="Q1483" s="16">
        <f t="shared" si="165"/>
        <v>136.44</v>
      </c>
      <c r="R1483" s="16">
        <f t="shared" si="166"/>
        <v>98.647000000000006</v>
      </c>
      <c r="S1483" s="18">
        <f t="shared" si="167"/>
        <v>0.41961911973014199</v>
      </c>
      <c r="T1483" s="19">
        <f>YEAR(SalesDataTable[[#This Row],[Order Date]])</f>
        <v>2026</v>
      </c>
      <c r="U1483" s="18" t="str">
        <f>"Q"&amp;ROUNDUP(MONTH(SalesDataTable[[#This Row],[Order Date]])/3,0)</f>
        <v>Q3</v>
      </c>
      <c r="V1483" s="15">
        <f>MONTH(SalesDataTable[[#This Row],[Order Date]])</f>
        <v>7</v>
      </c>
      <c r="W1483" s="18" t="str">
        <f>TEXT(SalesDataTable[[#This Row],[Order Date]],"mmm")</f>
        <v>Jul</v>
      </c>
    </row>
    <row r="1484" spans="1:23" ht="15.6">
      <c r="A1484" s="11">
        <v>3476</v>
      </c>
      <c r="B1484" s="12">
        <v>46229</v>
      </c>
      <c r="C1484" s="11">
        <f t="shared" si="161"/>
        <v>2026</v>
      </c>
      <c r="D1484" s="13" t="str">
        <f t="shared" si="162"/>
        <v>Jul</v>
      </c>
      <c r="E1484" s="14" t="str">
        <f t="shared" si="163"/>
        <v>Q3</v>
      </c>
      <c r="F1484" s="11" t="s">
        <v>44</v>
      </c>
      <c r="G1484" s="11" t="s">
        <v>71</v>
      </c>
      <c r="H1484" s="11" t="s">
        <v>32</v>
      </c>
      <c r="I1484" s="11" t="s">
        <v>37</v>
      </c>
      <c r="J1484" s="11" t="s">
        <v>38</v>
      </c>
      <c r="K1484" s="11" t="s">
        <v>68</v>
      </c>
      <c r="L1484" s="15">
        <v>3</v>
      </c>
      <c r="M1484" s="16">
        <v>132.68</v>
      </c>
      <c r="N1484" s="17">
        <v>0.15</v>
      </c>
      <c r="O1484" s="16">
        <v>67.38</v>
      </c>
      <c r="P1484" s="16">
        <f t="shared" si="164"/>
        <v>338.334</v>
      </c>
      <c r="Q1484" s="16">
        <f t="shared" si="165"/>
        <v>202.14</v>
      </c>
      <c r="R1484" s="16">
        <f t="shared" si="166"/>
        <v>136.19399999999999</v>
      </c>
      <c r="S1484" s="18">
        <f t="shared" si="167"/>
        <v>0.40254304917625799</v>
      </c>
      <c r="T1484" s="19">
        <f>YEAR(SalesDataTable[[#This Row],[Order Date]])</f>
        <v>2026</v>
      </c>
      <c r="U1484" s="18" t="str">
        <f>"Q"&amp;ROUNDUP(MONTH(SalesDataTable[[#This Row],[Order Date]])/3,0)</f>
        <v>Q3</v>
      </c>
      <c r="V1484" s="15">
        <f>MONTH(SalesDataTable[[#This Row],[Order Date]])</f>
        <v>7</v>
      </c>
      <c r="W1484" s="18" t="str">
        <f>TEXT(SalesDataTable[[#This Row],[Order Date]],"mmm")</f>
        <v>Jul</v>
      </c>
    </row>
    <row r="1485" spans="1:23" ht="15.6">
      <c r="A1485" s="11">
        <v>4066</v>
      </c>
      <c r="B1485" s="12">
        <v>46229</v>
      </c>
      <c r="C1485" s="11">
        <f t="shared" si="161"/>
        <v>2026</v>
      </c>
      <c r="D1485" s="13" t="str">
        <f t="shared" si="162"/>
        <v>Jul</v>
      </c>
      <c r="E1485" s="14" t="str">
        <f t="shared" si="163"/>
        <v>Q3</v>
      </c>
      <c r="F1485" s="11" t="s">
        <v>44</v>
      </c>
      <c r="G1485" s="11" t="s">
        <v>55</v>
      </c>
      <c r="H1485" s="11" t="s">
        <v>43</v>
      </c>
      <c r="I1485" s="11" t="s">
        <v>37</v>
      </c>
      <c r="J1485" s="11" t="s">
        <v>58</v>
      </c>
      <c r="K1485" s="11" t="s">
        <v>66</v>
      </c>
      <c r="L1485" s="15">
        <v>1</v>
      </c>
      <c r="M1485" s="16">
        <v>35.479999999999997</v>
      </c>
      <c r="N1485" s="17">
        <v>0.05</v>
      </c>
      <c r="O1485" s="16">
        <v>14.15</v>
      </c>
      <c r="P1485" s="16">
        <f t="shared" si="164"/>
        <v>33.706000000000003</v>
      </c>
      <c r="Q1485" s="16">
        <f t="shared" si="165"/>
        <v>14.15</v>
      </c>
      <c r="R1485" s="16">
        <f t="shared" si="166"/>
        <v>19.556000000000001</v>
      </c>
      <c r="S1485" s="18">
        <f t="shared" si="167"/>
        <v>0.58019343737020102</v>
      </c>
      <c r="T1485" s="19">
        <f>YEAR(SalesDataTable[[#This Row],[Order Date]])</f>
        <v>2026</v>
      </c>
      <c r="U1485" s="18" t="str">
        <f>"Q"&amp;ROUNDUP(MONTH(SalesDataTable[[#This Row],[Order Date]])/3,0)</f>
        <v>Q3</v>
      </c>
      <c r="V1485" s="15">
        <f>MONTH(SalesDataTable[[#This Row],[Order Date]])</f>
        <v>7</v>
      </c>
      <c r="W1485" s="18" t="str">
        <f>TEXT(SalesDataTable[[#This Row],[Order Date]],"mmm")</f>
        <v>Jul</v>
      </c>
    </row>
    <row r="1486" spans="1:23" ht="15.6">
      <c r="A1486" s="11">
        <v>4153</v>
      </c>
      <c r="B1486" s="12">
        <v>46229</v>
      </c>
      <c r="C1486" s="11">
        <f t="shared" si="161"/>
        <v>2026</v>
      </c>
      <c r="D1486" s="13" t="str">
        <f t="shared" si="162"/>
        <v>Jul</v>
      </c>
      <c r="E1486" s="14" t="str">
        <f t="shared" si="163"/>
        <v>Q3</v>
      </c>
      <c r="F1486" s="11" t="s">
        <v>44</v>
      </c>
      <c r="G1486" s="11" t="s">
        <v>55</v>
      </c>
      <c r="H1486" s="11" t="s">
        <v>26</v>
      </c>
      <c r="I1486" s="11" t="s">
        <v>40</v>
      </c>
      <c r="J1486" s="11" t="s">
        <v>38</v>
      </c>
      <c r="K1486" s="11" t="s">
        <v>68</v>
      </c>
      <c r="L1486" s="15">
        <v>3</v>
      </c>
      <c r="M1486" s="16">
        <v>134.63</v>
      </c>
      <c r="N1486" s="17">
        <v>0</v>
      </c>
      <c r="O1486" s="16">
        <v>67.2</v>
      </c>
      <c r="P1486" s="16">
        <f t="shared" si="164"/>
        <v>403.89</v>
      </c>
      <c r="Q1486" s="16">
        <f t="shared" si="165"/>
        <v>201.6</v>
      </c>
      <c r="R1486" s="16">
        <f t="shared" si="166"/>
        <v>202.29</v>
      </c>
      <c r="S1486" s="18">
        <f t="shared" si="167"/>
        <v>0.500854192973334</v>
      </c>
      <c r="T1486" s="19">
        <f>YEAR(SalesDataTable[[#This Row],[Order Date]])</f>
        <v>2026</v>
      </c>
      <c r="U1486" s="18" t="str">
        <f>"Q"&amp;ROUNDUP(MONTH(SalesDataTable[[#This Row],[Order Date]])/3,0)</f>
        <v>Q3</v>
      </c>
      <c r="V1486" s="15">
        <f>MONTH(SalesDataTable[[#This Row],[Order Date]])</f>
        <v>7</v>
      </c>
      <c r="W1486" s="18" t="str">
        <f>TEXT(SalesDataTable[[#This Row],[Order Date]],"mmm")</f>
        <v>Jul</v>
      </c>
    </row>
    <row r="1487" spans="1:23" ht="15.6">
      <c r="A1487" s="11">
        <v>379</v>
      </c>
      <c r="B1487" s="12">
        <v>46230</v>
      </c>
      <c r="C1487" s="11">
        <f t="shared" si="161"/>
        <v>2026</v>
      </c>
      <c r="D1487" s="13" t="str">
        <f t="shared" si="162"/>
        <v>Jul</v>
      </c>
      <c r="E1487" s="14" t="str">
        <f t="shared" si="163"/>
        <v>Q3</v>
      </c>
      <c r="F1487" s="11" t="s">
        <v>24</v>
      </c>
      <c r="G1487" s="11" t="s">
        <v>60</v>
      </c>
      <c r="H1487" s="11" t="s">
        <v>52</v>
      </c>
      <c r="I1487" s="11" t="s">
        <v>37</v>
      </c>
      <c r="J1487" s="11" t="s">
        <v>33</v>
      </c>
      <c r="K1487" s="11" t="s">
        <v>70</v>
      </c>
      <c r="L1487" s="15">
        <v>3</v>
      </c>
      <c r="M1487" s="16">
        <v>72.03</v>
      </c>
      <c r="N1487" s="17">
        <v>0</v>
      </c>
      <c r="O1487" s="16">
        <v>32.46</v>
      </c>
      <c r="P1487" s="16">
        <f t="shared" si="164"/>
        <v>216.09</v>
      </c>
      <c r="Q1487" s="16">
        <f t="shared" si="165"/>
        <v>97.38</v>
      </c>
      <c r="R1487" s="16">
        <f t="shared" si="166"/>
        <v>118.71</v>
      </c>
      <c r="S1487" s="18">
        <f t="shared" si="167"/>
        <v>0.54935443565181197</v>
      </c>
      <c r="T1487" s="19">
        <f>YEAR(SalesDataTable[[#This Row],[Order Date]])</f>
        <v>2026</v>
      </c>
      <c r="U1487" s="18" t="str">
        <f>"Q"&amp;ROUNDUP(MONTH(SalesDataTable[[#This Row],[Order Date]])/3,0)</f>
        <v>Q3</v>
      </c>
      <c r="V1487" s="15">
        <f>MONTH(SalesDataTable[[#This Row],[Order Date]])</f>
        <v>7</v>
      </c>
      <c r="W1487" s="18" t="str">
        <f>TEXT(SalesDataTable[[#This Row],[Order Date]],"mmm")</f>
        <v>Jul</v>
      </c>
    </row>
    <row r="1488" spans="1:23" ht="15.6">
      <c r="A1488" s="11">
        <v>820</v>
      </c>
      <c r="B1488" s="12">
        <v>46230</v>
      </c>
      <c r="C1488" s="11">
        <f t="shared" si="161"/>
        <v>2026</v>
      </c>
      <c r="D1488" s="13" t="str">
        <f t="shared" si="162"/>
        <v>Jul</v>
      </c>
      <c r="E1488" s="14" t="str">
        <f t="shared" si="163"/>
        <v>Q3</v>
      </c>
      <c r="F1488" s="11" t="s">
        <v>44</v>
      </c>
      <c r="G1488" s="11" t="s">
        <v>55</v>
      </c>
      <c r="H1488" s="11" t="s">
        <v>52</v>
      </c>
      <c r="I1488" s="11" t="s">
        <v>27</v>
      </c>
      <c r="J1488" s="11" t="s">
        <v>58</v>
      </c>
      <c r="K1488" s="11" t="s">
        <v>59</v>
      </c>
      <c r="L1488" s="15">
        <v>1</v>
      </c>
      <c r="M1488" s="16">
        <v>40.24</v>
      </c>
      <c r="N1488" s="17">
        <v>0</v>
      </c>
      <c r="O1488" s="16">
        <v>15.05</v>
      </c>
      <c r="P1488" s="16">
        <f t="shared" si="164"/>
        <v>40.24</v>
      </c>
      <c r="Q1488" s="16">
        <f t="shared" si="165"/>
        <v>15.05</v>
      </c>
      <c r="R1488" s="16">
        <f t="shared" si="166"/>
        <v>25.19</v>
      </c>
      <c r="S1488" s="18">
        <f t="shared" si="167"/>
        <v>0.62599403578528801</v>
      </c>
      <c r="T1488" s="19">
        <f>YEAR(SalesDataTable[[#This Row],[Order Date]])</f>
        <v>2026</v>
      </c>
      <c r="U1488" s="18" t="str">
        <f>"Q"&amp;ROUNDUP(MONTH(SalesDataTable[[#This Row],[Order Date]])/3,0)</f>
        <v>Q3</v>
      </c>
      <c r="V1488" s="15">
        <f>MONTH(SalesDataTable[[#This Row],[Order Date]])</f>
        <v>7</v>
      </c>
      <c r="W1488" s="18" t="str">
        <f>TEXT(SalesDataTable[[#This Row],[Order Date]],"mmm")</f>
        <v>Jul</v>
      </c>
    </row>
    <row r="1489" spans="1:23" ht="15.6">
      <c r="A1489" s="11">
        <v>2003</v>
      </c>
      <c r="B1489" s="12">
        <v>46230</v>
      </c>
      <c r="C1489" s="11">
        <f t="shared" si="161"/>
        <v>2026</v>
      </c>
      <c r="D1489" s="13" t="str">
        <f t="shared" si="162"/>
        <v>Jul</v>
      </c>
      <c r="E1489" s="14" t="str">
        <f t="shared" si="163"/>
        <v>Q3</v>
      </c>
      <c r="F1489" s="11" t="s">
        <v>35</v>
      </c>
      <c r="G1489" s="11" t="s">
        <v>49</v>
      </c>
      <c r="H1489" s="11" t="s">
        <v>43</v>
      </c>
      <c r="I1489" s="11" t="s">
        <v>27</v>
      </c>
      <c r="J1489" s="11" t="s">
        <v>38</v>
      </c>
      <c r="K1489" s="11" t="s">
        <v>39</v>
      </c>
      <c r="L1489" s="15">
        <v>1</v>
      </c>
      <c r="M1489" s="16">
        <v>36.14</v>
      </c>
      <c r="N1489" s="17">
        <v>0</v>
      </c>
      <c r="O1489" s="16">
        <v>13.52</v>
      </c>
      <c r="P1489" s="16">
        <f t="shared" si="164"/>
        <v>36.14</v>
      </c>
      <c r="Q1489" s="16">
        <f t="shared" si="165"/>
        <v>13.52</v>
      </c>
      <c r="R1489" s="16">
        <f t="shared" si="166"/>
        <v>22.62</v>
      </c>
      <c r="S1489" s="18">
        <f t="shared" si="167"/>
        <v>0.62589928057554001</v>
      </c>
      <c r="T1489" s="19">
        <f>YEAR(SalesDataTable[[#This Row],[Order Date]])</f>
        <v>2026</v>
      </c>
      <c r="U1489" s="18" t="str">
        <f>"Q"&amp;ROUNDUP(MONTH(SalesDataTable[[#This Row],[Order Date]])/3,0)</f>
        <v>Q3</v>
      </c>
      <c r="V1489" s="15">
        <f>MONTH(SalesDataTable[[#This Row],[Order Date]])</f>
        <v>7</v>
      </c>
      <c r="W1489" s="18" t="str">
        <f>TEXT(SalesDataTable[[#This Row],[Order Date]],"mmm")</f>
        <v>Jul</v>
      </c>
    </row>
    <row r="1490" spans="1:23" ht="15.6">
      <c r="A1490" s="11">
        <v>2682</v>
      </c>
      <c r="B1490" s="12">
        <v>46230</v>
      </c>
      <c r="C1490" s="11">
        <f t="shared" si="161"/>
        <v>2026</v>
      </c>
      <c r="D1490" s="13" t="str">
        <f t="shared" si="162"/>
        <v>Jul</v>
      </c>
      <c r="E1490" s="14" t="str">
        <f t="shared" si="163"/>
        <v>Q3</v>
      </c>
      <c r="F1490" s="11" t="s">
        <v>30</v>
      </c>
      <c r="G1490" s="11" t="s">
        <v>65</v>
      </c>
      <c r="H1490" s="11" t="s">
        <v>26</v>
      </c>
      <c r="I1490" s="11" t="s">
        <v>37</v>
      </c>
      <c r="J1490" s="11" t="s">
        <v>58</v>
      </c>
      <c r="K1490" s="11" t="s">
        <v>59</v>
      </c>
      <c r="L1490" s="15">
        <v>2</v>
      </c>
      <c r="M1490" s="16">
        <v>40.22</v>
      </c>
      <c r="N1490" s="17">
        <v>0.05</v>
      </c>
      <c r="O1490" s="16">
        <v>14.72</v>
      </c>
      <c r="P1490" s="16">
        <f t="shared" si="164"/>
        <v>76.418000000000006</v>
      </c>
      <c r="Q1490" s="16">
        <f t="shared" si="165"/>
        <v>29.44</v>
      </c>
      <c r="R1490" s="16">
        <f t="shared" si="166"/>
        <v>46.978000000000002</v>
      </c>
      <c r="S1490" s="18">
        <f t="shared" si="167"/>
        <v>0.61475045146431495</v>
      </c>
      <c r="T1490" s="19">
        <f>YEAR(SalesDataTable[[#This Row],[Order Date]])</f>
        <v>2026</v>
      </c>
      <c r="U1490" s="18" t="str">
        <f>"Q"&amp;ROUNDUP(MONTH(SalesDataTable[[#This Row],[Order Date]])/3,0)</f>
        <v>Q3</v>
      </c>
      <c r="V1490" s="15">
        <f>MONTH(SalesDataTable[[#This Row],[Order Date]])</f>
        <v>7</v>
      </c>
      <c r="W1490" s="18" t="str">
        <f>TEXT(SalesDataTable[[#This Row],[Order Date]],"mmm")</f>
        <v>Jul</v>
      </c>
    </row>
    <row r="1491" spans="1:23" ht="15.6">
      <c r="A1491" s="11">
        <v>3860</v>
      </c>
      <c r="B1491" s="12">
        <v>46230</v>
      </c>
      <c r="C1491" s="11">
        <f t="shared" si="161"/>
        <v>2026</v>
      </c>
      <c r="D1491" s="13" t="str">
        <f t="shared" si="162"/>
        <v>Jul</v>
      </c>
      <c r="E1491" s="14" t="str">
        <f t="shared" si="163"/>
        <v>Q3</v>
      </c>
      <c r="F1491" s="11" t="s">
        <v>44</v>
      </c>
      <c r="G1491" s="11" t="s">
        <v>55</v>
      </c>
      <c r="H1491" s="11" t="s">
        <v>26</v>
      </c>
      <c r="I1491" s="11" t="s">
        <v>27</v>
      </c>
      <c r="J1491" s="11" t="s">
        <v>58</v>
      </c>
      <c r="K1491" s="11" t="s">
        <v>66</v>
      </c>
      <c r="L1491" s="15">
        <v>3</v>
      </c>
      <c r="M1491" s="16">
        <v>37.130000000000003</v>
      </c>
      <c r="N1491" s="17">
        <v>0.05</v>
      </c>
      <c r="O1491" s="16">
        <v>14.29</v>
      </c>
      <c r="P1491" s="16">
        <f t="shared" si="164"/>
        <v>105.8205</v>
      </c>
      <c r="Q1491" s="16">
        <f t="shared" si="165"/>
        <v>42.87</v>
      </c>
      <c r="R1491" s="16">
        <f t="shared" si="166"/>
        <v>62.950499999999998</v>
      </c>
      <c r="S1491" s="18">
        <f t="shared" si="167"/>
        <v>0.59488000907196603</v>
      </c>
      <c r="T1491" s="19">
        <f>YEAR(SalesDataTable[[#This Row],[Order Date]])</f>
        <v>2026</v>
      </c>
      <c r="U1491" s="18" t="str">
        <f>"Q"&amp;ROUNDUP(MONTH(SalesDataTable[[#This Row],[Order Date]])/3,0)</f>
        <v>Q3</v>
      </c>
      <c r="V1491" s="15">
        <f>MONTH(SalesDataTable[[#This Row],[Order Date]])</f>
        <v>7</v>
      </c>
      <c r="W1491" s="18" t="str">
        <f>TEXT(SalesDataTable[[#This Row],[Order Date]],"mmm")</f>
        <v>Jul</v>
      </c>
    </row>
    <row r="1492" spans="1:23" ht="15.6">
      <c r="A1492" s="11">
        <v>4063</v>
      </c>
      <c r="B1492" s="12">
        <v>46230</v>
      </c>
      <c r="C1492" s="11">
        <f t="shared" si="161"/>
        <v>2026</v>
      </c>
      <c r="D1492" s="13" t="str">
        <f t="shared" si="162"/>
        <v>Jul</v>
      </c>
      <c r="E1492" s="14" t="str">
        <f t="shared" si="163"/>
        <v>Q3</v>
      </c>
      <c r="F1492" s="11" t="s">
        <v>24</v>
      </c>
      <c r="G1492" s="11" t="s">
        <v>60</v>
      </c>
      <c r="H1492" s="11" t="s">
        <v>26</v>
      </c>
      <c r="I1492" s="11" t="s">
        <v>37</v>
      </c>
      <c r="J1492" s="11" t="s">
        <v>47</v>
      </c>
      <c r="K1492" s="11" t="s">
        <v>75</v>
      </c>
      <c r="L1492" s="15">
        <v>4</v>
      </c>
      <c r="M1492" s="16">
        <v>125.07</v>
      </c>
      <c r="N1492" s="17">
        <v>0.05</v>
      </c>
      <c r="O1492" s="16">
        <v>60</v>
      </c>
      <c r="P1492" s="16">
        <f t="shared" si="164"/>
        <v>475.26600000000002</v>
      </c>
      <c r="Q1492" s="16">
        <f t="shared" si="165"/>
        <v>240</v>
      </c>
      <c r="R1492" s="16">
        <f t="shared" si="166"/>
        <v>235.26599999999999</v>
      </c>
      <c r="S1492" s="18">
        <f t="shared" si="167"/>
        <v>0.49501963111184</v>
      </c>
      <c r="T1492" s="19">
        <f>YEAR(SalesDataTable[[#This Row],[Order Date]])</f>
        <v>2026</v>
      </c>
      <c r="U1492" s="18" t="str">
        <f>"Q"&amp;ROUNDUP(MONTH(SalesDataTable[[#This Row],[Order Date]])/3,0)</f>
        <v>Q3</v>
      </c>
      <c r="V1492" s="15">
        <f>MONTH(SalesDataTable[[#This Row],[Order Date]])</f>
        <v>7</v>
      </c>
      <c r="W1492" s="18" t="str">
        <f>TEXT(SalesDataTable[[#This Row],[Order Date]],"mmm")</f>
        <v>Jul</v>
      </c>
    </row>
    <row r="1493" spans="1:23" ht="15.6">
      <c r="A1493" s="11">
        <v>4474</v>
      </c>
      <c r="B1493" s="12">
        <v>46230</v>
      </c>
      <c r="C1493" s="11">
        <f t="shared" si="161"/>
        <v>2026</v>
      </c>
      <c r="D1493" s="13" t="str">
        <f t="shared" si="162"/>
        <v>Jul</v>
      </c>
      <c r="E1493" s="14" t="str">
        <f t="shared" si="163"/>
        <v>Q3</v>
      </c>
      <c r="F1493" s="11" t="s">
        <v>44</v>
      </c>
      <c r="G1493" s="11" t="s">
        <v>71</v>
      </c>
      <c r="H1493" s="11" t="s">
        <v>32</v>
      </c>
      <c r="I1493" s="11" t="s">
        <v>27</v>
      </c>
      <c r="J1493" s="11" t="s">
        <v>58</v>
      </c>
      <c r="K1493" s="11" t="s">
        <v>62</v>
      </c>
      <c r="L1493" s="15">
        <v>5</v>
      </c>
      <c r="M1493" s="16">
        <v>122.14</v>
      </c>
      <c r="N1493" s="17">
        <v>0.05</v>
      </c>
      <c r="O1493" s="16">
        <v>70.64</v>
      </c>
      <c r="P1493" s="16">
        <f t="shared" si="164"/>
        <v>580.16499999999996</v>
      </c>
      <c r="Q1493" s="16">
        <f t="shared" si="165"/>
        <v>353.2</v>
      </c>
      <c r="R1493" s="16">
        <f t="shared" si="166"/>
        <v>226.965</v>
      </c>
      <c r="S1493" s="18">
        <f t="shared" si="167"/>
        <v>0.39120767367904002</v>
      </c>
      <c r="T1493" s="19">
        <f>YEAR(SalesDataTable[[#This Row],[Order Date]])</f>
        <v>2026</v>
      </c>
      <c r="U1493" s="18" t="str">
        <f>"Q"&amp;ROUNDUP(MONTH(SalesDataTable[[#This Row],[Order Date]])/3,0)</f>
        <v>Q3</v>
      </c>
      <c r="V1493" s="15">
        <f>MONTH(SalesDataTable[[#This Row],[Order Date]])</f>
        <v>7</v>
      </c>
      <c r="W1493" s="18" t="str">
        <f>TEXT(SalesDataTable[[#This Row],[Order Date]],"mmm")</f>
        <v>Jul</v>
      </c>
    </row>
    <row r="1494" spans="1:23" ht="15.6">
      <c r="A1494" s="11">
        <v>21</v>
      </c>
      <c r="B1494" s="12">
        <v>46231</v>
      </c>
      <c r="C1494" s="11">
        <f t="shared" si="161"/>
        <v>2026</v>
      </c>
      <c r="D1494" s="13" t="str">
        <f t="shared" si="162"/>
        <v>Jul</v>
      </c>
      <c r="E1494" s="14" t="str">
        <f t="shared" si="163"/>
        <v>Q3</v>
      </c>
      <c r="F1494" s="11" t="s">
        <v>30</v>
      </c>
      <c r="G1494" s="11" t="s">
        <v>65</v>
      </c>
      <c r="H1494" s="11" t="s">
        <v>26</v>
      </c>
      <c r="I1494" s="11" t="s">
        <v>40</v>
      </c>
      <c r="J1494" s="11" t="s">
        <v>47</v>
      </c>
      <c r="K1494" s="11" t="s">
        <v>75</v>
      </c>
      <c r="L1494" s="15">
        <v>1</v>
      </c>
      <c r="M1494" s="16">
        <v>120.09</v>
      </c>
      <c r="N1494" s="17">
        <v>0</v>
      </c>
      <c r="O1494" s="16">
        <v>62.18</v>
      </c>
      <c r="P1494" s="16">
        <f t="shared" si="164"/>
        <v>120.09</v>
      </c>
      <c r="Q1494" s="16">
        <f t="shared" si="165"/>
        <v>62.18</v>
      </c>
      <c r="R1494" s="16">
        <f t="shared" si="166"/>
        <v>57.91</v>
      </c>
      <c r="S1494" s="18">
        <f t="shared" si="167"/>
        <v>0.482221667083021</v>
      </c>
      <c r="T1494" s="19">
        <f>YEAR(SalesDataTable[[#This Row],[Order Date]])</f>
        <v>2026</v>
      </c>
      <c r="U1494" s="18" t="str">
        <f>"Q"&amp;ROUNDUP(MONTH(SalesDataTable[[#This Row],[Order Date]])/3,0)</f>
        <v>Q3</v>
      </c>
      <c r="V1494" s="15">
        <f>MONTH(SalesDataTable[[#This Row],[Order Date]])</f>
        <v>7</v>
      </c>
      <c r="W1494" s="18" t="str">
        <f>TEXT(SalesDataTable[[#This Row],[Order Date]],"mmm")</f>
        <v>Jul</v>
      </c>
    </row>
    <row r="1495" spans="1:23" ht="15.6">
      <c r="A1495" s="11">
        <v>368</v>
      </c>
      <c r="B1495" s="12">
        <v>46231</v>
      </c>
      <c r="C1495" s="11">
        <f t="shared" si="161"/>
        <v>2026</v>
      </c>
      <c r="D1495" s="13" t="str">
        <f t="shared" si="162"/>
        <v>Jul</v>
      </c>
      <c r="E1495" s="14" t="str">
        <f t="shared" si="163"/>
        <v>Q3</v>
      </c>
      <c r="F1495" s="11" t="s">
        <v>44</v>
      </c>
      <c r="G1495" s="11" t="s">
        <v>45</v>
      </c>
      <c r="H1495" s="11" t="s">
        <v>52</v>
      </c>
      <c r="I1495" s="11" t="s">
        <v>27</v>
      </c>
      <c r="J1495" s="11" t="s">
        <v>28</v>
      </c>
      <c r="K1495" s="11" t="s">
        <v>54</v>
      </c>
      <c r="L1495" s="15">
        <v>6</v>
      </c>
      <c r="M1495" s="16">
        <v>102.75</v>
      </c>
      <c r="N1495" s="17">
        <v>0</v>
      </c>
      <c r="O1495" s="16">
        <v>51.55</v>
      </c>
      <c r="P1495" s="16">
        <f t="shared" si="164"/>
        <v>616.5</v>
      </c>
      <c r="Q1495" s="16">
        <f t="shared" si="165"/>
        <v>309.3</v>
      </c>
      <c r="R1495" s="16">
        <f t="shared" si="166"/>
        <v>307.2</v>
      </c>
      <c r="S1495" s="18">
        <f t="shared" si="167"/>
        <v>0.49829683698296801</v>
      </c>
      <c r="T1495" s="19">
        <f>YEAR(SalesDataTable[[#This Row],[Order Date]])</f>
        <v>2026</v>
      </c>
      <c r="U1495" s="18" t="str">
        <f>"Q"&amp;ROUNDUP(MONTH(SalesDataTable[[#This Row],[Order Date]])/3,0)</f>
        <v>Q3</v>
      </c>
      <c r="V1495" s="15">
        <f>MONTH(SalesDataTable[[#This Row],[Order Date]])</f>
        <v>7</v>
      </c>
      <c r="W1495" s="18" t="str">
        <f>TEXT(SalesDataTable[[#This Row],[Order Date]],"mmm")</f>
        <v>Jul</v>
      </c>
    </row>
    <row r="1496" spans="1:23" ht="15.6">
      <c r="A1496" s="11">
        <v>457</v>
      </c>
      <c r="B1496" s="12">
        <v>46231</v>
      </c>
      <c r="C1496" s="11">
        <f t="shared" si="161"/>
        <v>2026</v>
      </c>
      <c r="D1496" s="13" t="str">
        <f t="shared" si="162"/>
        <v>Jul</v>
      </c>
      <c r="E1496" s="14" t="str">
        <f t="shared" si="163"/>
        <v>Q3</v>
      </c>
      <c r="F1496" s="11" t="s">
        <v>35</v>
      </c>
      <c r="G1496" s="11" t="s">
        <v>36</v>
      </c>
      <c r="H1496" s="11" t="s">
        <v>26</v>
      </c>
      <c r="I1496" s="11" t="s">
        <v>27</v>
      </c>
      <c r="J1496" s="11" t="s">
        <v>47</v>
      </c>
      <c r="K1496" s="11" t="s">
        <v>53</v>
      </c>
      <c r="L1496" s="15">
        <v>4</v>
      </c>
      <c r="M1496" s="16">
        <v>191.15</v>
      </c>
      <c r="N1496" s="17">
        <v>0</v>
      </c>
      <c r="O1496" s="16">
        <v>105.01</v>
      </c>
      <c r="P1496" s="16">
        <f t="shared" si="164"/>
        <v>764.6</v>
      </c>
      <c r="Q1496" s="16">
        <f t="shared" si="165"/>
        <v>420.04</v>
      </c>
      <c r="R1496" s="16">
        <f t="shared" si="166"/>
        <v>344.56</v>
      </c>
      <c r="S1496" s="18">
        <f t="shared" si="167"/>
        <v>0.45064085796494902</v>
      </c>
      <c r="T1496" s="19">
        <f>YEAR(SalesDataTable[[#This Row],[Order Date]])</f>
        <v>2026</v>
      </c>
      <c r="U1496" s="18" t="str">
        <f>"Q"&amp;ROUNDUP(MONTH(SalesDataTable[[#This Row],[Order Date]])/3,0)</f>
        <v>Q3</v>
      </c>
      <c r="V1496" s="15">
        <f>MONTH(SalesDataTable[[#This Row],[Order Date]])</f>
        <v>7</v>
      </c>
      <c r="W1496" s="18" t="str">
        <f>TEXT(SalesDataTable[[#This Row],[Order Date]],"mmm")</f>
        <v>Jul</v>
      </c>
    </row>
    <row r="1497" spans="1:23" ht="15.6">
      <c r="A1497" s="11">
        <v>1516</v>
      </c>
      <c r="B1497" s="12">
        <v>46231</v>
      </c>
      <c r="C1497" s="11">
        <f t="shared" si="161"/>
        <v>2026</v>
      </c>
      <c r="D1497" s="13" t="str">
        <f t="shared" si="162"/>
        <v>Jul</v>
      </c>
      <c r="E1497" s="14" t="str">
        <f t="shared" si="163"/>
        <v>Q3</v>
      </c>
      <c r="F1497" s="11" t="s">
        <v>24</v>
      </c>
      <c r="G1497" s="11" t="s">
        <v>60</v>
      </c>
      <c r="H1497" s="11" t="s">
        <v>26</v>
      </c>
      <c r="I1497" s="11" t="s">
        <v>40</v>
      </c>
      <c r="J1497" s="11" t="s">
        <v>58</v>
      </c>
      <c r="K1497" s="11" t="s">
        <v>59</v>
      </c>
      <c r="L1497" s="15">
        <v>2</v>
      </c>
      <c r="M1497" s="16">
        <v>40.15</v>
      </c>
      <c r="N1497" s="17">
        <v>0.1</v>
      </c>
      <c r="O1497" s="16">
        <v>14.86</v>
      </c>
      <c r="P1497" s="16">
        <f t="shared" si="164"/>
        <v>72.27</v>
      </c>
      <c r="Q1497" s="16">
        <f t="shared" si="165"/>
        <v>29.72</v>
      </c>
      <c r="R1497" s="16">
        <f t="shared" si="166"/>
        <v>42.55</v>
      </c>
      <c r="S1497" s="18">
        <f t="shared" si="167"/>
        <v>0.58876435588764398</v>
      </c>
      <c r="T1497" s="19">
        <f>YEAR(SalesDataTable[[#This Row],[Order Date]])</f>
        <v>2026</v>
      </c>
      <c r="U1497" s="18" t="str">
        <f>"Q"&amp;ROUNDUP(MONTH(SalesDataTable[[#This Row],[Order Date]])/3,0)</f>
        <v>Q3</v>
      </c>
      <c r="V1497" s="15">
        <f>MONTH(SalesDataTable[[#This Row],[Order Date]])</f>
        <v>7</v>
      </c>
      <c r="W1497" s="18" t="str">
        <f>TEXT(SalesDataTable[[#This Row],[Order Date]],"mmm")</f>
        <v>Jul</v>
      </c>
    </row>
    <row r="1498" spans="1:23" ht="15.6">
      <c r="A1498" s="11">
        <v>2266</v>
      </c>
      <c r="B1498" s="12">
        <v>46231</v>
      </c>
      <c r="C1498" s="11">
        <f t="shared" si="161"/>
        <v>2026</v>
      </c>
      <c r="D1498" s="13" t="str">
        <f t="shared" si="162"/>
        <v>Jul</v>
      </c>
      <c r="E1498" s="14" t="str">
        <f t="shared" si="163"/>
        <v>Q3</v>
      </c>
      <c r="F1498" s="11" t="s">
        <v>30</v>
      </c>
      <c r="G1498" s="11" t="s">
        <v>65</v>
      </c>
      <c r="H1498" s="11" t="s">
        <v>52</v>
      </c>
      <c r="I1498" s="11" t="s">
        <v>40</v>
      </c>
      <c r="J1498" s="11" t="s">
        <v>47</v>
      </c>
      <c r="K1498" s="11" t="s">
        <v>64</v>
      </c>
      <c r="L1498" s="15">
        <v>1</v>
      </c>
      <c r="M1498" s="16">
        <v>83.05</v>
      </c>
      <c r="N1498" s="17">
        <v>0</v>
      </c>
      <c r="O1498" s="16">
        <v>38.86</v>
      </c>
      <c r="P1498" s="16">
        <f t="shared" si="164"/>
        <v>83.05</v>
      </c>
      <c r="Q1498" s="16">
        <f t="shared" si="165"/>
        <v>38.86</v>
      </c>
      <c r="R1498" s="16">
        <f t="shared" si="166"/>
        <v>44.19</v>
      </c>
      <c r="S1498" s="18">
        <f t="shared" si="167"/>
        <v>0.53208910295002998</v>
      </c>
      <c r="T1498" s="19">
        <f>YEAR(SalesDataTable[[#This Row],[Order Date]])</f>
        <v>2026</v>
      </c>
      <c r="U1498" s="18" t="str">
        <f>"Q"&amp;ROUNDUP(MONTH(SalesDataTable[[#This Row],[Order Date]])/3,0)</f>
        <v>Q3</v>
      </c>
      <c r="V1498" s="15">
        <f>MONTH(SalesDataTable[[#This Row],[Order Date]])</f>
        <v>7</v>
      </c>
      <c r="W1498" s="18" t="str">
        <f>TEXT(SalesDataTable[[#This Row],[Order Date]],"mmm")</f>
        <v>Jul</v>
      </c>
    </row>
    <row r="1499" spans="1:23" ht="15.6">
      <c r="A1499" s="11">
        <v>2802</v>
      </c>
      <c r="B1499" s="12">
        <v>46231</v>
      </c>
      <c r="C1499" s="11">
        <f t="shared" si="161"/>
        <v>2026</v>
      </c>
      <c r="D1499" s="13" t="str">
        <f t="shared" si="162"/>
        <v>Jul</v>
      </c>
      <c r="E1499" s="14" t="str">
        <f t="shared" si="163"/>
        <v>Q3</v>
      </c>
      <c r="F1499" s="11" t="s">
        <v>24</v>
      </c>
      <c r="G1499" s="11" t="s">
        <v>60</v>
      </c>
      <c r="H1499" s="11" t="s">
        <v>26</v>
      </c>
      <c r="I1499" s="11" t="s">
        <v>27</v>
      </c>
      <c r="J1499" s="11" t="s">
        <v>33</v>
      </c>
      <c r="K1499" s="11" t="s">
        <v>41</v>
      </c>
      <c r="L1499" s="15">
        <v>2</v>
      </c>
      <c r="M1499" s="16">
        <v>146.22999999999999</v>
      </c>
      <c r="N1499" s="17">
        <v>0</v>
      </c>
      <c r="O1499" s="16">
        <v>79.040000000000006</v>
      </c>
      <c r="P1499" s="16">
        <f t="shared" si="164"/>
        <v>292.45999999999998</v>
      </c>
      <c r="Q1499" s="16">
        <f t="shared" si="165"/>
        <v>158.08000000000001</v>
      </c>
      <c r="R1499" s="16">
        <f t="shared" si="166"/>
        <v>134.38</v>
      </c>
      <c r="S1499" s="18">
        <f t="shared" si="167"/>
        <v>0.459481638514669</v>
      </c>
      <c r="T1499" s="19">
        <f>YEAR(SalesDataTable[[#This Row],[Order Date]])</f>
        <v>2026</v>
      </c>
      <c r="U1499" s="18" t="str">
        <f>"Q"&amp;ROUNDUP(MONTH(SalesDataTable[[#This Row],[Order Date]])/3,0)</f>
        <v>Q3</v>
      </c>
      <c r="V1499" s="15">
        <f>MONTH(SalesDataTable[[#This Row],[Order Date]])</f>
        <v>7</v>
      </c>
      <c r="W1499" s="18" t="str">
        <f>TEXT(SalesDataTable[[#This Row],[Order Date]],"mmm")</f>
        <v>Jul</v>
      </c>
    </row>
    <row r="1500" spans="1:23" ht="15.6">
      <c r="A1500" s="11">
        <v>3604</v>
      </c>
      <c r="B1500" s="12">
        <v>46231</v>
      </c>
      <c r="C1500" s="11">
        <f t="shared" si="161"/>
        <v>2026</v>
      </c>
      <c r="D1500" s="13" t="str">
        <f t="shared" si="162"/>
        <v>Jul</v>
      </c>
      <c r="E1500" s="14" t="str">
        <f t="shared" si="163"/>
        <v>Q3</v>
      </c>
      <c r="F1500" s="11" t="s">
        <v>30</v>
      </c>
      <c r="G1500" s="11" t="s">
        <v>73</v>
      </c>
      <c r="H1500" s="11" t="s">
        <v>26</v>
      </c>
      <c r="I1500" s="11" t="s">
        <v>27</v>
      </c>
      <c r="J1500" s="11" t="s">
        <v>33</v>
      </c>
      <c r="K1500" s="11" t="s">
        <v>41</v>
      </c>
      <c r="L1500" s="15">
        <v>2</v>
      </c>
      <c r="M1500" s="16">
        <v>144.09</v>
      </c>
      <c r="N1500" s="17">
        <v>0</v>
      </c>
      <c r="O1500" s="16">
        <v>77.67</v>
      </c>
      <c r="P1500" s="16">
        <f t="shared" si="164"/>
        <v>288.18</v>
      </c>
      <c r="Q1500" s="16">
        <f t="shared" si="165"/>
        <v>155.34</v>
      </c>
      <c r="R1500" s="16">
        <f t="shared" si="166"/>
        <v>132.84</v>
      </c>
      <c r="S1500" s="18">
        <f t="shared" si="167"/>
        <v>0.46096189881324201</v>
      </c>
      <c r="T1500" s="19">
        <f>YEAR(SalesDataTable[[#This Row],[Order Date]])</f>
        <v>2026</v>
      </c>
      <c r="U1500" s="18" t="str">
        <f>"Q"&amp;ROUNDUP(MONTH(SalesDataTable[[#This Row],[Order Date]])/3,0)</f>
        <v>Q3</v>
      </c>
      <c r="V1500" s="15">
        <f>MONTH(SalesDataTable[[#This Row],[Order Date]])</f>
        <v>7</v>
      </c>
      <c r="W1500" s="18" t="str">
        <f>TEXT(SalesDataTable[[#This Row],[Order Date]],"mmm")</f>
        <v>Jul</v>
      </c>
    </row>
    <row r="1501" spans="1:23" ht="15.6">
      <c r="A1501" s="11">
        <v>3644</v>
      </c>
      <c r="B1501" s="12">
        <v>46231</v>
      </c>
      <c r="C1501" s="11">
        <f t="shared" si="161"/>
        <v>2026</v>
      </c>
      <c r="D1501" s="13" t="str">
        <f t="shared" si="162"/>
        <v>Jul</v>
      </c>
      <c r="E1501" s="14" t="str">
        <f t="shared" si="163"/>
        <v>Q3</v>
      </c>
      <c r="F1501" s="11" t="s">
        <v>35</v>
      </c>
      <c r="G1501" s="11" t="s">
        <v>63</v>
      </c>
      <c r="H1501" s="11" t="s">
        <v>43</v>
      </c>
      <c r="I1501" s="11" t="s">
        <v>40</v>
      </c>
      <c r="J1501" s="11" t="s">
        <v>33</v>
      </c>
      <c r="K1501" s="11" t="s">
        <v>34</v>
      </c>
      <c r="L1501" s="15">
        <v>3</v>
      </c>
      <c r="M1501" s="16">
        <v>93.01</v>
      </c>
      <c r="N1501" s="17">
        <v>0.15</v>
      </c>
      <c r="O1501" s="16">
        <v>46.68</v>
      </c>
      <c r="P1501" s="16">
        <f t="shared" si="164"/>
        <v>237.1755</v>
      </c>
      <c r="Q1501" s="16">
        <f t="shared" si="165"/>
        <v>140.04</v>
      </c>
      <c r="R1501" s="16">
        <f t="shared" si="166"/>
        <v>97.135499999999993</v>
      </c>
      <c r="S1501" s="18">
        <f t="shared" si="167"/>
        <v>0.40955115515725699</v>
      </c>
      <c r="T1501" s="19">
        <f>YEAR(SalesDataTable[[#This Row],[Order Date]])</f>
        <v>2026</v>
      </c>
      <c r="U1501" s="18" t="str">
        <f>"Q"&amp;ROUNDUP(MONTH(SalesDataTable[[#This Row],[Order Date]])/3,0)</f>
        <v>Q3</v>
      </c>
      <c r="V1501" s="15">
        <f>MONTH(SalesDataTable[[#This Row],[Order Date]])</f>
        <v>7</v>
      </c>
      <c r="W1501" s="18" t="str">
        <f>TEXT(SalesDataTable[[#This Row],[Order Date]],"mmm")</f>
        <v>Jul</v>
      </c>
    </row>
    <row r="1502" spans="1:23" ht="15.6">
      <c r="A1502" s="11">
        <v>4271</v>
      </c>
      <c r="B1502" s="12">
        <v>46231</v>
      </c>
      <c r="C1502" s="11">
        <f t="shared" si="161"/>
        <v>2026</v>
      </c>
      <c r="D1502" s="13" t="str">
        <f t="shared" si="162"/>
        <v>Jul</v>
      </c>
      <c r="E1502" s="14" t="str">
        <f t="shared" si="163"/>
        <v>Q3</v>
      </c>
      <c r="F1502" s="11" t="s">
        <v>24</v>
      </c>
      <c r="G1502" s="11" t="s">
        <v>25</v>
      </c>
      <c r="H1502" s="11" t="s">
        <v>43</v>
      </c>
      <c r="I1502" s="11" t="s">
        <v>37</v>
      </c>
      <c r="J1502" s="11" t="s">
        <v>47</v>
      </c>
      <c r="K1502" s="11" t="s">
        <v>75</v>
      </c>
      <c r="L1502" s="15">
        <v>1</v>
      </c>
      <c r="M1502" s="16">
        <v>121.61</v>
      </c>
      <c r="N1502" s="17">
        <v>0.1</v>
      </c>
      <c r="O1502" s="16">
        <v>60.58</v>
      </c>
      <c r="P1502" s="16">
        <f t="shared" si="164"/>
        <v>109.449</v>
      </c>
      <c r="Q1502" s="16">
        <f t="shared" si="165"/>
        <v>60.58</v>
      </c>
      <c r="R1502" s="16">
        <f t="shared" si="166"/>
        <v>48.869</v>
      </c>
      <c r="S1502" s="18">
        <f t="shared" si="167"/>
        <v>0.44650019643852401</v>
      </c>
      <c r="T1502" s="19">
        <f>YEAR(SalesDataTable[[#This Row],[Order Date]])</f>
        <v>2026</v>
      </c>
      <c r="U1502" s="18" t="str">
        <f>"Q"&amp;ROUNDUP(MONTH(SalesDataTable[[#This Row],[Order Date]])/3,0)</f>
        <v>Q3</v>
      </c>
      <c r="V1502" s="15">
        <f>MONTH(SalesDataTable[[#This Row],[Order Date]])</f>
        <v>7</v>
      </c>
      <c r="W1502" s="18" t="str">
        <f>TEXT(SalesDataTable[[#This Row],[Order Date]],"mmm")</f>
        <v>Jul</v>
      </c>
    </row>
    <row r="1503" spans="1:23" ht="15.6">
      <c r="A1503" s="11">
        <v>272</v>
      </c>
      <c r="B1503" s="12">
        <v>46232</v>
      </c>
      <c r="C1503" s="11">
        <f t="shared" si="161"/>
        <v>2026</v>
      </c>
      <c r="D1503" s="13" t="str">
        <f t="shared" si="162"/>
        <v>Jul</v>
      </c>
      <c r="E1503" s="14" t="str">
        <f t="shared" si="163"/>
        <v>Q3</v>
      </c>
      <c r="F1503" s="11" t="s">
        <v>44</v>
      </c>
      <c r="G1503" s="11" t="s">
        <v>45</v>
      </c>
      <c r="H1503" s="11" t="s">
        <v>26</v>
      </c>
      <c r="I1503" s="11" t="s">
        <v>40</v>
      </c>
      <c r="J1503" s="11" t="s">
        <v>47</v>
      </c>
      <c r="K1503" s="11" t="s">
        <v>53</v>
      </c>
      <c r="L1503" s="15">
        <v>2</v>
      </c>
      <c r="M1503" s="16">
        <v>195.09</v>
      </c>
      <c r="N1503" s="17">
        <v>0</v>
      </c>
      <c r="O1503" s="16">
        <v>106.82</v>
      </c>
      <c r="P1503" s="16">
        <f t="shared" si="164"/>
        <v>390.18</v>
      </c>
      <c r="Q1503" s="16">
        <f t="shared" si="165"/>
        <v>213.64</v>
      </c>
      <c r="R1503" s="16">
        <f t="shared" si="166"/>
        <v>176.54</v>
      </c>
      <c r="S1503" s="18">
        <f t="shared" si="167"/>
        <v>0.45245783997129502</v>
      </c>
      <c r="T1503" s="19">
        <f>YEAR(SalesDataTable[[#This Row],[Order Date]])</f>
        <v>2026</v>
      </c>
      <c r="U1503" s="18" t="str">
        <f>"Q"&amp;ROUNDUP(MONTH(SalesDataTable[[#This Row],[Order Date]])/3,0)</f>
        <v>Q3</v>
      </c>
      <c r="V1503" s="15">
        <f>MONTH(SalesDataTable[[#This Row],[Order Date]])</f>
        <v>7</v>
      </c>
      <c r="W1503" s="18" t="str">
        <f>TEXT(SalesDataTable[[#This Row],[Order Date]],"mmm")</f>
        <v>Jul</v>
      </c>
    </row>
    <row r="1504" spans="1:23" ht="15.6">
      <c r="A1504" s="11">
        <v>1469</v>
      </c>
      <c r="B1504" s="12">
        <v>46232</v>
      </c>
      <c r="C1504" s="11">
        <f t="shared" si="161"/>
        <v>2026</v>
      </c>
      <c r="D1504" s="13" t="str">
        <f t="shared" si="162"/>
        <v>Jul</v>
      </c>
      <c r="E1504" s="14" t="str">
        <f t="shared" si="163"/>
        <v>Q3</v>
      </c>
      <c r="F1504" s="11" t="s">
        <v>35</v>
      </c>
      <c r="G1504" s="11" t="s">
        <v>63</v>
      </c>
      <c r="H1504" s="11" t="s">
        <v>43</v>
      </c>
      <c r="I1504" s="11" t="s">
        <v>27</v>
      </c>
      <c r="J1504" s="11" t="s">
        <v>38</v>
      </c>
      <c r="K1504" s="11" t="s">
        <v>72</v>
      </c>
      <c r="L1504" s="15">
        <v>3</v>
      </c>
      <c r="M1504" s="16">
        <v>167.52</v>
      </c>
      <c r="N1504" s="17">
        <v>0</v>
      </c>
      <c r="O1504" s="16">
        <v>87.26</v>
      </c>
      <c r="P1504" s="16">
        <f t="shared" si="164"/>
        <v>502.56</v>
      </c>
      <c r="Q1504" s="16">
        <f t="shared" si="165"/>
        <v>261.77999999999997</v>
      </c>
      <c r="R1504" s="16">
        <f t="shared" si="166"/>
        <v>240.78</v>
      </c>
      <c r="S1504" s="18">
        <f t="shared" si="167"/>
        <v>0.47910697230181498</v>
      </c>
      <c r="T1504" s="19">
        <f>YEAR(SalesDataTable[[#This Row],[Order Date]])</f>
        <v>2026</v>
      </c>
      <c r="U1504" s="18" t="str">
        <f>"Q"&amp;ROUNDUP(MONTH(SalesDataTable[[#This Row],[Order Date]])/3,0)</f>
        <v>Q3</v>
      </c>
      <c r="V1504" s="15">
        <f>MONTH(SalesDataTable[[#This Row],[Order Date]])</f>
        <v>7</v>
      </c>
      <c r="W1504" s="18" t="str">
        <f>TEXT(SalesDataTable[[#This Row],[Order Date]],"mmm")</f>
        <v>Jul</v>
      </c>
    </row>
    <row r="1505" spans="1:23" ht="15.6">
      <c r="A1505" s="11">
        <v>2253</v>
      </c>
      <c r="B1505" s="12">
        <v>46232</v>
      </c>
      <c r="C1505" s="11">
        <f t="shared" si="161"/>
        <v>2026</v>
      </c>
      <c r="D1505" s="13" t="str">
        <f t="shared" si="162"/>
        <v>Jul</v>
      </c>
      <c r="E1505" s="14" t="str">
        <f t="shared" si="163"/>
        <v>Q3</v>
      </c>
      <c r="F1505" s="11" t="s">
        <v>30</v>
      </c>
      <c r="G1505" s="11" t="s">
        <v>73</v>
      </c>
      <c r="H1505" s="11" t="s">
        <v>52</v>
      </c>
      <c r="I1505" s="11" t="s">
        <v>37</v>
      </c>
      <c r="J1505" s="11" t="s">
        <v>28</v>
      </c>
      <c r="K1505" s="11" t="s">
        <v>46</v>
      </c>
      <c r="L1505" s="15">
        <v>3</v>
      </c>
      <c r="M1505" s="16">
        <v>50.98</v>
      </c>
      <c r="N1505" s="17">
        <v>0</v>
      </c>
      <c r="O1505" s="16">
        <v>22.63</v>
      </c>
      <c r="P1505" s="16">
        <f t="shared" si="164"/>
        <v>152.94</v>
      </c>
      <c r="Q1505" s="16">
        <f t="shared" si="165"/>
        <v>67.89</v>
      </c>
      <c r="R1505" s="16">
        <f t="shared" si="166"/>
        <v>85.05</v>
      </c>
      <c r="S1505" s="18">
        <f t="shared" si="167"/>
        <v>0.55610043154178102</v>
      </c>
      <c r="T1505" s="19">
        <f>YEAR(SalesDataTable[[#This Row],[Order Date]])</f>
        <v>2026</v>
      </c>
      <c r="U1505" s="18" t="str">
        <f>"Q"&amp;ROUNDUP(MONTH(SalesDataTable[[#This Row],[Order Date]])/3,0)</f>
        <v>Q3</v>
      </c>
      <c r="V1505" s="15">
        <f>MONTH(SalesDataTable[[#This Row],[Order Date]])</f>
        <v>7</v>
      </c>
      <c r="W1505" s="18" t="str">
        <f>TEXT(SalesDataTable[[#This Row],[Order Date]],"mmm")</f>
        <v>Jul</v>
      </c>
    </row>
    <row r="1506" spans="1:23" ht="15.6">
      <c r="A1506" s="11">
        <v>2554</v>
      </c>
      <c r="B1506" s="12">
        <v>46232</v>
      </c>
      <c r="C1506" s="11">
        <f t="shared" si="161"/>
        <v>2026</v>
      </c>
      <c r="D1506" s="13" t="str">
        <f t="shared" si="162"/>
        <v>Jul</v>
      </c>
      <c r="E1506" s="14" t="str">
        <f t="shared" si="163"/>
        <v>Q3</v>
      </c>
      <c r="F1506" s="11" t="s">
        <v>30</v>
      </c>
      <c r="G1506" s="11" t="s">
        <v>65</v>
      </c>
      <c r="H1506" s="11" t="s">
        <v>52</v>
      </c>
      <c r="I1506" s="11" t="s">
        <v>37</v>
      </c>
      <c r="J1506" s="11" t="s">
        <v>58</v>
      </c>
      <c r="K1506" s="11" t="s">
        <v>69</v>
      </c>
      <c r="L1506" s="15">
        <v>2</v>
      </c>
      <c r="M1506" s="16">
        <v>49.98</v>
      </c>
      <c r="N1506" s="17">
        <v>0.1</v>
      </c>
      <c r="O1506" s="16">
        <v>21.91</v>
      </c>
      <c r="P1506" s="16">
        <f t="shared" si="164"/>
        <v>89.963999999999999</v>
      </c>
      <c r="Q1506" s="16">
        <f t="shared" si="165"/>
        <v>43.82</v>
      </c>
      <c r="R1506" s="16">
        <f t="shared" si="166"/>
        <v>46.143999999999998</v>
      </c>
      <c r="S1506" s="18">
        <f t="shared" si="167"/>
        <v>0.51291627762215997</v>
      </c>
      <c r="T1506" s="19">
        <f>YEAR(SalesDataTable[[#This Row],[Order Date]])</f>
        <v>2026</v>
      </c>
      <c r="U1506" s="18" t="str">
        <f>"Q"&amp;ROUNDUP(MONTH(SalesDataTable[[#This Row],[Order Date]])/3,0)</f>
        <v>Q3</v>
      </c>
      <c r="V1506" s="15">
        <f>MONTH(SalesDataTable[[#This Row],[Order Date]])</f>
        <v>7</v>
      </c>
      <c r="W1506" s="18" t="str">
        <f>TEXT(SalesDataTable[[#This Row],[Order Date]],"mmm")</f>
        <v>Jul</v>
      </c>
    </row>
    <row r="1507" spans="1:23" ht="15.6">
      <c r="A1507" s="11">
        <v>2624</v>
      </c>
      <c r="B1507" s="12">
        <v>46232</v>
      </c>
      <c r="C1507" s="11">
        <f t="shared" si="161"/>
        <v>2026</v>
      </c>
      <c r="D1507" s="13" t="str">
        <f t="shared" si="162"/>
        <v>Jul</v>
      </c>
      <c r="E1507" s="14" t="str">
        <f t="shared" si="163"/>
        <v>Q3</v>
      </c>
      <c r="F1507" s="11" t="s">
        <v>44</v>
      </c>
      <c r="G1507" s="11" t="s">
        <v>45</v>
      </c>
      <c r="H1507" s="11" t="s">
        <v>32</v>
      </c>
      <c r="I1507" s="11" t="s">
        <v>40</v>
      </c>
      <c r="J1507" s="11" t="s">
        <v>38</v>
      </c>
      <c r="K1507" s="11" t="s">
        <v>39</v>
      </c>
      <c r="L1507" s="15">
        <v>4</v>
      </c>
      <c r="M1507" s="16">
        <v>36.44</v>
      </c>
      <c r="N1507" s="17">
        <v>0.15</v>
      </c>
      <c r="O1507" s="16">
        <v>13.32</v>
      </c>
      <c r="P1507" s="16">
        <f t="shared" si="164"/>
        <v>123.896</v>
      </c>
      <c r="Q1507" s="16">
        <f t="shared" si="165"/>
        <v>53.28</v>
      </c>
      <c r="R1507" s="16">
        <f t="shared" si="166"/>
        <v>70.616</v>
      </c>
      <c r="S1507" s="18">
        <f t="shared" si="167"/>
        <v>0.56996190353199405</v>
      </c>
      <c r="T1507" s="19">
        <f>YEAR(SalesDataTable[[#This Row],[Order Date]])</f>
        <v>2026</v>
      </c>
      <c r="U1507" s="18" t="str">
        <f>"Q"&amp;ROUNDUP(MONTH(SalesDataTable[[#This Row],[Order Date]])/3,0)</f>
        <v>Q3</v>
      </c>
      <c r="V1507" s="15">
        <f>MONTH(SalesDataTable[[#This Row],[Order Date]])</f>
        <v>7</v>
      </c>
      <c r="W1507" s="18" t="str">
        <f>TEXT(SalesDataTable[[#This Row],[Order Date]],"mmm")</f>
        <v>Jul</v>
      </c>
    </row>
    <row r="1508" spans="1:23" ht="15.6">
      <c r="A1508" s="11">
        <v>3338</v>
      </c>
      <c r="B1508" s="12">
        <v>46232</v>
      </c>
      <c r="C1508" s="11">
        <f t="shared" si="161"/>
        <v>2026</v>
      </c>
      <c r="D1508" s="13" t="str">
        <f t="shared" si="162"/>
        <v>Jul</v>
      </c>
      <c r="E1508" s="14" t="str">
        <f t="shared" si="163"/>
        <v>Q3</v>
      </c>
      <c r="F1508" s="11" t="s">
        <v>24</v>
      </c>
      <c r="G1508" s="11" t="s">
        <v>25</v>
      </c>
      <c r="H1508" s="11" t="s">
        <v>26</v>
      </c>
      <c r="I1508" s="11" t="s">
        <v>27</v>
      </c>
      <c r="J1508" s="11" t="s">
        <v>47</v>
      </c>
      <c r="K1508" s="11" t="s">
        <v>53</v>
      </c>
      <c r="L1508" s="15">
        <v>1</v>
      </c>
      <c r="M1508" s="16">
        <v>195.34</v>
      </c>
      <c r="N1508" s="17">
        <v>0.05</v>
      </c>
      <c r="O1508" s="16">
        <v>106.6</v>
      </c>
      <c r="P1508" s="16">
        <f t="shared" si="164"/>
        <v>185.57300000000001</v>
      </c>
      <c r="Q1508" s="16">
        <f t="shared" si="165"/>
        <v>106.6</v>
      </c>
      <c r="R1508" s="16">
        <f t="shared" si="166"/>
        <v>78.972999999999999</v>
      </c>
      <c r="S1508" s="18">
        <f t="shared" si="167"/>
        <v>0.42556298599473003</v>
      </c>
      <c r="T1508" s="19">
        <f>YEAR(SalesDataTable[[#This Row],[Order Date]])</f>
        <v>2026</v>
      </c>
      <c r="U1508" s="18" t="str">
        <f>"Q"&amp;ROUNDUP(MONTH(SalesDataTable[[#This Row],[Order Date]])/3,0)</f>
        <v>Q3</v>
      </c>
      <c r="V1508" s="15">
        <f>MONTH(SalesDataTable[[#This Row],[Order Date]])</f>
        <v>7</v>
      </c>
      <c r="W1508" s="18" t="str">
        <f>TEXT(SalesDataTable[[#This Row],[Order Date]],"mmm")</f>
        <v>Jul</v>
      </c>
    </row>
    <row r="1509" spans="1:23" ht="15.6">
      <c r="A1509" s="11">
        <v>4575</v>
      </c>
      <c r="B1509" s="12">
        <v>46232</v>
      </c>
      <c r="C1509" s="11">
        <f t="shared" si="161"/>
        <v>2026</v>
      </c>
      <c r="D1509" s="13" t="str">
        <f t="shared" si="162"/>
        <v>Jul</v>
      </c>
      <c r="E1509" s="14" t="str">
        <f t="shared" si="163"/>
        <v>Q3</v>
      </c>
      <c r="F1509" s="11" t="s">
        <v>35</v>
      </c>
      <c r="G1509" s="11" t="s">
        <v>49</v>
      </c>
      <c r="H1509" s="11" t="s">
        <v>26</v>
      </c>
      <c r="I1509" s="11" t="s">
        <v>40</v>
      </c>
      <c r="J1509" s="11" t="s">
        <v>28</v>
      </c>
      <c r="K1509" s="11" t="s">
        <v>54</v>
      </c>
      <c r="L1509" s="15">
        <v>1</v>
      </c>
      <c r="M1509" s="16">
        <v>103.31</v>
      </c>
      <c r="N1509" s="17">
        <v>0</v>
      </c>
      <c r="O1509" s="16">
        <v>50.93</v>
      </c>
      <c r="P1509" s="16">
        <f t="shared" si="164"/>
        <v>103.31</v>
      </c>
      <c r="Q1509" s="16">
        <f t="shared" si="165"/>
        <v>50.93</v>
      </c>
      <c r="R1509" s="16">
        <f t="shared" si="166"/>
        <v>52.38</v>
      </c>
      <c r="S1509" s="18">
        <f t="shared" si="167"/>
        <v>0.50701771367728199</v>
      </c>
      <c r="T1509" s="19">
        <f>YEAR(SalesDataTable[[#This Row],[Order Date]])</f>
        <v>2026</v>
      </c>
      <c r="U1509" s="18" t="str">
        <f>"Q"&amp;ROUNDUP(MONTH(SalesDataTable[[#This Row],[Order Date]])/3,0)</f>
        <v>Q3</v>
      </c>
      <c r="V1509" s="15">
        <f>MONTH(SalesDataTable[[#This Row],[Order Date]])</f>
        <v>7</v>
      </c>
      <c r="W1509" s="18" t="str">
        <f>TEXT(SalesDataTable[[#This Row],[Order Date]],"mmm")</f>
        <v>Jul</v>
      </c>
    </row>
    <row r="1510" spans="1:23" ht="15.6">
      <c r="A1510" s="11">
        <v>4871</v>
      </c>
      <c r="B1510" s="12">
        <v>46232</v>
      </c>
      <c r="C1510" s="11">
        <f t="shared" si="161"/>
        <v>2026</v>
      </c>
      <c r="D1510" s="13" t="str">
        <f t="shared" si="162"/>
        <v>Jul</v>
      </c>
      <c r="E1510" s="14" t="str">
        <f t="shared" si="163"/>
        <v>Q3</v>
      </c>
      <c r="F1510" s="11" t="s">
        <v>24</v>
      </c>
      <c r="G1510" s="11" t="s">
        <v>25</v>
      </c>
      <c r="H1510" s="11" t="s">
        <v>26</v>
      </c>
      <c r="I1510" s="11" t="s">
        <v>37</v>
      </c>
      <c r="J1510" s="11" t="s">
        <v>47</v>
      </c>
      <c r="K1510" s="11" t="s">
        <v>75</v>
      </c>
      <c r="L1510" s="15">
        <v>3</v>
      </c>
      <c r="M1510" s="16">
        <v>123.31</v>
      </c>
      <c r="N1510" s="17">
        <v>0</v>
      </c>
      <c r="O1510" s="16">
        <v>59.16</v>
      </c>
      <c r="P1510" s="16">
        <f t="shared" si="164"/>
        <v>369.93</v>
      </c>
      <c r="Q1510" s="16">
        <f t="shared" si="165"/>
        <v>177.48</v>
      </c>
      <c r="R1510" s="16">
        <f t="shared" si="166"/>
        <v>192.45</v>
      </c>
      <c r="S1510" s="18">
        <f t="shared" si="167"/>
        <v>0.52023355770010504</v>
      </c>
      <c r="T1510" s="19">
        <f>YEAR(SalesDataTable[[#This Row],[Order Date]])</f>
        <v>2026</v>
      </c>
      <c r="U1510" s="18" t="str">
        <f>"Q"&amp;ROUNDUP(MONTH(SalesDataTable[[#This Row],[Order Date]])/3,0)</f>
        <v>Q3</v>
      </c>
      <c r="V1510" s="15">
        <f>MONTH(SalesDataTable[[#This Row],[Order Date]])</f>
        <v>7</v>
      </c>
      <c r="W1510" s="18" t="str">
        <f>TEXT(SalesDataTable[[#This Row],[Order Date]],"mmm")</f>
        <v>Jul</v>
      </c>
    </row>
    <row r="1511" spans="1:23" ht="15.6">
      <c r="A1511" s="11">
        <v>4931</v>
      </c>
      <c r="B1511" s="12">
        <v>46232</v>
      </c>
      <c r="C1511" s="11">
        <f t="shared" si="161"/>
        <v>2026</v>
      </c>
      <c r="D1511" s="13" t="str">
        <f t="shared" si="162"/>
        <v>Jul</v>
      </c>
      <c r="E1511" s="14" t="str">
        <f t="shared" si="163"/>
        <v>Q3</v>
      </c>
      <c r="F1511" s="11" t="s">
        <v>24</v>
      </c>
      <c r="G1511" s="11" t="s">
        <v>74</v>
      </c>
      <c r="H1511" s="11" t="s">
        <v>26</v>
      </c>
      <c r="I1511" s="11" t="s">
        <v>37</v>
      </c>
      <c r="J1511" s="11" t="s">
        <v>58</v>
      </c>
      <c r="K1511" s="11" t="s">
        <v>59</v>
      </c>
      <c r="L1511" s="15">
        <v>1</v>
      </c>
      <c r="M1511" s="16">
        <v>40.36</v>
      </c>
      <c r="N1511" s="17">
        <v>0.1</v>
      </c>
      <c r="O1511" s="16">
        <v>14.82</v>
      </c>
      <c r="P1511" s="16">
        <f t="shared" si="164"/>
        <v>36.323999999999998</v>
      </c>
      <c r="Q1511" s="16">
        <f t="shared" si="165"/>
        <v>14.82</v>
      </c>
      <c r="R1511" s="16">
        <f t="shared" si="166"/>
        <v>21.504000000000001</v>
      </c>
      <c r="S1511" s="18">
        <f t="shared" si="167"/>
        <v>0.59200528576148004</v>
      </c>
      <c r="T1511" s="19">
        <f>YEAR(SalesDataTable[[#This Row],[Order Date]])</f>
        <v>2026</v>
      </c>
      <c r="U1511" s="18" t="str">
        <f>"Q"&amp;ROUNDUP(MONTH(SalesDataTable[[#This Row],[Order Date]])/3,0)</f>
        <v>Q3</v>
      </c>
      <c r="V1511" s="15">
        <f>MONTH(SalesDataTable[[#This Row],[Order Date]])</f>
        <v>7</v>
      </c>
      <c r="W1511" s="18" t="str">
        <f>TEXT(SalesDataTable[[#This Row],[Order Date]],"mmm")</f>
        <v>Jul</v>
      </c>
    </row>
    <row r="1512" spans="1:23" ht="15.6">
      <c r="A1512" s="11">
        <v>4962</v>
      </c>
      <c r="B1512" s="12">
        <v>46232</v>
      </c>
      <c r="C1512" s="11">
        <f t="shared" si="161"/>
        <v>2026</v>
      </c>
      <c r="D1512" s="13" t="str">
        <f t="shared" si="162"/>
        <v>Jul</v>
      </c>
      <c r="E1512" s="14" t="str">
        <f t="shared" si="163"/>
        <v>Q3</v>
      </c>
      <c r="F1512" s="11" t="s">
        <v>24</v>
      </c>
      <c r="G1512" s="11" t="s">
        <v>74</v>
      </c>
      <c r="H1512" s="11" t="s">
        <v>43</v>
      </c>
      <c r="I1512" s="11" t="s">
        <v>37</v>
      </c>
      <c r="J1512" s="11" t="s">
        <v>47</v>
      </c>
      <c r="K1512" s="11" t="s">
        <v>64</v>
      </c>
      <c r="L1512" s="15">
        <v>2</v>
      </c>
      <c r="M1512" s="16">
        <v>83.06</v>
      </c>
      <c r="N1512" s="17">
        <v>0</v>
      </c>
      <c r="O1512" s="16">
        <v>38.74</v>
      </c>
      <c r="P1512" s="16">
        <f t="shared" si="164"/>
        <v>166.12</v>
      </c>
      <c r="Q1512" s="16">
        <f t="shared" si="165"/>
        <v>77.48</v>
      </c>
      <c r="R1512" s="16">
        <f t="shared" si="166"/>
        <v>88.64</v>
      </c>
      <c r="S1512" s="18">
        <f t="shared" si="167"/>
        <v>0.53359017577654699</v>
      </c>
      <c r="T1512" s="19">
        <f>YEAR(SalesDataTable[[#This Row],[Order Date]])</f>
        <v>2026</v>
      </c>
      <c r="U1512" s="18" t="str">
        <f>"Q"&amp;ROUNDUP(MONTH(SalesDataTable[[#This Row],[Order Date]])/3,0)</f>
        <v>Q3</v>
      </c>
      <c r="V1512" s="15">
        <f>MONTH(SalesDataTable[[#This Row],[Order Date]])</f>
        <v>7</v>
      </c>
      <c r="W1512" s="18" t="str">
        <f>TEXT(SalesDataTable[[#This Row],[Order Date]],"mmm")</f>
        <v>Jul</v>
      </c>
    </row>
    <row r="1513" spans="1:23" ht="15.6">
      <c r="A1513" s="11">
        <v>5006</v>
      </c>
      <c r="B1513" s="12">
        <v>46232</v>
      </c>
      <c r="C1513" s="11">
        <f t="shared" si="161"/>
        <v>2026</v>
      </c>
      <c r="D1513" s="13" t="str">
        <f t="shared" si="162"/>
        <v>Jul</v>
      </c>
      <c r="E1513" s="14" t="str">
        <f t="shared" si="163"/>
        <v>Q3</v>
      </c>
      <c r="F1513" s="11" t="s">
        <v>35</v>
      </c>
      <c r="G1513" s="11" t="s">
        <v>42</v>
      </c>
      <c r="H1513" s="11" t="s">
        <v>26</v>
      </c>
      <c r="I1513" s="11" t="s">
        <v>27</v>
      </c>
      <c r="J1513" s="11" t="s">
        <v>33</v>
      </c>
      <c r="K1513" s="11" t="s">
        <v>61</v>
      </c>
      <c r="L1513" s="15">
        <v>2</v>
      </c>
      <c r="M1513" s="16">
        <v>151.72999999999999</v>
      </c>
      <c r="N1513" s="17">
        <v>0</v>
      </c>
      <c r="O1513" s="16">
        <v>81.209999999999994</v>
      </c>
      <c r="P1513" s="16">
        <f t="shared" si="164"/>
        <v>303.45999999999998</v>
      </c>
      <c r="Q1513" s="16">
        <f t="shared" si="165"/>
        <v>162.41999999999999</v>
      </c>
      <c r="R1513" s="16">
        <f t="shared" si="166"/>
        <v>141.04</v>
      </c>
      <c r="S1513" s="18">
        <f t="shared" si="167"/>
        <v>0.46477295195412899</v>
      </c>
      <c r="T1513" s="19">
        <f>YEAR(SalesDataTable[[#This Row],[Order Date]])</f>
        <v>2026</v>
      </c>
      <c r="U1513" s="18" t="str">
        <f>"Q"&amp;ROUNDUP(MONTH(SalesDataTable[[#This Row],[Order Date]])/3,0)</f>
        <v>Q3</v>
      </c>
      <c r="V1513" s="15">
        <f>MONTH(SalesDataTable[[#This Row],[Order Date]])</f>
        <v>7</v>
      </c>
      <c r="W1513" s="18" t="str">
        <f>TEXT(SalesDataTable[[#This Row],[Order Date]],"mmm")</f>
        <v>Jul</v>
      </c>
    </row>
    <row r="1514" spans="1:23" ht="15.6">
      <c r="A1514" s="11">
        <v>5033</v>
      </c>
      <c r="B1514" s="12">
        <v>46232</v>
      </c>
      <c r="C1514" s="11">
        <f t="shared" si="161"/>
        <v>2026</v>
      </c>
      <c r="D1514" s="13" t="str">
        <f t="shared" si="162"/>
        <v>Jul</v>
      </c>
      <c r="E1514" s="14" t="str">
        <f t="shared" si="163"/>
        <v>Q3</v>
      </c>
      <c r="F1514" s="11" t="s">
        <v>44</v>
      </c>
      <c r="G1514" s="11" t="s">
        <v>57</v>
      </c>
      <c r="H1514" s="11" t="s">
        <v>26</v>
      </c>
      <c r="I1514" s="11" t="s">
        <v>37</v>
      </c>
      <c r="J1514" s="11" t="s">
        <v>33</v>
      </c>
      <c r="K1514" s="11" t="s">
        <v>70</v>
      </c>
      <c r="L1514" s="15">
        <v>4</v>
      </c>
      <c r="M1514" s="16">
        <v>72.010000000000005</v>
      </c>
      <c r="N1514" s="17">
        <v>0.05</v>
      </c>
      <c r="O1514" s="16">
        <v>32.36</v>
      </c>
      <c r="P1514" s="16">
        <f t="shared" si="164"/>
        <v>273.63799999999998</v>
      </c>
      <c r="Q1514" s="16">
        <f t="shared" si="165"/>
        <v>129.44</v>
      </c>
      <c r="R1514" s="16">
        <f t="shared" si="166"/>
        <v>144.19800000000001</v>
      </c>
      <c r="S1514" s="18">
        <f t="shared" si="167"/>
        <v>0.52696628392255496</v>
      </c>
      <c r="T1514" s="19">
        <f>YEAR(SalesDataTable[[#This Row],[Order Date]])</f>
        <v>2026</v>
      </c>
      <c r="U1514" s="18" t="str">
        <f>"Q"&amp;ROUNDUP(MONTH(SalesDataTable[[#This Row],[Order Date]])/3,0)</f>
        <v>Q3</v>
      </c>
      <c r="V1514" s="15">
        <f>MONTH(SalesDataTable[[#This Row],[Order Date]])</f>
        <v>7</v>
      </c>
      <c r="W1514" s="18" t="str">
        <f>TEXT(SalesDataTable[[#This Row],[Order Date]],"mmm")</f>
        <v>Jul</v>
      </c>
    </row>
    <row r="1515" spans="1:23" ht="15.6">
      <c r="A1515" s="11">
        <v>5117</v>
      </c>
      <c r="B1515" s="12">
        <v>46232</v>
      </c>
      <c r="C1515" s="11">
        <f t="shared" si="161"/>
        <v>2026</v>
      </c>
      <c r="D1515" s="13" t="str">
        <f t="shared" si="162"/>
        <v>Jul</v>
      </c>
      <c r="E1515" s="14" t="str">
        <f t="shared" si="163"/>
        <v>Q3</v>
      </c>
      <c r="F1515" s="11" t="s">
        <v>30</v>
      </c>
      <c r="G1515" s="11" t="s">
        <v>65</v>
      </c>
      <c r="H1515" s="11" t="s">
        <v>26</v>
      </c>
      <c r="I1515" s="11" t="s">
        <v>40</v>
      </c>
      <c r="J1515" s="11" t="s">
        <v>33</v>
      </c>
      <c r="K1515" s="11" t="s">
        <v>61</v>
      </c>
      <c r="L1515" s="15">
        <v>1</v>
      </c>
      <c r="M1515" s="16">
        <v>154.87</v>
      </c>
      <c r="N1515" s="17">
        <v>0</v>
      </c>
      <c r="O1515" s="16">
        <v>80.459999999999994</v>
      </c>
      <c r="P1515" s="16">
        <f t="shared" si="164"/>
        <v>154.87</v>
      </c>
      <c r="Q1515" s="16">
        <f t="shared" si="165"/>
        <v>80.459999999999994</v>
      </c>
      <c r="R1515" s="16">
        <f t="shared" si="166"/>
        <v>74.41</v>
      </c>
      <c r="S1515" s="18">
        <f t="shared" si="167"/>
        <v>0.48046748886162599</v>
      </c>
      <c r="T1515" s="19">
        <f>YEAR(SalesDataTable[[#This Row],[Order Date]])</f>
        <v>2026</v>
      </c>
      <c r="U1515" s="18" t="str">
        <f>"Q"&amp;ROUNDUP(MONTH(SalesDataTable[[#This Row],[Order Date]])/3,0)</f>
        <v>Q3</v>
      </c>
      <c r="V1515" s="15">
        <f>MONTH(SalesDataTable[[#This Row],[Order Date]])</f>
        <v>7</v>
      </c>
      <c r="W1515" s="18" t="str">
        <f>TEXT(SalesDataTable[[#This Row],[Order Date]],"mmm")</f>
        <v>Jul</v>
      </c>
    </row>
    <row r="1516" spans="1:23" ht="15.6">
      <c r="A1516" s="11">
        <v>954</v>
      </c>
      <c r="B1516" s="12">
        <v>46233</v>
      </c>
      <c r="C1516" s="11">
        <f t="shared" si="161"/>
        <v>2026</v>
      </c>
      <c r="D1516" s="13" t="str">
        <f t="shared" si="162"/>
        <v>Jul</v>
      </c>
      <c r="E1516" s="14" t="str">
        <f t="shared" si="163"/>
        <v>Q3</v>
      </c>
      <c r="F1516" s="11" t="s">
        <v>30</v>
      </c>
      <c r="G1516" s="11" t="s">
        <v>31</v>
      </c>
      <c r="H1516" s="11" t="s">
        <v>26</v>
      </c>
      <c r="I1516" s="11" t="s">
        <v>37</v>
      </c>
      <c r="J1516" s="11" t="s">
        <v>38</v>
      </c>
      <c r="K1516" s="11" t="s">
        <v>68</v>
      </c>
      <c r="L1516" s="15">
        <v>3</v>
      </c>
      <c r="M1516" s="16">
        <v>134.61000000000001</v>
      </c>
      <c r="N1516" s="17">
        <v>0.1</v>
      </c>
      <c r="O1516" s="16">
        <v>65.77</v>
      </c>
      <c r="P1516" s="16">
        <f t="shared" si="164"/>
        <v>363.447</v>
      </c>
      <c r="Q1516" s="16">
        <f t="shared" si="165"/>
        <v>197.31</v>
      </c>
      <c r="R1516" s="16">
        <f t="shared" si="166"/>
        <v>166.137</v>
      </c>
      <c r="S1516" s="18">
        <f t="shared" si="167"/>
        <v>0.45711479252820902</v>
      </c>
      <c r="T1516" s="19">
        <f>YEAR(SalesDataTable[[#This Row],[Order Date]])</f>
        <v>2026</v>
      </c>
      <c r="U1516" s="18" t="str">
        <f>"Q"&amp;ROUNDUP(MONTH(SalesDataTable[[#This Row],[Order Date]])/3,0)</f>
        <v>Q3</v>
      </c>
      <c r="V1516" s="15">
        <f>MONTH(SalesDataTable[[#This Row],[Order Date]])</f>
        <v>7</v>
      </c>
      <c r="W1516" s="18" t="str">
        <f>TEXT(SalesDataTable[[#This Row],[Order Date]],"mmm")</f>
        <v>Jul</v>
      </c>
    </row>
    <row r="1517" spans="1:23" ht="15.6">
      <c r="A1517" s="11">
        <v>1644</v>
      </c>
      <c r="B1517" s="12">
        <v>46233</v>
      </c>
      <c r="C1517" s="11">
        <f t="shared" si="161"/>
        <v>2026</v>
      </c>
      <c r="D1517" s="13" t="str">
        <f t="shared" si="162"/>
        <v>Jul</v>
      </c>
      <c r="E1517" s="14" t="str">
        <f t="shared" si="163"/>
        <v>Q3</v>
      </c>
      <c r="F1517" s="11" t="s">
        <v>44</v>
      </c>
      <c r="G1517" s="11" t="s">
        <v>71</v>
      </c>
      <c r="H1517" s="11" t="s">
        <v>26</v>
      </c>
      <c r="I1517" s="11" t="s">
        <v>27</v>
      </c>
      <c r="J1517" s="11" t="s">
        <v>28</v>
      </c>
      <c r="K1517" s="11" t="s">
        <v>29</v>
      </c>
      <c r="L1517" s="15">
        <v>3</v>
      </c>
      <c r="M1517" s="16">
        <v>81.5</v>
      </c>
      <c r="N1517" s="17">
        <v>0.05</v>
      </c>
      <c r="O1517" s="16">
        <v>43.85</v>
      </c>
      <c r="P1517" s="16">
        <f t="shared" si="164"/>
        <v>232.27500000000001</v>
      </c>
      <c r="Q1517" s="16">
        <f t="shared" si="165"/>
        <v>131.55000000000001</v>
      </c>
      <c r="R1517" s="16">
        <f t="shared" si="166"/>
        <v>100.72499999999999</v>
      </c>
      <c r="S1517" s="18">
        <f t="shared" si="167"/>
        <v>0.43364546335163101</v>
      </c>
      <c r="T1517" s="19">
        <f>YEAR(SalesDataTable[[#This Row],[Order Date]])</f>
        <v>2026</v>
      </c>
      <c r="U1517" s="18" t="str">
        <f>"Q"&amp;ROUNDUP(MONTH(SalesDataTable[[#This Row],[Order Date]])/3,0)</f>
        <v>Q3</v>
      </c>
      <c r="V1517" s="15">
        <f>MONTH(SalesDataTable[[#This Row],[Order Date]])</f>
        <v>7</v>
      </c>
      <c r="W1517" s="18" t="str">
        <f>TEXT(SalesDataTable[[#This Row],[Order Date]],"mmm")</f>
        <v>Jul</v>
      </c>
    </row>
    <row r="1518" spans="1:23" ht="15.6">
      <c r="A1518" s="11">
        <v>2030</v>
      </c>
      <c r="B1518" s="12">
        <v>46233</v>
      </c>
      <c r="C1518" s="11">
        <f t="shared" si="161"/>
        <v>2026</v>
      </c>
      <c r="D1518" s="13" t="str">
        <f t="shared" si="162"/>
        <v>Jul</v>
      </c>
      <c r="E1518" s="14" t="str">
        <f t="shared" si="163"/>
        <v>Q3</v>
      </c>
      <c r="F1518" s="11" t="s">
        <v>24</v>
      </c>
      <c r="G1518" s="11" t="s">
        <v>25</v>
      </c>
      <c r="H1518" s="11" t="s">
        <v>52</v>
      </c>
      <c r="I1518" s="11" t="s">
        <v>40</v>
      </c>
      <c r="J1518" s="11" t="s">
        <v>38</v>
      </c>
      <c r="K1518" s="11" t="s">
        <v>68</v>
      </c>
      <c r="L1518" s="15">
        <v>2</v>
      </c>
      <c r="M1518" s="16">
        <v>135.63</v>
      </c>
      <c r="N1518" s="17">
        <v>0</v>
      </c>
      <c r="O1518" s="16">
        <v>66.63</v>
      </c>
      <c r="P1518" s="16">
        <f t="shared" si="164"/>
        <v>271.26</v>
      </c>
      <c r="Q1518" s="16">
        <f t="shared" si="165"/>
        <v>133.26</v>
      </c>
      <c r="R1518" s="16">
        <f t="shared" si="166"/>
        <v>138</v>
      </c>
      <c r="S1518" s="18">
        <f t="shared" si="167"/>
        <v>0.50873700508736996</v>
      </c>
      <c r="T1518" s="19">
        <f>YEAR(SalesDataTable[[#This Row],[Order Date]])</f>
        <v>2026</v>
      </c>
      <c r="U1518" s="18" t="str">
        <f>"Q"&amp;ROUNDUP(MONTH(SalesDataTable[[#This Row],[Order Date]])/3,0)</f>
        <v>Q3</v>
      </c>
      <c r="V1518" s="15">
        <f>MONTH(SalesDataTable[[#This Row],[Order Date]])</f>
        <v>7</v>
      </c>
      <c r="W1518" s="18" t="str">
        <f>TEXT(SalesDataTable[[#This Row],[Order Date]],"mmm")</f>
        <v>Jul</v>
      </c>
    </row>
    <row r="1519" spans="1:23" ht="15.6">
      <c r="A1519" s="11">
        <v>2595</v>
      </c>
      <c r="B1519" s="12">
        <v>46233</v>
      </c>
      <c r="C1519" s="11">
        <f t="shared" si="161"/>
        <v>2026</v>
      </c>
      <c r="D1519" s="13" t="str">
        <f t="shared" si="162"/>
        <v>Jul</v>
      </c>
      <c r="E1519" s="14" t="str">
        <f t="shared" si="163"/>
        <v>Q3</v>
      </c>
      <c r="F1519" s="11" t="s">
        <v>24</v>
      </c>
      <c r="G1519" s="11" t="s">
        <v>60</v>
      </c>
      <c r="H1519" s="11" t="s">
        <v>32</v>
      </c>
      <c r="I1519" s="11" t="s">
        <v>40</v>
      </c>
      <c r="J1519" s="11" t="s">
        <v>38</v>
      </c>
      <c r="K1519" s="11" t="s">
        <v>68</v>
      </c>
      <c r="L1519" s="15">
        <v>15</v>
      </c>
      <c r="M1519" s="16">
        <v>133.44999999999999</v>
      </c>
      <c r="N1519" s="17">
        <v>0.2</v>
      </c>
      <c r="O1519" s="16">
        <v>65.819999999999993</v>
      </c>
      <c r="P1519" s="16">
        <f t="shared" si="164"/>
        <v>1601.4</v>
      </c>
      <c r="Q1519" s="16">
        <f t="shared" si="165"/>
        <v>987.3</v>
      </c>
      <c r="R1519" s="16">
        <f t="shared" si="166"/>
        <v>614.1</v>
      </c>
      <c r="S1519" s="18">
        <f t="shared" si="167"/>
        <v>0.38347695766204598</v>
      </c>
      <c r="T1519" s="19">
        <f>YEAR(SalesDataTable[[#This Row],[Order Date]])</f>
        <v>2026</v>
      </c>
      <c r="U1519" s="18" t="str">
        <f>"Q"&amp;ROUNDUP(MONTH(SalesDataTable[[#This Row],[Order Date]])/3,0)</f>
        <v>Q3</v>
      </c>
      <c r="V1519" s="15">
        <f>MONTH(SalesDataTable[[#This Row],[Order Date]])</f>
        <v>7</v>
      </c>
      <c r="W1519" s="18" t="str">
        <f>TEXT(SalesDataTable[[#This Row],[Order Date]],"mmm")</f>
        <v>Jul</v>
      </c>
    </row>
    <row r="1520" spans="1:23" ht="15.6">
      <c r="A1520" s="11">
        <v>2763</v>
      </c>
      <c r="B1520" s="12">
        <v>46233</v>
      </c>
      <c r="C1520" s="11">
        <f t="shared" si="161"/>
        <v>2026</v>
      </c>
      <c r="D1520" s="13" t="str">
        <f t="shared" si="162"/>
        <v>Jul</v>
      </c>
      <c r="E1520" s="14" t="str">
        <f t="shared" si="163"/>
        <v>Q3</v>
      </c>
      <c r="F1520" s="11" t="s">
        <v>24</v>
      </c>
      <c r="G1520" s="11" t="s">
        <v>74</v>
      </c>
      <c r="H1520" s="11" t="s">
        <v>26</v>
      </c>
      <c r="I1520" s="11" t="s">
        <v>40</v>
      </c>
      <c r="J1520" s="11" t="s">
        <v>47</v>
      </c>
      <c r="K1520" s="11" t="s">
        <v>75</v>
      </c>
      <c r="L1520" s="15">
        <v>1</v>
      </c>
      <c r="M1520" s="16">
        <v>120.94</v>
      </c>
      <c r="N1520" s="17">
        <v>0</v>
      </c>
      <c r="O1520" s="16">
        <v>62.24</v>
      </c>
      <c r="P1520" s="16">
        <f t="shared" si="164"/>
        <v>120.94</v>
      </c>
      <c r="Q1520" s="16">
        <f t="shared" si="165"/>
        <v>62.24</v>
      </c>
      <c r="R1520" s="16">
        <f t="shared" si="166"/>
        <v>58.7</v>
      </c>
      <c r="S1520" s="18">
        <f t="shared" si="167"/>
        <v>0.48536464362493797</v>
      </c>
      <c r="T1520" s="19">
        <f>YEAR(SalesDataTable[[#This Row],[Order Date]])</f>
        <v>2026</v>
      </c>
      <c r="U1520" s="18" t="str">
        <f>"Q"&amp;ROUNDUP(MONTH(SalesDataTable[[#This Row],[Order Date]])/3,0)</f>
        <v>Q3</v>
      </c>
      <c r="V1520" s="15">
        <f>MONTH(SalesDataTable[[#This Row],[Order Date]])</f>
        <v>7</v>
      </c>
      <c r="W1520" s="18" t="str">
        <f>TEXT(SalesDataTable[[#This Row],[Order Date]],"mmm")</f>
        <v>Jul</v>
      </c>
    </row>
    <row r="1521" spans="1:23" ht="15.6">
      <c r="A1521" s="11">
        <v>3537</v>
      </c>
      <c r="B1521" s="12">
        <v>46233</v>
      </c>
      <c r="C1521" s="11">
        <f t="shared" si="161"/>
        <v>2026</v>
      </c>
      <c r="D1521" s="13" t="str">
        <f t="shared" si="162"/>
        <v>Jul</v>
      </c>
      <c r="E1521" s="14" t="str">
        <f t="shared" si="163"/>
        <v>Q3</v>
      </c>
      <c r="F1521" s="11" t="s">
        <v>30</v>
      </c>
      <c r="G1521" s="11" t="s">
        <v>65</v>
      </c>
      <c r="H1521" s="11" t="s">
        <v>26</v>
      </c>
      <c r="I1521" s="11" t="s">
        <v>27</v>
      </c>
      <c r="J1521" s="11" t="s">
        <v>47</v>
      </c>
      <c r="K1521" s="11" t="s">
        <v>48</v>
      </c>
      <c r="L1521" s="15">
        <v>2</v>
      </c>
      <c r="M1521" s="16">
        <v>332.99</v>
      </c>
      <c r="N1521" s="17">
        <v>0.15</v>
      </c>
      <c r="O1521" s="16">
        <v>199.09</v>
      </c>
      <c r="P1521" s="16">
        <f t="shared" si="164"/>
        <v>566.08299999999997</v>
      </c>
      <c r="Q1521" s="16">
        <f t="shared" si="165"/>
        <v>398.18</v>
      </c>
      <c r="R1521" s="16">
        <f t="shared" si="166"/>
        <v>167.90299999999999</v>
      </c>
      <c r="S1521" s="18">
        <f t="shared" si="167"/>
        <v>0.29660491482697798</v>
      </c>
      <c r="T1521" s="19">
        <f>YEAR(SalesDataTable[[#This Row],[Order Date]])</f>
        <v>2026</v>
      </c>
      <c r="U1521" s="18" t="str">
        <f>"Q"&amp;ROUNDUP(MONTH(SalesDataTable[[#This Row],[Order Date]])/3,0)</f>
        <v>Q3</v>
      </c>
      <c r="V1521" s="15">
        <f>MONTH(SalesDataTable[[#This Row],[Order Date]])</f>
        <v>7</v>
      </c>
      <c r="W1521" s="18" t="str">
        <f>TEXT(SalesDataTable[[#This Row],[Order Date]],"mmm")</f>
        <v>Jul</v>
      </c>
    </row>
    <row r="1522" spans="1:23" ht="15.6">
      <c r="A1522" s="11">
        <v>3550</v>
      </c>
      <c r="B1522" s="12">
        <v>46233</v>
      </c>
      <c r="C1522" s="11">
        <f t="shared" si="161"/>
        <v>2026</v>
      </c>
      <c r="D1522" s="13" t="str">
        <f t="shared" si="162"/>
        <v>Jul</v>
      </c>
      <c r="E1522" s="14" t="str">
        <f t="shared" si="163"/>
        <v>Q3</v>
      </c>
      <c r="F1522" s="11" t="s">
        <v>24</v>
      </c>
      <c r="G1522" s="11" t="s">
        <v>74</v>
      </c>
      <c r="H1522" s="11" t="s">
        <v>26</v>
      </c>
      <c r="I1522" s="11" t="s">
        <v>27</v>
      </c>
      <c r="J1522" s="11" t="s">
        <v>47</v>
      </c>
      <c r="K1522" s="11" t="s">
        <v>75</v>
      </c>
      <c r="L1522" s="15">
        <v>3</v>
      </c>
      <c r="M1522" s="16">
        <v>120.88</v>
      </c>
      <c r="N1522" s="17">
        <v>0</v>
      </c>
      <c r="O1522" s="16">
        <v>60.97</v>
      </c>
      <c r="P1522" s="16">
        <f t="shared" si="164"/>
        <v>362.64</v>
      </c>
      <c r="Q1522" s="16">
        <f t="shared" si="165"/>
        <v>182.91</v>
      </c>
      <c r="R1522" s="16">
        <f t="shared" si="166"/>
        <v>179.73</v>
      </c>
      <c r="S1522" s="18">
        <f t="shared" si="167"/>
        <v>0.49561548643282599</v>
      </c>
      <c r="T1522" s="19">
        <f>YEAR(SalesDataTable[[#This Row],[Order Date]])</f>
        <v>2026</v>
      </c>
      <c r="U1522" s="18" t="str">
        <f>"Q"&amp;ROUNDUP(MONTH(SalesDataTable[[#This Row],[Order Date]])/3,0)</f>
        <v>Q3</v>
      </c>
      <c r="V1522" s="15">
        <f>MONTH(SalesDataTable[[#This Row],[Order Date]])</f>
        <v>7</v>
      </c>
      <c r="W1522" s="18" t="str">
        <f>TEXT(SalesDataTable[[#This Row],[Order Date]],"mmm")</f>
        <v>Jul</v>
      </c>
    </row>
    <row r="1523" spans="1:23" ht="15.6">
      <c r="A1523" s="11">
        <v>3875</v>
      </c>
      <c r="B1523" s="12">
        <v>46233</v>
      </c>
      <c r="C1523" s="11">
        <f t="shared" si="161"/>
        <v>2026</v>
      </c>
      <c r="D1523" s="13" t="str">
        <f t="shared" si="162"/>
        <v>Jul</v>
      </c>
      <c r="E1523" s="14" t="str">
        <f t="shared" si="163"/>
        <v>Q3</v>
      </c>
      <c r="F1523" s="11" t="s">
        <v>44</v>
      </c>
      <c r="G1523" s="11" t="s">
        <v>57</v>
      </c>
      <c r="H1523" s="11" t="s">
        <v>26</v>
      </c>
      <c r="I1523" s="11" t="s">
        <v>27</v>
      </c>
      <c r="J1523" s="11" t="s">
        <v>28</v>
      </c>
      <c r="K1523" s="11" t="s">
        <v>54</v>
      </c>
      <c r="L1523" s="15">
        <v>1</v>
      </c>
      <c r="M1523" s="16">
        <v>101.73</v>
      </c>
      <c r="N1523" s="17">
        <v>0.05</v>
      </c>
      <c r="O1523" s="16">
        <v>51.63</v>
      </c>
      <c r="P1523" s="16">
        <f t="shared" si="164"/>
        <v>96.643500000000003</v>
      </c>
      <c r="Q1523" s="16">
        <f t="shared" si="165"/>
        <v>51.63</v>
      </c>
      <c r="R1523" s="16">
        <f t="shared" si="166"/>
        <v>45.013500000000001</v>
      </c>
      <c r="S1523" s="18">
        <f t="shared" si="167"/>
        <v>0.46576852038678201</v>
      </c>
      <c r="T1523" s="19">
        <f>YEAR(SalesDataTable[[#This Row],[Order Date]])</f>
        <v>2026</v>
      </c>
      <c r="U1523" s="18" t="str">
        <f>"Q"&amp;ROUNDUP(MONTH(SalesDataTable[[#This Row],[Order Date]])/3,0)</f>
        <v>Q3</v>
      </c>
      <c r="V1523" s="15">
        <f>MONTH(SalesDataTable[[#This Row],[Order Date]])</f>
        <v>7</v>
      </c>
      <c r="W1523" s="18" t="str">
        <f>TEXT(SalesDataTable[[#This Row],[Order Date]],"mmm")</f>
        <v>Jul</v>
      </c>
    </row>
    <row r="1524" spans="1:23" ht="15.6">
      <c r="A1524" s="11">
        <v>4467</v>
      </c>
      <c r="B1524" s="12">
        <v>46233</v>
      </c>
      <c r="C1524" s="11">
        <f t="shared" si="161"/>
        <v>2026</v>
      </c>
      <c r="D1524" s="13" t="str">
        <f t="shared" si="162"/>
        <v>Jul</v>
      </c>
      <c r="E1524" s="14" t="str">
        <f t="shared" si="163"/>
        <v>Q3</v>
      </c>
      <c r="F1524" s="11" t="s">
        <v>44</v>
      </c>
      <c r="G1524" s="11" t="s">
        <v>55</v>
      </c>
      <c r="H1524" s="11" t="s">
        <v>26</v>
      </c>
      <c r="I1524" s="11" t="s">
        <v>27</v>
      </c>
      <c r="J1524" s="11" t="s">
        <v>38</v>
      </c>
      <c r="K1524" s="11" t="s">
        <v>39</v>
      </c>
      <c r="L1524" s="15">
        <v>2</v>
      </c>
      <c r="M1524" s="16">
        <v>36.21</v>
      </c>
      <c r="N1524" s="17">
        <v>0</v>
      </c>
      <c r="O1524" s="16">
        <v>13.5</v>
      </c>
      <c r="P1524" s="16">
        <f t="shared" si="164"/>
        <v>72.42</v>
      </c>
      <c r="Q1524" s="16">
        <f t="shared" si="165"/>
        <v>27</v>
      </c>
      <c r="R1524" s="16">
        <f t="shared" si="166"/>
        <v>45.42</v>
      </c>
      <c r="S1524" s="18">
        <f t="shared" si="167"/>
        <v>0.62717481358740701</v>
      </c>
      <c r="T1524" s="19">
        <f>YEAR(SalesDataTable[[#This Row],[Order Date]])</f>
        <v>2026</v>
      </c>
      <c r="U1524" s="18" t="str">
        <f>"Q"&amp;ROUNDUP(MONTH(SalesDataTable[[#This Row],[Order Date]])/3,0)</f>
        <v>Q3</v>
      </c>
      <c r="V1524" s="15">
        <f>MONTH(SalesDataTable[[#This Row],[Order Date]])</f>
        <v>7</v>
      </c>
      <c r="W1524" s="18" t="str">
        <f>TEXT(SalesDataTable[[#This Row],[Order Date]],"mmm")</f>
        <v>Jul</v>
      </c>
    </row>
    <row r="1525" spans="1:23" ht="15.6">
      <c r="A1525" s="11">
        <v>739</v>
      </c>
      <c r="B1525" s="12">
        <v>46234</v>
      </c>
      <c r="C1525" s="11">
        <f t="shared" si="161"/>
        <v>2026</v>
      </c>
      <c r="D1525" s="13" t="str">
        <f t="shared" si="162"/>
        <v>Jul</v>
      </c>
      <c r="E1525" s="14" t="str">
        <f t="shared" si="163"/>
        <v>Q3</v>
      </c>
      <c r="F1525" s="11" t="s">
        <v>44</v>
      </c>
      <c r="G1525" s="11" t="s">
        <v>55</v>
      </c>
      <c r="H1525" s="11" t="s">
        <v>26</v>
      </c>
      <c r="I1525" s="11" t="s">
        <v>40</v>
      </c>
      <c r="J1525" s="11" t="s">
        <v>28</v>
      </c>
      <c r="K1525" s="11" t="s">
        <v>54</v>
      </c>
      <c r="L1525" s="15">
        <v>5</v>
      </c>
      <c r="M1525" s="16">
        <v>104.65</v>
      </c>
      <c r="N1525" s="17">
        <v>0</v>
      </c>
      <c r="O1525" s="16">
        <v>49.2</v>
      </c>
      <c r="P1525" s="16">
        <f t="shared" si="164"/>
        <v>523.25</v>
      </c>
      <c r="Q1525" s="16">
        <f t="shared" si="165"/>
        <v>246</v>
      </c>
      <c r="R1525" s="16">
        <f t="shared" si="166"/>
        <v>277.25</v>
      </c>
      <c r="S1525" s="18">
        <f t="shared" si="167"/>
        <v>0.52986144290492099</v>
      </c>
      <c r="T1525" s="19">
        <f>YEAR(SalesDataTable[[#This Row],[Order Date]])</f>
        <v>2026</v>
      </c>
      <c r="U1525" s="18" t="str">
        <f>"Q"&amp;ROUNDUP(MONTH(SalesDataTable[[#This Row],[Order Date]])/3,0)</f>
        <v>Q3</v>
      </c>
      <c r="V1525" s="15">
        <f>MONTH(SalesDataTable[[#This Row],[Order Date]])</f>
        <v>7</v>
      </c>
      <c r="W1525" s="18" t="str">
        <f>TEXT(SalesDataTable[[#This Row],[Order Date]],"mmm")</f>
        <v>Jul</v>
      </c>
    </row>
    <row r="1526" spans="1:23" ht="15.6">
      <c r="A1526" s="11">
        <v>2376</v>
      </c>
      <c r="B1526" s="12">
        <v>46234</v>
      </c>
      <c r="C1526" s="11">
        <f t="shared" si="161"/>
        <v>2026</v>
      </c>
      <c r="D1526" s="13" t="str">
        <f t="shared" si="162"/>
        <v>Jul</v>
      </c>
      <c r="E1526" s="14" t="str">
        <f t="shared" si="163"/>
        <v>Q3</v>
      </c>
      <c r="F1526" s="11" t="s">
        <v>35</v>
      </c>
      <c r="G1526" s="11" t="s">
        <v>49</v>
      </c>
      <c r="H1526" s="11" t="s">
        <v>32</v>
      </c>
      <c r="I1526" s="11" t="s">
        <v>27</v>
      </c>
      <c r="J1526" s="11" t="s">
        <v>47</v>
      </c>
      <c r="K1526" s="11" t="s">
        <v>53</v>
      </c>
      <c r="L1526" s="15">
        <v>5</v>
      </c>
      <c r="M1526" s="16">
        <v>198.35</v>
      </c>
      <c r="N1526" s="17">
        <v>0.05</v>
      </c>
      <c r="O1526" s="16">
        <v>104.96</v>
      </c>
      <c r="P1526" s="16">
        <f t="shared" si="164"/>
        <v>942.16250000000002</v>
      </c>
      <c r="Q1526" s="16">
        <f t="shared" si="165"/>
        <v>524.79999999999995</v>
      </c>
      <c r="R1526" s="16">
        <f t="shared" si="166"/>
        <v>417.36250000000001</v>
      </c>
      <c r="S1526" s="18">
        <f t="shared" si="167"/>
        <v>0.442983561752882</v>
      </c>
      <c r="T1526" s="19">
        <f>YEAR(SalesDataTable[[#This Row],[Order Date]])</f>
        <v>2026</v>
      </c>
      <c r="U1526" s="18" t="str">
        <f>"Q"&amp;ROUNDUP(MONTH(SalesDataTable[[#This Row],[Order Date]])/3,0)</f>
        <v>Q3</v>
      </c>
      <c r="V1526" s="15">
        <f>MONTH(SalesDataTable[[#This Row],[Order Date]])</f>
        <v>7</v>
      </c>
      <c r="W1526" s="18" t="str">
        <f>TEXT(SalesDataTable[[#This Row],[Order Date]],"mmm")</f>
        <v>Jul</v>
      </c>
    </row>
    <row r="1527" spans="1:23" ht="15.6">
      <c r="A1527" s="11">
        <v>3109</v>
      </c>
      <c r="B1527" s="12">
        <v>46234</v>
      </c>
      <c r="C1527" s="11">
        <f t="shared" si="161"/>
        <v>2026</v>
      </c>
      <c r="D1527" s="13" t="str">
        <f t="shared" si="162"/>
        <v>Jul</v>
      </c>
      <c r="E1527" s="14" t="str">
        <f t="shared" si="163"/>
        <v>Q3</v>
      </c>
      <c r="F1527" s="11" t="s">
        <v>24</v>
      </c>
      <c r="G1527" s="11" t="s">
        <v>25</v>
      </c>
      <c r="H1527" s="11" t="s">
        <v>52</v>
      </c>
      <c r="I1527" s="11" t="s">
        <v>27</v>
      </c>
      <c r="J1527" s="11" t="s">
        <v>58</v>
      </c>
      <c r="K1527" s="11" t="s">
        <v>66</v>
      </c>
      <c r="L1527" s="15">
        <v>2</v>
      </c>
      <c r="M1527" s="16">
        <v>36.56</v>
      </c>
      <c r="N1527" s="17">
        <v>0.05</v>
      </c>
      <c r="O1527" s="16">
        <v>13.76</v>
      </c>
      <c r="P1527" s="16">
        <f t="shared" si="164"/>
        <v>69.463999999999999</v>
      </c>
      <c r="Q1527" s="16">
        <f t="shared" si="165"/>
        <v>27.52</v>
      </c>
      <c r="R1527" s="16">
        <f t="shared" si="166"/>
        <v>41.944000000000003</v>
      </c>
      <c r="S1527" s="18">
        <f t="shared" si="167"/>
        <v>0.60382356328457898</v>
      </c>
      <c r="T1527" s="19">
        <f>YEAR(SalesDataTable[[#This Row],[Order Date]])</f>
        <v>2026</v>
      </c>
      <c r="U1527" s="18" t="str">
        <f>"Q"&amp;ROUNDUP(MONTH(SalesDataTable[[#This Row],[Order Date]])/3,0)</f>
        <v>Q3</v>
      </c>
      <c r="V1527" s="15">
        <f>MONTH(SalesDataTable[[#This Row],[Order Date]])</f>
        <v>7</v>
      </c>
      <c r="W1527" s="18" t="str">
        <f>TEXT(SalesDataTable[[#This Row],[Order Date]],"mmm")</f>
        <v>Jul</v>
      </c>
    </row>
    <row r="1528" spans="1:23" ht="15.6">
      <c r="A1528" s="11">
        <v>4362</v>
      </c>
      <c r="B1528" s="12">
        <v>46234</v>
      </c>
      <c r="C1528" s="11">
        <f t="shared" si="161"/>
        <v>2026</v>
      </c>
      <c r="D1528" s="13" t="str">
        <f t="shared" si="162"/>
        <v>Jul</v>
      </c>
      <c r="E1528" s="14" t="str">
        <f t="shared" si="163"/>
        <v>Q3</v>
      </c>
      <c r="F1528" s="11" t="s">
        <v>30</v>
      </c>
      <c r="G1528" s="11" t="s">
        <v>73</v>
      </c>
      <c r="H1528" s="11" t="s">
        <v>26</v>
      </c>
      <c r="I1528" s="11" t="s">
        <v>27</v>
      </c>
      <c r="J1528" s="11" t="s">
        <v>33</v>
      </c>
      <c r="K1528" s="11" t="s">
        <v>34</v>
      </c>
      <c r="L1528" s="15">
        <v>5</v>
      </c>
      <c r="M1528" s="16">
        <v>92.41</v>
      </c>
      <c r="N1528" s="17">
        <v>0</v>
      </c>
      <c r="O1528" s="16">
        <v>44.29</v>
      </c>
      <c r="P1528" s="16">
        <f t="shared" si="164"/>
        <v>462.05</v>
      </c>
      <c r="Q1528" s="16">
        <f t="shared" si="165"/>
        <v>221.45</v>
      </c>
      <c r="R1528" s="16">
        <f t="shared" si="166"/>
        <v>240.6</v>
      </c>
      <c r="S1528" s="18">
        <f t="shared" si="167"/>
        <v>0.52072286549074798</v>
      </c>
      <c r="T1528" s="19">
        <f>YEAR(SalesDataTable[[#This Row],[Order Date]])</f>
        <v>2026</v>
      </c>
      <c r="U1528" s="18" t="str">
        <f>"Q"&amp;ROUNDUP(MONTH(SalesDataTable[[#This Row],[Order Date]])/3,0)</f>
        <v>Q3</v>
      </c>
      <c r="V1528" s="15">
        <f>MONTH(SalesDataTable[[#This Row],[Order Date]])</f>
        <v>7</v>
      </c>
      <c r="W1528" s="18" t="str">
        <f>TEXT(SalesDataTable[[#This Row],[Order Date]],"mmm")</f>
        <v>Jul</v>
      </c>
    </row>
    <row r="1529" spans="1:23" ht="15.6">
      <c r="A1529" s="11">
        <v>777</v>
      </c>
      <c r="B1529" s="12">
        <v>46235</v>
      </c>
      <c r="C1529" s="11">
        <f t="shared" si="161"/>
        <v>2026</v>
      </c>
      <c r="D1529" s="13" t="str">
        <f t="shared" si="162"/>
        <v>Aug</v>
      </c>
      <c r="E1529" s="14" t="str">
        <f t="shared" si="163"/>
        <v>Q3</v>
      </c>
      <c r="F1529" s="11" t="s">
        <v>44</v>
      </c>
      <c r="G1529" s="11" t="s">
        <v>71</v>
      </c>
      <c r="H1529" s="11" t="s">
        <v>26</v>
      </c>
      <c r="I1529" s="11" t="s">
        <v>27</v>
      </c>
      <c r="J1529" s="11" t="s">
        <v>47</v>
      </c>
      <c r="K1529" s="11" t="s">
        <v>75</v>
      </c>
      <c r="L1529" s="15">
        <v>4</v>
      </c>
      <c r="M1529" s="16">
        <v>121.87</v>
      </c>
      <c r="N1529" s="17">
        <v>0</v>
      </c>
      <c r="O1529" s="16">
        <v>59.89</v>
      </c>
      <c r="P1529" s="16">
        <f t="shared" si="164"/>
        <v>487.48</v>
      </c>
      <c r="Q1529" s="16">
        <f t="shared" si="165"/>
        <v>239.56</v>
      </c>
      <c r="R1529" s="16">
        <f t="shared" si="166"/>
        <v>247.92</v>
      </c>
      <c r="S1529" s="18">
        <f t="shared" si="167"/>
        <v>0.50857471075736405</v>
      </c>
      <c r="T1529" s="19">
        <f>YEAR(SalesDataTable[[#This Row],[Order Date]])</f>
        <v>2026</v>
      </c>
      <c r="U1529" s="18" t="str">
        <f>"Q"&amp;ROUNDUP(MONTH(SalesDataTable[[#This Row],[Order Date]])/3,0)</f>
        <v>Q3</v>
      </c>
      <c r="V1529" s="15">
        <f>MONTH(SalesDataTable[[#This Row],[Order Date]])</f>
        <v>8</v>
      </c>
      <c r="W1529" s="18" t="str">
        <f>TEXT(SalesDataTable[[#This Row],[Order Date]],"mmm")</f>
        <v>Aug</v>
      </c>
    </row>
    <row r="1530" spans="1:23" ht="15.6">
      <c r="A1530" s="11">
        <v>831</v>
      </c>
      <c r="B1530" s="12">
        <v>46235</v>
      </c>
      <c r="C1530" s="11">
        <f t="shared" si="161"/>
        <v>2026</v>
      </c>
      <c r="D1530" s="13" t="str">
        <f t="shared" si="162"/>
        <v>Aug</v>
      </c>
      <c r="E1530" s="14" t="str">
        <f t="shared" si="163"/>
        <v>Q3</v>
      </c>
      <c r="F1530" s="11" t="s">
        <v>44</v>
      </c>
      <c r="G1530" s="11" t="s">
        <v>57</v>
      </c>
      <c r="H1530" s="11" t="s">
        <v>26</v>
      </c>
      <c r="I1530" s="11" t="s">
        <v>27</v>
      </c>
      <c r="J1530" s="11" t="s">
        <v>38</v>
      </c>
      <c r="K1530" s="11" t="s">
        <v>68</v>
      </c>
      <c r="L1530" s="15">
        <v>2</v>
      </c>
      <c r="M1530" s="16">
        <v>130.9</v>
      </c>
      <c r="N1530" s="17">
        <v>0.05</v>
      </c>
      <c r="O1530" s="16">
        <v>67.959999999999994</v>
      </c>
      <c r="P1530" s="16">
        <f t="shared" si="164"/>
        <v>248.71</v>
      </c>
      <c r="Q1530" s="16">
        <f t="shared" si="165"/>
        <v>135.91999999999999</v>
      </c>
      <c r="R1530" s="16">
        <f t="shared" si="166"/>
        <v>112.79</v>
      </c>
      <c r="S1530" s="18">
        <f t="shared" si="167"/>
        <v>0.45350006031120599</v>
      </c>
      <c r="T1530" s="19">
        <f>YEAR(SalesDataTable[[#This Row],[Order Date]])</f>
        <v>2026</v>
      </c>
      <c r="U1530" s="18" t="str">
        <f>"Q"&amp;ROUNDUP(MONTH(SalesDataTable[[#This Row],[Order Date]])/3,0)</f>
        <v>Q3</v>
      </c>
      <c r="V1530" s="15">
        <f>MONTH(SalesDataTable[[#This Row],[Order Date]])</f>
        <v>8</v>
      </c>
      <c r="W1530" s="18" t="str">
        <f>TEXT(SalesDataTable[[#This Row],[Order Date]],"mmm")</f>
        <v>Aug</v>
      </c>
    </row>
    <row r="1531" spans="1:23" ht="15.6">
      <c r="A1531" s="11">
        <v>2059</v>
      </c>
      <c r="B1531" s="12">
        <v>46235</v>
      </c>
      <c r="C1531" s="11">
        <f t="shared" si="161"/>
        <v>2026</v>
      </c>
      <c r="D1531" s="13" t="str">
        <f t="shared" si="162"/>
        <v>Aug</v>
      </c>
      <c r="E1531" s="14" t="str">
        <f t="shared" si="163"/>
        <v>Q3</v>
      </c>
      <c r="F1531" s="11" t="s">
        <v>35</v>
      </c>
      <c r="G1531" s="11" t="s">
        <v>36</v>
      </c>
      <c r="H1531" s="11" t="s">
        <v>43</v>
      </c>
      <c r="I1531" s="11" t="s">
        <v>37</v>
      </c>
      <c r="J1531" s="11" t="s">
        <v>28</v>
      </c>
      <c r="K1531" s="11" t="s">
        <v>46</v>
      </c>
      <c r="L1531" s="15">
        <v>1</v>
      </c>
      <c r="M1531" s="16">
        <v>50.98</v>
      </c>
      <c r="N1531" s="17">
        <v>0</v>
      </c>
      <c r="O1531" s="16">
        <v>22.92</v>
      </c>
      <c r="P1531" s="16">
        <f t="shared" si="164"/>
        <v>50.98</v>
      </c>
      <c r="Q1531" s="16">
        <f t="shared" si="165"/>
        <v>22.92</v>
      </c>
      <c r="R1531" s="16">
        <f t="shared" si="166"/>
        <v>28.06</v>
      </c>
      <c r="S1531" s="18">
        <f t="shared" si="167"/>
        <v>0.55041192624558599</v>
      </c>
      <c r="T1531" s="19">
        <f>YEAR(SalesDataTable[[#This Row],[Order Date]])</f>
        <v>2026</v>
      </c>
      <c r="U1531" s="18" t="str">
        <f>"Q"&amp;ROUNDUP(MONTH(SalesDataTable[[#This Row],[Order Date]])/3,0)</f>
        <v>Q3</v>
      </c>
      <c r="V1531" s="15">
        <f>MONTH(SalesDataTable[[#This Row],[Order Date]])</f>
        <v>8</v>
      </c>
      <c r="W1531" s="18" t="str">
        <f>TEXT(SalesDataTable[[#This Row],[Order Date]],"mmm")</f>
        <v>Aug</v>
      </c>
    </row>
    <row r="1532" spans="1:23" ht="15.6">
      <c r="A1532" s="11">
        <v>2519</v>
      </c>
      <c r="B1532" s="12">
        <v>46235</v>
      </c>
      <c r="C1532" s="11">
        <f t="shared" si="161"/>
        <v>2026</v>
      </c>
      <c r="D1532" s="13" t="str">
        <f t="shared" si="162"/>
        <v>Aug</v>
      </c>
      <c r="E1532" s="14" t="str">
        <f t="shared" si="163"/>
        <v>Q3</v>
      </c>
      <c r="F1532" s="11" t="s">
        <v>35</v>
      </c>
      <c r="G1532" s="11" t="s">
        <v>36</v>
      </c>
      <c r="H1532" s="11" t="s">
        <v>26</v>
      </c>
      <c r="I1532" s="11" t="s">
        <v>27</v>
      </c>
      <c r="J1532" s="11" t="s">
        <v>33</v>
      </c>
      <c r="K1532" s="11" t="s">
        <v>34</v>
      </c>
      <c r="L1532" s="15">
        <v>2</v>
      </c>
      <c r="M1532" s="16">
        <v>91.11</v>
      </c>
      <c r="N1532" s="17">
        <v>0</v>
      </c>
      <c r="O1532" s="16">
        <v>44.19</v>
      </c>
      <c r="P1532" s="16">
        <f t="shared" si="164"/>
        <v>182.22</v>
      </c>
      <c r="Q1532" s="16">
        <f t="shared" si="165"/>
        <v>88.38</v>
      </c>
      <c r="R1532" s="16">
        <f t="shared" si="166"/>
        <v>93.84</v>
      </c>
      <c r="S1532" s="18">
        <f t="shared" si="167"/>
        <v>0.51498189002304895</v>
      </c>
      <c r="T1532" s="19">
        <f>YEAR(SalesDataTable[[#This Row],[Order Date]])</f>
        <v>2026</v>
      </c>
      <c r="U1532" s="18" t="str">
        <f>"Q"&amp;ROUNDUP(MONTH(SalesDataTable[[#This Row],[Order Date]])/3,0)</f>
        <v>Q3</v>
      </c>
      <c r="V1532" s="15">
        <f>MONTH(SalesDataTable[[#This Row],[Order Date]])</f>
        <v>8</v>
      </c>
      <c r="W1532" s="18" t="str">
        <f>TEXT(SalesDataTable[[#This Row],[Order Date]],"mmm")</f>
        <v>Aug</v>
      </c>
    </row>
    <row r="1533" spans="1:23" ht="15.6">
      <c r="A1533" s="11">
        <v>2644</v>
      </c>
      <c r="B1533" s="12">
        <v>46235</v>
      </c>
      <c r="C1533" s="11">
        <f t="shared" si="161"/>
        <v>2026</v>
      </c>
      <c r="D1533" s="13" t="str">
        <f t="shared" si="162"/>
        <v>Aug</v>
      </c>
      <c r="E1533" s="14" t="str">
        <f t="shared" si="163"/>
        <v>Q3</v>
      </c>
      <c r="F1533" s="11" t="s">
        <v>24</v>
      </c>
      <c r="G1533" s="11" t="s">
        <v>25</v>
      </c>
      <c r="H1533" s="11" t="s">
        <v>52</v>
      </c>
      <c r="I1533" s="11" t="s">
        <v>27</v>
      </c>
      <c r="J1533" s="11" t="s">
        <v>38</v>
      </c>
      <c r="K1533" s="11" t="s">
        <v>39</v>
      </c>
      <c r="L1533" s="15">
        <v>3</v>
      </c>
      <c r="M1533" s="16">
        <v>35.619999999999997</v>
      </c>
      <c r="N1533" s="17">
        <v>0.05</v>
      </c>
      <c r="O1533" s="16">
        <v>13.47</v>
      </c>
      <c r="P1533" s="16">
        <f t="shared" si="164"/>
        <v>101.517</v>
      </c>
      <c r="Q1533" s="16">
        <f t="shared" si="165"/>
        <v>40.409999999999997</v>
      </c>
      <c r="R1533" s="16">
        <f t="shared" si="166"/>
        <v>61.106999999999999</v>
      </c>
      <c r="S1533" s="18">
        <f t="shared" si="167"/>
        <v>0.60193859156594498</v>
      </c>
      <c r="T1533" s="19">
        <f>YEAR(SalesDataTable[[#This Row],[Order Date]])</f>
        <v>2026</v>
      </c>
      <c r="U1533" s="18" t="str">
        <f>"Q"&amp;ROUNDUP(MONTH(SalesDataTable[[#This Row],[Order Date]])/3,0)</f>
        <v>Q3</v>
      </c>
      <c r="V1533" s="15">
        <f>MONTH(SalesDataTable[[#This Row],[Order Date]])</f>
        <v>8</v>
      </c>
      <c r="W1533" s="18" t="str">
        <f>TEXT(SalesDataTable[[#This Row],[Order Date]],"mmm")</f>
        <v>Aug</v>
      </c>
    </row>
    <row r="1534" spans="1:23" ht="15.6">
      <c r="A1534" s="11">
        <v>4141</v>
      </c>
      <c r="B1534" s="12">
        <v>46235</v>
      </c>
      <c r="C1534" s="11">
        <f t="shared" si="161"/>
        <v>2026</v>
      </c>
      <c r="D1534" s="13" t="str">
        <f t="shared" si="162"/>
        <v>Aug</v>
      </c>
      <c r="E1534" s="14" t="str">
        <f t="shared" si="163"/>
        <v>Q3</v>
      </c>
      <c r="F1534" s="11" t="s">
        <v>44</v>
      </c>
      <c r="G1534" s="11" t="s">
        <v>71</v>
      </c>
      <c r="H1534" s="11" t="s">
        <v>26</v>
      </c>
      <c r="I1534" s="11" t="s">
        <v>37</v>
      </c>
      <c r="J1534" s="11" t="s">
        <v>33</v>
      </c>
      <c r="K1534" s="11" t="s">
        <v>34</v>
      </c>
      <c r="L1534" s="15">
        <v>1</v>
      </c>
      <c r="M1534" s="16">
        <v>91.95</v>
      </c>
      <c r="N1534" s="17">
        <v>0.05</v>
      </c>
      <c r="O1534" s="16">
        <v>46.47</v>
      </c>
      <c r="P1534" s="16">
        <f t="shared" si="164"/>
        <v>87.352500000000006</v>
      </c>
      <c r="Q1534" s="16">
        <f t="shared" si="165"/>
        <v>46.47</v>
      </c>
      <c r="R1534" s="16">
        <f t="shared" si="166"/>
        <v>40.8825</v>
      </c>
      <c r="S1534" s="18">
        <f t="shared" si="167"/>
        <v>0.46801751523997598</v>
      </c>
      <c r="T1534" s="19">
        <f>YEAR(SalesDataTable[[#This Row],[Order Date]])</f>
        <v>2026</v>
      </c>
      <c r="U1534" s="18" t="str">
        <f>"Q"&amp;ROUNDUP(MONTH(SalesDataTable[[#This Row],[Order Date]])/3,0)</f>
        <v>Q3</v>
      </c>
      <c r="V1534" s="15">
        <f>MONTH(SalesDataTable[[#This Row],[Order Date]])</f>
        <v>8</v>
      </c>
      <c r="W1534" s="18" t="str">
        <f>TEXT(SalesDataTable[[#This Row],[Order Date]],"mmm")</f>
        <v>Aug</v>
      </c>
    </row>
    <row r="1535" spans="1:23" ht="15.6">
      <c r="A1535" s="11">
        <v>4804</v>
      </c>
      <c r="B1535" s="12">
        <v>46235</v>
      </c>
      <c r="C1535" s="11">
        <f t="shared" si="161"/>
        <v>2026</v>
      </c>
      <c r="D1535" s="13" t="str">
        <f t="shared" si="162"/>
        <v>Aug</v>
      </c>
      <c r="E1535" s="14" t="str">
        <f t="shared" si="163"/>
        <v>Q3</v>
      </c>
      <c r="F1535" s="11" t="s">
        <v>24</v>
      </c>
      <c r="G1535" s="11" t="s">
        <v>60</v>
      </c>
      <c r="H1535" s="11" t="s">
        <v>26</v>
      </c>
      <c r="I1535" s="11" t="s">
        <v>27</v>
      </c>
      <c r="J1535" s="11" t="s">
        <v>58</v>
      </c>
      <c r="K1535" s="11" t="s">
        <v>69</v>
      </c>
      <c r="L1535" s="15">
        <v>1</v>
      </c>
      <c r="M1535" s="16">
        <v>49.46</v>
      </c>
      <c r="N1535" s="17">
        <v>0</v>
      </c>
      <c r="O1535" s="16">
        <v>21.47</v>
      </c>
      <c r="P1535" s="16">
        <f t="shared" si="164"/>
        <v>49.46</v>
      </c>
      <c r="Q1535" s="16">
        <f t="shared" si="165"/>
        <v>21.47</v>
      </c>
      <c r="R1535" s="16">
        <f t="shared" si="166"/>
        <v>27.99</v>
      </c>
      <c r="S1535" s="18">
        <f t="shared" si="167"/>
        <v>0.56591184795794602</v>
      </c>
      <c r="T1535" s="19">
        <f>YEAR(SalesDataTable[[#This Row],[Order Date]])</f>
        <v>2026</v>
      </c>
      <c r="U1535" s="18" t="str">
        <f>"Q"&amp;ROUNDUP(MONTH(SalesDataTable[[#This Row],[Order Date]])/3,0)</f>
        <v>Q3</v>
      </c>
      <c r="V1535" s="15">
        <f>MONTH(SalesDataTable[[#This Row],[Order Date]])</f>
        <v>8</v>
      </c>
      <c r="W1535" s="18" t="str">
        <f>TEXT(SalesDataTable[[#This Row],[Order Date]],"mmm")</f>
        <v>Aug</v>
      </c>
    </row>
    <row r="1536" spans="1:23" ht="15.6">
      <c r="A1536" s="11">
        <v>5161</v>
      </c>
      <c r="B1536" s="12">
        <v>46235</v>
      </c>
      <c r="C1536" s="11">
        <f t="shared" si="161"/>
        <v>2026</v>
      </c>
      <c r="D1536" s="13" t="str">
        <f t="shared" si="162"/>
        <v>Aug</v>
      </c>
      <c r="E1536" s="14" t="str">
        <f t="shared" si="163"/>
        <v>Q3</v>
      </c>
      <c r="F1536" s="11" t="s">
        <v>24</v>
      </c>
      <c r="G1536" s="11" t="s">
        <v>74</v>
      </c>
      <c r="H1536" s="11" t="s">
        <v>26</v>
      </c>
      <c r="I1536" s="11" t="s">
        <v>37</v>
      </c>
      <c r="J1536" s="11" t="s">
        <v>28</v>
      </c>
      <c r="K1536" s="11" t="s">
        <v>50</v>
      </c>
      <c r="L1536" s="15">
        <v>1</v>
      </c>
      <c r="M1536" s="16">
        <v>41.25</v>
      </c>
      <c r="N1536" s="17">
        <v>0.05</v>
      </c>
      <c r="O1536" s="16">
        <v>16.98</v>
      </c>
      <c r="P1536" s="16">
        <f t="shared" si="164"/>
        <v>39.1875</v>
      </c>
      <c r="Q1536" s="16">
        <f t="shared" si="165"/>
        <v>16.98</v>
      </c>
      <c r="R1536" s="16">
        <f t="shared" si="166"/>
        <v>22.2075</v>
      </c>
      <c r="S1536" s="18">
        <f t="shared" si="167"/>
        <v>0.56669856459330104</v>
      </c>
      <c r="T1536" s="19">
        <f>YEAR(SalesDataTable[[#This Row],[Order Date]])</f>
        <v>2026</v>
      </c>
      <c r="U1536" s="18" t="str">
        <f>"Q"&amp;ROUNDUP(MONTH(SalesDataTable[[#This Row],[Order Date]])/3,0)</f>
        <v>Q3</v>
      </c>
      <c r="V1536" s="15">
        <f>MONTH(SalesDataTable[[#This Row],[Order Date]])</f>
        <v>8</v>
      </c>
      <c r="W1536" s="18" t="str">
        <f>TEXT(SalesDataTable[[#This Row],[Order Date]],"mmm")</f>
        <v>Aug</v>
      </c>
    </row>
    <row r="1537" spans="1:23" ht="15.6">
      <c r="A1537" s="11">
        <v>590</v>
      </c>
      <c r="B1537" s="12">
        <v>46236</v>
      </c>
      <c r="C1537" s="11">
        <f t="shared" si="161"/>
        <v>2026</v>
      </c>
      <c r="D1537" s="13" t="str">
        <f t="shared" si="162"/>
        <v>Aug</v>
      </c>
      <c r="E1537" s="14" t="str">
        <f t="shared" si="163"/>
        <v>Q3</v>
      </c>
      <c r="F1537" s="11" t="s">
        <v>35</v>
      </c>
      <c r="G1537" s="11" t="s">
        <v>49</v>
      </c>
      <c r="H1537" s="11" t="s">
        <v>26</v>
      </c>
      <c r="I1537" s="11" t="s">
        <v>27</v>
      </c>
      <c r="J1537" s="11" t="s">
        <v>38</v>
      </c>
      <c r="K1537" s="11" t="s">
        <v>68</v>
      </c>
      <c r="L1537" s="15">
        <v>4</v>
      </c>
      <c r="M1537" s="16">
        <v>133.65</v>
      </c>
      <c r="N1537" s="17">
        <v>0</v>
      </c>
      <c r="O1537" s="16">
        <v>66</v>
      </c>
      <c r="P1537" s="16">
        <f t="shared" si="164"/>
        <v>534.6</v>
      </c>
      <c r="Q1537" s="16">
        <f t="shared" si="165"/>
        <v>264</v>
      </c>
      <c r="R1537" s="16">
        <f t="shared" si="166"/>
        <v>270.60000000000002</v>
      </c>
      <c r="S1537" s="18">
        <f t="shared" si="167"/>
        <v>0.50617283950617298</v>
      </c>
      <c r="T1537" s="19">
        <f>YEAR(SalesDataTable[[#This Row],[Order Date]])</f>
        <v>2026</v>
      </c>
      <c r="U1537" s="18" t="str">
        <f>"Q"&amp;ROUNDUP(MONTH(SalesDataTable[[#This Row],[Order Date]])/3,0)</f>
        <v>Q3</v>
      </c>
      <c r="V1537" s="15">
        <f>MONTH(SalesDataTable[[#This Row],[Order Date]])</f>
        <v>8</v>
      </c>
      <c r="W1537" s="18" t="str">
        <f>TEXT(SalesDataTable[[#This Row],[Order Date]],"mmm")</f>
        <v>Aug</v>
      </c>
    </row>
    <row r="1538" spans="1:23" ht="15.6">
      <c r="A1538" s="11">
        <v>1599</v>
      </c>
      <c r="B1538" s="12">
        <v>46236</v>
      </c>
      <c r="C1538" s="11">
        <f t="shared" ref="C1538:C1601" si="168">YEAR(B1538)</f>
        <v>2026</v>
      </c>
      <c r="D1538" s="13" t="str">
        <f t="shared" ref="D1538:D1601" si="169">TEXT(B1538,"MMM")</f>
        <v>Aug</v>
      </c>
      <c r="E1538" s="14" t="str">
        <f t="shared" ref="E1538:E1601" si="170">"Q"&amp;ROUNDUP(MONTH(B1538)/3,0)</f>
        <v>Q3</v>
      </c>
      <c r="F1538" s="11" t="s">
        <v>44</v>
      </c>
      <c r="G1538" s="11" t="s">
        <v>45</v>
      </c>
      <c r="H1538" s="11" t="s">
        <v>26</v>
      </c>
      <c r="I1538" s="11" t="s">
        <v>27</v>
      </c>
      <c r="J1538" s="11" t="s">
        <v>47</v>
      </c>
      <c r="K1538" s="11" t="s">
        <v>53</v>
      </c>
      <c r="L1538" s="15">
        <v>2</v>
      </c>
      <c r="M1538" s="16">
        <v>200.45</v>
      </c>
      <c r="N1538" s="17">
        <v>0.05</v>
      </c>
      <c r="O1538" s="16">
        <v>105.42</v>
      </c>
      <c r="P1538" s="16">
        <f t="shared" ref="P1538:P1601" si="171">L1538*M1538*(1-N1538)</f>
        <v>380.85500000000002</v>
      </c>
      <c r="Q1538" s="16">
        <f t="shared" ref="Q1538:Q1601" si="172">L1538*O1538</f>
        <v>210.84</v>
      </c>
      <c r="R1538" s="16">
        <f t="shared" ref="R1538:R1601" si="173">P1538-Q1538</f>
        <v>170.01499999999999</v>
      </c>
      <c r="S1538" s="18">
        <f t="shared" ref="S1538:S1601" si="174">IFERROR(R1538/P1538,0)</f>
        <v>0.44640348689133702</v>
      </c>
      <c r="T1538" s="19">
        <f>YEAR(SalesDataTable[[#This Row],[Order Date]])</f>
        <v>2026</v>
      </c>
      <c r="U1538" s="18" t="str">
        <f>"Q"&amp;ROUNDUP(MONTH(SalesDataTable[[#This Row],[Order Date]])/3,0)</f>
        <v>Q3</v>
      </c>
      <c r="V1538" s="15">
        <f>MONTH(SalesDataTable[[#This Row],[Order Date]])</f>
        <v>8</v>
      </c>
      <c r="W1538" s="18" t="str">
        <f>TEXT(SalesDataTable[[#This Row],[Order Date]],"mmm")</f>
        <v>Aug</v>
      </c>
    </row>
    <row r="1539" spans="1:23" ht="15.6">
      <c r="A1539" s="11">
        <v>1665</v>
      </c>
      <c r="B1539" s="12">
        <v>46236</v>
      </c>
      <c r="C1539" s="11">
        <f t="shared" si="168"/>
        <v>2026</v>
      </c>
      <c r="D1539" s="13" t="str">
        <f t="shared" si="169"/>
        <v>Aug</v>
      </c>
      <c r="E1539" s="14" t="str">
        <f t="shared" si="170"/>
        <v>Q3</v>
      </c>
      <c r="F1539" s="11" t="s">
        <v>24</v>
      </c>
      <c r="G1539" s="11" t="s">
        <v>25</v>
      </c>
      <c r="H1539" s="11" t="s">
        <v>52</v>
      </c>
      <c r="I1539" s="11" t="s">
        <v>27</v>
      </c>
      <c r="J1539" s="11" t="s">
        <v>28</v>
      </c>
      <c r="K1539" s="11" t="s">
        <v>46</v>
      </c>
      <c r="L1539" s="15">
        <v>2</v>
      </c>
      <c r="M1539" s="16">
        <v>51.87</v>
      </c>
      <c r="N1539" s="17">
        <v>0.05</v>
      </c>
      <c r="O1539" s="16">
        <v>21.98</v>
      </c>
      <c r="P1539" s="16">
        <f t="shared" si="171"/>
        <v>98.552999999999997</v>
      </c>
      <c r="Q1539" s="16">
        <f t="shared" si="172"/>
        <v>43.96</v>
      </c>
      <c r="R1539" s="16">
        <f t="shared" si="173"/>
        <v>54.593000000000004</v>
      </c>
      <c r="S1539" s="18">
        <f t="shared" si="174"/>
        <v>0.55394559272675603</v>
      </c>
      <c r="T1539" s="19">
        <f>YEAR(SalesDataTable[[#This Row],[Order Date]])</f>
        <v>2026</v>
      </c>
      <c r="U1539" s="18" t="str">
        <f>"Q"&amp;ROUNDUP(MONTH(SalesDataTable[[#This Row],[Order Date]])/3,0)</f>
        <v>Q3</v>
      </c>
      <c r="V1539" s="15">
        <f>MONTH(SalesDataTable[[#This Row],[Order Date]])</f>
        <v>8</v>
      </c>
      <c r="W1539" s="18" t="str">
        <f>TEXT(SalesDataTable[[#This Row],[Order Date]],"mmm")</f>
        <v>Aug</v>
      </c>
    </row>
    <row r="1540" spans="1:23" ht="15.6">
      <c r="A1540" s="11">
        <v>2409</v>
      </c>
      <c r="B1540" s="12">
        <v>46236</v>
      </c>
      <c r="C1540" s="11">
        <f t="shared" si="168"/>
        <v>2026</v>
      </c>
      <c r="D1540" s="13" t="str">
        <f t="shared" si="169"/>
        <v>Aug</v>
      </c>
      <c r="E1540" s="14" t="str">
        <f t="shared" si="170"/>
        <v>Q3</v>
      </c>
      <c r="F1540" s="11" t="s">
        <v>44</v>
      </c>
      <c r="G1540" s="11" t="s">
        <v>71</v>
      </c>
      <c r="H1540" s="11" t="s">
        <v>26</v>
      </c>
      <c r="I1540" s="11" t="s">
        <v>27</v>
      </c>
      <c r="J1540" s="11" t="s">
        <v>47</v>
      </c>
      <c r="K1540" s="11" t="s">
        <v>64</v>
      </c>
      <c r="L1540" s="15">
        <v>1</v>
      </c>
      <c r="M1540" s="16">
        <v>83.6</v>
      </c>
      <c r="N1540" s="17">
        <v>0.05</v>
      </c>
      <c r="O1540" s="16">
        <v>38.51</v>
      </c>
      <c r="P1540" s="16">
        <f t="shared" si="171"/>
        <v>79.42</v>
      </c>
      <c r="Q1540" s="16">
        <f t="shared" si="172"/>
        <v>38.51</v>
      </c>
      <c r="R1540" s="16">
        <f t="shared" si="173"/>
        <v>40.909999999999997</v>
      </c>
      <c r="S1540" s="18">
        <f t="shared" si="174"/>
        <v>0.51510954419541699</v>
      </c>
      <c r="T1540" s="19">
        <f>YEAR(SalesDataTable[[#This Row],[Order Date]])</f>
        <v>2026</v>
      </c>
      <c r="U1540" s="18" t="str">
        <f>"Q"&amp;ROUNDUP(MONTH(SalesDataTable[[#This Row],[Order Date]])/3,0)</f>
        <v>Q3</v>
      </c>
      <c r="V1540" s="15">
        <f>MONTH(SalesDataTable[[#This Row],[Order Date]])</f>
        <v>8</v>
      </c>
      <c r="W1540" s="18" t="str">
        <f>TEXT(SalesDataTable[[#This Row],[Order Date]],"mmm")</f>
        <v>Aug</v>
      </c>
    </row>
    <row r="1541" spans="1:23" ht="15.6">
      <c r="A1541" s="11">
        <v>2936</v>
      </c>
      <c r="B1541" s="12">
        <v>46236</v>
      </c>
      <c r="C1541" s="11">
        <f t="shared" si="168"/>
        <v>2026</v>
      </c>
      <c r="D1541" s="13" t="str">
        <f t="shared" si="169"/>
        <v>Aug</v>
      </c>
      <c r="E1541" s="14" t="str">
        <f t="shared" si="170"/>
        <v>Q3</v>
      </c>
      <c r="F1541" s="11" t="s">
        <v>35</v>
      </c>
      <c r="G1541" s="11" t="s">
        <v>76</v>
      </c>
      <c r="H1541" s="11" t="s">
        <v>26</v>
      </c>
      <c r="I1541" s="11" t="s">
        <v>37</v>
      </c>
      <c r="J1541" s="11" t="s">
        <v>38</v>
      </c>
      <c r="K1541" s="11" t="s">
        <v>39</v>
      </c>
      <c r="L1541" s="15">
        <v>1</v>
      </c>
      <c r="M1541" s="16">
        <v>35.74</v>
      </c>
      <c r="N1541" s="17">
        <v>0</v>
      </c>
      <c r="O1541" s="16">
        <v>13.49</v>
      </c>
      <c r="P1541" s="16">
        <f t="shared" si="171"/>
        <v>35.74</v>
      </c>
      <c r="Q1541" s="16">
        <f t="shared" si="172"/>
        <v>13.49</v>
      </c>
      <c r="R1541" s="16">
        <f t="shared" si="173"/>
        <v>22.25</v>
      </c>
      <c r="S1541" s="18">
        <f t="shared" si="174"/>
        <v>0.62255176273083401</v>
      </c>
      <c r="T1541" s="19">
        <f>YEAR(SalesDataTable[[#This Row],[Order Date]])</f>
        <v>2026</v>
      </c>
      <c r="U1541" s="18" t="str">
        <f>"Q"&amp;ROUNDUP(MONTH(SalesDataTable[[#This Row],[Order Date]])/3,0)</f>
        <v>Q3</v>
      </c>
      <c r="V1541" s="15">
        <f>MONTH(SalesDataTable[[#This Row],[Order Date]])</f>
        <v>8</v>
      </c>
      <c r="W1541" s="18" t="str">
        <f>TEXT(SalesDataTable[[#This Row],[Order Date]],"mmm")</f>
        <v>Aug</v>
      </c>
    </row>
    <row r="1542" spans="1:23" ht="15.6">
      <c r="A1542" s="11">
        <v>3397</v>
      </c>
      <c r="B1542" s="12">
        <v>46236</v>
      </c>
      <c r="C1542" s="11">
        <f t="shared" si="168"/>
        <v>2026</v>
      </c>
      <c r="D1542" s="13" t="str">
        <f t="shared" si="169"/>
        <v>Aug</v>
      </c>
      <c r="E1542" s="14" t="str">
        <f t="shared" si="170"/>
        <v>Q3</v>
      </c>
      <c r="F1542" s="11" t="s">
        <v>44</v>
      </c>
      <c r="G1542" s="11" t="s">
        <v>45</v>
      </c>
      <c r="H1542" s="11" t="s">
        <v>26</v>
      </c>
      <c r="I1542" s="11" t="s">
        <v>27</v>
      </c>
      <c r="J1542" s="11" t="s">
        <v>28</v>
      </c>
      <c r="K1542" s="11" t="s">
        <v>29</v>
      </c>
      <c r="L1542" s="15">
        <v>1</v>
      </c>
      <c r="M1542" s="16">
        <v>79.849999999999994</v>
      </c>
      <c r="N1542" s="17">
        <v>0.1</v>
      </c>
      <c r="O1542" s="16">
        <v>43.11</v>
      </c>
      <c r="P1542" s="16">
        <f t="shared" si="171"/>
        <v>71.864999999999995</v>
      </c>
      <c r="Q1542" s="16">
        <f t="shared" si="172"/>
        <v>43.11</v>
      </c>
      <c r="R1542" s="16">
        <f t="shared" si="173"/>
        <v>28.754999999999999</v>
      </c>
      <c r="S1542" s="18">
        <f t="shared" si="174"/>
        <v>0.40012523481527901</v>
      </c>
      <c r="T1542" s="19">
        <f>YEAR(SalesDataTable[[#This Row],[Order Date]])</f>
        <v>2026</v>
      </c>
      <c r="U1542" s="18" t="str">
        <f>"Q"&amp;ROUNDUP(MONTH(SalesDataTable[[#This Row],[Order Date]])/3,0)</f>
        <v>Q3</v>
      </c>
      <c r="V1542" s="15">
        <f>MONTH(SalesDataTable[[#This Row],[Order Date]])</f>
        <v>8</v>
      </c>
      <c r="W1542" s="18" t="str">
        <f>TEXT(SalesDataTable[[#This Row],[Order Date]],"mmm")</f>
        <v>Aug</v>
      </c>
    </row>
    <row r="1543" spans="1:23" ht="15.6">
      <c r="A1543" s="11">
        <v>4556</v>
      </c>
      <c r="B1543" s="12">
        <v>46236</v>
      </c>
      <c r="C1543" s="11">
        <f t="shared" si="168"/>
        <v>2026</v>
      </c>
      <c r="D1543" s="13" t="str">
        <f t="shared" si="169"/>
        <v>Aug</v>
      </c>
      <c r="E1543" s="14" t="str">
        <f t="shared" si="170"/>
        <v>Q3</v>
      </c>
      <c r="F1543" s="11" t="s">
        <v>24</v>
      </c>
      <c r="G1543" s="11" t="s">
        <v>74</v>
      </c>
      <c r="H1543" s="11" t="s">
        <v>26</v>
      </c>
      <c r="I1543" s="11" t="s">
        <v>27</v>
      </c>
      <c r="J1543" s="11" t="s">
        <v>38</v>
      </c>
      <c r="K1543" s="11" t="s">
        <v>56</v>
      </c>
      <c r="L1543" s="15">
        <v>2</v>
      </c>
      <c r="M1543" s="16">
        <v>46.44</v>
      </c>
      <c r="N1543" s="17">
        <v>0</v>
      </c>
      <c r="O1543" s="16">
        <v>18.489999999999998</v>
      </c>
      <c r="P1543" s="16">
        <f t="shared" si="171"/>
        <v>92.88</v>
      </c>
      <c r="Q1543" s="16">
        <f t="shared" si="172"/>
        <v>36.979999999999997</v>
      </c>
      <c r="R1543" s="16">
        <f t="shared" si="173"/>
        <v>55.9</v>
      </c>
      <c r="S1543" s="18">
        <f t="shared" si="174"/>
        <v>0.60185185185185197</v>
      </c>
      <c r="T1543" s="19">
        <f>YEAR(SalesDataTable[[#This Row],[Order Date]])</f>
        <v>2026</v>
      </c>
      <c r="U1543" s="18" t="str">
        <f>"Q"&amp;ROUNDUP(MONTH(SalesDataTable[[#This Row],[Order Date]])/3,0)</f>
        <v>Q3</v>
      </c>
      <c r="V1543" s="15">
        <f>MONTH(SalesDataTable[[#This Row],[Order Date]])</f>
        <v>8</v>
      </c>
      <c r="W1543" s="18" t="str">
        <f>TEXT(SalesDataTable[[#This Row],[Order Date]],"mmm")</f>
        <v>Aug</v>
      </c>
    </row>
    <row r="1544" spans="1:23" ht="15.6">
      <c r="A1544" s="11">
        <v>4614</v>
      </c>
      <c r="B1544" s="12">
        <v>46236</v>
      </c>
      <c r="C1544" s="11">
        <f t="shared" si="168"/>
        <v>2026</v>
      </c>
      <c r="D1544" s="13" t="str">
        <f t="shared" si="169"/>
        <v>Aug</v>
      </c>
      <c r="E1544" s="14" t="str">
        <f t="shared" si="170"/>
        <v>Q3</v>
      </c>
      <c r="F1544" s="11" t="s">
        <v>44</v>
      </c>
      <c r="G1544" s="11" t="s">
        <v>57</v>
      </c>
      <c r="H1544" s="11" t="s">
        <v>43</v>
      </c>
      <c r="I1544" s="11" t="s">
        <v>27</v>
      </c>
      <c r="J1544" s="11" t="s">
        <v>28</v>
      </c>
      <c r="K1544" s="11" t="s">
        <v>46</v>
      </c>
      <c r="L1544" s="15">
        <v>2</v>
      </c>
      <c r="M1544" s="16">
        <v>50.44</v>
      </c>
      <c r="N1544" s="17">
        <v>0</v>
      </c>
      <c r="O1544" s="16">
        <v>22.99</v>
      </c>
      <c r="P1544" s="16">
        <f t="shared" si="171"/>
        <v>100.88</v>
      </c>
      <c r="Q1544" s="16">
        <f t="shared" si="172"/>
        <v>45.98</v>
      </c>
      <c r="R1544" s="16">
        <f t="shared" si="173"/>
        <v>54.9</v>
      </c>
      <c r="S1544" s="18">
        <f t="shared" si="174"/>
        <v>0.54421094369547995</v>
      </c>
      <c r="T1544" s="19">
        <f>YEAR(SalesDataTable[[#This Row],[Order Date]])</f>
        <v>2026</v>
      </c>
      <c r="U1544" s="18" t="str">
        <f>"Q"&amp;ROUNDUP(MONTH(SalesDataTable[[#This Row],[Order Date]])/3,0)</f>
        <v>Q3</v>
      </c>
      <c r="V1544" s="15">
        <f>MONTH(SalesDataTable[[#This Row],[Order Date]])</f>
        <v>8</v>
      </c>
      <c r="W1544" s="18" t="str">
        <f>TEXT(SalesDataTable[[#This Row],[Order Date]],"mmm")</f>
        <v>Aug</v>
      </c>
    </row>
    <row r="1545" spans="1:23" ht="15.6">
      <c r="A1545" s="11">
        <v>4999</v>
      </c>
      <c r="B1545" s="12">
        <v>46236</v>
      </c>
      <c r="C1545" s="11">
        <f t="shared" si="168"/>
        <v>2026</v>
      </c>
      <c r="D1545" s="13" t="str">
        <f t="shared" si="169"/>
        <v>Aug</v>
      </c>
      <c r="E1545" s="14" t="str">
        <f t="shared" si="170"/>
        <v>Q3</v>
      </c>
      <c r="F1545" s="11" t="s">
        <v>44</v>
      </c>
      <c r="G1545" s="11" t="s">
        <v>57</v>
      </c>
      <c r="H1545" s="11" t="s">
        <v>26</v>
      </c>
      <c r="I1545" s="11" t="s">
        <v>27</v>
      </c>
      <c r="J1545" s="11" t="s">
        <v>28</v>
      </c>
      <c r="K1545" s="11" t="s">
        <v>29</v>
      </c>
      <c r="L1545" s="15">
        <v>2</v>
      </c>
      <c r="M1545" s="16">
        <v>81.38</v>
      </c>
      <c r="N1545" s="17">
        <v>0</v>
      </c>
      <c r="O1545" s="16">
        <v>42.19</v>
      </c>
      <c r="P1545" s="16">
        <f t="shared" si="171"/>
        <v>162.76</v>
      </c>
      <c r="Q1545" s="16">
        <f t="shared" si="172"/>
        <v>84.38</v>
      </c>
      <c r="R1545" s="16">
        <f t="shared" si="173"/>
        <v>78.38</v>
      </c>
      <c r="S1545" s="18">
        <f t="shared" si="174"/>
        <v>0.48156795281395898</v>
      </c>
      <c r="T1545" s="19">
        <f>YEAR(SalesDataTable[[#This Row],[Order Date]])</f>
        <v>2026</v>
      </c>
      <c r="U1545" s="18" t="str">
        <f>"Q"&amp;ROUNDUP(MONTH(SalesDataTable[[#This Row],[Order Date]])/3,0)</f>
        <v>Q3</v>
      </c>
      <c r="V1545" s="15">
        <f>MONTH(SalesDataTable[[#This Row],[Order Date]])</f>
        <v>8</v>
      </c>
      <c r="W1545" s="18" t="str">
        <f>TEXT(SalesDataTable[[#This Row],[Order Date]],"mmm")</f>
        <v>Aug</v>
      </c>
    </row>
    <row r="1546" spans="1:23" ht="15.6">
      <c r="A1546" s="11">
        <v>207</v>
      </c>
      <c r="B1546" s="12">
        <v>46237</v>
      </c>
      <c r="C1546" s="11">
        <f t="shared" si="168"/>
        <v>2026</v>
      </c>
      <c r="D1546" s="13" t="str">
        <f t="shared" si="169"/>
        <v>Aug</v>
      </c>
      <c r="E1546" s="14" t="str">
        <f t="shared" si="170"/>
        <v>Q3</v>
      </c>
      <c r="F1546" s="11" t="s">
        <v>35</v>
      </c>
      <c r="G1546" s="11" t="s">
        <v>76</v>
      </c>
      <c r="H1546" s="11" t="s">
        <v>26</v>
      </c>
      <c r="I1546" s="11" t="s">
        <v>27</v>
      </c>
      <c r="J1546" s="11" t="s">
        <v>58</v>
      </c>
      <c r="K1546" s="11" t="s">
        <v>59</v>
      </c>
      <c r="L1546" s="15">
        <v>1</v>
      </c>
      <c r="M1546" s="16">
        <v>41.3</v>
      </c>
      <c r="N1546" s="17">
        <v>0</v>
      </c>
      <c r="O1546" s="16">
        <v>14.52</v>
      </c>
      <c r="P1546" s="16">
        <f t="shared" si="171"/>
        <v>41.3</v>
      </c>
      <c r="Q1546" s="16">
        <f t="shared" si="172"/>
        <v>14.52</v>
      </c>
      <c r="R1546" s="16">
        <f t="shared" si="173"/>
        <v>26.78</v>
      </c>
      <c r="S1546" s="18">
        <f t="shared" si="174"/>
        <v>0.64842615012106497</v>
      </c>
      <c r="T1546" s="19">
        <f>YEAR(SalesDataTable[[#This Row],[Order Date]])</f>
        <v>2026</v>
      </c>
      <c r="U1546" s="18" t="str">
        <f>"Q"&amp;ROUNDUP(MONTH(SalesDataTable[[#This Row],[Order Date]])/3,0)</f>
        <v>Q3</v>
      </c>
      <c r="V1546" s="15">
        <f>MONTH(SalesDataTable[[#This Row],[Order Date]])</f>
        <v>8</v>
      </c>
      <c r="W1546" s="18" t="str">
        <f>TEXT(SalesDataTable[[#This Row],[Order Date]],"mmm")</f>
        <v>Aug</v>
      </c>
    </row>
    <row r="1547" spans="1:23" ht="15.6">
      <c r="A1547" s="11">
        <v>295</v>
      </c>
      <c r="B1547" s="12">
        <v>46237</v>
      </c>
      <c r="C1547" s="11">
        <f t="shared" si="168"/>
        <v>2026</v>
      </c>
      <c r="D1547" s="13" t="str">
        <f t="shared" si="169"/>
        <v>Aug</v>
      </c>
      <c r="E1547" s="14" t="str">
        <f t="shared" si="170"/>
        <v>Q3</v>
      </c>
      <c r="F1547" s="11" t="s">
        <v>44</v>
      </c>
      <c r="G1547" s="11" t="s">
        <v>57</v>
      </c>
      <c r="H1547" s="11" t="s">
        <v>52</v>
      </c>
      <c r="I1547" s="11" t="s">
        <v>27</v>
      </c>
      <c r="J1547" s="11" t="s">
        <v>38</v>
      </c>
      <c r="K1547" s="11" t="s">
        <v>39</v>
      </c>
      <c r="L1547" s="15">
        <v>2</v>
      </c>
      <c r="M1547" s="16">
        <v>36.15</v>
      </c>
      <c r="N1547" s="17">
        <v>0.1</v>
      </c>
      <c r="O1547" s="16">
        <v>13.19</v>
      </c>
      <c r="P1547" s="16">
        <f t="shared" si="171"/>
        <v>65.069999999999993</v>
      </c>
      <c r="Q1547" s="16">
        <f t="shared" si="172"/>
        <v>26.38</v>
      </c>
      <c r="R1547" s="16">
        <f t="shared" si="173"/>
        <v>38.69</v>
      </c>
      <c r="S1547" s="18">
        <f t="shared" si="174"/>
        <v>0.59459044106347003</v>
      </c>
      <c r="T1547" s="19">
        <f>YEAR(SalesDataTable[[#This Row],[Order Date]])</f>
        <v>2026</v>
      </c>
      <c r="U1547" s="18" t="str">
        <f>"Q"&amp;ROUNDUP(MONTH(SalesDataTable[[#This Row],[Order Date]])/3,0)</f>
        <v>Q3</v>
      </c>
      <c r="V1547" s="15">
        <f>MONTH(SalesDataTable[[#This Row],[Order Date]])</f>
        <v>8</v>
      </c>
      <c r="W1547" s="18" t="str">
        <f>TEXT(SalesDataTable[[#This Row],[Order Date]],"mmm")</f>
        <v>Aug</v>
      </c>
    </row>
    <row r="1548" spans="1:23" ht="15.6">
      <c r="A1548" s="11">
        <v>657</v>
      </c>
      <c r="B1548" s="12">
        <v>46237</v>
      </c>
      <c r="C1548" s="11">
        <f t="shared" si="168"/>
        <v>2026</v>
      </c>
      <c r="D1548" s="13" t="str">
        <f t="shared" si="169"/>
        <v>Aug</v>
      </c>
      <c r="E1548" s="14" t="str">
        <f t="shared" si="170"/>
        <v>Q3</v>
      </c>
      <c r="F1548" s="11" t="s">
        <v>30</v>
      </c>
      <c r="G1548" s="11" t="s">
        <v>67</v>
      </c>
      <c r="H1548" s="11" t="s">
        <v>26</v>
      </c>
      <c r="I1548" s="11" t="s">
        <v>27</v>
      </c>
      <c r="J1548" s="11" t="s">
        <v>38</v>
      </c>
      <c r="K1548" s="11" t="s">
        <v>68</v>
      </c>
      <c r="L1548" s="15">
        <v>3</v>
      </c>
      <c r="M1548" s="16">
        <v>132.59</v>
      </c>
      <c r="N1548" s="17">
        <v>0.1</v>
      </c>
      <c r="O1548" s="16">
        <v>66.040000000000006</v>
      </c>
      <c r="P1548" s="16">
        <f t="shared" si="171"/>
        <v>357.99299999999999</v>
      </c>
      <c r="Q1548" s="16">
        <f t="shared" si="172"/>
        <v>198.12</v>
      </c>
      <c r="R1548" s="16">
        <f t="shared" si="173"/>
        <v>159.87299999999999</v>
      </c>
      <c r="S1548" s="18">
        <f t="shared" si="174"/>
        <v>0.44658135773604501</v>
      </c>
      <c r="T1548" s="19">
        <f>YEAR(SalesDataTable[[#This Row],[Order Date]])</f>
        <v>2026</v>
      </c>
      <c r="U1548" s="18" t="str">
        <f>"Q"&amp;ROUNDUP(MONTH(SalesDataTable[[#This Row],[Order Date]])/3,0)</f>
        <v>Q3</v>
      </c>
      <c r="V1548" s="15">
        <f>MONTH(SalesDataTable[[#This Row],[Order Date]])</f>
        <v>8</v>
      </c>
      <c r="W1548" s="18" t="str">
        <f>TEXT(SalesDataTable[[#This Row],[Order Date]],"mmm")</f>
        <v>Aug</v>
      </c>
    </row>
    <row r="1549" spans="1:23" ht="15.6">
      <c r="A1549" s="11">
        <v>694</v>
      </c>
      <c r="B1549" s="12">
        <v>46237</v>
      </c>
      <c r="C1549" s="11">
        <f t="shared" si="168"/>
        <v>2026</v>
      </c>
      <c r="D1549" s="13" t="str">
        <f t="shared" si="169"/>
        <v>Aug</v>
      </c>
      <c r="E1549" s="14" t="str">
        <f t="shared" si="170"/>
        <v>Q3</v>
      </c>
      <c r="F1549" s="11" t="s">
        <v>35</v>
      </c>
      <c r="G1549" s="11" t="s">
        <v>42</v>
      </c>
      <c r="H1549" s="11" t="s">
        <v>26</v>
      </c>
      <c r="I1549" s="11" t="s">
        <v>37</v>
      </c>
      <c r="J1549" s="11" t="s">
        <v>33</v>
      </c>
      <c r="K1549" s="11" t="s">
        <v>41</v>
      </c>
      <c r="L1549" s="15">
        <v>3</v>
      </c>
      <c r="M1549" s="16">
        <v>144</v>
      </c>
      <c r="N1549" s="17">
        <v>0</v>
      </c>
      <c r="O1549" s="16">
        <v>78.89</v>
      </c>
      <c r="P1549" s="16">
        <f t="shared" si="171"/>
        <v>432</v>
      </c>
      <c r="Q1549" s="16">
        <f t="shared" si="172"/>
        <v>236.67</v>
      </c>
      <c r="R1549" s="16">
        <f t="shared" si="173"/>
        <v>195.33</v>
      </c>
      <c r="S1549" s="18">
        <f t="shared" si="174"/>
        <v>0.45215277777777801</v>
      </c>
      <c r="T1549" s="19">
        <f>YEAR(SalesDataTable[[#This Row],[Order Date]])</f>
        <v>2026</v>
      </c>
      <c r="U1549" s="18" t="str">
        <f>"Q"&amp;ROUNDUP(MONTH(SalesDataTable[[#This Row],[Order Date]])/3,0)</f>
        <v>Q3</v>
      </c>
      <c r="V1549" s="15">
        <f>MONTH(SalesDataTable[[#This Row],[Order Date]])</f>
        <v>8</v>
      </c>
      <c r="W1549" s="18" t="str">
        <f>TEXT(SalesDataTable[[#This Row],[Order Date]],"mmm")</f>
        <v>Aug</v>
      </c>
    </row>
    <row r="1550" spans="1:23" ht="15.6">
      <c r="A1550" s="11">
        <v>1187</v>
      </c>
      <c r="B1550" s="12">
        <v>46237</v>
      </c>
      <c r="C1550" s="11">
        <f t="shared" si="168"/>
        <v>2026</v>
      </c>
      <c r="D1550" s="13" t="str">
        <f t="shared" si="169"/>
        <v>Aug</v>
      </c>
      <c r="E1550" s="14" t="str">
        <f t="shared" si="170"/>
        <v>Q3</v>
      </c>
      <c r="F1550" s="11" t="s">
        <v>24</v>
      </c>
      <c r="G1550" s="11" t="s">
        <v>25</v>
      </c>
      <c r="H1550" s="11" t="s">
        <v>26</v>
      </c>
      <c r="I1550" s="11" t="s">
        <v>27</v>
      </c>
      <c r="J1550" s="11" t="s">
        <v>38</v>
      </c>
      <c r="K1550" s="11" t="s">
        <v>56</v>
      </c>
      <c r="L1550" s="15">
        <v>2</v>
      </c>
      <c r="M1550" s="16">
        <v>45.45</v>
      </c>
      <c r="N1550" s="17">
        <v>0.05</v>
      </c>
      <c r="O1550" s="16">
        <v>18.829999999999998</v>
      </c>
      <c r="P1550" s="16">
        <f t="shared" si="171"/>
        <v>86.355000000000004</v>
      </c>
      <c r="Q1550" s="16">
        <f t="shared" si="172"/>
        <v>37.659999999999997</v>
      </c>
      <c r="R1550" s="16">
        <f t="shared" si="173"/>
        <v>48.695</v>
      </c>
      <c r="S1550" s="18">
        <f t="shared" si="174"/>
        <v>0.56389323142840597</v>
      </c>
      <c r="T1550" s="19">
        <f>YEAR(SalesDataTable[[#This Row],[Order Date]])</f>
        <v>2026</v>
      </c>
      <c r="U1550" s="18" t="str">
        <f>"Q"&amp;ROUNDUP(MONTH(SalesDataTable[[#This Row],[Order Date]])/3,0)</f>
        <v>Q3</v>
      </c>
      <c r="V1550" s="15">
        <f>MONTH(SalesDataTable[[#This Row],[Order Date]])</f>
        <v>8</v>
      </c>
      <c r="W1550" s="18" t="str">
        <f>TEXT(SalesDataTable[[#This Row],[Order Date]],"mmm")</f>
        <v>Aug</v>
      </c>
    </row>
    <row r="1551" spans="1:23" ht="15.6">
      <c r="A1551" s="11">
        <v>1915</v>
      </c>
      <c r="B1551" s="12">
        <v>46237</v>
      </c>
      <c r="C1551" s="11">
        <f t="shared" si="168"/>
        <v>2026</v>
      </c>
      <c r="D1551" s="13" t="str">
        <f t="shared" si="169"/>
        <v>Aug</v>
      </c>
      <c r="E1551" s="14" t="str">
        <f t="shared" si="170"/>
        <v>Q3</v>
      </c>
      <c r="F1551" s="11" t="s">
        <v>30</v>
      </c>
      <c r="G1551" s="11" t="s">
        <v>51</v>
      </c>
      <c r="H1551" s="11" t="s">
        <v>26</v>
      </c>
      <c r="I1551" s="11" t="s">
        <v>27</v>
      </c>
      <c r="J1551" s="11" t="s">
        <v>28</v>
      </c>
      <c r="K1551" s="11" t="s">
        <v>50</v>
      </c>
      <c r="L1551" s="15">
        <v>1</v>
      </c>
      <c r="M1551" s="16">
        <v>41.16</v>
      </c>
      <c r="N1551" s="17">
        <v>0.05</v>
      </c>
      <c r="O1551" s="16">
        <v>16.66</v>
      </c>
      <c r="P1551" s="16">
        <f t="shared" si="171"/>
        <v>39.101999999999997</v>
      </c>
      <c r="Q1551" s="16">
        <f t="shared" si="172"/>
        <v>16.66</v>
      </c>
      <c r="R1551" s="16">
        <f t="shared" si="173"/>
        <v>22.442</v>
      </c>
      <c r="S1551" s="18">
        <f t="shared" si="174"/>
        <v>0.57393483709273196</v>
      </c>
      <c r="T1551" s="19">
        <f>YEAR(SalesDataTable[[#This Row],[Order Date]])</f>
        <v>2026</v>
      </c>
      <c r="U1551" s="18" t="str">
        <f>"Q"&amp;ROUNDUP(MONTH(SalesDataTable[[#This Row],[Order Date]])/3,0)</f>
        <v>Q3</v>
      </c>
      <c r="V1551" s="15">
        <f>MONTH(SalesDataTable[[#This Row],[Order Date]])</f>
        <v>8</v>
      </c>
      <c r="W1551" s="18" t="str">
        <f>TEXT(SalesDataTable[[#This Row],[Order Date]],"mmm")</f>
        <v>Aug</v>
      </c>
    </row>
    <row r="1552" spans="1:23" ht="15.6">
      <c r="A1552" s="11">
        <v>2156</v>
      </c>
      <c r="B1552" s="12">
        <v>46237</v>
      </c>
      <c r="C1552" s="11">
        <f t="shared" si="168"/>
        <v>2026</v>
      </c>
      <c r="D1552" s="13" t="str">
        <f t="shared" si="169"/>
        <v>Aug</v>
      </c>
      <c r="E1552" s="14" t="str">
        <f t="shared" si="170"/>
        <v>Q3</v>
      </c>
      <c r="F1552" s="11" t="s">
        <v>24</v>
      </c>
      <c r="G1552" s="11" t="s">
        <v>25</v>
      </c>
      <c r="H1552" s="11" t="s">
        <v>43</v>
      </c>
      <c r="I1552" s="11" t="s">
        <v>27</v>
      </c>
      <c r="J1552" s="11" t="s">
        <v>38</v>
      </c>
      <c r="K1552" s="11" t="s">
        <v>72</v>
      </c>
      <c r="L1552" s="15">
        <v>1</v>
      </c>
      <c r="M1552" s="16">
        <v>162.78</v>
      </c>
      <c r="N1552" s="17">
        <v>0</v>
      </c>
      <c r="O1552" s="16">
        <v>85.08</v>
      </c>
      <c r="P1552" s="16">
        <f t="shared" si="171"/>
        <v>162.78</v>
      </c>
      <c r="Q1552" s="16">
        <f t="shared" si="172"/>
        <v>85.08</v>
      </c>
      <c r="R1552" s="16">
        <f t="shared" si="173"/>
        <v>77.7</v>
      </c>
      <c r="S1552" s="18">
        <f t="shared" si="174"/>
        <v>0.47733136748986399</v>
      </c>
      <c r="T1552" s="19">
        <f>YEAR(SalesDataTable[[#This Row],[Order Date]])</f>
        <v>2026</v>
      </c>
      <c r="U1552" s="18" t="str">
        <f>"Q"&amp;ROUNDUP(MONTH(SalesDataTable[[#This Row],[Order Date]])/3,0)</f>
        <v>Q3</v>
      </c>
      <c r="V1552" s="15">
        <f>MONTH(SalesDataTable[[#This Row],[Order Date]])</f>
        <v>8</v>
      </c>
      <c r="W1552" s="18" t="str">
        <f>TEXT(SalesDataTable[[#This Row],[Order Date]],"mmm")</f>
        <v>Aug</v>
      </c>
    </row>
    <row r="1553" spans="1:23" ht="15.6">
      <c r="A1553" s="11">
        <v>2539</v>
      </c>
      <c r="B1553" s="12">
        <v>46237</v>
      </c>
      <c r="C1553" s="11">
        <f t="shared" si="168"/>
        <v>2026</v>
      </c>
      <c r="D1553" s="13" t="str">
        <f t="shared" si="169"/>
        <v>Aug</v>
      </c>
      <c r="E1553" s="14" t="str">
        <f t="shared" si="170"/>
        <v>Q3</v>
      </c>
      <c r="F1553" s="11" t="s">
        <v>35</v>
      </c>
      <c r="G1553" s="11" t="s">
        <v>76</v>
      </c>
      <c r="H1553" s="11" t="s">
        <v>43</v>
      </c>
      <c r="I1553" s="11" t="s">
        <v>37</v>
      </c>
      <c r="J1553" s="11" t="s">
        <v>28</v>
      </c>
      <c r="K1553" s="11" t="s">
        <v>29</v>
      </c>
      <c r="L1553" s="15">
        <v>1</v>
      </c>
      <c r="M1553" s="16">
        <v>80.040000000000006</v>
      </c>
      <c r="N1553" s="17">
        <v>0.1</v>
      </c>
      <c r="O1553" s="16">
        <v>41.88</v>
      </c>
      <c r="P1553" s="16">
        <f t="shared" si="171"/>
        <v>72.036000000000001</v>
      </c>
      <c r="Q1553" s="16">
        <f t="shared" si="172"/>
        <v>41.88</v>
      </c>
      <c r="R1553" s="16">
        <f t="shared" si="173"/>
        <v>30.155999999999999</v>
      </c>
      <c r="S1553" s="18">
        <f t="shared" si="174"/>
        <v>0.41862402132267201</v>
      </c>
      <c r="T1553" s="19">
        <f>YEAR(SalesDataTable[[#This Row],[Order Date]])</f>
        <v>2026</v>
      </c>
      <c r="U1553" s="18" t="str">
        <f>"Q"&amp;ROUNDUP(MONTH(SalesDataTable[[#This Row],[Order Date]])/3,0)</f>
        <v>Q3</v>
      </c>
      <c r="V1553" s="15">
        <f>MONTH(SalesDataTable[[#This Row],[Order Date]])</f>
        <v>8</v>
      </c>
      <c r="W1553" s="18" t="str">
        <f>TEXT(SalesDataTable[[#This Row],[Order Date]],"mmm")</f>
        <v>Aug</v>
      </c>
    </row>
    <row r="1554" spans="1:23" ht="15.6">
      <c r="A1554" s="11">
        <v>3803</v>
      </c>
      <c r="B1554" s="12">
        <v>46237</v>
      </c>
      <c r="C1554" s="11">
        <f t="shared" si="168"/>
        <v>2026</v>
      </c>
      <c r="D1554" s="13" t="str">
        <f t="shared" si="169"/>
        <v>Aug</v>
      </c>
      <c r="E1554" s="14" t="str">
        <f t="shared" si="170"/>
        <v>Q3</v>
      </c>
      <c r="F1554" s="11" t="s">
        <v>35</v>
      </c>
      <c r="G1554" s="11" t="s">
        <v>49</v>
      </c>
      <c r="H1554" s="11" t="s">
        <v>26</v>
      </c>
      <c r="I1554" s="11" t="s">
        <v>37</v>
      </c>
      <c r="J1554" s="11" t="s">
        <v>33</v>
      </c>
      <c r="K1554" s="11" t="s">
        <v>34</v>
      </c>
      <c r="L1554" s="15">
        <v>1</v>
      </c>
      <c r="M1554" s="16">
        <v>90.21</v>
      </c>
      <c r="N1554" s="17">
        <v>0</v>
      </c>
      <c r="O1554" s="16">
        <v>46.31</v>
      </c>
      <c r="P1554" s="16">
        <f t="shared" si="171"/>
        <v>90.21</v>
      </c>
      <c r="Q1554" s="16">
        <f t="shared" si="172"/>
        <v>46.31</v>
      </c>
      <c r="R1554" s="16">
        <f t="shared" si="173"/>
        <v>43.9</v>
      </c>
      <c r="S1554" s="18">
        <f t="shared" si="174"/>
        <v>0.486642279126483</v>
      </c>
      <c r="T1554" s="19">
        <f>YEAR(SalesDataTable[[#This Row],[Order Date]])</f>
        <v>2026</v>
      </c>
      <c r="U1554" s="18" t="str">
        <f>"Q"&amp;ROUNDUP(MONTH(SalesDataTable[[#This Row],[Order Date]])/3,0)</f>
        <v>Q3</v>
      </c>
      <c r="V1554" s="15">
        <f>MONTH(SalesDataTable[[#This Row],[Order Date]])</f>
        <v>8</v>
      </c>
      <c r="W1554" s="18" t="str">
        <f>TEXT(SalesDataTable[[#This Row],[Order Date]],"mmm")</f>
        <v>Aug</v>
      </c>
    </row>
    <row r="1555" spans="1:23" ht="15.6">
      <c r="A1555" s="11">
        <v>100</v>
      </c>
      <c r="B1555" s="12">
        <v>46238</v>
      </c>
      <c r="C1555" s="11">
        <f t="shared" si="168"/>
        <v>2026</v>
      </c>
      <c r="D1555" s="13" t="str">
        <f t="shared" si="169"/>
        <v>Aug</v>
      </c>
      <c r="E1555" s="14" t="str">
        <f t="shared" si="170"/>
        <v>Q3</v>
      </c>
      <c r="F1555" s="11" t="s">
        <v>24</v>
      </c>
      <c r="G1555" s="11" t="s">
        <v>60</v>
      </c>
      <c r="H1555" s="11" t="s">
        <v>43</v>
      </c>
      <c r="I1555" s="11" t="s">
        <v>40</v>
      </c>
      <c r="J1555" s="11" t="s">
        <v>38</v>
      </c>
      <c r="K1555" s="11" t="s">
        <v>68</v>
      </c>
      <c r="L1555" s="15">
        <v>1</v>
      </c>
      <c r="M1555" s="16">
        <v>133.6</v>
      </c>
      <c r="N1555" s="17">
        <v>0.1</v>
      </c>
      <c r="O1555" s="16">
        <v>67.3</v>
      </c>
      <c r="P1555" s="16">
        <f t="shared" si="171"/>
        <v>120.24</v>
      </c>
      <c r="Q1555" s="16">
        <f t="shared" si="172"/>
        <v>67.3</v>
      </c>
      <c r="R1555" s="16">
        <f t="shared" si="173"/>
        <v>52.94</v>
      </c>
      <c r="S1555" s="18">
        <f t="shared" si="174"/>
        <v>0.440286094477711</v>
      </c>
      <c r="T1555" s="19">
        <f>YEAR(SalesDataTable[[#This Row],[Order Date]])</f>
        <v>2026</v>
      </c>
      <c r="U1555" s="18" t="str">
        <f>"Q"&amp;ROUNDUP(MONTH(SalesDataTable[[#This Row],[Order Date]])/3,0)</f>
        <v>Q3</v>
      </c>
      <c r="V1555" s="15">
        <f>MONTH(SalesDataTable[[#This Row],[Order Date]])</f>
        <v>8</v>
      </c>
      <c r="W1555" s="18" t="str">
        <f>TEXT(SalesDataTable[[#This Row],[Order Date]],"mmm")</f>
        <v>Aug</v>
      </c>
    </row>
    <row r="1556" spans="1:23" ht="15.6">
      <c r="A1556" s="11">
        <v>118</v>
      </c>
      <c r="B1556" s="12">
        <v>46238</v>
      </c>
      <c r="C1556" s="11">
        <f t="shared" si="168"/>
        <v>2026</v>
      </c>
      <c r="D1556" s="13" t="str">
        <f t="shared" si="169"/>
        <v>Aug</v>
      </c>
      <c r="E1556" s="14" t="str">
        <f t="shared" si="170"/>
        <v>Q3</v>
      </c>
      <c r="F1556" s="11" t="s">
        <v>44</v>
      </c>
      <c r="G1556" s="11" t="s">
        <v>45</v>
      </c>
      <c r="H1556" s="11" t="s">
        <v>26</v>
      </c>
      <c r="I1556" s="11" t="s">
        <v>27</v>
      </c>
      <c r="J1556" s="11" t="s">
        <v>38</v>
      </c>
      <c r="K1556" s="11" t="s">
        <v>56</v>
      </c>
      <c r="L1556" s="15">
        <v>1</v>
      </c>
      <c r="M1556" s="16">
        <v>47.53</v>
      </c>
      <c r="N1556" s="17">
        <v>0</v>
      </c>
      <c r="O1556" s="16">
        <v>18.04</v>
      </c>
      <c r="P1556" s="16">
        <f t="shared" si="171"/>
        <v>47.53</v>
      </c>
      <c r="Q1556" s="16">
        <f t="shared" si="172"/>
        <v>18.04</v>
      </c>
      <c r="R1556" s="16">
        <f t="shared" si="173"/>
        <v>29.49</v>
      </c>
      <c r="S1556" s="18">
        <f t="shared" si="174"/>
        <v>0.62045024195245102</v>
      </c>
      <c r="T1556" s="19">
        <f>YEAR(SalesDataTable[[#This Row],[Order Date]])</f>
        <v>2026</v>
      </c>
      <c r="U1556" s="18" t="str">
        <f>"Q"&amp;ROUNDUP(MONTH(SalesDataTable[[#This Row],[Order Date]])/3,0)</f>
        <v>Q3</v>
      </c>
      <c r="V1556" s="15">
        <f>MONTH(SalesDataTable[[#This Row],[Order Date]])</f>
        <v>8</v>
      </c>
      <c r="W1556" s="18" t="str">
        <f>TEXT(SalesDataTable[[#This Row],[Order Date]],"mmm")</f>
        <v>Aug</v>
      </c>
    </row>
    <row r="1557" spans="1:23" ht="15.6">
      <c r="A1557" s="11">
        <v>220</v>
      </c>
      <c r="B1557" s="12">
        <v>46238</v>
      </c>
      <c r="C1557" s="11">
        <f t="shared" si="168"/>
        <v>2026</v>
      </c>
      <c r="D1557" s="13" t="str">
        <f t="shared" si="169"/>
        <v>Aug</v>
      </c>
      <c r="E1557" s="14" t="str">
        <f t="shared" si="170"/>
        <v>Q3</v>
      </c>
      <c r="F1557" s="11" t="s">
        <v>24</v>
      </c>
      <c r="G1557" s="11" t="s">
        <v>74</v>
      </c>
      <c r="H1557" s="11" t="s">
        <v>26</v>
      </c>
      <c r="I1557" s="11" t="s">
        <v>27</v>
      </c>
      <c r="J1557" s="11" t="s">
        <v>38</v>
      </c>
      <c r="K1557" s="11" t="s">
        <v>56</v>
      </c>
      <c r="L1557" s="15">
        <v>2</v>
      </c>
      <c r="M1557" s="16">
        <v>46.71</v>
      </c>
      <c r="N1557" s="17">
        <v>0</v>
      </c>
      <c r="O1557" s="16">
        <v>18.41</v>
      </c>
      <c r="P1557" s="16">
        <f t="shared" si="171"/>
        <v>93.42</v>
      </c>
      <c r="Q1557" s="16">
        <f t="shared" si="172"/>
        <v>36.82</v>
      </c>
      <c r="R1557" s="16">
        <f t="shared" si="173"/>
        <v>56.6</v>
      </c>
      <c r="S1557" s="18">
        <f t="shared" si="174"/>
        <v>0.605865981588525</v>
      </c>
      <c r="T1557" s="19">
        <f>YEAR(SalesDataTable[[#This Row],[Order Date]])</f>
        <v>2026</v>
      </c>
      <c r="U1557" s="18" t="str">
        <f>"Q"&amp;ROUNDUP(MONTH(SalesDataTable[[#This Row],[Order Date]])/3,0)</f>
        <v>Q3</v>
      </c>
      <c r="V1557" s="15">
        <f>MONTH(SalesDataTable[[#This Row],[Order Date]])</f>
        <v>8</v>
      </c>
      <c r="W1557" s="18" t="str">
        <f>TEXT(SalesDataTable[[#This Row],[Order Date]],"mmm")</f>
        <v>Aug</v>
      </c>
    </row>
    <row r="1558" spans="1:23" ht="15.6">
      <c r="A1558" s="11">
        <v>1145</v>
      </c>
      <c r="B1558" s="12">
        <v>46238</v>
      </c>
      <c r="C1558" s="11">
        <f t="shared" si="168"/>
        <v>2026</v>
      </c>
      <c r="D1558" s="13" t="str">
        <f t="shared" si="169"/>
        <v>Aug</v>
      </c>
      <c r="E1558" s="14" t="str">
        <f t="shared" si="170"/>
        <v>Q3</v>
      </c>
      <c r="F1558" s="11" t="s">
        <v>35</v>
      </c>
      <c r="G1558" s="11" t="s">
        <v>76</v>
      </c>
      <c r="H1558" s="11" t="s">
        <v>52</v>
      </c>
      <c r="I1558" s="11" t="s">
        <v>37</v>
      </c>
      <c r="J1558" s="11" t="s">
        <v>47</v>
      </c>
      <c r="K1558" s="11" t="s">
        <v>53</v>
      </c>
      <c r="L1558" s="15">
        <v>1</v>
      </c>
      <c r="M1558" s="16">
        <v>197.26</v>
      </c>
      <c r="N1558" s="17">
        <v>0</v>
      </c>
      <c r="O1558" s="16">
        <v>104.09</v>
      </c>
      <c r="P1558" s="16">
        <f t="shared" si="171"/>
        <v>197.26</v>
      </c>
      <c r="Q1558" s="16">
        <f t="shared" si="172"/>
        <v>104.09</v>
      </c>
      <c r="R1558" s="16">
        <f t="shared" si="173"/>
        <v>93.17</v>
      </c>
      <c r="S1558" s="18">
        <f t="shared" si="174"/>
        <v>0.47232079488999301</v>
      </c>
      <c r="T1558" s="19">
        <f>YEAR(SalesDataTable[[#This Row],[Order Date]])</f>
        <v>2026</v>
      </c>
      <c r="U1558" s="18" t="str">
        <f>"Q"&amp;ROUNDUP(MONTH(SalesDataTable[[#This Row],[Order Date]])/3,0)</f>
        <v>Q3</v>
      </c>
      <c r="V1558" s="15">
        <f>MONTH(SalesDataTable[[#This Row],[Order Date]])</f>
        <v>8</v>
      </c>
      <c r="W1558" s="18" t="str">
        <f>TEXT(SalesDataTable[[#This Row],[Order Date]],"mmm")</f>
        <v>Aug</v>
      </c>
    </row>
    <row r="1559" spans="1:23" ht="15.6">
      <c r="A1559" s="11">
        <v>1289</v>
      </c>
      <c r="B1559" s="12">
        <v>46238</v>
      </c>
      <c r="C1559" s="11">
        <f t="shared" si="168"/>
        <v>2026</v>
      </c>
      <c r="D1559" s="13" t="str">
        <f t="shared" si="169"/>
        <v>Aug</v>
      </c>
      <c r="E1559" s="14" t="str">
        <f t="shared" si="170"/>
        <v>Q3</v>
      </c>
      <c r="F1559" s="11" t="s">
        <v>35</v>
      </c>
      <c r="G1559" s="11" t="s">
        <v>76</v>
      </c>
      <c r="H1559" s="11" t="s">
        <v>52</v>
      </c>
      <c r="I1559" s="11" t="s">
        <v>37</v>
      </c>
      <c r="J1559" s="11" t="s">
        <v>33</v>
      </c>
      <c r="K1559" s="11" t="s">
        <v>70</v>
      </c>
      <c r="L1559" s="15">
        <v>1</v>
      </c>
      <c r="M1559" s="16">
        <v>70.56</v>
      </c>
      <c r="N1559" s="17">
        <v>0</v>
      </c>
      <c r="O1559" s="16">
        <v>32.11</v>
      </c>
      <c r="P1559" s="16">
        <f t="shared" si="171"/>
        <v>70.56</v>
      </c>
      <c r="Q1559" s="16">
        <f t="shared" si="172"/>
        <v>32.11</v>
      </c>
      <c r="R1559" s="16">
        <f t="shared" si="173"/>
        <v>38.450000000000003</v>
      </c>
      <c r="S1559" s="18">
        <f t="shared" si="174"/>
        <v>0.54492630385487495</v>
      </c>
      <c r="T1559" s="19">
        <f>YEAR(SalesDataTable[[#This Row],[Order Date]])</f>
        <v>2026</v>
      </c>
      <c r="U1559" s="18" t="str">
        <f>"Q"&amp;ROUNDUP(MONTH(SalesDataTable[[#This Row],[Order Date]])/3,0)</f>
        <v>Q3</v>
      </c>
      <c r="V1559" s="15">
        <f>MONTH(SalesDataTable[[#This Row],[Order Date]])</f>
        <v>8</v>
      </c>
      <c r="W1559" s="18" t="str">
        <f>TEXT(SalesDataTable[[#This Row],[Order Date]],"mmm")</f>
        <v>Aug</v>
      </c>
    </row>
    <row r="1560" spans="1:23" ht="15.6">
      <c r="A1560" s="11">
        <v>1411</v>
      </c>
      <c r="B1560" s="12">
        <v>46238</v>
      </c>
      <c r="C1560" s="11">
        <f t="shared" si="168"/>
        <v>2026</v>
      </c>
      <c r="D1560" s="13" t="str">
        <f t="shared" si="169"/>
        <v>Aug</v>
      </c>
      <c r="E1560" s="14" t="str">
        <f t="shared" si="170"/>
        <v>Q3</v>
      </c>
      <c r="F1560" s="11" t="s">
        <v>30</v>
      </c>
      <c r="G1560" s="11" t="s">
        <v>67</v>
      </c>
      <c r="H1560" s="11" t="s">
        <v>26</v>
      </c>
      <c r="I1560" s="11" t="s">
        <v>40</v>
      </c>
      <c r="J1560" s="11" t="s">
        <v>58</v>
      </c>
      <c r="K1560" s="11" t="s">
        <v>66</v>
      </c>
      <c r="L1560" s="15">
        <v>1</v>
      </c>
      <c r="M1560" s="16">
        <v>36.58</v>
      </c>
      <c r="N1560" s="17">
        <v>0</v>
      </c>
      <c r="O1560" s="16">
        <v>13.98</v>
      </c>
      <c r="P1560" s="16">
        <f t="shared" si="171"/>
        <v>36.58</v>
      </c>
      <c r="Q1560" s="16">
        <f t="shared" si="172"/>
        <v>13.98</v>
      </c>
      <c r="R1560" s="16">
        <f t="shared" si="173"/>
        <v>22.6</v>
      </c>
      <c r="S1560" s="18">
        <f t="shared" si="174"/>
        <v>0.61782394751230196</v>
      </c>
      <c r="T1560" s="19">
        <f>YEAR(SalesDataTable[[#This Row],[Order Date]])</f>
        <v>2026</v>
      </c>
      <c r="U1560" s="18" t="str">
        <f>"Q"&amp;ROUNDUP(MONTH(SalesDataTable[[#This Row],[Order Date]])/3,0)</f>
        <v>Q3</v>
      </c>
      <c r="V1560" s="15">
        <f>MONTH(SalesDataTable[[#This Row],[Order Date]])</f>
        <v>8</v>
      </c>
      <c r="W1560" s="18" t="str">
        <f>TEXT(SalesDataTable[[#This Row],[Order Date]],"mmm")</f>
        <v>Aug</v>
      </c>
    </row>
    <row r="1561" spans="1:23" ht="15.6">
      <c r="A1561" s="11">
        <v>1799</v>
      </c>
      <c r="B1561" s="12">
        <v>46238</v>
      </c>
      <c r="C1561" s="11">
        <f t="shared" si="168"/>
        <v>2026</v>
      </c>
      <c r="D1561" s="13" t="str">
        <f t="shared" si="169"/>
        <v>Aug</v>
      </c>
      <c r="E1561" s="14" t="str">
        <f t="shared" si="170"/>
        <v>Q3</v>
      </c>
      <c r="F1561" s="11" t="s">
        <v>44</v>
      </c>
      <c r="G1561" s="11" t="s">
        <v>71</v>
      </c>
      <c r="H1561" s="11" t="s">
        <v>32</v>
      </c>
      <c r="I1561" s="11" t="s">
        <v>40</v>
      </c>
      <c r="J1561" s="11" t="s">
        <v>28</v>
      </c>
      <c r="K1561" s="11" t="s">
        <v>29</v>
      </c>
      <c r="L1561" s="15">
        <v>4</v>
      </c>
      <c r="M1561" s="16">
        <v>82.98</v>
      </c>
      <c r="N1561" s="17">
        <v>0.05</v>
      </c>
      <c r="O1561" s="16">
        <v>43.79</v>
      </c>
      <c r="P1561" s="16">
        <f t="shared" si="171"/>
        <v>315.32400000000001</v>
      </c>
      <c r="Q1561" s="16">
        <f t="shared" si="172"/>
        <v>175.16</v>
      </c>
      <c r="R1561" s="16">
        <f t="shared" si="173"/>
        <v>140.16399999999999</v>
      </c>
      <c r="S1561" s="18">
        <f t="shared" si="174"/>
        <v>0.444507871268917</v>
      </c>
      <c r="T1561" s="19">
        <f>YEAR(SalesDataTable[[#This Row],[Order Date]])</f>
        <v>2026</v>
      </c>
      <c r="U1561" s="18" t="str">
        <f>"Q"&amp;ROUNDUP(MONTH(SalesDataTable[[#This Row],[Order Date]])/3,0)</f>
        <v>Q3</v>
      </c>
      <c r="V1561" s="15">
        <f>MONTH(SalesDataTable[[#This Row],[Order Date]])</f>
        <v>8</v>
      </c>
      <c r="W1561" s="18" t="str">
        <f>TEXT(SalesDataTable[[#This Row],[Order Date]],"mmm")</f>
        <v>Aug</v>
      </c>
    </row>
    <row r="1562" spans="1:23" ht="15.6">
      <c r="A1562" s="11">
        <v>1871</v>
      </c>
      <c r="B1562" s="12">
        <v>46238</v>
      </c>
      <c r="C1562" s="11">
        <f t="shared" si="168"/>
        <v>2026</v>
      </c>
      <c r="D1562" s="13" t="str">
        <f t="shared" si="169"/>
        <v>Aug</v>
      </c>
      <c r="E1562" s="14" t="str">
        <f t="shared" si="170"/>
        <v>Q3</v>
      </c>
      <c r="F1562" s="11" t="s">
        <v>24</v>
      </c>
      <c r="G1562" s="11" t="s">
        <v>25</v>
      </c>
      <c r="H1562" s="11" t="s">
        <v>26</v>
      </c>
      <c r="I1562" s="11" t="s">
        <v>37</v>
      </c>
      <c r="J1562" s="11" t="s">
        <v>28</v>
      </c>
      <c r="K1562" s="11" t="s">
        <v>50</v>
      </c>
      <c r="L1562" s="15">
        <v>1</v>
      </c>
      <c r="M1562" s="16">
        <v>41.25</v>
      </c>
      <c r="N1562" s="17">
        <v>0</v>
      </c>
      <c r="O1562" s="16">
        <v>17.02</v>
      </c>
      <c r="P1562" s="16">
        <f t="shared" si="171"/>
        <v>41.25</v>
      </c>
      <c r="Q1562" s="16">
        <f t="shared" si="172"/>
        <v>17.02</v>
      </c>
      <c r="R1562" s="16">
        <f t="shared" si="173"/>
        <v>24.23</v>
      </c>
      <c r="S1562" s="18">
        <f t="shared" si="174"/>
        <v>0.58739393939393902</v>
      </c>
      <c r="T1562" s="19">
        <f>YEAR(SalesDataTable[[#This Row],[Order Date]])</f>
        <v>2026</v>
      </c>
      <c r="U1562" s="18" t="str">
        <f>"Q"&amp;ROUNDUP(MONTH(SalesDataTable[[#This Row],[Order Date]])/3,0)</f>
        <v>Q3</v>
      </c>
      <c r="V1562" s="15">
        <f>MONTH(SalesDataTable[[#This Row],[Order Date]])</f>
        <v>8</v>
      </c>
      <c r="W1562" s="18" t="str">
        <f>TEXT(SalesDataTable[[#This Row],[Order Date]],"mmm")</f>
        <v>Aug</v>
      </c>
    </row>
    <row r="1563" spans="1:23" ht="15.6">
      <c r="A1563" s="11">
        <v>4180</v>
      </c>
      <c r="B1563" s="12">
        <v>46238</v>
      </c>
      <c r="C1563" s="11">
        <f t="shared" si="168"/>
        <v>2026</v>
      </c>
      <c r="D1563" s="13" t="str">
        <f t="shared" si="169"/>
        <v>Aug</v>
      </c>
      <c r="E1563" s="14" t="str">
        <f t="shared" si="170"/>
        <v>Q3</v>
      </c>
      <c r="F1563" s="11" t="s">
        <v>35</v>
      </c>
      <c r="G1563" s="11" t="s">
        <v>42</v>
      </c>
      <c r="H1563" s="11" t="s">
        <v>26</v>
      </c>
      <c r="I1563" s="11" t="s">
        <v>27</v>
      </c>
      <c r="J1563" s="11" t="s">
        <v>28</v>
      </c>
      <c r="K1563" s="11" t="s">
        <v>54</v>
      </c>
      <c r="L1563" s="15">
        <v>1</v>
      </c>
      <c r="M1563" s="16">
        <v>101.37</v>
      </c>
      <c r="N1563" s="17">
        <v>0</v>
      </c>
      <c r="O1563" s="16">
        <v>51.56</v>
      </c>
      <c r="P1563" s="16">
        <f t="shared" si="171"/>
        <v>101.37</v>
      </c>
      <c r="Q1563" s="16">
        <f t="shared" si="172"/>
        <v>51.56</v>
      </c>
      <c r="R1563" s="16">
        <f t="shared" si="173"/>
        <v>49.81</v>
      </c>
      <c r="S1563" s="18">
        <f t="shared" si="174"/>
        <v>0.49136825490776398</v>
      </c>
      <c r="T1563" s="19">
        <f>YEAR(SalesDataTable[[#This Row],[Order Date]])</f>
        <v>2026</v>
      </c>
      <c r="U1563" s="18" t="str">
        <f>"Q"&amp;ROUNDUP(MONTH(SalesDataTable[[#This Row],[Order Date]])/3,0)</f>
        <v>Q3</v>
      </c>
      <c r="V1563" s="15">
        <f>MONTH(SalesDataTable[[#This Row],[Order Date]])</f>
        <v>8</v>
      </c>
      <c r="W1563" s="18" t="str">
        <f>TEXT(SalesDataTable[[#This Row],[Order Date]],"mmm")</f>
        <v>Aug</v>
      </c>
    </row>
    <row r="1564" spans="1:23" ht="15.6">
      <c r="A1564" s="11">
        <v>4338</v>
      </c>
      <c r="B1564" s="12">
        <v>46238</v>
      </c>
      <c r="C1564" s="11">
        <f t="shared" si="168"/>
        <v>2026</v>
      </c>
      <c r="D1564" s="13" t="str">
        <f t="shared" si="169"/>
        <v>Aug</v>
      </c>
      <c r="E1564" s="14" t="str">
        <f t="shared" si="170"/>
        <v>Q3</v>
      </c>
      <c r="F1564" s="11" t="s">
        <v>35</v>
      </c>
      <c r="G1564" s="11" t="s">
        <v>76</v>
      </c>
      <c r="H1564" s="11" t="s">
        <v>26</v>
      </c>
      <c r="I1564" s="11" t="s">
        <v>27</v>
      </c>
      <c r="J1564" s="11" t="s">
        <v>47</v>
      </c>
      <c r="K1564" s="11" t="s">
        <v>48</v>
      </c>
      <c r="L1564" s="15">
        <v>1</v>
      </c>
      <c r="M1564" s="16">
        <v>340.66</v>
      </c>
      <c r="N1564" s="17">
        <v>0.05</v>
      </c>
      <c r="O1564" s="16">
        <v>194.13</v>
      </c>
      <c r="P1564" s="16">
        <f t="shared" si="171"/>
        <v>323.62700000000001</v>
      </c>
      <c r="Q1564" s="16">
        <f t="shared" si="172"/>
        <v>194.13</v>
      </c>
      <c r="R1564" s="16">
        <f t="shared" si="173"/>
        <v>129.49700000000001</v>
      </c>
      <c r="S1564" s="18">
        <f t="shared" si="174"/>
        <v>0.400142756939316</v>
      </c>
      <c r="T1564" s="19">
        <f>YEAR(SalesDataTable[[#This Row],[Order Date]])</f>
        <v>2026</v>
      </c>
      <c r="U1564" s="18" t="str">
        <f>"Q"&amp;ROUNDUP(MONTH(SalesDataTable[[#This Row],[Order Date]])/3,0)</f>
        <v>Q3</v>
      </c>
      <c r="V1564" s="15">
        <f>MONTH(SalesDataTable[[#This Row],[Order Date]])</f>
        <v>8</v>
      </c>
      <c r="W1564" s="18" t="str">
        <f>TEXT(SalesDataTable[[#This Row],[Order Date]],"mmm")</f>
        <v>Aug</v>
      </c>
    </row>
    <row r="1565" spans="1:23" ht="15.6">
      <c r="A1565" s="11">
        <v>4463</v>
      </c>
      <c r="B1565" s="12">
        <v>46238</v>
      </c>
      <c r="C1565" s="11">
        <f t="shared" si="168"/>
        <v>2026</v>
      </c>
      <c r="D1565" s="13" t="str">
        <f t="shared" si="169"/>
        <v>Aug</v>
      </c>
      <c r="E1565" s="14" t="str">
        <f t="shared" si="170"/>
        <v>Q3</v>
      </c>
      <c r="F1565" s="11" t="s">
        <v>35</v>
      </c>
      <c r="G1565" s="11" t="s">
        <v>36</v>
      </c>
      <c r="H1565" s="11" t="s">
        <v>52</v>
      </c>
      <c r="I1565" s="11" t="s">
        <v>40</v>
      </c>
      <c r="J1565" s="11" t="s">
        <v>28</v>
      </c>
      <c r="K1565" s="11" t="s">
        <v>46</v>
      </c>
      <c r="L1565" s="15">
        <v>1</v>
      </c>
      <c r="M1565" s="16">
        <v>50.43</v>
      </c>
      <c r="N1565" s="17">
        <v>0.15</v>
      </c>
      <c r="O1565" s="16">
        <v>22.94</v>
      </c>
      <c r="P1565" s="16">
        <f t="shared" si="171"/>
        <v>42.865499999999997</v>
      </c>
      <c r="Q1565" s="16">
        <f t="shared" si="172"/>
        <v>22.94</v>
      </c>
      <c r="R1565" s="16">
        <f t="shared" si="173"/>
        <v>19.9255</v>
      </c>
      <c r="S1565" s="18">
        <f t="shared" si="174"/>
        <v>0.464837689983786</v>
      </c>
      <c r="T1565" s="19">
        <f>YEAR(SalesDataTable[[#This Row],[Order Date]])</f>
        <v>2026</v>
      </c>
      <c r="U1565" s="18" t="str">
        <f>"Q"&amp;ROUNDUP(MONTH(SalesDataTable[[#This Row],[Order Date]])/3,0)</f>
        <v>Q3</v>
      </c>
      <c r="V1565" s="15">
        <f>MONTH(SalesDataTable[[#This Row],[Order Date]])</f>
        <v>8</v>
      </c>
      <c r="W1565" s="18" t="str">
        <f>TEXT(SalesDataTable[[#This Row],[Order Date]],"mmm")</f>
        <v>Aug</v>
      </c>
    </row>
    <row r="1566" spans="1:23" ht="15.6">
      <c r="A1566" s="11">
        <v>382</v>
      </c>
      <c r="B1566" s="12">
        <v>46239</v>
      </c>
      <c r="C1566" s="11">
        <f t="shared" si="168"/>
        <v>2026</v>
      </c>
      <c r="D1566" s="13" t="str">
        <f t="shared" si="169"/>
        <v>Aug</v>
      </c>
      <c r="E1566" s="14" t="str">
        <f t="shared" si="170"/>
        <v>Q3</v>
      </c>
      <c r="F1566" s="11" t="s">
        <v>44</v>
      </c>
      <c r="G1566" s="11" t="s">
        <v>57</v>
      </c>
      <c r="H1566" s="11" t="s">
        <v>26</v>
      </c>
      <c r="I1566" s="11" t="s">
        <v>37</v>
      </c>
      <c r="J1566" s="11" t="s">
        <v>58</v>
      </c>
      <c r="K1566" s="11" t="s">
        <v>59</v>
      </c>
      <c r="L1566" s="15">
        <v>1</v>
      </c>
      <c r="M1566" s="16">
        <v>40.42</v>
      </c>
      <c r="N1566" s="17">
        <v>0.05</v>
      </c>
      <c r="O1566" s="16">
        <v>14.33</v>
      </c>
      <c r="P1566" s="16">
        <f t="shared" si="171"/>
        <v>38.399000000000001</v>
      </c>
      <c r="Q1566" s="16">
        <f t="shared" si="172"/>
        <v>14.33</v>
      </c>
      <c r="R1566" s="16">
        <f t="shared" si="173"/>
        <v>24.068999999999999</v>
      </c>
      <c r="S1566" s="18">
        <f t="shared" si="174"/>
        <v>0.62681319826037096</v>
      </c>
      <c r="T1566" s="19">
        <f>YEAR(SalesDataTable[[#This Row],[Order Date]])</f>
        <v>2026</v>
      </c>
      <c r="U1566" s="18" t="str">
        <f>"Q"&amp;ROUNDUP(MONTH(SalesDataTable[[#This Row],[Order Date]])/3,0)</f>
        <v>Q3</v>
      </c>
      <c r="V1566" s="15">
        <f>MONTH(SalesDataTable[[#This Row],[Order Date]])</f>
        <v>8</v>
      </c>
      <c r="W1566" s="18" t="str">
        <f>TEXT(SalesDataTable[[#This Row],[Order Date]],"mmm")</f>
        <v>Aug</v>
      </c>
    </row>
    <row r="1567" spans="1:23" ht="15.6">
      <c r="A1567" s="11">
        <v>1011</v>
      </c>
      <c r="B1567" s="12">
        <v>46239</v>
      </c>
      <c r="C1567" s="11">
        <f t="shared" si="168"/>
        <v>2026</v>
      </c>
      <c r="D1567" s="13" t="str">
        <f t="shared" si="169"/>
        <v>Aug</v>
      </c>
      <c r="E1567" s="14" t="str">
        <f t="shared" si="170"/>
        <v>Q3</v>
      </c>
      <c r="F1567" s="11" t="s">
        <v>24</v>
      </c>
      <c r="G1567" s="11" t="s">
        <v>25</v>
      </c>
      <c r="H1567" s="11" t="s">
        <v>26</v>
      </c>
      <c r="I1567" s="11" t="s">
        <v>37</v>
      </c>
      <c r="J1567" s="11" t="s">
        <v>28</v>
      </c>
      <c r="K1567" s="11" t="s">
        <v>46</v>
      </c>
      <c r="L1567" s="15">
        <v>1</v>
      </c>
      <c r="M1567" s="16">
        <v>51.81</v>
      </c>
      <c r="N1567" s="17">
        <v>0.05</v>
      </c>
      <c r="O1567" s="16">
        <v>22.28</v>
      </c>
      <c r="P1567" s="16">
        <f t="shared" si="171"/>
        <v>49.219499999999996</v>
      </c>
      <c r="Q1567" s="16">
        <f t="shared" si="172"/>
        <v>22.28</v>
      </c>
      <c r="R1567" s="16">
        <f t="shared" si="173"/>
        <v>26.939499999999999</v>
      </c>
      <c r="S1567" s="18">
        <f t="shared" si="174"/>
        <v>0.54733388189640297</v>
      </c>
      <c r="T1567" s="19">
        <f>YEAR(SalesDataTable[[#This Row],[Order Date]])</f>
        <v>2026</v>
      </c>
      <c r="U1567" s="18" t="str">
        <f>"Q"&amp;ROUNDUP(MONTH(SalesDataTable[[#This Row],[Order Date]])/3,0)</f>
        <v>Q3</v>
      </c>
      <c r="V1567" s="15">
        <f>MONTH(SalesDataTable[[#This Row],[Order Date]])</f>
        <v>8</v>
      </c>
      <c r="W1567" s="18" t="str">
        <f>TEXT(SalesDataTable[[#This Row],[Order Date]],"mmm")</f>
        <v>Aug</v>
      </c>
    </row>
    <row r="1568" spans="1:23" ht="15.6">
      <c r="A1568" s="11">
        <v>1148</v>
      </c>
      <c r="B1568" s="12">
        <v>46239</v>
      </c>
      <c r="C1568" s="11">
        <f t="shared" si="168"/>
        <v>2026</v>
      </c>
      <c r="D1568" s="13" t="str">
        <f t="shared" si="169"/>
        <v>Aug</v>
      </c>
      <c r="E1568" s="14" t="str">
        <f t="shared" si="170"/>
        <v>Q3</v>
      </c>
      <c r="F1568" s="11" t="s">
        <v>35</v>
      </c>
      <c r="G1568" s="11" t="s">
        <v>36</v>
      </c>
      <c r="H1568" s="11" t="s">
        <v>43</v>
      </c>
      <c r="I1568" s="11" t="s">
        <v>37</v>
      </c>
      <c r="J1568" s="11" t="s">
        <v>58</v>
      </c>
      <c r="K1568" s="11" t="s">
        <v>66</v>
      </c>
      <c r="L1568" s="15">
        <v>3</v>
      </c>
      <c r="M1568" s="16">
        <v>35.9</v>
      </c>
      <c r="N1568" s="17">
        <v>0</v>
      </c>
      <c r="O1568" s="16">
        <v>14.11</v>
      </c>
      <c r="P1568" s="16">
        <f t="shared" si="171"/>
        <v>107.7</v>
      </c>
      <c r="Q1568" s="16">
        <f t="shared" si="172"/>
        <v>42.33</v>
      </c>
      <c r="R1568" s="16">
        <f t="shared" si="173"/>
        <v>65.37</v>
      </c>
      <c r="S1568" s="18">
        <f t="shared" si="174"/>
        <v>0.60696378830083597</v>
      </c>
      <c r="T1568" s="19">
        <f>YEAR(SalesDataTable[[#This Row],[Order Date]])</f>
        <v>2026</v>
      </c>
      <c r="U1568" s="18" t="str">
        <f>"Q"&amp;ROUNDUP(MONTH(SalesDataTable[[#This Row],[Order Date]])/3,0)</f>
        <v>Q3</v>
      </c>
      <c r="V1568" s="15">
        <f>MONTH(SalesDataTable[[#This Row],[Order Date]])</f>
        <v>8</v>
      </c>
      <c r="W1568" s="18" t="str">
        <f>TEXT(SalesDataTable[[#This Row],[Order Date]],"mmm")</f>
        <v>Aug</v>
      </c>
    </row>
    <row r="1569" spans="1:23" ht="15.6">
      <c r="A1569" s="11">
        <v>1397</v>
      </c>
      <c r="B1569" s="12">
        <v>46239</v>
      </c>
      <c r="C1569" s="11">
        <f t="shared" si="168"/>
        <v>2026</v>
      </c>
      <c r="D1569" s="13" t="str">
        <f t="shared" si="169"/>
        <v>Aug</v>
      </c>
      <c r="E1569" s="14" t="str">
        <f t="shared" si="170"/>
        <v>Q3</v>
      </c>
      <c r="F1569" s="11" t="s">
        <v>30</v>
      </c>
      <c r="G1569" s="11" t="s">
        <v>73</v>
      </c>
      <c r="H1569" s="11" t="s">
        <v>43</v>
      </c>
      <c r="I1569" s="11" t="s">
        <v>40</v>
      </c>
      <c r="J1569" s="11" t="s">
        <v>33</v>
      </c>
      <c r="K1569" s="11" t="s">
        <v>34</v>
      </c>
      <c r="L1569" s="15">
        <v>2</v>
      </c>
      <c r="M1569" s="16">
        <v>90.27</v>
      </c>
      <c r="N1569" s="17">
        <v>0.05</v>
      </c>
      <c r="O1569" s="16">
        <v>46.38</v>
      </c>
      <c r="P1569" s="16">
        <f t="shared" si="171"/>
        <v>171.51300000000001</v>
      </c>
      <c r="Q1569" s="16">
        <f t="shared" si="172"/>
        <v>92.76</v>
      </c>
      <c r="R1569" s="16">
        <f t="shared" si="173"/>
        <v>78.753</v>
      </c>
      <c r="S1569" s="18">
        <f t="shared" si="174"/>
        <v>0.45916636056742</v>
      </c>
      <c r="T1569" s="19">
        <f>YEAR(SalesDataTable[[#This Row],[Order Date]])</f>
        <v>2026</v>
      </c>
      <c r="U1569" s="18" t="str">
        <f>"Q"&amp;ROUNDUP(MONTH(SalesDataTable[[#This Row],[Order Date]])/3,0)</f>
        <v>Q3</v>
      </c>
      <c r="V1569" s="15">
        <f>MONTH(SalesDataTable[[#This Row],[Order Date]])</f>
        <v>8</v>
      </c>
      <c r="W1569" s="18" t="str">
        <f>TEXT(SalesDataTable[[#This Row],[Order Date]],"mmm")</f>
        <v>Aug</v>
      </c>
    </row>
    <row r="1570" spans="1:23" ht="15.6">
      <c r="A1570" s="11">
        <v>2252</v>
      </c>
      <c r="B1570" s="12">
        <v>46239</v>
      </c>
      <c r="C1570" s="11">
        <f t="shared" si="168"/>
        <v>2026</v>
      </c>
      <c r="D1570" s="13" t="str">
        <f t="shared" si="169"/>
        <v>Aug</v>
      </c>
      <c r="E1570" s="14" t="str">
        <f t="shared" si="170"/>
        <v>Q3</v>
      </c>
      <c r="F1570" s="11" t="s">
        <v>30</v>
      </c>
      <c r="G1570" s="11" t="s">
        <v>65</v>
      </c>
      <c r="H1570" s="11" t="s">
        <v>26</v>
      </c>
      <c r="I1570" s="11" t="s">
        <v>37</v>
      </c>
      <c r="J1570" s="11" t="s">
        <v>28</v>
      </c>
      <c r="K1570" s="11" t="s">
        <v>46</v>
      </c>
      <c r="L1570" s="15">
        <v>1</v>
      </c>
      <c r="M1570" s="16">
        <v>49.68</v>
      </c>
      <c r="N1570" s="17">
        <v>0.05</v>
      </c>
      <c r="O1570" s="16">
        <v>22.02</v>
      </c>
      <c r="P1570" s="16">
        <f t="shared" si="171"/>
        <v>47.195999999999998</v>
      </c>
      <c r="Q1570" s="16">
        <f t="shared" si="172"/>
        <v>22.02</v>
      </c>
      <c r="R1570" s="16">
        <f t="shared" si="173"/>
        <v>25.175999999999998</v>
      </c>
      <c r="S1570" s="18">
        <f t="shared" si="174"/>
        <v>0.53343503686753102</v>
      </c>
      <c r="T1570" s="19">
        <f>YEAR(SalesDataTable[[#This Row],[Order Date]])</f>
        <v>2026</v>
      </c>
      <c r="U1570" s="18" t="str">
        <f>"Q"&amp;ROUNDUP(MONTH(SalesDataTable[[#This Row],[Order Date]])/3,0)</f>
        <v>Q3</v>
      </c>
      <c r="V1570" s="15">
        <f>MONTH(SalesDataTable[[#This Row],[Order Date]])</f>
        <v>8</v>
      </c>
      <c r="W1570" s="18" t="str">
        <f>TEXT(SalesDataTable[[#This Row],[Order Date]],"mmm")</f>
        <v>Aug</v>
      </c>
    </row>
    <row r="1571" spans="1:23" ht="15.6">
      <c r="A1571" s="11">
        <v>2415</v>
      </c>
      <c r="B1571" s="12">
        <v>46239</v>
      </c>
      <c r="C1571" s="11">
        <f t="shared" si="168"/>
        <v>2026</v>
      </c>
      <c r="D1571" s="13" t="str">
        <f t="shared" si="169"/>
        <v>Aug</v>
      </c>
      <c r="E1571" s="14" t="str">
        <f t="shared" si="170"/>
        <v>Q3</v>
      </c>
      <c r="F1571" s="11" t="s">
        <v>30</v>
      </c>
      <c r="G1571" s="11" t="s">
        <v>67</v>
      </c>
      <c r="H1571" s="11" t="s">
        <v>26</v>
      </c>
      <c r="I1571" s="11" t="s">
        <v>37</v>
      </c>
      <c r="J1571" s="11" t="s">
        <v>38</v>
      </c>
      <c r="K1571" s="11" t="s">
        <v>68</v>
      </c>
      <c r="L1571" s="15">
        <v>2</v>
      </c>
      <c r="M1571" s="16">
        <v>131.25</v>
      </c>
      <c r="N1571" s="17">
        <v>0.05</v>
      </c>
      <c r="O1571" s="16">
        <v>65.42</v>
      </c>
      <c r="P1571" s="16">
        <f t="shared" si="171"/>
        <v>249.375</v>
      </c>
      <c r="Q1571" s="16">
        <f t="shared" si="172"/>
        <v>130.84</v>
      </c>
      <c r="R1571" s="16">
        <f t="shared" si="173"/>
        <v>118.535</v>
      </c>
      <c r="S1571" s="18">
        <f t="shared" si="174"/>
        <v>0.47532832080200499</v>
      </c>
      <c r="T1571" s="19">
        <f>YEAR(SalesDataTable[[#This Row],[Order Date]])</f>
        <v>2026</v>
      </c>
      <c r="U1571" s="18" t="str">
        <f>"Q"&amp;ROUNDUP(MONTH(SalesDataTable[[#This Row],[Order Date]])/3,0)</f>
        <v>Q3</v>
      </c>
      <c r="V1571" s="15">
        <f>MONTH(SalesDataTable[[#This Row],[Order Date]])</f>
        <v>8</v>
      </c>
      <c r="W1571" s="18" t="str">
        <f>TEXT(SalesDataTable[[#This Row],[Order Date]],"mmm")</f>
        <v>Aug</v>
      </c>
    </row>
    <row r="1572" spans="1:23" ht="15.6">
      <c r="A1572" s="11">
        <v>2525</v>
      </c>
      <c r="B1572" s="12">
        <v>46239</v>
      </c>
      <c r="C1572" s="11">
        <f t="shared" si="168"/>
        <v>2026</v>
      </c>
      <c r="D1572" s="13" t="str">
        <f t="shared" si="169"/>
        <v>Aug</v>
      </c>
      <c r="E1572" s="14" t="str">
        <f t="shared" si="170"/>
        <v>Q3</v>
      </c>
      <c r="F1572" s="11" t="s">
        <v>44</v>
      </c>
      <c r="G1572" s="11" t="s">
        <v>45</v>
      </c>
      <c r="H1572" s="11" t="s">
        <v>43</v>
      </c>
      <c r="I1572" s="11" t="s">
        <v>37</v>
      </c>
      <c r="J1572" s="11" t="s">
        <v>58</v>
      </c>
      <c r="K1572" s="11" t="s">
        <v>66</v>
      </c>
      <c r="L1572" s="15">
        <v>2</v>
      </c>
      <c r="M1572" s="16">
        <v>36.78</v>
      </c>
      <c r="N1572" s="17">
        <v>0.05</v>
      </c>
      <c r="O1572" s="16">
        <v>13.85</v>
      </c>
      <c r="P1572" s="16">
        <f t="shared" si="171"/>
        <v>69.882000000000005</v>
      </c>
      <c r="Q1572" s="16">
        <f t="shared" si="172"/>
        <v>27.7</v>
      </c>
      <c r="R1572" s="16">
        <f t="shared" si="173"/>
        <v>42.182000000000002</v>
      </c>
      <c r="S1572" s="18">
        <f t="shared" si="174"/>
        <v>0.60361752668784496</v>
      </c>
      <c r="T1572" s="19">
        <f>YEAR(SalesDataTable[[#This Row],[Order Date]])</f>
        <v>2026</v>
      </c>
      <c r="U1572" s="18" t="str">
        <f>"Q"&amp;ROUNDUP(MONTH(SalesDataTable[[#This Row],[Order Date]])/3,0)</f>
        <v>Q3</v>
      </c>
      <c r="V1572" s="15">
        <f>MONTH(SalesDataTable[[#This Row],[Order Date]])</f>
        <v>8</v>
      </c>
      <c r="W1572" s="18" t="str">
        <f>TEXT(SalesDataTable[[#This Row],[Order Date]],"mmm")</f>
        <v>Aug</v>
      </c>
    </row>
    <row r="1573" spans="1:23" ht="15.6">
      <c r="A1573" s="11">
        <v>2652</v>
      </c>
      <c r="B1573" s="12">
        <v>46239</v>
      </c>
      <c r="C1573" s="11">
        <f t="shared" si="168"/>
        <v>2026</v>
      </c>
      <c r="D1573" s="13" t="str">
        <f t="shared" si="169"/>
        <v>Aug</v>
      </c>
      <c r="E1573" s="14" t="str">
        <f t="shared" si="170"/>
        <v>Q3</v>
      </c>
      <c r="F1573" s="11" t="s">
        <v>35</v>
      </c>
      <c r="G1573" s="11" t="s">
        <v>36</v>
      </c>
      <c r="H1573" s="11" t="s">
        <v>43</v>
      </c>
      <c r="I1573" s="11" t="s">
        <v>27</v>
      </c>
      <c r="J1573" s="11" t="s">
        <v>28</v>
      </c>
      <c r="K1573" s="11" t="s">
        <v>29</v>
      </c>
      <c r="L1573" s="15">
        <v>1</v>
      </c>
      <c r="M1573" s="16">
        <v>80.790000000000006</v>
      </c>
      <c r="N1573" s="17">
        <v>0.1</v>
      </c>
      <c r="O1573" s="16">
        <v>43.65</v>
      </c>
      <c r="P1573" s="16">
        <f t="shared" si="171"/>
        <v>72.710999999999999</v>
      </c>
      <c r="Q1573" s="16">
        <f t="shared" si="172"/>
        <v>43.65</v>
      </c>
      <c r="R1573" s="16">
        <f t="shared" si="173"/>
        <v>29.061</v>
      </c>
      <c r="S1573" s="18">
        <f t="shared" si="174"/>
        <v>0.39967817799232602</v>
      </c>
      <c r="T1573" s="19">
        <f>YEAR(SalesDataTable[[#This Row],[Order Date]])</f>
        <v>2026</v>
      </c>
      <c r="U1573" s="18" t="str">
        <f>"Q"&amp;ROUNDUP(MONTH(SalesDataTable[[#This Row],[Order Date]])/3,0)</f>
        <v>Q3</v>
      </c>
      <c r="V1573" s="15">
        <f>MONTH(SalesDataTable[[#This Row],[Order Date]])</f>
        <v>8</v>
      </c>
      <c r="W1573" s="18" t="str">
        <f>TEXT(SalesDataTable[[#This Row],[Order Date]],"mmm")</f>
        <v>Aug</v>
      </c>
    </row>
    <row r="1574" spans="1:23" ht="15.6">
      <c r="A1574" s="11">
        <v>4035</v>
      </c>
      <c r="B1574" s="12">
        <v>46239</v>
      </c>
      <c r="C1574" s="11">
        <f t="shared" si="168"/>
        <v>2026</v>
      </c>
      <c r="D1574" s="13" t="str">
        <f t="shared" si="169"/>
        <v>Aug</v>
      </c>
      <c r="E1574" s="14" t="str">
        <f t="shared" si="170"/>
        <v>Q3</v>
      </c>
      <c r="F1574" s="11" t="s">
        <v>24</v>
      </c>
      <c r="G1574" s="11" t="s">
        <v>60</v>
      </c>
      <c r="H1574" s="11" t="s">
        <v>26</v>
      </c>
      <c r="I1574" s="11" t="s">
        <v>27</v>
      </c>
      <c r="J1574" s="11" t="s">
        <v>28</v>
      </c>
      <c r="K1574" s="11" t="s">
        <v>50</v>
      </c>
      <c r="L1574" s="15">
        <v>2</v>
      </c>
      <c r="M1574" s="16">
        <v>40.53</v>
      </c>
      <c r="N1574" s="17">
        <v>0.05</v>
      </c>
      <c r="O1574" s="16">
        <v>17.100000000000001</v>
      </c>
      <c r="P1574" s="16">
        <f t="shared" si="171"/>
        <v>77.007000000000005</v>
      </c>
      <c r="Q1574" s="16">
        <f t="shared" si="172"/>
        <v>34.200000000000003</v>
      </c>
      <c r="R1574" s="16">
        <f t="shared" si="173"/>
        <v>42.807000000000002</v>
      </c>
      <c r="S1574" s="18">
        <f t="shared" si="174"/>
        <v>0.55588452997779403</v>
      </c>
      <c r="T1574" s="19">
        <f>YEAR(SalesDataTable[[#This Row],[Order Date]])</f>
        <v>2026</v>
      </c>
      <c r="U1574" s="18" t="str">
        <f>"Q"&amp;ROUNDUP(MONTH(SalesDataTable[[#This Row],[Order Date]])/3,0)</f>
        <v>Q3</v>
      </c>
      <c r="V1574" s="15">
        <f>MONTH(SalesDataTable[[#This Row],[Order Date]])</f>
        <v>8</v>
      </c>
      <c r="W1574" s="18" t="str">
        <f>TEXT(SalesDataTable[[#This Row],[Order Date]],"mmm")</f>
        <v>Aug</v>
      </c>
    </row>
    <row r="1575" spans="1:23" ht="15.6">
      <c r="A1575" s="11">
        <v>4377</v>
      </c>
      <c r="B1575" s="12">
        <v>46239</v>
      </c>
      <c r="C1575" s="11">
        <f t="shared" si="168"/>
        <v>2026</v>
      </c>
      <c r="D1575" s="13" t="str">
        <f t="shared" si="169"/>
        <v>Aug</v>
      </c>
      <c r="E1575" s="14" t="str">
        <f t="shared" si="170"/>
        <v>Q3</v>
      </c>
      <c r="F1575" s="11" t="s">
        <v>35</v>
      </c>
      <c r="G1575" s="11" t="s">
        <v>36</v>
      </c>
      <c r="H1575" s="11" t="s">
        <v>52</v>
      </c>
      <c r="I1575" s="11" t="s">
        <v>37</v>
      </c>
      <c r="J1575" s="11" t="s">
        <v>28</v>
      </c>
      <c r="K1575" s="11" t="s">
        <v>29</v>
      </c>
      <c r="L1575" s="15">
        <v>2</v>
      </c>
      <c r="M1575" s="16">
        <v>81.66</v>
      </c>
      <c r="N1575" s="17">
        <v>0</v>
      </c>
      <c r="O1575" s="16">
        <v>42.11</v>
      </c>
      <c r="P1575" s="16">
        <f t="shared" si="171"/>
        <v>163.32</v>
      </c>
      <c r="Q1575" s="16">
        <f t="shared" si="172"/>
        <v>84.22</v>
      </c>
      <c r="R1575" s="16">
        <f t="shared" si="173"/>
        <v>79.099999999999994</v>
      </c>
      <c r="S1575" s="18">
        <f t="shared" si="174"/>
        <v>0.48432525104090102</v>
      </c>
      <c r="T1575" s="19">
        <f>YEAR(SalesDataTable[[#This Row],[Order Date]])</f>
        <v>2026</v>
      </c>
      <c r="U1575" s="18" t="str">
        <f>"Q"&amp;ROUNDUP(MONTH(SalesDataTable[[#This Row],[Order Date]])/3,0)</f>
        <v>Q3</v>
      </c>
      <c r="V1575" s="15">
        <f>MONTH(SalesDataTable[[#This Row],[Order Date]])</f>
        <v>8</v>
      </c>
      <c r="W1575" s="18" t="str">
        <f>TEXT(SalesDataTable[[#This Row],[Order Date]],"mmm")</f>
        <v>Aug</v>
      </c>
    </row>
    <row r="1576" spans="1:23" ht="15.6">
      <c r="A1576" s="11">
        <v>4734</v>
      </c>
      <c r="B1576" s="12">
        <v>46239</v>
      </c>
      <c r="C1576" s="11">
        <f t="shared" si="168"/>
        <v>2026</v>
      </c>
      <c r="D1576" s="13" t="str">
        <f t="shared" si="169"/>
        <v>Aug</v>
      </c>
      <c r="E1576" s="14" t="str">
        <f t="shared" si="170"/>
        <v>Q3</v>
      </c>
      <c r="F1576" s="11" t="s">
        <v>30</v>
      </c>
      <c r="G1576" s="11" t="s">
        <v>67</v>
      </c>
      <c r="H1576" s="11" t="s">
        <v>52</v>
      </c>
      <c r="I1576" s="11" t="s">
        <v>27</v>
      </c>
      <c r="J1576" s="11" t="s">
        <v>33</v>
      </c>
      <c r="K1576" s="11" t="s">
        <v>41</v>
      </c>
      <c r="L1576" s="15">
        <v>1</v>
      </c>
      <c r="M1576" s="16">
        <v>146.55000000000001</v>
      </c>
      <c r="N1576" s="17">
        <v>0</v>
      </c>
      <c r="O1576" s="16">
        <v>78.8</v>
      </c>
      <c r="P1576" s="16">
        <f t="shared" si="171"/>
        <v>146.55000000000001</v>
      </c>
      <c r="Q1576" s="16">
        <f t="shared" si="172"/>
        <v>78.8</v>
      </c>
      <c r="R1576" s="16">
        <f t="shared" si="173"/>
        <v>67.75</v>
      </c>
      <c r="S1576" s="18">
        <f t="shared" si="174"/>
        <v>0.46229955646537002</v>
      </c>
      <c r="T1576" s="19">
        <f>YEAR(SalesDataTable[[#This Row],[Order Date]])</f>
        <v>2026</v>
      </c>
      <c r="U1576" s="18" t="str">
        <f>"Q"&amp;ROUNDUP(MONTH(SalesDataTable[[#This Row],[Order Date]])/3,0)</f>
        <v>Q3</v>
      </c>
      <c r="V1576" s="15">
        <f>MONTH(SalesDataTable[[#This Row],[Order Date]])</f>
        <v>8</v>
      </c>
      <c r="W1576" s="18" t="str">
        <f>TEXT(SalesDataTable[[#This Row],[Order Date]],"mmm")</f>
        <v>Aug</v>
      </c>
    </row>
    <row r="1577" spans="1:23" ht="15.6">
      <c r="A1577" s="11">
        <v>4892</v>
      </c>
      <c r="B1577" s="12">
        <v>46239</v>
      </c>
      <c r="C1577" s="11">
        <f t="shared" si="168"/>
        <v>2026</v>
      </c>
      <c r="D1577" s="13" t="str">
        <f t="shared" si="169"/>
        <v>Aug</v>
      </c>
      <c r="E1577" s="14" t="str">
        <f t="shared" si="170"/>
        <v>Q3</v>
      </c>
      <c r="F1577" s="11" t="s">
        <v>30</v>
      </c>
      <c r="G1577" s="11" t="s">
        <v>31</v>
      </c>
      <c r="H1577" s="11" t="s">
        <v>43</v>
      </c>
      <c r="I1577" s="11" t="s">
        <v>27</v>
      </c>
      <c r="J1577" s="11" t="s">
        <v>38</v>
      </c>
      <c r="K1577" s="11" t="s">
        <v>72</v>
      </c>
      <c r="L1577" s="15">
        <v>2</v>
      </c>
      <c r="M1577" s="16">
        <v>161.75</v>
      </c>
      <c r="N1577" s="17">
        <v>0.1</v>
      </c>
      <c r="O1577" s="16">
        <v>85.85</v>
      </c>
      <c r="P1577" s="16">
        <f t="shared" si="171"/>
        <v>291.14999999999998</v>
      </c>
      <c r="Q1577" s="16">
        <f t="shared" si="172"/>
        <v>171.7</v>
      </c>
      <c r="R1577" s="16">
        <f t="shared" si="173"/>
        <v>119.45</v>
      </c>
      <c r="S1577" s="18">
        <f t="shared" si="174"/>
        <v>0.41026962047054799</v>
      </c>
      <c r="T1577" s="19">
        <f>YEAR(SalesDataTable[[#This Row],[Order Date]])</f>
        <v>2026</v>
      </c>
      <c r="U1577" s="18" t="str">
        <f>"Q"&amp;ROUNDUP(MONTH(SalesDataTable[[#This Row],[Order Date]])/3,0)</f>
        <v>Q3</v>
      </c>
      <c r="V1577" s="15">
        <f>MONTH(SalesDataTable[[#This Row],[Order Date]])</f>
        <v>8</v>
      </c>
      <c r="W1577" s="18" t="str">
        <f>TEXT(SalesDataTable[[#This Row],[Order Date]],"mmm")</f>
        <v>Aug</v>
      </c>
    </row>
    <row r="1578" spans="1:23" ht="15.6">
      <c r="A1578" s="11">
        <v>5059</v>
      </c>
      <c r="B1578" s="12">
        <v>46239</v>
      </c>
      <c r="C1578" s="11">
        <f t="shared" si="168"/>
        <v>2026</v>
      </c>
      <c r="D1578" s="13" t="str">
        <f t="shared" si="169"/>
        <v>Aug</v>
      </c>
      <c r="E1578" s="14" t="str">
        <f t="shared" si="170"/>
        <v>Q3</v>
      </c>
      <c r="F1578" s="11" t="s">
        <v>30</v>
      </c>
      <c r="G1578" s="11" t="s">
        <v>31</v>
      </c>
      <c r="H1578" s="11" t="s">
        <v>52</v>
      </c>
      <c r="I1578" s="11" t="s">
        <v>27</v>
      </c>
      <c r="J1578" s="11" t="s">
        <v>47</v>
      </c>
      <c r="K1578" s="11" t="s">
        <v>75</v>
      </c>
      <c r="L1578" s="15">
        <v>2</v>
      </c>
      <c r="M1578" s="16">
        <v>122.47</v>
      </c>
      <c r="N1578" s="17">
        <v>0</v>
      </c>
      <c r="O1578" s="16">
        <v>59.73</v>
      </c>
      <c r="P1578" s="16">
        <f t="shared" si="171"/>
        <v>244.94</v>
      </c>
      <c r="Q1578" s="16">
        <f t="shared" si="172"/>
        <v>119.46</v>
      </c>
      <c r="R1578" s="16">
        <f t="shared" si="173"/>
        <v>125.48</v>
      </c>
      <c r="S1578" s="18">
        <f t="shared" si="174"/>
        <v>0.51228872376908596</v>
      </c>
      <c r="T1578" s="19">
        <f>YEAR(SalesDataTable[[#This Row],[Order Date]])</f>
        <v>2026</v>
      </c>
      <c r="U1578" s="18" t="str">
        <f>"Q"&amp;ROUNDUP(MONTH(SalesDataTable[[#This Row],[Order Date]])/3,0)</f>
        <v>Q3</v>
      </c>
      <c r="V1578" s="15">
        <f>MONTH(SalesDataTable[[#This Row],[Order Date]])</f>
        <v>8</v>
      </c>
      <c r="W1578" s="18" t="str">
        <f>TEXT(SalesDataTable[[#This Row],[Order Date]],"mmm")</f>
        <v>Aug</v>
      </c>
    </row>
    <row r="1579" spans="1:23" ht="15.6">
      <c r="A1579" s="11">
        <v>835</v>
      </c>
      <c r="B1579" s="12">
        <v>46240</v>
      </c>
      <c r="C1579" s="11">
        <f t="shared" si="168"/>
        <v>2026</v>
      </c>
      <c r="D1579" s="13" t="str">
        <f t="shared" si="169"/>
        <v>Aug</v>
      </c>
      <c r="E1579" s="14" t="str">
        <f t="shared" si="170"/>
        <v>Q3</v>
      </c>
      <c r="F1579" s="11" t="s">
        <v>44</v>
      </c>
      <c r="G1579" s="11" t="s">
        <v>55</v>
      </c>
      <c r="H1579" s="11" t="s">
        <v>52</v>
      </c>
      <c r="I1579" s="11" t="s">
        <v>27</v>
      </c>
      <c r="J1579" s="11" t="s">
        <v>33</v>
      </c>
      <c r="K1579" s="11" t="s">
        <v>70</v>
      </c>
      <c r="L1579" s="15">
        <v>3</v>
      </c>
      <c r="M1579" s="16">
        <v>70.930000000000007</v>
      </c>
      <c r="N1579" s="17">
        <v>0</v>
      </c>
      <c r="O1579" s="16">
        <v>32.9</v>
      </c>
      <c r="P1579" s="16">
        <f t="shared" si="171"/>
        <v>212.79</v>
      </c>
      <c r="Q1579" s="16">
        <f t="shared" si="172"/>
        <v>98.7</v>
      </c>
      <c r="R1579" s="16">
        <f t="shared" si="173"/>
        <v>114.09</v>
      </c>
      <c r="S1579" s="18">
        <f t="shared" si="174"/>
        <v>0.53616241364725803</v>
      </c>
      <c r="T1579" s="19">
        <f>YEAR(SalesDataTable[[#This Row],[Order Date]])</f>
        <v>2026</v>
      </c>
      <c r="U1579" s="18" t="str">
        <f>"Q"&amp;ROUNDUP(MONTH(SalesDataTable[[#This Row],[Order Date]])/3,0)</f>
        <v>Q3</v>
      </c>
      <c r="V1579" s="15">
        <f>MONTH(SalesDataTable[[#This Row],[Order Date]])</f>
        <v>8</v>
      </c>
      <c r="W1579" s="18" t="str">
        <f>TEXT(SalesDataTable[[#This Row],[Order Date]],"mmm")</f>
        <v>Aug</v>
      </c>
    </row>
    <row r="1580" spans="1:23" ht="15.6">
      <c r="A1580" s="11">
        <v>1104</v>
      </c>
      <c r="B1580" s="12">
        <v>46240</v>
      </c>
      <c r="C1580" s="11">
        <f t="shared" si="168"/>
        <v>2026</v>
      </c>
      <c r="D1580" s="13" t="str">
        <f t="shared" si="169"/>
        <v>Aug</v>
      </c>
      <c r="E1580" s="14" t="str">
        <f t="shared" si="170"/>
        <v>Q3</v>
      </c>
      <c r="F1580" s="11" t="s">
        <v>24</v>
      </c>
      <c r="G1580" s="11" t="s">
        <v>74</v>
      </c>
      <c r="H1580" s="11" t="s">
        <v>26</v>
      </c>
      <c r="I1580" s="11" t="s">
        <v>27</v>
      </c>
      <c r="J1580" s="11" t="s">
        <v>47</v>
      </c>
      <c r="K1580" s="11" t="s">
        <v>53</v>
      </c>
      <c r="L1580" s="15">
        <v>1</v>
      </c>
      <c r="M1580" s="16">
        <v>191.44</v>
      </c>
      <c r="N1580" s="17">
        <v>0</v>
      </c>
      <c r="O1580" s="16">
        <v>102.13</v>
      </c>
      <c r="P1580" s="16">
        <f t="shared" si="171"/>
        <v>191.44</v>
      </c>
      <c r="Q1580" s="16">
        <f t="shared" si="172"/>
        <v>102.13</v>
      </c>
      <c r="R1580" s="16">
        <f t="shared" si="173"/>
        <v>89.31</v>
      </c>
      <c r="S1580" s="18">
        <f t="shared" si="174"/>
        <v>0.46651692436272502</v>
      </c>
      <c r="T1580" s="19">
        <f>YEAR(SalesDataTable[[#This Row],[Order Date]])</f>
        <v>2026</v>
      </c>
      <c r="U1580" s="18" t="str">
        <f>"Q"&amp;ROUNDUP(MONTH(SalesDataTable[[#This Row],[Order Date]])/3,0)</f>
        <v>Q3</v>
      </c>
      <c r="V1580" s="15">
        <f>MONTH(SalesDataTable[[#This Row],[Order Date]])</f>
        <v>8</v>
      </c>
      <c r="W1580" s="18" t="str">
        <f>TEXT(SalesDataTable[[#This Row],[Order Date]],"mmm")</f>
        <v>Aug</v>
      </c>
    </row>
    <row r="1581" spans="1:23" ht="15.6">
      <c r="A1581" s="11">
        <v>1976</v>
      </c>
      <c r="B1581" s="12">
        <v>46240</v>
      </c>
      <c r="C1581" s="11">
        <f t="shared" si="168"/>
        <v>2026</v>
      </c>
      <c r="D1581" s="13" t="str">
        <f t="shared" si="169"/>
        <v>Aug</v>
      </c>
      <c r="E1581" s="14" t="str">
        <f t="shared" si="170"/>
        <v>Q3</v>
      </c>
      <c r="F1581" s="11" t="s">
        <v>44</v>
      </c>
      <c r="G1581" s="11" t="s">
        <v>57</v>
      </c>
      <c r="H1581" s="11" t="s">
        <v>26</v>
      </c>
      <c r="I1581" s="11" t="s">
        <v>27</v>
      </c>
      <c r="J1581" s="11" t="s">
        <v>28</v>
      </c>
      <c r="K1581" s="11" t="s">
        <v>29</v>
      </c>
      <c r="L1581" s="15">
        <v>2</v>
      </c>
      <c r="M1581" s="16">
        <v>82.92</v>
      </c>
      <c r="N1581" s="17">
        <v>0</v>
      </c>
      <c r="O1581" s="16">
        <v>41.64</v>
      </c>
      <c r="P1581" s="16">
        <f t="shared" si="171"/>
        <v>165.84</v>
      </c>
      <c r="Q1581" s="16">
        <f t="shared" si="172"/>
        <v>83.28</v>
      </c>
      <c r="R1581" s="16">
        <f t="shared" si="173"/>
        <v>82.56</v>
      </c>
      <c r="S1581" s="18">
        <f t="shared" si="174"/>
        <v>0.49782923299565801</v>
      </c>
      <c r="T1581" s="19">
        <f>YEAR(SalesDataTable[[#This Row],[Order Date]])</f>
        <v>2026</v>
      </c>
      <c r="U1581" s="18" t="str">
        <f>"Q"&amp;ROUNDUP(MONTH(SalesDataTable[[#This Row],[Order Date]])/3,0)</f>
        <v>Q3</v>
      </c>
      <c r="V1581" s="15">
        <f>MONTH(SalesDataTable[[#This Row],[Order Date]])</f>
        <v>8</v>
      </c>
      <c r="W1581" s="18" t="str">
        <f>TEXT(SalesDataTable[[#This Row],[Order Date]],"mmm")</f>
        <v>Aug</v>
      </c>
    </row>
    <row r="1582" spans="1:23" ht="15.6">
      <c r="A1582" s="11">
        <v>2596</v>
      </c>
      <c r="B1582" s="12">
        <v>46240</v>
      </c>
      <c r="C1582" s="11">
        <f t="shared" si="168"/>
        <v>2026</v>
      </c>
      <c r="D1582" s="13" t="str">
        <f t="shared" si="169"/>
        <v>Aug</v>
      </c>
      <c r="E1582" s="14" t="str">
        <f t="shared" si="170"/>
        <v>Q3</v>
      </c>
      <c r="F1582" s="11" t="s">
        <v>35</v>
      </c>
      <c r="G1582" s="11" t="s">
        <v>42</v>
      </c>
      <c r="H1582" s="11" t="s">
        <v>43</v>
      </c>
      <c r="I1582" s="11" t="s">
        <v>27</v>
      </c>
      <c r="J1582" s="11" t="s">
        <v>47</v>
      </c>
      <c r="K1582" s="11" t="s">
        <v>64</v>
      </c>
      <c r="L1582" s="15">
        <v>1</v>
      </c>
      <c r="M1582" s="16">
        <v>82.82</v>
      </c>
      <c r="N1582" s="17">
        <v>0</v>
      </c>
      <c r="O1582" s="16">
        <v>38.83</v>
      </c>
      <c r="P1582" s="16">
        <f t="shared" si="171"/>
        <v>82.82</v>
      </c>
      <c r="Q1582" s="16">
        <f t="shared" si="172"/>
        <v>38.83</v>
      </c>
      <c r="R1582" s="16">
        <f t="shared" si="173"/>
        <v>43.99</v>
      </c>
      <c r="S1582" s="18">
        <f t="shared" si="174"/>
        <v>0.53115189567737298</v>
      </c>
      <c r="T1582" s="19">
        <f>YEAR(SalesDataTable[[#This Row],[Order Date]])</f>
        <v>2026</v>
      </c>
      <c r="U1582" s="18" t="str">
        <f>"Q"&amp;ROUNDUP(MONTH(SalesDataTable[[#This Row],[Order Date]])/3,0)</f>
        <v>Q3</v>
      </c>
      <c r="V1582" s="15">
        <f>MONTH(SalesDataTable[[#This Row],[Order Date]])</f>
        <v>8</v>
      </c>
      <c r="W1582" s="18" t="str">
        <f>TEXT(SalesDataTable[[#This Row],[Order Date]],"mmm")</f>
        <v>Aug</v>
      </c>
    </row>
    <row r="1583" spans="1:23" ht="15.6">
      <c r="A1583" s="11">
        <v>2693</v>
      </c>
      <c r="B1583" s="12">
        <v>46240</v>
      </c>
      <c r="C1583" s="11">
        <f t="shared" si="168"/>
        <v>2026</v>
      </c>
      <c r="D1583" s="13" t="str">
        <f t="shared" si="169"/>
        <v>Aug</v>
      </c>
      <c r="E1583" s="14" t="str">
        <f t="shared" si="170"/>
        <v>Q3</v>
      </c>
      <c r="F1583" s="11" t="s">
        <v>44</v>
      </c>
      <c r="G1583" s="11" t="s">
        <v>57</v>
      </c>
      <c r="H1583" s="11" t="s">
        <v>26</v>
      </c>
      <c r="I1583" s="11" t="s">
        <v>37</v>
      </c>
      <c r="J1583" s="11" t="s">
        <v>47</v>
      </c>
      <c r="K1583" s="11" t="s">
        <v>48</v>
      </c>
      <c r="L1583" s="15">
        <v>1</v>
      </c>
      <c r="M1583" s="16">
        <v>335.26</v>
      </c>
      <c r="N1583" s="17">
        <v>0.05</v>
      </c>
      <c r="O1583" s="16">
        <v>193.73</v>
      </c>
      <c r="P1583" s="16">
        <f t="shared" si="171"/>
        <v>318.49700000000001</v>
      </c>
      <c r="Q1583" s="16">
        <f t="shared" si="172"/>
        <v>193.73</v>
      </c>
      <c r="R1583" s="16">
        <f t="shared" si="173"/>
        <v>124.767</v>
      </c>
      <c r="S1583" s="18">
        <f t="shared" si="174"/>
        <v>0.39173681384754</v>
      </c>
      <c r="T1583" s="19">
        <f>YEAR(SalesDataTable[[#This Row],[Order Date]])</f>
        <v>2026</v>
      </c>
      <c r="U1583" s="18" t="str">
        <f>"Q"&amp;ROUNDUP(MONTH(SalesDataTable[[#This Row],[Order Date]])/3,0)</f>
        <v>Q3</v>
      </c>
      <c r="V1583" s="15">
        <f>MONTH(SalesDataTable[[#This Row],[Order Date]])</f>
        <v>8</v>
      </c>
      <c r="W1583" s="18" t="str">
        <f>TEXT(SalesDataTable[[#This Row],[Order Date]],"mmm")</f>
        <v>Aug</v>
      </c>
    </row>
    <row r="1584" spans="1:23" ht="15.6">
      <c r="A1584" s="11">
        <v>3045</v>
      </c>
      <c r="B1584" s="12">
        <v>46240</v>
      </c>
      <c r="C1584" s="11">
        <f t="shared" si="168"/>
        <v>2026</v>
      </c>
      <c r="D1584" s="13" t="str">
        <f t="shared" si="169"/>
        <v>Aug</v>
      </c>
      <c r="E1584" s="14" t="str">
        <f t="shared" si="170"/>
        <v>Q3</v>
      </c>
      <c r="F1584" s="11" t="s">
        <v>35</v>
      </c>
      <c r="G1584" s="11" t="s">
        <v>76</v>
      </c>
      <c r="H1584" s="11" t="s">
        <v>52</v>
      </c>
      <c r="I1584" s="11" t="s">
        <v>40</v>
      </c>
      <c r="J1584" s="11" t="s">
        <v>38</v>
      </c>
      <c r="K1584" s="11" t="s">
        <v>56</v>
      </c>
      <c r="L1584" s="15">
        <v>1</v>
      </c>
      <c r="M1584" s="16">
        <v>47.19</v>
      </c>
      <c r="N1584" s="17">
        <v>0.05</v>
      </c>
      <c r="O1584" s="16">
        <v>18.11</v>
      </c>
      <c r="P1584" s="16">
        <f t="shared" si="171"/>
        <v>44.830500000000001</v>
      </c>
      <c r="Q1584" s="16">
        <f t="shared" si="172"/>
        <v>18.11</v>
      </c>
      <c r="R1584" s="16">
        <f t="shared" si="173"/>
        <v>26.720500000000001</v>
      </c>
      <c r="S1584" s="18">
        <f t="shared" si="174"/>
        <v>0.59603395010093596</v>
      </c>
      <c r="T1584" s="19">
        <f>YEAR(SalesDataTable[[#This Row],[Order Date]])</f>
        <v>2026</v>
      </c>
      <c r="U1584" s="18" t="str">
        <f>"Q"&amp;ROUNDUP(MONTH(SalesDataTable[[#This Row],[Order Date]])/3,0)</f>
        <v>Q3</v>
      </c>
      <c r="V1584" s="15">
        <f>MONTH(SalesDataTable[[#This Row],[Order Date]])</f>
        <v>8</v>
      </c>
      <c r="W1584" s="18" t="str">
        <f>TEXT(SalesDataTable[[#This Row],[Order Date]],"mmm")</f>
        <v>Aug</v>
      </c>
    </row>
    <row r="1585" spans="1:23" ht="15.6">
      <c r="A1585" s="11">
        <v>3340</v>
      </c>
      <c r="B1585" s="12">
        <v>46240</v>
      </c>
      <c r="C1585" s="11">
        <f t="shared" si="168"/>
        <v>2026</v>
      </c>
      <c r="D1585" s="13" t="str">
        <f t="shared" si="169"/>
        <v>Aug</v>
      </c>
      <c r="E1585" s="14" t="str">
        <f t="shared" si="170"/>
        <v>Q3</v>
      </c>
      <c r="F1585" s="11" t="s">
        <v>35</v>
      </c>
      <c r="G1585" s="11" t="s">
        <v>76</v>
      </c>
      <c r="H1585" s="11" t="s">
        <v>52</v>
      </c>
      <c r="I1585" s="11" t="s">
        <v>27</v>
      </c>
      <c r="J1585" s="11" t="s">
        <v>33</v>
      </c>
      <c r="K1585" s="11" t="s">
        <v>34</v>
      </c>
      <c r="L1585" s="15">
        <v>3</v>
      </c>
      <c r="M1585" s="16">
        <v>91.57</v>
      </c>
      <c r="N1585" s="17">
        <v>0</v>
      </c>
      <c r="O1585" s="16">
        <v>44.52</v>
      </c>
      <c r="P1585" s="16">
        <f t="shared" si="171"/>
        <v>274.70999999999998</v>
      </c>
      <c r="Q1585" s="16">
        <f t="shared" si="172"/>
        <v>133.56</v>
      </c>
      <c r="R1585" s="16">
        <f t="shared" si="173"/>
        <v>141.15</v>
      </c>
      <c r="S1585" s="18">
        <f t="shared" si="174"/>
        <v>0.51381456808998605</v>
      </c>
      <c r="T1585" s="19">
        <f>YEAR(SalesDataTable[[#This Row],[Order Date]])</f>
        <v>2026</v>
      </c>
      <c r="U1585" s="18" t="str">
        <f>"Q"&amp;ROUNDUP(MONTH(SalesDataTable[[#This Row],[Order Date]])/3,0)</f>
        <v>Q3</v>
      </c>
      <c r="V1585" s="15">
        <f>MONTH(SalesDataTable[[#This Row],[Order Date]])</f>
        <v>8</v>
      </c>
      <c r="W1585" s="18" t="str">
        <f>TEXT(SalesDataTable[[#This Row],[Order Date]],"mmm")</f>
        <v>Aug</v>
      </c>
    </row>
    <row r="1586" spans="1:23" ht="15.6">
      <c r="A1586" s="11">
        <v>3553</v>
      </c>
      <c r="B1586" s="12">
        <v>46240</v>
      </c>
      <c r="C1586" s="11">
        <f t="shared" si="168"/>
        <v>2026</v>
      </c>
      <c r="D1586" s="13" t="str">
        <f t="shared" si="169"/>
        <v>Aug</v>
      </c>
      <c r="E1586" s="14" t="str">
        <f t="shared" si="170"/>
        <v>Q3</v>
      </c>
      <c r="F1586" s="11" t="s">
        <v>44</v>
      </c>
      <c r="G1586" s="11" t="s">
        <v>71</v>
      </c>
      <c r="H1586" s="11" t="s">
        <v>26</v>
      </c>
      <c r="I1586" s="11" t="s">
        <v>37</v>
      </c>
      <c r="J1586" s="11" t="s">
        <v>33</v>
      </c>
      <c r="K1586" s="11" t="s">
        <v>61</v>
      </c>
      <c r="L1586" s="15">
        <v>4</v>
      </c>
      <c r="M1586" s="16">
        <v>154.41999999999999</v>
      </c>
      <c r="N1586" s="17">
        <v>0</v>
      </c>
      <c r="O1586" s="16">
        <v>77.86</v>
      </c>
      <c r="P1586" s="16">
        <f t="shared" si="171"/>
        <v>617.67999999999995</v>
      </c>
      <c r="Q1586" s="16">
        <f t="shared" si="172"/>
        <v>311.44</v>
      </c>
      <c r="R1586" s="16">
        <f t="shared" si="173"/>
        <v>306.24</v>
      </c>
      <c r="S1586" s="18">
        <f t="shared" si="174"/>
        <v>0.49579070068643999</v>
      </c>
      <c r="T1586" s="19">
        <f>YEAR(SalesDataTable[[#This Row],[Order Date]])</f>
        <v>2026</v>
      </c>
      <c r="U1586" s="18" t="str">
        <f>"Q"&amp;ROUNDUP(MONTH(SalesDataTable[[#This Row],[Order Date]])/3,0)</f>
        <v>Q3</v>
      </c>
      <c r="V1586" s="15">
        <f>MONTH(SalesDataTable[[#This Row],[Order Date]])</f>
        <v>8</v>
      </c>
      <c r="W1586" s="18" t="str">
        <f>TEXT(SalesDataTable[[#This Row],[Order Date]],"mmm")</f>
        <v>Aug</v>
      </c>
    </row>
    <row r="1587" spans="1:23" ht="15.6">
      <c r="A1587" s="11">
        <v>3807</v>
      </c>
      <c r="B1587" s="12">
        <v>46240</v>
      </c>
      <c r="C1587" s="11">
        <f t="shared" si="168"/>
        <v>2026</v>
      </c>
      <c r="D1587" s="13" t="str">
        <f t="shared" si="169"/>
        <v>Aug</v>
      </c>
      <c r="E1587" s="14" t="str">
        <f t="shared" si="170"/>
        <v>Q3</v>
      </c>
      <c r="F1587" s="11" t="s">
        <v>24</v>
      </c>
      <c r="G1587" s="11" t="s">
        <v>25</v>
      </c>
      <c r="H1587" s="11" t="s">
        <v>52</v>
      </c>
      <c r="I1587" s="11" t="s">
        <v>27</v>
      </c>
      <c r="J1587" s="11" t="s">
        <v>28</v>
      </c>
      <c r="K1587" s="11" t="s">
        <v>46</v>
      </c>
      <c r="L1587" s="15">
        <v>2</v>
      </c>
      <c r="M1587" s="16">
        <v>49.91</v>
      </c>
      <c r="N1587" s="17">
        <v>0.05</v>
      </c>
      <c r="O1587" s="16">
        <v>21.86</v>
      </c>
      <c r="P1587" s="16">
        <f t="shared" si="171"/>
        <v>94.828999999999994</v>
      </c>
      <c r="Q1587" s="16">
        <f t="shared" si="172"/>
        <v>43.72</v>
      </c>
      <c r="R1587" s="16">
        <f t="shared" si="173"/>
        <v>51.109000000000002</v>
      </c>
      <c r="S1587" s="18">
        <f t="shared" si="174"/>
        <v>0.53895960096594897</v>
      </c>
      <c r="T1587" s="19">
        <f>YEAR(SalesDataTable[[#This Row],[Order Date]])</f>
        <v>2026</v>
      </c>
      <c r="U1587" s="18" t="str">
        <f>"Q"&amp;ROUNDUP(MONTH(SalesDataTable[[#This Row],[Order Date]])/3,0)</f>
        <v>Q3</v>
      </c>
      <c r="V1587" s="15">
        <f>MONTH(SalesDataTable[[#This Row],[Order Date]])</f>
        <v>8</v>
      </c>
      <c r="W1587" s="18" t="str">
        <f>TEXT(SalesDataTable[[#This Row],[Order Date]],"mmm")</f>
        <v>Aug</v>
      </c>
    </row>
    <row r="1588" spans="1:23" ht="15.6">
      <c r="A1588" s="11">
        <v>4061</v>
      </c>
      <c r="B1588" s="12">
        <v>46240</v>
      </c>
      <c r="C1588" s="11">
        <f t="shared" si="168"/>
        <v>2026</v>
      </c>
      <c r="D1588" s="13" t="str">
        <f t="shared" si="169"/>
        <v>Aug</v>
      </c>
      <c r="E1588" s="14" t="str">
        <f t="shared" si="170"/>
        <v>Q3</v>
      </c>
      <c r="F1588" s="11" t="s">
        <v>44</v>
      </c>
      <c r="G1588" s="11" t="s">
        <v>57</v>
      </c>
      <c r="H1588" s="11" t="s">
        <v>52</v>
      </c>
      <c r="I1588" s="11" t="s">
        <v>27</v>
      </c>
      <c r="J1588" s="11" t="s">
        <v>33</v>
      </c>
      <c r="K1588" s="11" t="s">
        <v>34</v>
      </c>
      <c r="L1588" s="15">
        <v>1</v>
      </c>
      <c r="M1588" s="16">
        <v>91.58</v>
      </c>
      <c r="N1588" s="17">
        <v>0.1</v>
      </c>
      <c r="O1588" s="16">
        <v>44.87</v>
      </c>
      <c r="P1588" s="16">
        <f t="shared" si="171"/>
        <v>82.421999999999997</v>
      </c>
      <c r="Q1588" s="16">
        <f t="shared" si="172"/>
        <v>44.87</v>
      </c>
      <c r="R1588" s="16">
        <f t="shared" si="173"/>
        <v>37.552</v>
      </c>
      <c r="S1588" s="18">
        <f t="shared" si="174"/>
        <v>0.45560651282424602</v>
      </c>
      <c r="T1588" s="19">
        <f>YEAR(SalesDataTable[[#This Row],[Order Date]])</f>
        <v>2026</v>
      </c>
      <c r="U1588" s="18" t="str">
        <f>"Q"&amp;ROUNDUP(MONTH(SalesDataTable[[#This Row],[Order Date]])/3,0)</f>
        <v>Q3</v>
      </c>
      <c r="V1588" s="15">
        <f>MONTH(SalesDataTable[[#This Row],[Order Date]])</f>
        <v>8</v>
      </c>
      <c r="W1588" s="18" t="str">
        <f>TEXT(SalesDataTable[[#This Row],[Order Date]],"mmm")</f>
        <v>Aug</v>
      </c>
    </row>
    <row r="1589" spans="1:23" ht="15.6">
      <c r="A1589" s="11">
        <v>4645</v>
      </c>
      <c r="B1589" s="12">
        <v>46240</v>
      </c>
      <c r="C1589" s="11">
        <f t="shared" si="168"/>
        <v>2026</v>
      </c>
      <c r="D1589" s="13" t="str">
        <f t="shared" si="169"/>
        <v>Aug</v>
      </c>
      <c r="E1589" s="14" t="str">
        <f t="shared" si="170"/>
        <v>Q3</v>
      </c>
      <c r="F1589" s="11" t="s">
        <v>35</v>
      </c>
      <c r="G1589" s="11" t="s">
        <v>63</v>
      </c>
      <c r="H1589" s="11" t="s">
        <v>26</v>
      </c>
      <c r="I1589" s="11" t="s">
        <v>37</v>
      </c>
      <c r="J1589" s="11" t="s">
        <v>58</v>
      </c>
      <c r="K1589" s="11" t="s">
        <v>59</v>
      </c>
      <c r="L1589" s="15">
        <v>3</v>
      </c>
      <c r="M1589" s="16">
        <v>41.11</v>
      </c>
      <c r="N1589" s="17">
        <v>0</v>
      </c>
      <c r="O1589" s="16">
        <v>14.49</v>
      </c>
      <c r="P1589" s="16">
        <f t="shared" si="171"/>
        <v>123.33</v>
      </c>
      <c r="Q1589" s="16">
        <f t="shared" si="172"/>
        <v>43.47</v>
      </c>
      <c r="R1589" s="16">
        <f t="shared" si="173"/>
        <v>79.86</v>
      </c>
      <c r="S1589" s="18">
        <f t="shared" si="174"/>
        <v>0.64753101435173899</v>
      </c>
      <c r="T1589" s="19">
        <f>YEAR(SalesDataTable[[#This Row],[Order Date]])</f>
        <v>2026</v>
      </c>
      <c r="U1589" s="18" t="str">
        <f>"Q"&amp;ROUNDUP(MONTH(SalesDataTable[[#This Row],[Order Date]])/3,0)</f>
        <v>Q3</v>
      </c>
      <c r="V1589" s="15">
        <f>MONTH(SalesDataTable[[#This Row],[Order Date]])</f>
        <v>8</v>
      </c>
      <c r="W1589" s="18" t="str">
        <f>TEXT(SalesDataTable[[#This Row],[Order Date]],"mmm")</f>
        <v>Aug</v>
      </c>
    </row>
    <row r="1590" spans="1:23" ht="15.6">
      <c r="A1590" s="11">
        <v>5104</v>
      </c>
      <c r="B1590" s="12">
        <v>46240</v>
      </c>
      <c r="C1590" s="11">
        <f t="shared" si="168"/>
        <v>2026</v>
      </c>
      <c r="D1590" s="13" t="str">
        <f t="shared" si="169"/>
        <v>Aug</v>
      </c>
      <c r="E1590" s="14" t="str">
        <f t="shared" si="170"/>
        <v>Q3</v>
      </c>
      <c r="F1590" s="11" t="s">
        <v>30</v>
      </c>
      <c r="G1590" s="11" t="s">
        <v>67</v>
      </c>
      <c r="H1590" s="11" t="s">
        <v>26</v>
      </c>
      <c r="I1590" s="11" t="s">
        <v>27</v>
      </c>
      <c r="J1590" s="11" t="s">
        <v>38</v>
      </c>
      <c r="K1590" s="11" t="s">
        <v>39</v>
      </c>
      <c r="L1590" s="15">
        <v>4</v>
      </c>
      <c r="M1590" s="16">
        <v>35.9</v>
      </c>
      <c r="N1590" s="17">
        <v>0</v>
      </c>
      <c r="O1590" s="16">
        <v>13.49</v>
      </c>
      <c r="P1590" s="16">
        <f t="shared" si="171"/>
        <v>143.6</v>
      </c>
      <c r="Q1590" s="16">
        <f t="shared" si="172"/>
        <v>53.96</v>
      </c>
      <c r="R1590" s="16">
        <f t="shared" si="173"/>
        <v>89.64</v>
      </c>
      <c r="S1590" s="18">
        <f t="shared" si="174"/>
        <v>0.62423398328690805</v>
      </c>
      <c r="T1590" s="19">
        <f>YEAR(SalesDataTable[[#This Row],[Order Date]])</f>
        <v>2026</v>
      </c>
      <c r="U1590" s="18" t="str">
        <f>"Q"&amp;ROUNDUP(MONTH(SalesDataTable[[#This Row],[Order Date]])/3,0)</f>
        <v>Q3</v>
      </c>
      <c r="V1590" s="15">
        <f>MONTH(SalesDataTable[[#This Row],[Order Date]])</f>
        <v>8</v>
      </c>
      <c r="W1590" s="18" t="str">
        <f>TEXT(SalesDataTable[[#This Row],[Order Date]],"mmm")</f>
        <v>Aug</v>
      </c>
    </row>
    <row r="1591" spans="1:23" ht="15.6">
      <c r="A1591" s="11">
        <v>813</v>
      </c>
      <c r="B1591" s="12">
        <v>46241</v>
      </c>
      <c r="C1591" s="11">
        <f t="shared" si="168"/>
        <v>2026</v>
      </c>
      <c r="D1591" s="13" t="str">
        <f t="shared" si="169"/>
        <v>Aug</v>
      </c>
      <c r="E1591" s="14" t="str">
        <f t="shared" si="170"/>
        <v>Q3</v>
      </c>
      <c r="F1591" s="11" t="s">
        <v>35</v>
      </c>
      <c r="G1591" s="11" t="s">
        <v>76</v>
      </c>
      <c r="H1591" s="11" t="s">
        <v>26</v>
      </c>
      <c r="I1591" s="11" t="s">
        <v>27</v>
      </c>
      <c r="J1591" s="11" t="s">
        <v>58</v>
      </c>
      <c r="K1591" s="11" t="s">
        <v>66</v>
      </c>
      <c r="L1591" s="15">
        <v>1</v>
      </c>
      <c r="M1591" s="16">
        <v>36.33</v>
      </c>
      <c r="N1591" s="17">
        <v>0.05</v>
      </c>
      <c r="O1591" s="16">
        <v>13.78</v>
      </c>
      <c r="P1591" s="16">
        <f t="shared" si="171"/>
        <v>34.513500000000001</v>
      </c>
      <c r="Q1591" s="16">
        <f t="shared" si="172"/>
        <v>13.78</v>
      </c>
      <c r="R1591" s="16">
        <f t="shared" si="173"/>
        <v>20.733499999999999</v>
      </c>
      <c r="S1591" s="18">
        <f t="shared" si="174"/>
        <v>0.60073594390600804</v>
      </c>
      <c r="T1591" s="19">
        <f>YEAR(SalesDataTable[[#This Row],[Order Date]])</f>
        <v>2026</v>
      </c>
      <c r="U1591" s="18" t="str">
        <f>"Q"&amp;ROUNDUP(MONTH(SalesDataTable[[#This Row],[Order Date]])/3,0)</f>
        <v>Q3</v>
      </c>
      <c r="V1591" s="15">
        <f>MONTH(SalesDataTable[[#This Row],[Order Date]])</f>
        <v>8</v>
      </c>
      <c r="W1591" s="18" t="str">
        <f>TEXT(SalesDataTable[[#This Row],[Order Date]],"mmm")</f>
        <v>Aug</v>
      </c>
    </row>
    <row r="1592" spans="1:23" ht="15.6">
      <c r="A1592" s="11">
        <v>836</v>
      </c>
      <c r="B1592" s="12">
        <v>46241</v>
      </c>
      <c r="C1592" s="11">
        <f t="shared" si="168"/>
        <v>2026</v>
      </c>
      <c r="D1592" s="13" t="str">
        <f t="shared" si="169"/>
        <v>Aug</v>
      </c>
      <c r="E1592" s="14" t="str">
        <f t="shared" si="170"/>
        <v>Q3</v>
      </c>
      <c r="F1592" s="11" t="s">
        <v>30</v>
      </c>
      <c r="G1592" s="11" t="s">
        <v>73</v>
      </c>
      <c r="H1592" s="11" t="s">
        <v>52</v>
      </c>
      <c r="I1592" s="11" t="s">
        <v>37</v>
      </c>
      <c r="J1592" s="11" t="s">
        <v>38</v>
      </c>
      <c r="K1592" s="11" t="s">
        <v>56</v>
      </c>
      <c r="L1592" s="15">
        <v>5</v>
      </c>
      <c r="M1592" s="16">
        <v>45.94</v>
      </c>
      <c r="N1592" s="17">
        <v>0.05</v>
      </c>
      <c r="O1592" s="16">
        <v>18.059999999999999</v>
      </c>
      <c r="P1592" s="16">
        <f t="shared" si="171"/>
        <v>218.215</v>
      </c>
      <c r="Q1592" s="16">
        <f t="shared" si="172"/>
        <v>90.3</v>
      </c>
      <c r="R1592" s="16">
        <f t="shared" si="173"/>
        <v>127.91500000000001</v>
      </c>
      <c r="S1592" s="18">
        <f t="shared" si="174"/>
        <v>0.58618793391838298</v>
      </c>
      <c r="T1592" s="19">
        <f>YEAR(SalesDataTable[[#This Row],[Order Date]])</f>
        <v>2026</v>
      </c>
      <c r="U1592" s="18" t="str">
        <f>"Q"&amp;ROUNDUP(MONTH(SalesDataTable[[#This Row],[Order Date]])/3,0)</f>
        <v>Q3</v>
      </c>
      <c r="V1592" s="15">
        <f>MONTH(SalesDataTable[[#This Row],[Order Date]])</f>
        <v>8</v>
      </c>
      <c r="W1592" s="18" t="str">
        <f>TEXT(SalesDataTable[[#This Row],[Order Date]],"mmm")</f>
        <v>Aug</v>
      </c>
    </row>
    <row r="1593" spans="1:23" ht="15.6">
      <c r="A1593" s="11">
        <v>1266</v>
      </c>
      <c r="B1593" s="12">
        <v>46241</v>
      </c>
      <c r="C1593" s="11">
        <f t="shared" si="168"/>
        <v>2026</v>
      </c>
      <c r="D1593" s="13" t="str">
        <f t="shared" si="169"/>
        <v>Aug</v>
      </c>
      <c r="E1593" s="14" t="str">
        <f t="shared" si="170"/>
        <v>Q3</v>
      </c>
      <c r="F1593" s="11" t="s">
        <v>24</v>
      </c>
      <c r="G1593" s="11" t="s">
        <v>74</v>
      </c>
      <c r="H1593" s="11" t="s">
        <v>43</v>
      </c>
      <c r="I1593" s="11" t="s">
        <v>27</v>
      </c>
      <c r="J1593" s="11" t="s">
        <v>58</v>
      </c>
      <c r="K1593" s="11" t="s">
        <v>66</v>
      </c>
      <c r="L1593" s="15">
        <v>1</v>
      </c>
      <c r="M1593" s="16">
        <v>36.630000000000003</v>
      </c>
      <c r="N1593" s="17">
        <v>0</v>
      </c>
      <c r="O1593" s="16">
        <v>13.7</v>
      </c>
      <c r="P1593" s="16">
        <f t="shared" si="171"/>
        <v>36.630000000000003</v>
      </c>
      <c r="Q1593" s="16">
        <f t="shared" si="172"/>
        <v>13.7</v>
      </c>
      <c r="R1593" s="16">
        <f t="shared" si="173"/>
        <v>22.93</v>
      </c>
      <c r="S1593" s="18">
        <f t="shared" si="174"/>
        <v>0.62598962598962604</v>
      </c>
      <c r="T1593" s="19">
        <f>YEAR(SalesDataTable[[#This Row],[Order Date]])</f>
        <v>2026</v>
      </c>
      <c r="U1593" s="18" t="str">
        <f>"Q"&amp;ROUNDUP(MONTH(SalesDataTable[[#This Row],[Order Date]])/3,0)</f>
        <v>Q3</v>
      </c>
      <c r="V1593" s="15">
        <f>MONTH(SalesDataTable[[#This Row],[Order Date]])</f>
        <v>8</v>
      </c>
      <c r="W1593" s="18" t="str">
        <f>TEXT(SalesDataTable[[#This Row],[Order Date]],"mmm")</f>
        <v>Aug</v>
      </c>
    </row>
    <row r="1594" spans="1:23" ht="15.6">
      <c r="A1594" s="11">
        <v>2201</v>
      </c>
      <c r="B1594" s="12">
        <v>46241</v>
      </c>
      <c r="C1594" s="11">
        <f t="shared" si="168"/>
        <v>2026</v>
      </c>
      <c r="D1594" s="13" t="str">
        <f t="shared" si="169"/>
        <v>Aug</v>
      </c>
      <c r="E1594" s="14" t="str">
        <f t="shared" si="170"/>
        <v>Q3</v>
      </c>
      <c r="F1594" s="11" t="s">
        <v>30</v>
      </c>
      <c r="G1594" s="11" t="s">
        <v>31</v>
      </c>
      <c r="H1594" s="11" t="s">
        <v>26</v>
      </c>
      <c r="I1594" s="11" t="s">
        <v>27</v>
      </c>
      <c r="J1594" s="11" t="s">
        <v>33</v>
      </c>
      <c r="K1594" s="11" t="s">
        <v>41</v>
      </c>
      <c r="L1594" s="15">
        <v>1</v>
      </c>
      <c r="M1594" s="16">
        <v>141.38</v>
      </c>
      <c r="N1594" s="17">
        <v>0.05</v>
      </c>
      <c r="O1594" s="16">
        <v>77.14</v>
      </c>
      <c r="P1594" s="16">
        <f t="shared" si="171"/>
        <v>134.31100000000001</v>
      </c>
      <c r="Q1594" s="16">
        <f t="shared" si="172"/>
        <v>77.14</v>
      </c>
      <c r="R1594" s="16">
        <f t="shared" si="173"/>
        <v>57.170999999999999</v>
      </c>
      <c r="S1594" s="18">
        <f t="shared" si="174"/>
        <v>0.42566133823737401</v>
      </c>
      <c r="T1594" s="19">
        <f>YEAR(SalesDataTable[[#This Row],[Order Date]])</f>
        <v>2026</v>
      </c>
      <c r="U1594" s="18" t="str">
        <f>"Q"&amp;ROUNDUP(MONTH(SalesDataTable[[#This Row],[Order Date]])/3,0)</f>
        <v>Q3</v>
      </c>
      <c r="V1594" s="15">
        <f>MONTH(SalesDataTable[[#This Row],[Order Date]])</f>
        <v>8</v>
      </c>
      <c r="W1594" s="18" t="str">
        <f>TEXT(SalesDataTable[[#This Row],[Order Date]],"mmm")</f>
        <v>Aug</v>
      </c>
    </row>
    <row r="1595" spans="1:23" ht="15.6">
      <c r="A1595" s="11">
        <v>2382</v>
      </c>
      <c r="B1595" s="12">
        <v>46241</v>
      </c>
      <c r="C1595" s="11">
        <f t="shared" si="168"/>
        <v>2026</v>
      </c>
      <c r="D1595" s="13" t="str">
        <f t="shared" si="169"/>
        <v>Aug</v>
      </c>
      <c r="E1595" s="14" t="str">
        <f t="shared" si="170"/>
        <v>Q3</v>
      </c>
      <c r="F1595" s="11" t="s">
        <v>30</v>
      </c>
      <c r="G1595" s="11" t="s">
        <v>73</v>
      </c>
      <c r="H1595" s="11" t="s">
        <v>43</v>
      </c>
      <c r="I1595" s="11" t="s">
        <v>27</v>
      </c>
      <c r="J1595" s="11" t="s">
        <v>47</v>
      </c>
      <c r="K1595" s="11" t="s">
        <v>48</v>
      </c>
      <c r="L1595" s="15">
        <v>3</v>
      </c>
      <c r="M1595" s="16">
        <v>343.45</v>
      </c>
      <c r="N1595" s="17">
        <v>0.05</v>
      </c>
      <c r="O1595" s="16">
        <v>195.73</v>
      </c>
      <c r="P1595" s="16">
        <f t="shared" si="171"/>
        <v>978.83249999999998</v>
      </c>
      <c r="Q1595" s="16">
        <f t="shared" si="172"/>
        <v>587.19000000000005</v>
      </c>
      <c r="R1595" s="16">
        <f t="shared" si="173"/>
        <v>391.64249999999998</v>
      </c>
      <c r="S1595" s="18">
        <f t="shared" si="174"/>
        <v>0.40011186796515202</v>
      </c>
      <c r="T1595" s="19">
        <f>YEAR(SalesDataTable[[#This Row],[Order Date]])</f>
        <v>2026</v>
      </c>
      <c r="U1595" s="18" t="str">
        <f>"Q"&amp;ROUNDUP(MONTH(SalesDataTable[[#This Row],[Order Date]])/3,0)</f>
        <v>Q3</v>
      </c>
      <c r="V1595" s="15">
        <f>MONTH(SalesDataTable[[#This Row],[Order Date]])</f>
        <v>8</v>
      </c>
      <c r="W1595" s="18" t="str">
        <f>TEXT(SalesDataTable[[#This Row],[Order Date]],"mmm")</f>
        <v>Aug</v>
      </c>
    </row>
    <row r="1596" spans="1:23" ht="15.6">
      <c r="A1596" s="11">
        <v>1227</v>
      </c>
      <c r="B1596" s="12">
        <v>46242</v>
      </c>
      <c r="C1596" s="11">
        <f t="shared" si="168"/>
        <v>2026</v>
      </c>
      <c r="D1596" s="13" t="str">
        <f t="shared" si="169"/>
        <v>Aug</v>
      </c>
      <c r="E1596" s="14" t="str">
        <f t="shared" si="170"/>
        <v>Q3</v>
      </c>
      <c r="F1596" s="11" t="s">
        <v>44</v>
      </c>
      <c r="G1596" s="11" t="s">
        <v>57</v>
      </c>
      <c r="H1596" s="11" t="s">
        <v>26</v>
      </c>
      <c r="I1596" s="11" t="s">
        <v>27</v>
      </c>
      <c r="J1596" s="11" t="s">
        <v>28</v>
      </c>
      <c r="K1596" s="11" t="s">
        <v>54</v>
      </c>
      <c r="L1596" s="15">
        <v>1</v>
      </c>
      <c r="M1596" s="16">
        <v>104.69</v>
      </c>
      <c r="N1596" s="17">
        <v>0</v>
      </c>
      <c r="O1596" s="16">
        <v>49.06</v>
      </c>
      <c r="P1596" s="16">
        <f t="shared" si="171"/>
        <v>104.69</v>
      </c>
      <c r="Q1596" s="16">
        <f t="shared" si="172"/>
        <v>49.06</v>
      </c>
      <c r="R1596" s="16">
        <f t="shared" si="173"/>
        <v>55.63</v>
      </c>
      <c r="S1596" s="18">
        <f t="shared" si="174"/>
        <v>0.53137835514375797</v>
      </c>
      <c r="T1596" s="19">
        <f>YEAR(SalesDataTable[[#This Row],[Order Date]])</f>
        <v>2026</v>
      </c>
      <c r="U1596" s="18" t="str">
        <f>"Q"&amp;ROUNDUP(MONTH(SalesDataTable[[#This Row],[Order Date]])/3,0)</f>
        <v>Q3</v>
      </c>
      <c r="V1596" s="15">
        <f>MONTH(SalesDataTable[[#This Row],[Order Date]])</f>
        <v>8</v>
      </c>
      <c r="W1596" s="18" t="str">
        <f>TEXT(SalesDataTable[[#This Row],[Order Date]],"mmm")</f>
        <v>Aug</v>
      </c>
    </row>
    <row r="1597" spans="1:23" ht="15.6">
      <c r="A1597" s="11">
        <v>1843</v>
      </c>
      <c r="B1597" s="12">
        <v>46242</v>
      </c>
      <c r="C1597" s="11">
        <f t="shared" si="168"/>
        <v>2026</v>
      </c>
      <c r="D1597" s="13" t="str">
        <f t="shared" si="169"/>
        <v>Aug</v>
      </c>
      <c r="E1597" s="14" t="str">
        <f t="shared" si="170"/>
        <v>Q3</v>
      </c>
      <c r="F1597" s="11" t="s">
        <v>44</v>
      </c>
      <c r="G1597" s="11" t="s">
        <v>57</v>
      </c>
      <c r="H1597" s="11" t="s">
        <v>26</v>
      </c>
      <c r="I1597" s="11" t="s">
        <v>37</v>
      </c>
      <c r="J1597" s="11" t="s">
        <v>47</v>
      </c>
      <c r="K1597" s="11" t="s">
        <v>48</v>
      </c>
      <c r="L1597" s="15">
        <v>2</v>
      </c>
      <c r="M1597" s="16">
        <v>341.23</v>
      </c>
      <c r="N1597" s="17">
        <v>0.05</v>
      </c>
      <c r="O1597" s="16">
        <v>192.5</v>
      </c>
      <c r="P1597" s="16">
        <f t="shared" si="171"/>
        <v>648.33699999999999</v>
      </c>
      <c r="Q1597" s="16">
        <f t="shared" si="172"/>
        <v>385</v>
      </c>
      <c r="R1597" s="16">
        <f t="shared" si="173"/>
        <v>263.33699999999999</v>
      </c>
      <c r="S1597" s="18">
        <f t="shared" si="174"/>
        <v>0.40617302421425899</v>
      </c>
      <c r="T1597" s="19">
        <f>YEAR(SalesDataTable[[#This Row],[Order Date]])</f>
        <v>2026</v>
      </c>
      <c r="U1597" s="18" t="str">
        <f>"Q"&amp;ROUNDUP(MONTH(SalesDataTable[[#This Row],[Order Date]])/3,0)</f>
        <v>Q3</v>
      </c>
      <c r="V1597" s="15">
        <f>MONTH(SalesDataTable[[#This Row],[Order Date]])</f>
        <v>8</v>
      </c>
      <c r="W1597" s="18" t="str">
        <f>TEXT(SalesDataTable[[#This Row],[Order Date]],"mmm")</f>
        <v>Aug</v>
      </c>
    </row>
    <row r="1598" spans="1:23" ht="15.6">
      <c r="A1598" s="11">
        <v>2369</v>
      </c>
      <c r="B1598" s="12">
        <v>46242</v>
      </c>
      <c r="C1598" s="11">
        <f t="shared" si="168"/>
        <v>2026</v>
      </c>
      <c r="D1598" s="13" t="str">
        <f t="shared" si="169"/>
        <v>Aug</v>
      </c>
      <c r="E1598" s="14" t="str">
        <f t="shared" si="170"/>
        <v>Q3</v>
      </c>
      <c r="F1598" s="11" t="s">
        <v>44</v>
      </c>
      <c r="G1598" s="11" t="s">
        <v>57</v>
      </c>
      <c r="H1598" s="11" t="s">
        <v>43</v>
      </c>
      <c r="I1598" s="11" t="s">
        <v>37</v>
      </c>
      <c r="J1598" s="11" t="s">
        <v>47</v>
      </c>
      <c r="K1598" s="11" t="s">
        <v>75</v>
      </c>
      <c r="L1598" s="15">
        <v>1</v>
      </c>
      <c r="M1598" s="16">
        <v>125.95</v>
      </c>
      <c r="N1598" s="17">
        <v>0.05</v>
      </c>
      <c r="O1598" s="16">
        <v>61.9</v>
      </c>
      <c r="P1598" s="16">
        <f t="shared" si="171"/>
        <v>119.6525</v>
      </c>
      <c r="Q1598" s="16">
        <f t="shared" si="172"/>
        <v>61.9</v>
      </c>
      <c r="R1598" s="16">
        <f t="shared" si="173"/>
        <v>57.752499999999998</v>
      </c>
      <c r="S1598" s="18">
        <f t="shared" si="174"/>
        <v>0.48266856104134898</v>
      </c>
      <c r="T1598" s="19">
        <f>YEAR(SalesDataTable[[#This Row],[Order Date]])</f>
        <v>2026</v>
      </c>
      <c r="U1598" s="18" t="str">
        <f>"Q"&amp;ROUNDUP(MONTH(SalesDataTable[[#This Row],[Order Date]])/3,0)</f>
        <v>Q3</v>
      </c>
      <c r="V1598" s="15">
        <f>MONTH(SalesDataTable[[#This Row],[Order Date]])</f>
        <v>8</v>
      </c>
      <c r="W1598" s="18" t="str">
        <f>TEXT(SalesDataTable[[#This Row],[Order Date]],"mmm")</f>
        <v>Aug</v>
      </c>
    </row>
    <row r="1599" spans="1:23" ht="15.6">
      <c r="A1599" s="11">
        <v>2386</v>
      </c>
      <c r="B1599" s="12">
        <v>46242</v>
      </c>
      <c r="C1599" s="11">
        <f t="shared" si="168"/>
        <v>2026</v>
      </c>
      <c r="D1599" s="13" t="str">
        <f t="shared" si="169"/>
        <v>Aug</v>
      </c>
      <c r="E1599" s="14" t="str">
        <f t="shared" si="170"/>
        <v>Q3</v>
      </c>
      <c r="F1599" s="11" t="s">
        <v>30</v>
      </c>
      <c r="G1599" s="11" t="s">
        <v>31</v>
      </c>
      <c r="H1599" s="11" t="s">
        <v>26</v>
      </c>
      <c r="I1599" s="11" t="s">
        <v>27</v>
      </c>
      <c r="J1599" s="11" t="s">
        <v>33</v>
      </c>
      <c r="K1599" s="11" t="s">
        <v>34</v>
      </c>
      <c r="L1599" s="15">
        <v>6</v>
      </c>
      <c r="M1599" s="16">
        <v>91.9</v>
      </c>
      <c r="N1599" s="17">
        <v>0.05</v>
      </c>
      <c r="O1599" s="16">
        <v>44.69</v>
      </c>
      <c r="P1599" s="16">
        <f t="shared" si="171"/>
        <v>523.83000000000004</v>
      </c>
      <c r="Q1599" s="16">
        <f t="shared" si="172"/>
        <v>268.14</v>
      </c>
      <c r="R1599" s="16">
        <f t="shared" si="173"/>
        <v>255.69</v>
      </c>
      <c r="S1599" s="18">
        <f t="shared" si="174"/>
        <v>0.48811637363266702</v>
      </c>
      <c r="T1599" s="19">
        <f>YEAR(SalesDataTable[[#This Row],[Order Date]])</f>
        <v>2026</v>
      </c>
      <c r="U1599" s="18" t="str">
        <f>"Q"&amp;ROUNDUP(MONTH(SalesDataTable[[#This Row],[Order Date]])/3,0)</f>
        <v>Q3</v>
      </c>
      <c r="V1599" s="15">
        <f>MONTH(SalesDataTable[[#This Row],[Order Date]])</f>
        <v>8</v>
      </c>
      <c r="W1599" s="18" t="str">
        <f>TEXT(SalesDataTable[[#This Row],[Order Date]],"mmm")</f>
        <v>Aug</v>
      </c>
    </row>
    <row r="1600" spans="1:23" ht="15.6">
      <c r="A1600" s="11">
        <v>2579</v>
      </c>
      <c r="B1600" s="12">
        <v>46242</v>
      </c>
      <c r="C1600" s="11">
        <f t="shared" si="168"/>
        <v>2026</v>
      </c>
      <c r="D1600" s="13" t="str">
        <f t="shared" si="169"/>
        <v>Aug</v>
      </c>
      <c r="E1600" s="14" t="str">
        <f t="shared" si="170"/>
        <v>Q3</v>
      </c>
      <c r="F1600" s="11" t="s">
        <v>44</v>
      </c>
      <c r="G1600" s="11" t="s">
        <v>57</v>
      </c>
      <c r="H1600" s="11" t="s">
        <v>43</v>
      </c>
      <c r="I1600" s="11" t="s">
        <v>27</v>
      </c>
      <c r="J1600" s="11" t="s">
        <v>47</v>
      </c>
      <c r="K1600" s="11" t="s">
        <v>64</v>
      </c>
      <c r="L1600" s="15">
        <v>1</v>
      </c>
      <c r="M1600" s="16">
        <v>81.22</v>
      </c>
      <c r="N1600" s="17">
        <v>0</v>
      </c>
      <c r="O1600" s="16">
        <v>39.18</v>
      </c>
      <c r="P1600" s="16">
        <f t="shared" si="171"/>
        <v>81.22</v>
      </c>
      <c r="Q1600" s="16">
        <f t="shared" si="172"/>
        <v>39.18</v>
      </c>
      <c r="R1600" s="16">
        <f t="shared" si="173"/>
        <v>42.04</v>
      </c>
      <c r="S1600" s="18">
        <f t="shared" si="174"/>
        <v>0.517606500861857</v>
      </c>
      <c r="T1600" s="19">
        <f>YEAR(SalesDataTable[[#This Row],[Order Date]])</f>
        <v>2026</v>
      </c>
      <c r="U1600" s="18" t="str">
        <f>"Q"&amp;ROUNDUP(MONTH(SalesDataTable[[#This Row],[Order Date]])/3,0)</f>
        <v>Q3</v>
      </c>
      <c r="V1600" s="15">
        <f>MONTH(SalesDataTable[[#This Row],[Order Date]])</f>
        <v>8</v>
      </c>
      <c r="W1600" s="18" t="str">
        <f>TEXT(SalesDataTable[[#This Row],[Order Date]],"mmm")</f>
        <v>Aug</v>
      </c>
    </row>
    <row r="1601" spans="1:23" ht="15.6">
      <c r="A1601" s="11">
        <v>3075</v>
      </c>
      <c r="B1601" s="12">
        <v>46242</v>
      </c>
      <c r="C1601" s="11">
        <f t="shared" si="168"/>
        <v>2026</v>
      </c>
      <c r="D1601" s="13" t="str">
        <f t="shared" si="169"/>
        <v>Aug</v>
      </c>
      <c r="E1601" s="14" t="str">
        <f t="shared" si="170"/>
        <v>Q3</v>
      </c>
      <c r="F1601" s="11" t="s">
        <v>24</v>
      </c>
      <c r="G1601" s="11" t="s">
        <v>25</v>
      </c>
      <c r="H1601" s="11" t="s">
        <v>26</v>
      </c>
      <c r="I1601" s="11" t="s">
        <v>40</v>
      </c>
      <c r="J1601" s="11" t="s">
        <v>33</v>
      </c>
      <c r="K1601" s="11" t="s">
        <v>70</v>
      </c>
      <c r="L1601" s="15">
        <v>2</v>
      </c>
      <c r="M1601" s="16">
        <v>72.31</v>
      </c>
      <c r="N1601" s="17">
        <v>0</v>
      </c>
      <c r="O1601" s="16">
        <v>31.75</v>
      </c>
      <c r="P1601" s="16">
        <f t="shared" si="171"/>
        <v>144.62</v>
      </c>
      <c r="Q1601" s="16">
        <f t="shared" si="172"/>
        <v>63.5</v>
      </c>
      <c r="R1601" s="16">
        <f t="shared" si="173"/>
        <v>81.12</v>
      </c>
      <c r="S1601" s="18">
        <f t="shared" si="174"/>
        <v>0.56091826856589699</v>
      </c>
      <c r="T1601" s="19">
        <f>YEAR(SalesDataTable[[#This Row],[Order Date]])</f>
        <v>2026</v>
      </c>
      <c r="U1601" s="18" t="str">
        <f>"Q"&amp;ROUNDUP(MONTH(SalesDataTable[[#This Row],[Order Date]])/3,0)</f>
        <v>Q3</v>
      </c>
      <c r="V1601" s="15">
        <f>MONTH(SalesDataTable[[#This Row],[Order Date]])</f>
        <v>8</v>
      </c>
      <c r="W1601" s="18" t="str">
        <f>TEXT(SalesDataTable[[#This Row],[Order Date]],"mmm")</f>
        <v>Aug</v>
      </c>
    </row>
    <row r="1602" spans="1:23" ht="15.6">
      <c r="A1602" s="11">
        <v>3982</v>
      </c>
      <c r="B1602" s="12">
        <v>46242</v>
      </c>
      <c r="C1602" s="11">
        <f t="shared" ref="C1602:C1665" si="175">YEAR(B1602)</f>
        <v>2026</v>
      </c>
      <c r="D1602" s="13" t="str">
        <f t="shared" ref="D1602:D1665" si="176">TEXT(B1602,"MMM")</f>
        <v>Aug</v>
      </c>
      <c r="E1602" s="14" t="str">
        <f t="shared" ref="E1602:E1665" si="177">"Q"&amp;ROUNDUP(MONTH(B1602)/3,0)</f>
        <v>Q3</v>
      </c>
      <c r="F1602" s="11" t="s">
        <v>35</v>
      </c>
      <c r="G1602" s="11" t="s">
        <v>36</v>
      </c>
      <c r="H1602" s="11" t="s">
        <v>43</v>
      </c>
      <c r="I1602" s="11" t="s">
        <v>27</v>
      </c>
      <c r="J1602" s="11" t="s">
        <v>47</v>
      </c>
      <c r="K1602" s="11" t="s">
        <v>64</v>
      </c>
      <c r="L1602" s="15">
        <v>1</v>
      </c>
      <c r="M1602" s="16">
        <v>79.989999999999995</v>
      </c>
      <c r="N1602" s="17">
        <v>0.05</v>
      </c>
      <c r="O1602" s="16">
        <v>40.25</v>
      </c>
      <c r="P1602" s="16">
        <f t="shared" ref="P1602:P1665" si="178">L1602*M1602*(1-N1602)</f>
        <v>75.990499999999997</v>
      </c>
      <c r="Q1602" s="16">
        <f t="shared" ref="Q1602:Q1665" si="179">L1602*O1602</f>
        <v>40.25</v>
      </c>
      <c r="R1602" s="16">
        <f t="shared" ref="R1602:R1665" si="180">P1602-Q1602</f>
        <v>35.740499999999997</v>
      </c>
      <c r="S1602" s="18">
        <f t="shared" ref="S1602:S1665" si="181">IFERROR(R1602/P1602,0)</f>
        <v>0.47032852790809399</v>
      </c>
      <c r="T1602" s="19">
        <f>YEAR(SalesDataTable[[#This Row],[Order Date]])</f>
        <v>2026</v>
      </c>
      <c r="U1602" s="18" t="str">
        <f>"Q"&amp;ROUNDUP(MONTH(SalesDataTable[[#This Row],[Order Date]])/3,0)</f>
        <v>Q3</v>
      </c>
      <c r="V1602" s="15">
        <f>MONTH(SalesDataTable[[#This Row],[Order Date]])</f>
        <v>8</v>
      </c>
      <c r="W1602" s="18" t="str">
        <f>TEXT(SalesDataTable[[#This Row],[Order Date]],"mmm")</f>
        <v>Aug</v>
      </c>
    </row>
    <row r="1603" spans="1:23" ht="15.6">
      <c r="A1603" s="11">
        <v>4530</v>
      </c>
      <c r="B1603" s="12">
        <v>46242</v>
      </c>
      <c r="C1603" s="11">
        <f t="shared" si="175"/>
        <v>2026</v>
      </c>
      <c r="D1603" s="13" t="str">
        <f t="shared" si="176"/>
        <v>Aug</v>
      </c>
      <c r="E1603" s="14" t="str">
        <f t="shared" si="177"/>
        <v>Q3</v>
      </c>
      <c r="F1603" s="11" t="s">
        <v>44</v>
      </c>
      <c r="G1603" s="11" t="s">
        <v>71</v>
      </c>
      <c r="H1603" s="11" t="s">
        <v>26</v>
      </c>
      <c r="I1603" s="11" t="s">
        <v>37</v>
      </c>
      <c r="J1603" s="11" t="s">
        <v>33</v>
      </c>
      <c r="K1603" s="11" t="s">
        <v>61</v>
      </c>
      <c r="L1603" s="15">
        <v>1</v>
      </c>
      <c r="M1603" s="16">
        <v>151.87</v>
      </c>
      <c r="N1603" s="17">
        <v>0.1</v>
      </c>
      <c r="O1603" s="16">
        <v>76.97</v>
      </c>
      <c r="P1603" s="16">
        <f t="shared" si="178"/>
        <v>136.68299999999999</v>
      </c>
      <c r="Q1603" s="16">
        <f t="shared" si="179"/>
        <v>76.97</v>
      </c>
      <c r="R1603" s="16">
        <f t="shared" si="180"/>
        <v>59.713000000000001</v>
      </c>
      <c r="S1603" s="18">
        <f t="shared" si="181"/>
        <v>0.436872178690839</v>
      </c>
      <c r="T1603" s="19">
        <f>YEAR(SalesDataTable[[#This Row],[Order Date]])</f>
        <v>2026</v>
      </c>
      <c r="U1603" s="18" t="str">
        <f>"Q"&amp;ROUNDUP(MONTH(SalesDataTable[[#This Row],[Order Date]])/3,0)</f>
        <v>Q3</v>
      </c>
      <c r="V1603" s="15">
        <f>MONTH(SalesDataTable[[#This Row],[Order Date]])</f>
        <v>8</v>
      </c>
      <c r="W1603" s="18" t="str">
        <f>TEXT(SalesDataTable[[#This Row],[Order Date]],"mmm")</f>
        <v>Aug</v>
      </c>
    </row>
    <row r="1604" spans="1:23" ht="15.6">
      <c r="A1604" s="11">
        <v>4641</v>
      </c>
      <c r="B1604" s="12">
        <v>46242</v>
      </c>
      <c r="C1604" s="11">
        <f t="shared" si="175"/>
        <v>2026</v>
      </c>
      <c r="D1604" s="13" t="str">
        <f t="shared" si="176"/>
        <v>Aug</v>
      </c>
      <c r="E1604" s="14" t="str">
        <f t="shared" si="177"/>
        <v>Q3</v>
      </c>
      <c r="F1604" s="11" t="s">
        <v>44</v>
      </c>
      <c r="G1604" s="11" t="s">
        <v>57</v>
      </c>
      <c r="H1604" s="11" t="s">
        <v>52</v>
      </c>
      <c r="I1604" s="11" t="s">
        <v>37</v>
      </c>
      <c r="J1604" s="11" t="s">
        <v>33</v>
      </c>
      <c r="K1604" s="11" t="s">
        <v>61</v>
      </c>
      <c r="L1604" s="15">
        <v>1</v>
      </c>
      <c r="M1604" s="16">
        <v>156.55000000000001</v>
      </c>
      <c r="N1604" s="17">
        <v>0</v>
      </c>
      <c r="O1604" s="16">
        <v>80.430000000000007</v>
      </c>
      <c r="P1604" s="16">
        <f t="shared" si="178"/>
        <v>156.55000000000001</v>
      </c>
      <c r="Q1604" s="16">
        <f t="shared" si="179"/>
        <v>80.430000000000007</v>
      </c>
      <c r="R1604" s="16">
        <f t="shared" si="180"/>
        <v>76.12</v>
      </c>
      <c r="S1604" s="18">
        <f t="shared" si="181"/>
        <v>0.48623442989460203</v>
      </c>
      <c r="T1604" s="19">
        <f>YEAR(SalesDataTable[[#This Row],[Order Date]])</f>
        <v>2026</v>
      </c>
      <c r="U1604" s="18" t="str">
        <f>"Q"&amp;ROUNDUP(MONTH(SalesDataTable[[#This Row],[Order Date]])/3,0)</f>
        <v>Q3</v>
      </c>
      <c r="V1604" s="15">
        <f>MONTH(SalesDataTable[[#This Row],[Order Date]])</f>
        <v>8</v>
      </c>
      <c r="W1604" s="18" t="str">
        <f>TEXT(SalesDataTable[[#This Row],[Order Date]],"mmm")</f>
        <v>Aug</v>
      </c>
    </row>
    <row r="1605" spans="1:23" ht="15.6">
      <c r="A1605" s="11">
        <v>4778</v>
      </c>
      <c r="B1605" s="12">
        <v>46242</v>
      </c>
      <c r="C1605" s="11">
        <f t="shared" si="175"/>
        <v>2026</v>
      </c>
      <c r="D1605" s="13" t="str">
        <f t="shared" si="176"/>
        <v>Aug</v>
      </c>
      <c r="E1605" s="14" t="str">
        <f t="shared" si="177"/>
        <v>Q3</v>
      </c>
      <c r="F1605" s="11" t="s">
        <v>30</v>
      </c>
      <c r="G1605" s="11" t="s">
        <v>67</v>
      </c>
      <c r="H1605" s="11" t="s">
        <v>43</v>
      </c>
      <c r="I1605" s="11" t="s">
        <v>37</v>
      </c>
      <c r="J1605" s="11" t="s">
        <v>33</v>
      </c>
      <c r="K1605" s="11" t="s">
        <v>61</v>
      </c>
      <c r="L1605" s="15">
        <v>1</v>
      </c>
      <c r="M1605" s="16">
        <v>152.72</v>
      </c>
      <c r="N1605" s="17">
        <v>0</v>
      </c>
      <c r="O1605" s="16">
        <v>77.73</v>
      </c>
      <c r="P1605" s="16">
        <f t="shared" si="178"/>
        <v>152.72</v>
      </c>
      <c r="Q1605" s="16">
        <f t="shared" si="179"/>
        <v>77.73</v>
      </c>
      <c r="R1605" s="16">
        <f t="shared" si="180"/>
        <v>74.989999999999995</v>
      </c>
      <c r="S1605" s="18">
        <f t="shared" si="181"/>
        <v>0.49102933473022498</v>
      </c>
      <c r="T1605" s="19">
        <f>YEAR(SalesDataTable[[#This Row],[Order Date]])</f>
        <v>2026</v>
      </c>
      <c r="U1605" s="18" t="str">
        <f>"Q"&amp;ROUNDUP(MONTH(SalesDataTable[[#This Row],[Order Date]])/3,0)</f>
        <v>Q3</v>
      </c>
      <c r="V1605" s="15">
        <f>MONTH(SalesDataTable[[#This Row],[Order Date]])</f>
        <v>8</v>
      </c>
      <c r="W1605" s="18" t="str">
        <f>TEXT(SalesDataTable[[#This Row],[Order Date]],"mmm")</f>
        <v>Aug</v>
      </c>
    </row>
    <row r="1606" spans="1:23" ht="15.6">
      <c r="A1606" s="11">
        <v>5132</v>
      </c>
      <c r="B1606" s="12">
        <v>46242</v>
      </c>
      <c r="C1606" s="11">
        <f t="shared" si="175"/>
        <v>2026</v>
      </c>
      <c r="D1606" s="13" t="str">
        <f t="shared" si="176"/>
        <v>Aug</v>
      </c>
      <c r="E1606" s="14" t="str">
        <f t="shared" si="177"/>
        <v>Q3</v>
      </c>
      <c r="F1606" s="11" t="s">
        <v>30</v>
      </c>
      <c r="G1606" s="11" t="s">
        <v>67</v>
      </c>
      <c r="H1606" s="11" t="s">
        <v>26</v>
      </c>
      <c r="I1606" s="11" t="s">
        <v>40</v>
      </c>
      <c r="J1606" s="11" t="s">
        <v>28</v>
      </c>
      <c r="K1606" s="11" t="s">
        <v>50</v>
      </c>
      <c r="L1606" s="15">
        <v>1</v>
      </c>
      <c r="M1606" s="16">
        <v>40.51</v>
      </c>
      <c r="N1606" s="17">
        <v>0.05</v>
      </c>
      <c r="O1606" s="16">
        <v>16.29</v>
      </c>
      <c r="P1606" s="16">
        <f t="shared" si="178"/>
        <v>38.484499999999997</v>
      </c>
      <c r="Q1606" s="16">
        <f t="shared" si="179"/>
        <v>16.29</v>
      </c>
      <c r="R1606" s="16">
        <f t="shared" si="180"/>
        <v>22.194500000000001</v>
      </c>
      <c r="S1606" s="18">
        <f t="shared" si="181"/>
        <v>0.57671270251659801</v>
      </c>
      <c r="T1606" s="19">
        <f>YEAR(SalesDataTable[[#This Row],[Order Date]])</f>
        <v>2026</v>
      </c>
      <c r="U1606" s="18" t="str">
        <f>"Q"&amp;ROUNDUP(MONTH(SalesDataTable[[#This Row],[Order Date]])/3,0)</f>
        <v>Q3</v>
      </c>
      <c r="V1606" s="15">
        <f>MONTH(SalesDataTable[[#This Row],[Order Date]])</f>
        <v>8</v>
      </c>
      <c r="W1606" s="18" t="str">
        <f>TEXT(SalesDataTable[[#This Row],[Order Date]],"mmm")</f>
        <v>Aug</v>
      </c>
    </row>
    <row r="1607" spans="1:23" ht="15.6">
      <c r="A1607" s="11">
        <v>227</v>
      </c>
      <c r="B1607" s="12">
        <v>46243</v>
      </c>
      <c r="C1607" s="11">
        <f t="shared" si="175"/>
        <v>2026</v>
      </c>
      <c r="D1607" s="13" t="str">
        <f t="shared" si="176"/>
        <v>Aug</v>
      </c>
      <c r="E1607" s="14" t="str">
        <f t="shared" si="177"/>
        <v>Q3</v>
      </c>
      <c r="F1607" s="11" t="s">
        <v>44</v>
      </c>
      <c r="G1607" s="11" t="s">
        <v>55</v>
      </c>
      <c r="H1607" s="11" t="s">
        <v>52</v>
      </c>
      <c r="I1607" s="11" t="s">
        <v>27</v>
      </c>
      <c r="J1607" s="11" t="s">
        <v>58</v>
      </c>
      <c r="K1607" s="11" t="s">
        <v>59</v>
      </c>
      <c r="L1607" s="15">
        <v>3</v>
      </c>
      <c r="M1607" s="16">
        <v>40.61</v>
      </c>
      <c r="N1607" s="17">
        <v>0</v>
      </c>
      <c r="O1607" s="16">
        <v>14.72</v>
      </c>
      <c r="P1607" s="16">
        <f t="shared" si="178"/>
        <v>121.83</v>
      </c>
      <c r="Q1607" s="16">
        <f t="shared" si="179"/>
        <v>44.16</v>
      </c>
      <c r="R1607" s="16">
        <f t="shared" si="180"/>
        <v>77.67</v>
      </c>
      <c r="S1607" s="18">
        <f t="shared" si="181"/>
        <v>0.63752770253632096</v>
      </c>
      <c r="T1607" s="19">
        <f>YEAR(SalesDataTable[[#This Row],[Order Date]])</f>
        <v>2026</v>
      </c>
      <c r="U1607" s="18" t="str">
        <f>"Q"&amp;ROUNDUP(MONTH(SalesDataTable[[#This Row],[Order Date]])/3,0)</f>
        <v>Q3</v>
      </c>
      <c r="V1607" s="15">
        <f>MONTH(SalesDataTable[[#This Row],[Order Date]])</f>
        <v>8</v>
      </c>
      <c r="W1607" s="18" t="str">
        <f>TEXT(SalesDataTable[[#This Row],[Order Date]],"mmm")</f>
        <v>Aug</v>
      </c>
    </row>
    <row r="1608" spans="1:23" ht="15.6">
      <c r="A1608" s="11">
        <v>390</v>
      </c>
      <c r="B1608" s="12">
        <v>46243</v>
      </c>
      <c r="C1608" s="11">
        <f t="shared" si="175"/>
        <v>2026</v>
      </c>
      <c r="D1608" s="13" t="str">
        <f t="shared" si="176"/>
        <v>Aug</v>
      </c>
      <c r="E1608" s="14" t="str">
        <f t="shared" si="177"/>
        <v>Q3</v>
      </c>
      <c r="F1608" s="11" t="s">
        <v>35</v>
      </c>
      <c r="G1608" s="11" t="s">
        <v>49</v>
      </c>
      <c r="H1608" s="11" t="s">
        <v>43</v>
      </c>
      <c r="I1608" s="11" t="s">
        <v>37</v>
      </c>
      <c r="J1608" s="11" t="s">
        <v>33</v>
      </c>
      <c r="K1608" s="11" t="s">
        <v>34</v>
      </c>
      <c r="L1608" s="15">
        <v>1</v>
      </c>
      <c r="M1608" s="16">
        <v>93.41</v>
      </c>
      <c r="N1608" s="17">
        <v>0.05</v>
      </c>
      <c r="O1608" s="16">
        <v>44.7</v>
      </c>
      <c r="P1608" s="16">
        <f t="shared" si="178"/>
        <v>88.739500000000007</v>
      </c>
      <c r="Q1608" s="16">
        <f t="shared" si="179"/>
        <v>44.7</v>
      </c>
      <c r="R1608" s="16">
        <f t="shared" si="180"/>
        <v>44.039499999999997</v>
      </c>
      <c r="S1608" s="18">
        <f t="shared" si="181"/>
        <v>0.49627843294136198</v>
      </c>
      <c r="T1608" s="19">
        <f>YEAR(SalesDataTable[[#This Row],[Order Date]])</f>
        <v>2026</v>
      </c>
      <c r="U1608" s="18" t="str">
        <f>"Q"&amp;ROUNDUP(MONTH(SalesDataTable[[#This Row],[Order Date]])/3,0)</f>
        <v>Q3</v>
      </c>
      <c r="V1608" s="15">
        <f>MONTH(SalesDataTable[[#This Row],[Order Date]])</f>
        <v>8</v>
      </c>
      <c r="W1608" s="18" t="str">
        <f>TEXT(SalesDataTable[[#This Row],[Order Date]],"mmm")</f>
        <v>Aug</v>
      </c>
    </row>
    <row r="1609" spans="1:23" ht="15.6">
      <c r="A1609" s="11">
        <v>859</v>
      </c>
      <c r="B1609" s="12">
        <v>46243</v>
      </c>
      <c r="C1609" s="11">
        <f t="shared" si="175"/>
        <v>2026</v>
      </c>
      <c r="D1609" s="13" t="str">
        <f t="shared" si="176"/>
        <v>Aug</v>
      </c>
      <c r="E1609" s="14" t="str">
        <f t="shared" si="177"/>
        <v>Q3</v>
      </c>
      <c r="F1609" s="11" t="s">
        <v>24</v>
      </c>
      <c r="G1609" s="11" t="s">
        <v>25</v>
      </c>
      <c r="H1609" s="11" t="s">
        <v>43</v>
      </c>
      <c r="I1609" s="11" t="s">
        <v>37</v>
      </c>
      <c r="J1609" s="11" t="s">
        <v>33</v>
      </c>
      <c r="K1609" s="11" t="s">
        <v>34</v>
      </c>
      <c r="L1609" s="15">
        <v>2</v>
      </c>
      <c r="M1609" s="16">
        <v>90.23</v>
      </c>
      <c r="N1609" s="17">
        <v>0</v>
      </c>
      <c r="O1609" s="16">
        <v>44.22</v>
      </c>
      <c r="P1609" s="16">
        <f t="shared" si="178"/>
        <v>180.46</v>
      </c>
      <c r="Q1609" s="16">
        <f t="shared" si="179"/>
        <v>88.44</v>
      </c>
      <c r="R1609" s="16">
        <f t="shared" si="180"/>
        <v>92.02</v>
      </c>
      <c r="S1609" s="18">
        <f t="shared" si="181"/>
        <v>0.50991909564446403</v>
      </c>
      <c r="T1609" s="19">
        <f>YEAR(SalesDataTable[[#This Row],[Order Date]])</f>
        <v>2026</v>
      </c>
      <c r="U1609" s="18" t="str">
        <f>"Q"&amp;ROUNDUP(MONTH(SalesDataTable[[#This Row],[Order Date]])/3,0)</f>
        <v>Q3</v>
      </c>
      <c r="V1609" s="15">
        <f>MONTH(SalesDataTable[[#This Row],[Order Date]])</f>
        <v>8</v>
      </c>
      <c r="W1609" s="18" t="str">
        <f>TEXT(SalesDataTable[[#This Row],[Order Date]],"mmm")</f>
        <v>Aug</v>
      </c>
    </row>
    <row r="1610" spans="1:23" ht="15.6">
      <c r="A1610" s="11">
        <v>1468</v>
      </c>
      <c r="B1610" s="12">
        <v>46243</v>
      </c>
      <c r="C1610" s="11">
        <f t="shared" si="175"/>
        <v>2026</v>
      </c>
      <c r="D1610" s="13" t="str">
        <f t="shared" si="176"/>
        <v>Aug</v>
      </c>
      <c r="E1610" s="14" t="str">
        <f t="shared" si="177"/>
        <v>Q3</v>
      </c>
      <c r="F1610" s="11" t="s">
        <v>30</v>
      </c>
      <c r="G1610" s="11" t="s">
        <v>65</v>
      </c>
      <c r="H1610" s="11" t="s">
        <v>43</v>
      </c>
      <c r="I1610" s="11" t="s">
        <v>27</v>
      </c>
      <c r="J1610" s="11" t="s">
        <v>28</v>
      </c>
      <c r="K1610" s="11" t="s">
        <v>46</v>
      </c>
      <c r="L1610" s="15">
        <v>1</v>
      </c>
      <c r="M1610" s="16">
        <v>51.75</v>
      </c>
      <c r="N1610" s="17">
        <v>0</v>
      </c>
      <c r="O1610" s="16">
        <v>22.36</v>
      </c>
      <c r="P1610" s="16">
        <f t="shared" si="178"/>
        <v>51.75</v>
      </c>
      <c r="Q1610" s="16">
        <f t="shared" si="179"/>
        <v>22.36</v>
      </c>
      <c r="R1610" s="16">
        <f t="shared" si="180"/>
        <v>29.39</v>
      </c>
      <c r="S1610" s="18">
        <f t="shared" si="181"/>
        <v>0.56792270531401001</v>
      </c>
      <c r="T1610" s="19">
        <f>YEAR(SalesDataTable[[#This Row],[Order Date]])</f>
        <v>2026</v>
      </c>
      <c r="U1610" s="18" t="str">
        <f>"Q"&amp;ROUNDUP(MONTH(SalesDataTable[[#This Row],[Order Date]])/3,0)</f>
        <v>Q3</v>
      </c>
      <c r="V1610" s="15">
        <f>MONTH(SalesDataTable[[#This Row],[Order Date]])</f>
        <v>8</v>
      </c>
      <c r="W1610" s="18" t="str">
        <f>TEXT(SalesDataTable[[#This Row],[Order Date]],"mmm")</f>
        <v>Aug</v>
      </c>
    </row>
    <row r="1611" spans="1:23" ht="15.6">
      <c r="A1611" s="11">
        <v>2356</v>
      </c>
      <c r="B1611" s="12">
        <v>46243</v>
      </c>
      <c r="C1611" s="11">
        <f t="shared" si="175"/>
        <v>2026</v>
      </c>
      <c r="D1611" s="13" t="str">
        <f t="shared" si="176"/>
        <v>Aug</v>
      </c>
      <c r="E1611" s="14" t="str">
        <f t="shared" si="177"/>
        <v>Q3</v>
      </c>
      <c r="F1611" s="11" t="s">
        <v>44</v>
      </c>
      <c r="G1611" s="11" t="s">
        <v>71</v>
      </c>
      <c r="H1611" s="11" t="s">
        <v>43</v>
      </c>
      <c r="I1611" s="11" t="s">
        <v>37</v>
      </c>
      <c r="J1611" s="11" t="s">
        <v>28</v>
      </c>
      <c r="K1611" s="11" t="s">
        <v>54</v>
      </c>
      <c r="L1611" s="15">
        <v>3</v>
      </c>
      <c r="M1611" s="16">
        <v>102.91</v>
      </c>
      <c r="N1611" s="17">
        <v>0.1</v>
      </c>
      <c r="O1611" s="16">
        <v>50.23</v>
      </c>
      <c r="P1611" s="16">
        <f t="shared" si="178"/>
        <v>277.85700000000003</v>
      </c>
      <c r="Q1611" s="16">
        <f t="shared" si="179"/>
        <v>150.69</v>
      </c>
      <c r="R1611" s="16">
        <f t="shared" si="180"/>
        <v>127.167</v>
      </c>
      <c r="S1611" s="18">
        <f t="shared" si="181"/>
        <v>0.45767067232425301</v>
      </c>
      <c r="T1611" s="19">
        <f>YEAR(SalesDataTable[[#This Row],[Order Date]])</f>
        <v>2026</v>
      </c>
      <c r="U1611" s="18" t="str">
        <f>"Q"&amp;ROUNDUP(MONTH(SalesDataTable[[#This Row],[Order Date]])/3,0)</f>
        <v>Q3</v>
      </c>
      <c r="V1611" s="15">
        <f>MONTH(SalesDataTable[[#This Row],[Order Date]])</f>
        <v>8</v>
      </c>
      <c r="W1611" s="18" t="str">
        <f>TEXT(SalesDataTable[[#This Row],[Order Date]],"mmm")</f>
        <v>Aug</v>
      </c>
    </row>
    <row r="1612" spans="1:23" ht="15.6">
      <c r="A1612" s="11">
        <v>3556</v>
      </c>
      <c r="B1612" s="12">
        <v>46243</v>
      </c>
      <c r="C1612" s="11">
        <f t="shared" si="175"/>
        <v>2026</v>
      </c>
      <c r="D1612" s="13" t="str">
        <f t="shared" si="176"/>
        <v>Aug</v>
      </c>
      <c r="E1612" s="14" t="str">
        <f t="shared" si="177"/>
        <v>Q3</v>
      </c>
      <c r="F1612" s="11" t="s">
        <v>35</v>
      </c>
      <c r="G1612" s="11" t="s">
        <v>76</v>
      </c>
      <c r="H1612" s="11" t="s">
        <v>26</v>
      </c>
      <c r="I1612" s="11" t="s">
        <v>37</v>
      </c>
      <c r="J1612" s="11" t="s">
        <v>28</v>
      </c>
      <c r="K1612" s="11" t="s">
        <v>29</v>
      </c>
      <c r="L1612" s="15">
        <v>4</v>
      </c>
      <c r="M1612" s="16">
        <v>82.63</v>
      </c>
      <c r="N1612" s="17">
        <v>0.1</v>
      </c>
      <c r="O1612" s="16">
        <v>43.78</v>
      </c>
      <c r="P1612" s="16">
        <f t="shared" si="178"/>
        <v>297.46800000000002</v>
      </c>
      <c r="Q1612" s="16">
        <f t="shared" si="179"/>
        <v>175.12</v>
      </c>
      <c r="R1612" s="16">
        <f t="shared" si="180"/>
        <v>122.348</v>
      </c>
      <c r="S1612" s="18">
        <f t="shared" si="181"/>
        <v>0.41129802197211102</v>
      </c>
      <c r="T1612" s="19">
        <f>YEAR(SalesDataTable[[#This Row],[Order Date]])</f>
        <v>2026</v>
      </c>
      <c r="U1612" s="18" t="str">
        <f>"Q"&amp;ROUNDUP(MONTH(SalesDataTable[[#This Row],[Order Date]])/3,0)</f>
        <v>Q3</v>
      </c>
      <c r="V1612" s="15">
        <f>MONTH(SalesDataTable[[#This Row],[Order Date]])</f>
        <v>8</v>
      </c>
      <c r="W1612" s="18" t="str">
        <f>TEXT(SalesDataTable[[#This Row],[Order Date]],"mmm")</f>
        <v>Aug</v>
      </c>
    </row>
    <row r="1613" spans="1:23" ht="15.6">
      <c r="A1613" s="11">
        <v>925</v>
      </c>
      <c r="B1613" s="12">
        <v>46244</v>
      </c>
      <c r="C1613" s="11">
        <f t="shared" si="175"/>
        <v>2026</v>
      </c>
      <c r="D1613" s="13" t="str">
        <f t="shared" si="176"/>
        <v>Aug</v>
      </c>
      <c r="E1613" s="14" t="str">
        <f t="shared" si="177"/>
        <v>Q3</v>
      </c>
      <c r="F1613" s="11" t="s">
        <v>24</v>
      </c>
      <c r="G1613" s="11" t="s">
        <v>25</v>
      </c>
      <c r="H1613" s="11" t="s">
        <v>43</v>
      </c>
      <c r="I1613" s="11" t="s">
        <v>27</v>
      </c>
      <c r="J1613" s="11" t="s">
        <v>47</v>
      </c>
      <c r="K1613" s="11" t="s">
        <v>53</v>
      </c>
      <c r="L1613" s="15">
        <v>1</v>
      </c>
      <c r="M1613" s="16">
        <v>196.39</v>
      </c>
      <c r="N1613" s="17">
        <v>0</v>
      </c>
      <c r="O1613" s="16">
        <v>102.92</v>
      </c>
      <c r="P1613" s="16">
        <f t="shared" si="178"/>
        <v>196.39</v>
      </c>
      <c r="Q1613" s="16">
        <f t="shared" si="179"/>
        <v>102.92</v>
      </c>
      <c r="R1613" s="16">
        <f t="shared" si="180"/>
        <v>93.47</v>
      </c>
      <c r="S1613" s="18">
        <f t="shared" si="181"/>
        <v>0.47594073017974398</v>
      </c>
      <c r="T1613" s="19">
        <f>YEAR(SalesDataTable[[#This Row],[Order Date]])</f>
        <v>2026</v>
      </c>
      <c r="U1613" s="18" t="str">
        <f>"Q"&amp;ROUNDUP(MONTH(SalesDataTable[[#This Row],[Order Date]])/3,0)</f>
        <v>Q3</v>
      </c>
      <c r="V1613" s="15">
        <f>MONTH(SalesDataTable[[#This Row],[Order Date]])</f>
        <v>8</v>
      </c>
      <c r="W1613" s="18" t="str">
        <f>TEXT(SalesDataTable[[#This Row],[Order Date]],"mmm")</f>
        <v>Aug</v>
      </c>
    </row>
    <row r="1614" spans="1:23" ht="15.6">
      <c r="A1614" s="11">
        <v>1563</v>
      </c>
      <c r="B1614" s="12">
        <v>46244</v>
      </c>
      <c r="C1614" s="11">
        <f t="shared" si="175"/>
        <v>2026</v>
      </c>
      <c r="D1614" s="13" t="str">
        <f t="shared" si="176"/>
        <v>Aug</v>
      </c>
      <c r="E1614" s="14" t="str">
        <f t="shared" si="177"/>
        <v>Q3</v>
      </c>
      <c r="F1614" s="11" t="s">
        <v>35</v>
      </c>
      <c r="G1614" s="11" t="s">
        <v>63</v>
      </c>
      <c r="H1614" s="11" t="s">
        <v>52</v>
      </c>
      <c r="I1614" s="11" t="s">
        <v>40</v>
      </c>
      <c r="J1614" s="11" t="s">
        <v>38</v>
      </c>
      <c r="K1614" s="11" t="s">
        <v>39</v>
      </c>
      <c r="L1614" s="15">
        <v>2</v>
      </c>
      <c r="M1614" s="16">
        <v>36.25</v>
      </c>
      <c r="N1614" s="17">
        <v>0</v>
      </c>
      <c r="O1614" s="16">
        <v>13.77</v>
      </c>
      <c r="P1614" s="16">
        <f t="shared" si="178"/>
        <v>72.5</v>
      </c>
      <c r="Q1614" s="16">
        <f t="shared" si="179"/>
        <v>27.54</v>
      </c>
      <c r="R1614" s="16">
        <f t="shared" si="180"/>
        <v>44.96</v>
      </c>
      <c r="S1614" s="18">
        <f t="shared" si="181"/>
        <v>0.620137931034483</v>
      </c>
      <c r="T1614" s="19">
        <f>YEAR(SalesDataTable[[#This Row],[Order Date]])</f>
        <v>2026</v>
      </c>
      <c r="U1614" s="18" t="str">
        <f>"Q"&amp;ROUNDUP(MONTH(SalesDataTable[[#This Row],[Order Date]])/3,0)</f>
        <v>Q3</v>
      </c>
      <c r="V1614" s="15">
        <f>MONTH(SalesDataTable[[#This Row],[Order Date]])</f>
        <v>8</v>
      </c>
      <c r="W1614" s="18" t="str">
        <f>TEXT(SalesDataTable[[#This Row],[Order Date]],"mmm")</f>
        <v>Aug</v>
      </c>
    </row>
    <row r="1615" spans="1:23" ht="15.6">
      <c r="A1615" s="11">
        <v>1634</v>
      </c>
      <c r="B1615" s="12">
        <v>46244</v>
      </c>
      <c r="C1615" s="11">
        <f t="shared" si="175"/>
        <v>2026</v>
      </c>
      <c r="D1615" s="13" t="str">
        <f t="shared" si="176"/>
        <v>Aug</v>
      </c>
      <c r="E1615" s="14" t="str">
        <f t="shared" si="177"/>
        <v>Q3</v>
      </c>
      <c r="F1615" s="11" t="s">
        <v>30</v>
      </c>
      <c r="G1615" s="11" t="s">
        <v>31</v>
      </c>
      <c r="H1615" s="11" t="s">
        <v>43</v>
      </c>
      <c r="I1615" s="11" t="s">
        <v>27</v>
      </c>
      <c r="J1615" s="11" t="s">
        <v>47</v>
      </c>
      <c r="K1615" s="11" t="s">
        <v>53</v>
      </c>
      <c r="L1615" s="15">
        <v>2</v>
      </c>
      <c r="M1615" s="16">
        <v>199.85</v>
      </c>
      <c r="N1615" s="17">
        <v>0.05</v>
      </c>
      <c r="O1615" s="16">
        <v>104.34</v>
      </c>
      <c r="P1615" s="16">
        <f t="shared" si="178"/>
        <v>379.71499999999997</v>
      </c>
      <c r="Q1615" s="16">
        <f t="shared" si="179"/>
        <v>208.68</v>
      </c>
      <c r="R1615" s="16">
        <f t="shared" si="180"/>
        <v>171.035</v>
      </c>
      <c r="S1615" s="18">
        <f t="shared" si="181"/>
        <v>0.45042992770894003</v>
      </c>
      <c r="T1615" s="19">
        <f>YEAR(SalesDataTable[[#This Row],[Order Date]])</f>
        <v>2026</v>
      </c>
      <c r="U1615" s="18" t="str">
        <f>"Q"&amp;ROUNDUP(MONTH(SalesDataTable[[#This Row],[Order Date]])/3,0)</f>
        <v>Q3</v>
      </c>
      <c r="V1615" s="15">
        <f>MONTH(SalesDataTable[[#This Row],[Order Date]])</f>
        <v>8</v>
      </c>
      <c r="W1615" s="18" t="str">
        <f>TEXT(SalesDataTable[[#This Row],[Order Date]],"mmm")</f>
        <v>Aug</v>
      </c>
    </row>
    <row r="1616" spans="1:23" ht="15.6">
      <c r="A1616" s="11">
        <v>2187</v>
      </c>
      <c r="B1616" s="12">
        <v>46244</v>
      </c>
      <c r="C1616" s="11">
        <f t="shared" si="175"/>
        <v>2026</v>
      </c>
      <c r="D1616" s="13" t="str">
        <f t="shared" si="176"/>
        <v>Aug</v>
      </c>
      <c r="E1616" s="14" t="str">
        <f t="shared" si="177"/>
        <v>Q3</v>
      </c>
      <c r="F1616" s="11" t="s">
        <v>35</v>
      </c>
      <c r="G1616" s="11" t="s">
        <v>36</v>
      </c>
      <c r="H1616" s="11" t="s">
        <v>43</v>
      </c>
      <c r="I1616" s="11" t="s">
        <v>37</v>
      </c>
      <c r="J1616" s="11" t="s">
        <v>38</v>
      </c>
      <c r="K1616" s="11" t="s">
        <v>56</v>
      </c>
      <c r="L1616" s="15">
        <v>1</v>
      </c>
      <c r="M1616" s="16">
        <v>46.32</v>
      </c>
      <c r="N1616" s="17">
        <v>0.05</v>
      </c>
      <c r="O1616" s="16">
        <v>18.34</v>
      </c>
      <c r="P1616" s="16">
        <f t="shared" si="178"/>
        <v>44.003999999999998</v>
      </c>
      <c r="Q1616" s="16">
        <f t="shared" si="179"/>
        <v>18.34</v>
      </c>
      <c r="R1616" s="16">
        <f t="shared" si="180"/>
        <v>25.664000000000001</v>
      </c>
      <c r="S1616" s="18">
        <f t="shared" si="181"/>
        <v>0.58321970729933603</v>
      </c>
      <c r="T1616" s="19">
        <f>YEAR(SalesDataTable[[#This Row],[Order Date]])</f>
        <v>2026</v>
      </c>
      <c r="U1616" s="18" t="str">
        <f>"Q"&amp;ROUNDUP(MONTH(SalesDataTable[[#This Row],[Order Date]])/3,0)</f>
        <v>Q3</v>
      </c>
      <c r="V1616" s="15">
        <f>MONTH(SalesDataTable[[#This Row],[Order Date]])</f>
        <v>8</v>
      </c>
      <c r="W1616" s="18" t="str">
        <f>TEXT(SalesDataTable[[#This Row],[Order Date]],"mmm")</f>
        <v>Aug</v>
      </c>
    </row>
    <row r="1617" spans="1:23" ht="15.6">
      <c r="A1617" s="11">
        <v>2773</v>
      </c>
      <c r="B1617" s="12">
        <v>46244</v>
      </c>
      <c r="C1617" s="11">
        <f t="shared" si="175"/>
        <v>2026</v>
      </c>
      <c r="D1617" s="13" t="str">
        <f t="shared" si="176"/>
        <v>Aug</v>
      </c>
      <c r="E1617" s="14" t="str">
        <f t="shared" si="177"/>
        <v>Q3</v>
      </c>
      <c r="F1617" s="11" t="s">
        <v>30</v>
      </c>
      <c r="G1617" s="11" t="s">
        <v>73</v>
      </c>
      <c r="H1617" s="11" t="s">
        <v>26</v>
      </c>
      <c r="I1617" s="11" t="s">
        <v>37</v>
      </c>
      <c r="J1617" s="11" t="s">
        <v>33</v>
      </c>
      <c r="K1617" s="11" t="s">
        <v>61</v>
      </c>
      <c r="L1617" s="15">
        <v>4</v>
      </c>
      <c r="M1617" s="16">
        <v>151.06</v>
      </c>
      <c r="N1617" s="17">
        <v>0</v>
      </c>
      <c r="O1617" s="16">
        <v>77.67</v>
      </c>
      <c r="P1617" s="16">
        <f t="shared" si="178"/>
        <v>604.24</v>
      </c>
      <c r="Q1617" s="16">
        <f t="shared" si="179"/>
        <v>310.68</v>
      </c>
      <c r="R1617" s="16">
        <f t="shared" si="180"/>
        <v>293.56</v>
      </c>
      <c r="S1617" s="18">
        <f t="shared" si="181"/>
        <v>0.48583344366476899</v>
      </c>
      <c r="T1617" s="19">
        <f>YEAR(SalesDataTable[[#This Row],[Order Date]])</f>
        <v>2026</v>
      </c>
      <c r="U1617" s="18" t="str">
        <f>"Q"&amp;ROUNDUP(MONTH(SalesDataTable[[#This Row],[Order Date]])/3,0)</f>
        <v>Q3</v>
      </c>
      <c r="V1617" s="15">
        <f>MONTH(SalesDataTable[[#This Row],[Order Date]])</f>
        <v>8</v>
      </c>
      <c r="W1617" s="18" t="str">
        <f>TEXT(SalesDataTable[[#This Row],[Order Date]],"mmm")</f>
        <v>Aug</v>
      </c>
    </row>
    <row r="1618" spans="1:23" ht="15.6">
      <c r="A1618" s="11">
        <v>5040</v>
      </c>
      <c r="B1618" s="12">
        <v>46244</v>
      </c>
      <c r="C1618" s="11">
        <f t="shared" si="175"/>
        <v>2026</v>
      </c>
      <c r="D1618" s="13" t="str">
        <f t="shared" si="176"/>
        <v>Aug</v>
      </c>
      <c r="E1618" s="14" t="str">
        <f t="shared" si="177"/>
        <v>Q3</v>
      </c>
      <c r="F1618" s="11" t="s">
        <v>44</v>
      </c>
      <c r="G1618" s="11" t="s">
        <v>55</v>
      </c>
      <c r="H1618" s="11" t="s">
        <v>26</v>
      </c>
      <c r="I1618" s="11" t="s">
        <v>27</v>
      </c>
      <c r="J1618" s="11" t="s">
        <v>33</v>
      </c>
      <c r="K1618" s="11" t="s">
        <v>70</v>
      </c>
      <c r="L1618" s="15">
        <v>1</v>
      </c>
      <c r="M1618" s="16">
        <v>72.39</v>
      </c>
      <c r="N1618" s="17">
        <v>0.1</v>
      </c>
      <c r="O1618" s="16">
        <v>31.64</v>
      </c>
      <c r="P1618" s="16">
        <f t="shared" si="178"/>
        <v>65.150999999999996</v>
      </c>
      <c r="Q1618" s="16">
        <f t="shared" si="179"/>
        <v>31.64</v>
      </c>
      <c r="R1618" s="16">
        <f t="shared" si="180"/>
        <v>33.511000000000003</v>
      </c>
      <c r="S1618" s="18">
        <f t="shared" si="181"/>
        <v>0.514358950745192</v>
      </c>
      <c r="T1618" s="19">
        <f>YEAR(SalesDataTable[[#This Row],[Order Date]])</f>
        <v>2026</v>
      </c>
      <c r="U1618" s="18" t="str">
        <f>"Q"&amp;ROUNDUP(MONTH(SalesDataTable[[#This Row],[Order Date]])/3,0)</f>
        <v>Q3</v>
      </c>
      <c r="V1618" s="15">
        <f>MONTH(SalesDataTable[[#This Row],[Order Date]])</f>
        <v>8</v>
      </c>
      <c r="W1618" s="18" t="str">
        <f>TEXT(SalesDataTable[[#This Row],[Order Date]],"mmm")</f>
        <v>Aug</v>
      </c>
    </row>
    <row r="1619" spans="1:23" ht="15.6">
      <c r="A1619" s="11">
        <v>415</v>
      </c>
      <c r="B1619" s="12">
        <v>46245</v>
      </c>
      <c r="C1619" s="11">
        <f t="shared" si="175"/>
        <v>2026</v>
      </c>
      <c r="D1619" s="13" t="str">
        <f t="shared" si="176"/>
        <v>Aug</v>
      </c>
      <c r="E1619" s="14" t="str">
        <f t="shared" si="177"/>
        <v>Q3</v>
      </c>
      <c r="F1619" s="11" t="s">
        <v>24</v>
      </c>
      <c r="G1619" s="11" t="s">
        <v>60</v>
      </c>
      <c r="H1619" s="11" t="s">
        <v>43</v>
      </c>
      <c r="I1619" s="11" t="s">
        <v>27</v>
      </c>
      <c r="J1619" s="11" t="s">
        <v>33</v>
      </c>
      <c r="K1619" s="11" t="s">
        <v>70</v>
      </c>
      <c r="L1619" s="15">
        <v>1</v>
      </c>
      <c r="M1619" s="16">
        <v>72.650000000000006</v>
      </c>
      <c r="N1619" s="17">
        <v>0</v>
      </c>
      <c r="O1619" s="16">
        <v>31.72</v>
      </c>
      <c r="P1619" s="16">
        <f t="shared" si="178"/>
        <v>72.650000000000006</v>
      </c>
      <c r="Q1619" s="16">
        <f t="shared" si="179"/>
        <v>31.72</v>
      </c>
      <c r="R1619" s="16">
        <f t="shared" si="180"/>
        <v>40.93</v>
      </c>
      <c r="S1619" s="18">
        <f t="shared" si="181"/>
        <v>0.56338609772883697</v>
      </c>
      <c r="T1619" s="19">
        <f>YEAR(SalesDataTable[[#This Row],[Order Date]])</f>
        <v>2026</v>
      </c>
      <c r="U1619" s="18" t="str">
        <f>"Q"&amp;ROUNDUP(MONTH(SalesDataTable[[#This Row],[Order Date]])/3,0)</f>
        <v>Q3</v>
      </c>
      <c r="V1619" s="15">
        <f>MONTH(SalesDataTable[[#This Row],[Order Date]])</f>
        <v>8</v>
      </c>
      <c r="W1619" s="18" t="str">
        <f>TEXT(SalesDataTable[[#This Row],[Order Date]],"mmm")</f>
        <v>Aug</v>
      </c>
    </row>
    <row r="1620" spans="1:23" ht="15.6">
      <c r="A1620" s="11">
        <v>1111</v>
      </c>
      <c r="B1620" s="12">
        <v>46245</v>
      </c>
      <c r="C1620" s="11">
        <f t="shared" si="175"/>
        <v>2026</v>
      </c>
      <c r="D1620" s="13" t="str">
        <f t="shared" si="176"/>
        <v>Aug</v>
      </c>
      <c r="E1620" s="14" t="str">
        <f t="shared" si="177"/>
        <v>Q3</v>
      </c>
      <c r="F1620" s="11" t="s">
        <v>44</v>
      </c>
      <c r="G1620" s="11" t="s">
        <v>71</v>
      </c>
      <c r="H1620" s="11" t="s">
        <v>26</v>
      </c>
      <c r="I1620" s="11" t="s">
        <v>37</v>
      </c>
      <c r="J1620" s="11" t="s">
        <v>47</v>
      </c>
      <c r="K1620" s="11" t="s">
        <v>53</v>
      </c>
      <c r="L1620" s="15">
        <v>1</v>
      </c>
      <c r="M1620" s="16">
        <v>198.44</v>
      </c>
      <c r="N1620" s="17">
        <v>0</v>
      </c>
      <c r="O1620" s="16">
        <v>106.79</v>
      </c>
      <c r="P1620" s="16">
        <f t="shared" si="178"/>
        <v>198.44</v>
      </c>
      <c r="Q1620" s="16">
        <f t="shared" si="179"/>
        <v>106.79</v>
      </c>
      <c r="R1620" s="16">
        <f t="shared" si="180"/>
        <v>91.65</v>
      </c>
      <c r="S1620" s="18">
        <f t="shared" si="181"/>
        <v>0.46185244910300299</v>
      </c>
      <c r="T1620" s="19">
        <f>YEAR(SalesDataTable[[#This Row],[Order Date]])</f>
        <v>2026</v>
      </c>
      <c r="U1620" s="18" t="str">
        <f>"Q"&amp;ROUNDUP(MONTH(SalesDataTable[[#This Row],[Order Date]])/3,0)</f>
        <v>Q3</v>
      </c>
      <c r="V1620" s="15">
        <f>MONTH(SalesDataTable[[#This Row],[Order Date]])</f>
        <v>8</v>
      </c>
      <c r="W1620" s="18" t="str">
        <f>TEXT(SalesDataTable[[#This Row],[Order Date]],"mmm")</f>
        <v>Aug</v>
      </c>
    </row>
    <row r="1621" spans="1:23" ht="15.6">
      <c r="A1621" s="11">
        <v>1243</v>
      </c>
      <c r="B1621" s="12">
        <v>46245</v>
      </c>
      <c r="C1621" s="11">
        <f t="shared" si="175"/>
        <v>2026</v>
      </c>
      <c r="D1621" s="13" t="str">
        <f t="shared" si="176"/>
        <v>Aug</v>
      </c>
      <c r="E1621" s="14" t="str">
        <f t="shared" si="177"/>
        <v>Q3</v>
      </c>
      <c r="F1621" s="11" t="s">
        <v>35</v>
      </c>
      <c r="G1621" s="11" t="s">
        <v>76</v>
      </c>
      <c r="H1621" s="11" t="s">
        <v>26</v>
      </c>
      <c r="I1621" s="11" t="s">
        <v>27</v>
      </c>
      <c r="J1621" s="11" t="s">
        <v>47</v>
      </c>
      <c r="K1621" s="11" t="s">
        <v>53</v>
      </c>
      <c r="L1621" s="15">
        <v>1</v>
      </c>
      <c r="M1621" s="16">
        <v>193.67</v>
      </c>
      <c r="N1621" s="17">
        <v>0</v>
      </c>
      <c r="O1621" s="16">
        <v>103.79</v>
      </c>
      <c r="P1621" s="16">
        <f t="shared" si="178"/>
        <v>193.67</v>
      </c>
      <c r="Q1621" s="16">
        <f t="shared" si="179"/>
        <v>103.79</v>
      </c>
      <c r="R1621" s="16">
        <f t="shared" si="180"/>
        <v>89.88</v>
      </c>
      <c r="S1621" s="18">
        <f t="shared" si="181"/>
        <v>0.46408839779005501</v>
      </c>
      <c r="T1621" s="19">
        <f>YEAR(SalesDataTable[[#This Row],[Order Date]])</f>
        <v>2026</v>
      </c>
      <c r="U1621" s="18" t="str">
        <f>"Q"&amp;ROUNDUP(MONTH(SalesDataTable[[#This Row],[Order Date]])/3,0)</f>
        <v>Q3</v>
      </c>
      <c r="V1621" s="15">
        <f>MONTH(SalesDataTable[[#This Row],[Order Date]])</f>
        <v>8</v>
      </c>
      <c r="W1621" s="18" t="str">
        <f>TEXT(SalesDataTable[[#This Row],[Order Date]],"mmm")</f>
        <v>Aug</v>
      </c>
    </row>
    <row r="1622" spans="1:23" ht="15.6">
      <c r="A1622" s="11">
        <v>1326</v>
      </c>
      <c r="B1622" s="12">
        <v>46245</v>
      </c>
      <c r="C1622" s="11">
        <f t="shared" si="175"/>
        <v>2026</v>
      </c>
      <c r="D1622" s="13" t="str">
        <f t="shared" si="176"/>
        <v>Aug</v>
      </c>
      <c r="E1622" s="14" t="str">
        <f t="shared" si="177"/>
        <v>Q3</v>
      </c>
      <c r="F1622" s="11" t="s">
        <v>44</v>
      </c>
      <c r="G1622" s="11" t="s">
        <v>57</v>
      </c>
      <c r="H1622" s="11" t="s">
        <v>26</v>
      </c>
      <c r="I1622" s="11" t="s">
        <v>27</v>
      </c>
      <c r="J1622" s="11" t="s">
        <v>38</v>
      </c>
      <c r="K1622" s="11" t="s">
        <v>72</v>
      </c>
      <c r="L1622" s="15">
        <v>5</v>
      </c>
      <c r="M1622" s="16">
        <v>166.03</v>
      </c>
      <c r="N1622" s="17">
        <v>0</v>
      </c>
      <c r="O1622" s="16">
        <v>87.46</v>
      </c>
      <c r="P1622" s="16">
        <f t="shared" si="178"/>
        <v>830.15</v>
      </c>
      <c r="Q1622" s="16">
        <f t="shared" si="179"/>
        <v>437.3</v>
      </c>
      <c r="R1622" s="16">
        <f t="shared" si="180"/>
        <v>392.85</v>
      </c>
      <c r="S1622" s="18">
        <f t="shared" si="181"/>
        <v>0.47322772992832601</v>
      </c>
      <c r="T1622" s="19">
        <f>YEAR(SalesDataTable[[#This Row],[Order Date]])</f>
        <v>2026</v>
      </c>
      <c r="U1622" s="18" t="str">
        <f>"Q"&amp;ROUNDUP(MONTH(SalesDataTable[[#This Row],[Order Date]])/3,0)</f>
        <v>Q3</v>
      </c>
      <c r="V1622" s="15">
        <f>MONTH(SalesDataTable[[#This Row],[Order Date]])</f>
        <v>8</v>
      </c>
      <c r="W1622" s="18" t="str">
        <f>TEXT(SalesDataTable[[#This Row],[Order Date]],"mmm")</f>
        <v>Aug</v>
      </c>
    </row>
    <row r="1623" spans="1:23" ht="15.6">
      <c r="A1623" s="11">
        <v>1682</v>
      </c>
      <c r="B1623" s="12">
        <v>46245</v>
      </c>
      <c r="C1623" s="11">
        <f t="shared" si="175"/>
        <v>2026</v>
      </c>
      <c r="D1623" s="13" t="str">
        <f t="shared" si="176"/>
        <v>Aug</v>
      </c>
      <c r="E1623" s="14" t="str">
        <f t="shared" si="177"/>
        <v>Q3</v>
      </c>
      <c r="F1623" s="11" t="s">
        <v>24</v>
      </c>
      <c r="G1623" s="11" t="s">
        <v>25</v>
      </c>
      <c r="H1623" s="11" t="s">
        <v>26</v>
      </c>
      <c r="I1623" s="11" t="s">
        <v>40</v>
      </c>
      <c r="J1623" s="11" t="s">
        <v>47</v>
      </c>
      <c r="K1623" s="11" t="s">
        <v>64</v>
      </c>
      <c r="L1623" s="15">
        <v>2</v>
      </c>
      <c r="M1623" s="16">
        <v>81.569999999999993</v>
      </c>
      <c r="N1623" s="17">
        <v>0</v>
      </c>
      <c r="O1623" s="16">
        <v>40.36</v>
      </c>
      <c r="P1623" s="16">
        <f t="shared" si="178"/>
        <v>163.13999999999999</v>
      </c>
      <c r="Q1623" s="16">
        <f t="shared" si="179"/>
        <v>80.72</v>
      </c>
      <c r="R1623" s="16">
        <f t="shared" si="180"/>
        <v>82.42</v>
      </c>
      <c r="S1623" s="18">
        <f t="shared" si="181"/>
        <v>0.50521024886600496</v>
      </c>
      <c r="T1623" s="19">
        <f>YEAR(SalesDataTable[[#This Row],[Order Date]])</f>
        <v>2026</v>
      </c>
      <c r="U1623" s="18" t="str">
        <f>"Q"&amp;ROUNDUP(MONTH(SalesDataTable[[#This Row],[Order Date]])/3,0)</f>
        <v>Q3</v>
      </c>
      <c r="V1623" s="15">
        <f>MONTH(SalesDataTable[[#This Row],[Order Date]])</f>
        <v>8</v>
      </c>
      <c r="W1623" s="18" t="str">
        <f>TEXT(SalesDataTable[[#This Row],[Order Date]],"mmm")</f>
        <v>Aug</v>
      </c>
    </row>
    <row r="1624" spans="1:23" ht="15.6">
      <c r="A1624" s="11">
        <v>2618</v>
      </c>
      <c r="B1624" s="12">
        <v>46245</v>
      </c>
      <c r="C1624" s="11">
        <f t="shared" si="175"/>
        <v>2026</v>
      </c>
      <c r="D1624" s="13" t="str">
        <f t="shared" si="176"/>
        <v>Aug</v>
      </c>
      <c r="E1624" s="14" t="str">
        <f t="shared" si="177"/>
        <v>Q3</v>
      </c>
      <c r="F1624" s="11" t="s">
        <v>24</v>
      </c>
      <c r="G1624" s="11" t="s">
        <v>74</v>
      </c>
      <c r="H1624" s="11" t="s">
        <v>43</v>
      </c>
      <c r="I1624" s="11" t="s">
        <v>40</v>
      </c>
      <c r="J1624" s="11" t="s">
        <v>33</v>
      </c>
      <c r="K1624" s="11" t="s">
        <v>41</v>
      </c>
      <c r="L1624" s="15">
        <v>2</v>
      </c>
      <c r="M1624" s="16">
        <v>143.86000000000001</v>
      </c>
      <c r="N1624" s="17">
        <v>0</v>
      </c>
      <c r="O1624" s="16">
        <v>81.23</v>
      </c>
      <c r="P1624" s="16">
        <f t="shared" si="178"/>
        <v>287.72000000000003</v>
      </c>
      <c r="Q1624" s="16">
        <f t="shared" si="179"/>
        <v>162.46</v>
      </c>
      <c r="R1624" s="16">
        <f t="shared" si="180"/>
        <v>125.26</v>
      </c>
      <c r="S1624" s="18">
        <f t="shared" si="181"/>
        <v>0.43535381621020403</v>
      </c>
      <c r="T1624" s="19">
        <f>YEAR(SalesDataTable[[#This Row],[Order Date]])</f>
        <v>2026</v>
      </c>
      <c r="U1624" s="18" t="str">
        <f>"Q"&amp;ROUNDUP(MONTH(SalesDataTable[[#This Row],[Order Date]])/3,0)</f>
        <v>Q3</v>
      </c>
      <c r="V1624" s="15">
        <f>MONTH(SalesDataTable[[#This Row],[Order Date]])</f>
        <v>8</v>
      </c>
      <c r="W1624" s="18" t="str">
        <f>TEXT(SalesDataTable[[#This Row],[Order Date]],"mmm")</f>
        <v>Aug</v>
      </c>
    </row>
    <row r="1625" spans="1:23" ht="15.6">
      <c r="A1625" s="11">
        <v>3319</v>
      </c>
      <c r="B1625" s="12">
        <v>46245</v>
      </c>
      <c r="C1625" s="11">
        <f t="shared" si="175"/>
        <v>2026</v>
      </c>
      <c r="D1625" s="13" t="str">
        <f t="shared" si="176"/>
        <v>Aug</v>
      </c>
      <c r="E1625" s="14" t="str">
        <f t="shared" si="177"/>
        <v>Q3</v>
      </c>
      <c r="F1625" s="11" t="s">
        <v>30</v>
      </c>
      <c r="G1625" s="11" t="s">
        <v>73</v>
      </c>
      <c r="H1625" s="11" t="s">
        <v>26</v>
      </c>
      <c r="I1625" s="11" t="s">
        <v>27</v>
      </c>
      <c r="J1625" s="11" t="s">
        <v>33</v>
      </c>
      <c r="K1625" s="11" t="s">
        <v>34</v>
      </c>
      <c r="L1625" s="15">
        <v>3</v>
      </c>
      <c r="M1625" s="16">
        <v>93.53</v>
      </c>
      <c r="N1625" s="17">
        <v>0</v>
      </c>
      <c r="O1625" s="16">
        <v>46.19</v>
      </c>
      <c r="P1625" s="16">
        <f t="shared" si="178"/>
        <v>280.58999999999997</v>
      </c>
      <c r="Q1625" s="16">
        <f t="shared" si="179"/>
        <v>138.57</v>
      </c>
      <c r="R1625" s="16">
        <f t="shared" si="180"/>
        <v>142.02000000000001</v>
      </c>
      <c r="S1625" s="18">
        <f t="shared" si="181"/>
        <v>0.50614776007698103</v>
      </c>
      <c r="T1625" s="19">
        <f>YEAR(SalesDataTable[[#This Row],[Order Date]])</f>
        <v>2026</v>
      </c>
      <c r="U1625" s="18" t="str">
        <f>"Q"&amp;ROUNDUP(MONTH(SalesDataTable[[#This Row],[Order Date]])/3,0)</f>
        <v>Q3</v>
      </c>
      <c r="V1625" s="15">
        <f>MONTH(SalesDataTable[[#This Row],[Order Date]])</f>
        <v>8</v>
      </c>
      <c r="W1625" s="18" t="str">
        <f>TEXT(SalesDataTable[[#This Row],[Order Date]],"mmm")</f>
        <v>Aug</v>
      </c>
    </row>
    <row r="1626" spans="1:23" ht="15.6">
      <c r="A1626" s="11">
        <v>4600</v>
      </c>
      <c r="B1626" s="12">
        <v>46245</v>
      </c>
      <c r="C1626" s="11">
        <f t="shared" si="175"/>
        <v>2026</v>
      </c>
      <c r="D1626" s="13" t="str">
        <f t="shared" si="176"/>
        <v>Aug</v>
      </c>
      <c r="E1626" s="14" t="str">
        <f t="shared" si="177"/>
        <v>Q3</v>
      </c>
      <c r="F1626" s="11" t="s">
        <v>44</v>
      </c>
      <c r="G1626" s="11" t="s">
        <v>45</v>
      </c>
      <c r="H1626" s="11" t="s">
        <v>32</v>
      </c>
      <c r="I1626" s="11" t="s">
        <v>40</v>
      </c>
      <c r="J1626" s="11" t="s">
        <v>38</v>
      </c>
      <c r="K1626" s="11" t="s">
        <v>72</v>
      </c>
      <c r="L1626" s="15">
        <v>10</v>
      </c>
      <c r="M1626" s="16">
        <v>162.38</v>
      </c>
      <c r="N1626" s="17">
        <v>0.05</v>
      </c>
      <c r="O1626" s="16">
        <v>85.82</v>
      </c>
      <c r="P1626" s="16">
        <f t="shared" si="178"/>
        <v>1542.61</v>
      </c>
      <c r="Q1626" s="16">
        <f t="shared" si="179"/>
        <v>858.2</v>
      </c>
      <c r="R1626" s="16">
        <f t="shared" si="180"/>
        <v>684.41</v>
      </c>
      <c r="S1626" s="18">
        <f t="shared" si="181"/>
        <v>0.44367014345816502</v>
      </c>
      <c r="T1626" s="19">
        <f>YEAR(SalesDataTable[[#This Row],[Order Date]])</f>
        <v>2026</v>
      </c>
      <c r="U1626" s="18" t="str">
        <f>"Q"&amp;ROUNDUP(MONTH(SalesDataTable[[#This Row],[Order Date]])/3,0)</f>
        <v>Q3</v>
      </c>
      <c r="V1626" s="15">
        <f>MONTH(SalesDataTable[[#This Row],[Order Date]])</f>
        <v>8</v>
      </c>
      <c r="W1626" s="18" t="str">
        <f>TEXT(SalesDataTable[[#This Row],[Order Date]],"mmm")</f>
        <v>Aug</v>
      </c>
    </row>
    <row r="1627" spans="1:23" ht="15.6">
      <c r="A1627" s="11">
        <v>5168</v>
      </c>
      <c r="B1627" s="12">
        <v>46245</v>
      </c>
      <c r="C1627" s="11">
        <f t="shared" si="175"/>
        <v>2026</v>
      </c>
      <c r="D1627" s="13" t="str">
        <f t="shared" si="176"/>
        <v>Aug</v>
      </c>
      <c r="E1627" s="14" t="str">
        <f t="shared" si="177"/>
        <v>Q3</v>
      </c>
      <c r="F1627" s="11" t="s">
        <v>24</v>
      </c>
      <c r="G1627" s="11" t="s">
        <v>74</v>
      </c>
      <c r="H1627" s="11" t="s">
        <v>52</v>
      </c>
      <c r="I1627" s="11" t="s">
        <v>40</v>
      </c>
      <c r="J1627" s="11" t="s">
        <v>58</v>
      </c>
      <c r="K1627" s="11" t="s">
        <v>62</v>
      </c>
      <c r="L1627" s="15">
        <v>1</v>
      </c>
      <c r="M1627" s="16">
        <v>122.52</v>
      </c>
      <c r="N1627" s="17">
        <v>0.05</v>
      </c>
      <c r="O1627" s="16">
        <v>69.66</v>
      </c>
      <c r="P1627" s="16">
        <f t="shared" si="178"/>
        <v>116.39400000000001</v>
      </c>
      <c r="Q1627" s="16">
        <f t="shared" si="179"/>
        <v>69.66</v>
      </c>
      <c r="R1627" s="16">
        <f t="shared" si="180"/>
        <v>46.734000000000002</v>
      </c>
      <c r="S1627" s="18">
        <f t="shared" si="181"/>
        <v>0.40151554203824902</v>
      </c>
      <c r="T1627" s="19">
        <f>YEAR(SalesDataTable[[#This Row],[Order Date]])</f>
        <v>2026</v>
      </c>
      <c r="U1627" s="18" t="str">
        <f>"Q"&amp;ROUNDUP(MONTH(SalesDataTable[[#This Row],[Order Date]])/3,0)</f>
        <v>Q3</v>
      </c>
      <c r="V1627" s="15">
        <f>MONTH(SalesDataTable[[#This Row],[Order Date]])</f>
        <v>8</v>
      </c>
      <c r="W1627" s="18" t="str">
        <f>TEXT(SalesDataTable[[#This Row],[Order Date]],"mmm")</f>
        <v>Aug</v>
      </c>
    </row>
    <row r="1628" spans="1:23" ht="15.6">
      <c r="A1628" s="11">
        <v>245</v>
      </c>
      <c r="B1628" s="12">
        <v>46246</v>
      </c>
      <c r="C1628" s="11">
        <f t="shared" si="175"/>
        <v>2026</v>
      </c>
      <c r="D1628" s="13" t="str">
        <f t="shared" si="176"/>
        <v>Aug</v>
      </c>
      <c r="E1628" s="14" t="str">
        <f t="shared" si="177"/>
        <v>Q3</v>
      </c>
      <c r="F1628" s="11" t="s">
        <v>44</v>
      </c>
      <c r="G1628" s="11" t="s">
        <v>71</v>
      </c>
      <c r="H1628" s="11" t="s">
        <v>52</v>
      </c>
      <c r="I1628" s="11" t="s">
        <v>27</v>
      </c>
      <c r="J1628" s="11" t="s">
        <v>33</v>
      </c>
      <c r="K1628" s="11" t="s">
        <v>41</v>
      </c>
      <c r="L1628" s="15">
        <v>1</v>
      </c>
      <c r="M1628" s="16">
        <v>142.84</v>
      </c>
      <c r="N1628" s="17">
        <v>0</v>
      </c>
      <c r="O1628" s="16">
        <v>77.7</v>
      </c>
      <c r="P1628" s="16">
        <f t="shared" si="178"/>
        <v>142.84</v>
      </c>
      <c r="Q1628" s="16">
        <f t="shared" si="179"/>
        <v>77.7</v>
      </c>
      <c r="R1628" s="16">
        <f t="shared" si="180"/>
        <v>65.14</v>
      </c>
      <c r="S1628" s="18">
        <f t="shared" si="181"/>
        <v>0.4560347241669</v>
      </c>
      <c r="T1628" s="19">
        <f>YEAR(SalesDataTable[[#This Row],[Order Date]])</f>
        <v>2026</v>
      </c>
      <c r="U1628" s="18" t="str">
        <f>"Q"&amp;ROUNDUP(MONTH(SalesDataTable[[#This Row],[Order Date]])/3,0)</f>
        <v>Q3</v>
      </c>
      <c r="V1628" s="15">
        <f>MONTH(SalesDataTable[[#This Row],[Order Date]])</f>
        <v>8</v>
      </c>
      <c r="W1628" s="18" t="str">
        <f>TEXT(SalesDataTable[[#This Row],[Order Date]],"mmm")</f>
        <v>Aug</v>
      </c>
    </row>
    <row r="1629" spans="1:23" ht="15.6">
      <c r="A1629" s="11">
        <v>322</v>
      </c>
      <c r="B1629" s="12">
        <v>46246</v>
      </c>
      <c r="C1629" s="11">
        <f t="shared" si="175"/>
        <v>2026</v>
      </c>
      <c r="D1629" s="13" t="str">
        <f t="shared" si="176"/>
        <v>Aug</v>
      </c>
      <c r="E1629" s="14" t="str">
        <f t="shared" si="177"/>
        <v>Q3</v>
      </c>
      <c r="F1629" s="11" t="s">
        <v>30</v>
      </c>
      <c r="G1629" s="11" t="s">
        <v>73</v>
      </c>
      <c r="H1629" s="11" t="s">
        <v>43</v>
      </c>
      <c r="I1629" s="11" t="s">
        <v>27</v>
      </c>
      <c r="J1629" s="11" t="s">
        <v>33</v>
      </c>
      <c r="K1629" s="11" t="s">
        <v>70</v>
      </c>
      <c r="L1629" s="15">
        <v>3</v>
      </c>
      <c r="M1629" s="16">
        <v>72.349999999999994</v>
      </c>
      <c r="N1629" s="17">
        <v>0</v>
      </c>
      <c r="O1629" s="16">
        <v>32.119999999999997</v>
      </c>
      <c r="P1629" s="16">
        <f t="shared" si="178"/>
        <v>217.05</v>
      </c>
      <c r="Q1629" s="16">
        <f t="shared" si="179"/>
        <v>96.36</v>
      </c>
      <c r="R1629" s="16">
        <f t="shared" si="180"/>
        <v>120.69</v>
      </c>
      <c r="S1629" s="18">
        <f t="shared" si="181"/>
        <v>0.55604699378023503</v>
      </c>
      <c r="T1629" s="19">
        <f>YEAR(SalesDataTable[[#This Row],[Order Date]])</f>
        <v>2026</v>
      </c>
      <c r="U1629" s="18" t="str">
        <f>"Q"&amp;ROUNDUP(MONTH(SalesDataTable[[#This Row],[Order Date]])/3,0)</f>
        <v>Q3</v>
      </c>
      <c r="V1629" s="15">
        <f>MONTH(SalesDataTable[[#This Row],[Order Date]])</f>
        <v>8</v>
      </c>
      <c r="W1629" s="18" t="str">
        <f>TEXT(SalesDataTable[[#This Row],[Order Date]],"mmm")</f>
        <v>Aug</v>
      </c>
    </row>
    <row r="1630" spans="1:23" ht="15.6">
      <c r="A1630" s="11">
        <v>1101</v>
      </c>
      <c r="B1630" s="12">
        <v>46246</v>
      </c>
      <c r="C1630" s="11">
        <f t="shared" si="175"/>
        <v>2026</v>
      </c>
      <c r="D1630" s="13" t="str">
        <f t="shared" si="176"/>
        <v>Aug</v>
      </c>
      <c r="E1630" s="14" t="str">
        <f t="shared" si="177"/>
        <v>Q3</v>
      </c>
      <c r="F1630" s="11" t="s">
        <v>44</v>
      </c>
      <c r="G1630" s="11" t="s">
        <v>45</v>
      </c>
      <c r="H1630" s="11" t="s">
        <v>26</v>
      </c>
      <c r="I1630" s="11" t="s">
        <v>37</v>
      </c>
      <c r="J1630" s="11" t="s">
        <v>58</v>
      </c>
      <c r="K1630" s="11" t="s">
        <v>59</v>
      </c>
      <c r="L1630" s="15">
        <v>3</v>
      </c>
      <c r="M1630" s="16">
        <v>40.14</v>
      </c>
      <c r="N1630" s="17">
        <v>0.05</v>
      </c>
      <c r="O1630" s="16">
        <v>14.53</v>
      </c>
      <c r="P1630" s="16">
        <f t="shared" si="178"/>
        <v>114.399</v>
      </c>
      <c r="Q1630" s="16">
        <f t="shared" si="179"/>
        <v>43.59</v>
      </c>
      <c r="R1630" s="16">
        <f t="shared" si="180"/>
        <v>70.808999999999997</v>
      </c>
      <c r="S1630" s="18">
        <f t="shared" si="181"/>
        <v>0.61896520074476202</v>
      </c>
      <c r="T1630" s="19">
        <f>YEAR(SalesDataTable[[#This Row],[Order Date]])</f>
        <v>2026</v>
      </c>
      <c r="U1630" s="18" t="str">
        <f>"Q"&amp;ROUNDUP(MONTH(SalesDataTable[[#This Row],[Order Date]])/3,0)</f>
        <v>Q3</v>
      </c>
      <c r="V1630" s="15">
        <f>MONTH(SalesDataTable[[#This Row],[Order Date]])</f>
        <v>8</v>
      </c>
      <c r="W1630" s="18" t="str">
        <f>TEXT(SalesDataTable[[#This Row],[Order Date]],"mmm")</f>
        <v>Aug</v>
      </c>
    </row>
    <row r="1631" spans="1:23" ht="15.6">
      <c r="A1631" s="11">
        <v>1564</v>
      </c>
      <c r="B1631" s="12">
        <v>46246</v>
      </c>
      <c r="C1631" s="11">
        <f t="shared" si="175"/>
        <v>2026</v>
      </c>
      <c r="D1631" s="13" t="str">
        <f t="shared" si="176"/>
        <v>Aug</v>
      </c>
      <c r="E1631" s="14" t="str">
        <f t="shared" si="177"/>
        <v>Q3</v>
      </c>
      <c r="F1631" s="11" t="s">
        <v>44</v>
      </c>
      <c r="G1631" s="11" t="s">
        <v>71</v>
      </c>
      <c r="H1631" s="11" t="s">
        <v>26</v>
      </c>
      <c r="I1631" s="11" t="s">
        <v>37</v>
      </c>
      <c r="J1631" s="11" t="s">
        <v>58</v>
      </c>
      <c r="K1631" s="11" t="s">
        <v>69</v>
      </c>
      <c r="L1631" s="15">
        <v>2</v>
      </c>
      <c r="M1631" s="16">
        <v>51.84</v>
      </c>
      <c r="N1631" s="17">
        <v>0</v>
      </c>
      <c r="O1631" s="16">
        <v>21.62</v>
      </c>
      <c r="P1631" s="16">
        <f t="shared" si="178"/>
        <v>103.68</v>
      </c>
      <c r="Q1631" s="16">
        <f t="shared" si="179"/>
        <v>43.24</v>
      </c>
      <c r="R1631" s="16">
        <f t="shared" si="180"/>
        <v>60.44</v>
      </c>
      <c r="S1631" s="18">
        <f t="shared" si="181"/>
        <v>0.58294753086419804</v>
      </c>
      <c r="T1631" s="19">
        <f>YEAR(SalesDataTable[[#This Row],[Order Date]])</f>
        <v>2026</v>
      </c>
      <c r="U1631" s="18" t="str">
        <f>"Q"&amp;ROUNDUP(MONTH(SalesDataTable[[#This Row],[Order Date]])/3,0)</f>
        <v>Q3</v>
      </c>
      <c r="V1631" s="15">
        <f>MONTH(SalesDataTable[[#This Row],[Order Date]])</f>
        <v>8</v>
      </c>
      <c r="W1631" s="18" t="str">
        <f>TEXT(SalesDataTable[[#This Row],[Order Date]],"mmm")</f>
        <v>Aug</v>
      </c>
    </row>
    <row r="1632" spans="1:23" ht="15.6">
      <c r="A1632" s="11">
        <v>3712</v>
      </c>
      <c r="B1632" s="12">
        <v>46246</v>
      </c>
      <c r="C1632" s="11">
        <f t="shared" si="175"/>
        <v>2026</v>
      </c>
      <c r="D1632" s="13" t="str">
        <f t="shared" si="176"/>
        <v>Aug</v>
      </c>
      <c r="E1632" s="14" t="str">
        <f t="shared" si="177"/>
        <v>Q3</v>
      </c>
      <c r="F1632" s="11" t="s">
        <v>44</v>
      </c>
      <c r="G1632" s="11" t="s">
        <v>57</v>
      </c>
      <c r="H1632" s="11" t="s">
        <v>26</v>
      </c>
      <c r="I1632" s="11" t="s">
        <v>37</v>
      </c>
      <c r="J1632" s="11" t="s">
        <v>28</v>
      </c>
      <c r="K1632" s="11" t="s">
        <v>29</v>
      </c>
      <c r="L1632" s="15">
        <v>3</v>
      </c>
      <c r="M1632" s="16">
        <v>82.32</v>
      </c>
      <c r="N1632" s="17">
        <v>0.15</v>
      </c>
      <c r="O1632" s="16">
        <v>41.95</v>
      </c>
      <c r="P1632" s="16">
        <f t="shared" si="178"/>
        <v>209.916</v>
      </c>
      <c r="Q1632" s="16">
        <f t="shared" si="179"/>
        <v>125.85</v>
      </c>
      <c r="R1632" s="16">
        <f t="shared" si="180"/>
        <v>84.066000000000003</v>
      </c>
      <c r="S1632" s="18">
        <f t="shared" si="181"/>
        <v>0.400474475504487</v>
      </c>
      <c r="T1632" s="19">
        <f>YEAR(SalesDataTable[[#This Row],[Order Date]])</f>
        <v>2026</v>
      </c>
      <c r="U1632" s="18" t="str">
        <f>"Q"&amp;ROUNDUP(MONTH(SalesDataTable[[#This Row],[Order Date]])/3,0)</f>
        <v>Q3</v>
      </c>
      <c r="V1632" s="15">
        <f>MONTH(SalesDataTable[[#This Row],[Order Date]])</f>
        <v>8</v>
      </c>
      <c r="W1632" s="18" t="str">
        <f>TEXT(SalesDataTable[[#This Row],[Order Date]],"mmm")</f>
        <v>Aug</v>
      </c>
    </row>
    <row r="1633" spans="1:23" ht="15.6">
      <c r="A1633" s="11">
        <v>771</v>
      </c>
      <c r="B1633" s="12">
        <v>46247</v>
      </c>
      <c r="C1633" s="11">
        <f t="shared" si="175"/>
        <v>2026</v>
      </c>
      <c r="D1633" s="13" t="str">
        <f t="shared" si="176"/>
        <v>Aug</v>
      </c>
      <c r="E1633" s="14" t="str">
        <f t="shared" si="177"/>
        <v>Q3</v>
      </c>
      <c r="F1633" s="11" t="s">
        <v>35</v>
      </c>
      <c r="G1633" s="11" t="s">
        <v>49</v>
      </c>
      <c r="H1633" s="11" t="s">
        <v>26</v>
      </c>
      <c r="I1633" s="11" t="s">
        <v>27</v>
      </c>
      <c r="J1633" s="11" t="s">
        <v>33</v>
      </c>
      <c r="K1633" s="11" t="s">
        <v>34</v>
      </c>
      <c r="L1633" s="15">
        <v>1</v>
      </c>
      <c r="M1633" s="16">
        <v>91.78</v>
      </c>
      <c r="N1633" s="17">
        <v>0</v>
      </c>
      <c r="O1633" s="16">
        <v>46.15</v>
      </c>
      <c r="P1633" s="16">
        <f t="shared" si="178"/>
        <v>91.78</v>
      </c>
      <c r="Q1633" s="16">
        <f t="shared" si="179"/>
        <v>46.15</v>
      </c>
      <c r="R1633" s="16">
        <f t="shared" si="180"/>
        <v>45.63</v>
      </c>
      <c r="S1633" s="18">
        <f t="shared" si="181"/>
        <v>0.49716713881019797</v>
      </c>
      <c r="T1633" s="19">
        <f>YEAR(SalesDataTable[[#This Row],[Order Date]])</f>
        <v>2026</v>
      </c>
      <c r="U1633" s="18" t="str">
        <f>"Q"&amp;ROUNDUP(MONTH(SalesDataTable[[#This Row],[Order Date]])/3,0)</f>
        <v>Q3</v>
      </c>
      <c r="V1633" s="15">
        <f>MONTH(SalesDataTable[[#This Row],[Order Date]])</f>
        <v>8</v>
      </c>
      <c r="W1633" s="18" t="str">
        <f>TEXT(SalesDataTable[[#This Row],[Order Date]],"mmm")</f>
        <v>Aug</v>
      </c>
    </row>
    <row r="1634" spans="1:23" ht="15.6">
      <c r="A1634" s="11">
        <v>2749</v>
      </c>
      <c r="B1634" s="12">
        <v>46247</v>
      </c>
      <c r="C1634" s="11">
        <f t="shared" si="175"/>
        <v>2026</v>
      </c>
      <c r="D1634" s="13" t="str">
        <f t="shared" si="176"/>
        <v>Aug</v>
      </c>
      <c r="E1634" s="14" t="str">
        <f t="shared" si="177"/>
        <v>Q3</v>
      </c>
      <c r="F1634" s="11" t="s">
        <v>30</v>
      </c>
      <c r="G1634" s="11" t="s">
        <v>73</v>
      </c>
      <c r="H1634" s="11" t="s">
        <v>26</v>
      </c>
      <c r="I1634" s="11" t="s">
        <v>40</v>
      </c>
      <c r="J1634" s="11" t="s">
        <v>33</v>
      </c>
      <c r="K1634" s="11" t="s">
        <v>34</v>
      </c>
      <c r="L1634" s="15">
        <v>2</v>
      </c>
      <c r="M1634" s="16">
        <v>93.13</v>
      </c>
      <c r="N1634" s="17">
        <v>0</v>
      </c>
      <c r="O1634" s="16">
        <v>45.68</v>
      </c>
      <c r="P1634" s="16">
        <f t="shared" si="178"/>
        <v>186.26</v>
      </c>
      <c r="Q1634" s="16">
        <f t="shared" si="179"/>
        <v>91.36</v>
      </c>
      <c r="R1634" s="16">
        <f t="shared" si="180"/>
        <v>94.9</v>
      </c>
      <c r="S1634" s="18">
        <f t="shared" si="181"/>
        <v>0.50950284548480596</v>
      </c>
      <c r="T1634" s="19">
        <f>YEAR(SalesDataTable[[#This Row],[Order Date]])</f>
        <v>2026</v>
      </c>
      <c r="U1634" s="18" t="str">
        <f>"Q"&amp;ROUNDUP(MONTH(SalesDataTable[[#This Row],[Order Date]])/3,0)</f>
        <v>Q3</v>
      </c>
      <c r="V1634" s="15">
        <f>MONTH(SalesDataTable[[#This Row],[Order Date]])</f>
        <v>8</v>
      </c>
      <c r="W1634" s="18" t="str">
        <f>TEXT(SalesDataTable[[#This Row],[Order Date]],"mmm")</f>
        <v>Aug</v>
      </c>
    </row>
    <row r="1635" spans="1:23" ht="15.6">
      <c r="A1635" s="11">
        <v>4252</v>
      </c>
      <c r="B1635" s="12">
        <v>46247</v>
      </c>
      <c r="C1635" s="11">
        <f t="shared" si="175"/>
        <v>2026</v>
      </c>
      <c r="D1635" s="13" t="str">
        <f t="shared" si="176"/>
        <v>Aug</v>
      </c>
      <c r="E1635" s="14" t="str">
        <f t="shared" si="177"/>
        <v>Q3</v>
      </c>
      <c r="F1635" s="11" t="s">
        <v>30</v>
      </c>
      <c r="G1635" s="11" t="s">
        <v>67</v>
      </c>
      <c r="H1635" s="11" t="s">
        <v>26</v>
      </c>
      <c r="I1635" s="11" t="s">
        <v>27</v>
      </c>
      <c r="J1635" s="11" t="s">
        <v>38</v>
      </c>
      <c r="K1635" s="11" t="s">
        <v>39</v>
      </c>
      <c r="L1635" s="15">
        <v>1</v>
      </c>
      <c r="M1635" s="16">
        <v>36.67</v>
      </c>
      <c r="N1635" s="17">
        <v>0.1</v>
      </c>
      <c r="O1635" s="16">
        <v>13.18</v>
      </c>
      <c r="P1635" s="16">
        <f t="shared" si="178"/>
        <v>33.003</v>
      </c>
      <c r="Q1635" s="16">
        <f t="shared" si="179"/>
        <v>13.18</v>
      </c>
      <c r="R1635" s="16">
        <f t="shared" si="180"/>
        <v>19.823</v>
      </c>
      <c r="S1635" s="18">
        <f t="shared" si="181"/>
        <v>0.60064236584552899</v>
      </c>
      <c r="T1635" s="19">
        <f>YEAR(SalesDataTable[[#This Row],[Order Date]])</f>
        <v>2026</v>
      </c>
      <c r="U1635" s="18" t="str">
        <f>"Q"&amp;ROUNDUP(MONTH(SalesDataTable[[#This Row],[Order Date]])/3,0)</f>
        <v>Q3</v>
      </c>
      <c r="V1635" s="15">
        <f>MONTH(SalesDataTable[[#This Row],[Order Date]])</f>
        <v>8</v>
      </c>
      <c r="W1635" s="18" t="str">
        <f>TEXT(SalesDataTable[[#This Row],[Order Date]],"mmm")</f>
        <v>Aug</v>
      </c>
    </row>
    <row r="1636" spans="1:23" ht="15.6">
      <c r="A1636" s="11">
        <v>4665</v>
      </c>
      <c r="B1636" s="12">
        <v>46247</v>
      </c>
      <c r="C1636" s="11">
        <f t="shared" si="175"/>
        <v>2026</v>
      </c>
      <c r="D1636" s="13" t="str">
        <f t="shared" si="176"/>
        <v>Aug</v>
      </c>
      <c r="E1636" s="14" t="str">
        <f t="shared" si="177"/>
        <v>Q3</v>
      </c>
      <c r="F1636" s="11" t="s">
        <v>44</v>
      </c>
      <c r="G1636" s="11" t="s">
        <v>57</v>
      </c>
      <c r="H1636" s="11" t="s">
        <v>32</v>
      </c>
      <c r="I1636" s="11" t="s">
        <v>27</v>
      </c>
      <c r="J1636" s="11" t="s">
        <v>58</v>
      </c>
      <c r="K1636" s="11" t="s">
        <v>69</v>
      </c>
      <c r="L1636" s="15">
        <v>4</v>
      </c>
      <c r="M1636" s="16">
        <v>51.25</v>
      </c>
      <c r="N1636" s="17">
        <v>0.1</v>
      </c>
      <c r="O1636" s="16">
        <v>21.77</v>
      </c>
      <c r="P1636" s="16">
        <f t="shared" si="178"/>
        <v>184.5</v>
      </c>
      <c r="Q1636" s="16">
        <f t="shared" si="179"/>
        <v>87.08</v>
      </c>
      <c r="R1636" s="16">
        <f t="shared" si="180"/>
        <v>97.42</v>
      </c>
      <c r="S1636" s="18">
        <f t="shared" si="181"/>
        <v>0.52802168021680196</v>
      </c>
      <c r="T1636" s="19">
        <f>YEAR(SalesDataTable[[#This Row],[Order Date]])</f>
        <v>2026</v>
      </c>
      <c r="U1636" s="18" t="str">
        <f>"Q"&amp;ROUNDUP(MONTH(SalesDataTable[[#This Row],[Order Date]])/3,0)</f>
        <v>Q3</v>
      </c>
      <c r="V1636" s="15">
        <f>MONTH(SalesDataTable[[#This Row],[Order Date]])</f>
        <v>8</v>
      </c>
      <c r="W1636" s="18" t="str">
        <f>TEXT(SalesDataTable[[#This Row],[Order Date]],"mmm")</f>
        <v>Aug</v>
      </c>
    </row>
    <row r="1637" spans="1:23" ht="15.6">
      <c r="A1637" s="11">
        <v>4767</v>
      </c>
      <c r="B1637" s="12">
        <v>46247</v>
      </c>
      <c r="C1637" s="11">
        <f t="shared" si="175"/>
        <v>2026</v>
      </c>
      <c r="D1637" s="13" t="str">
        <f t="shared" si="176"/>
        <v>Aug</v>
      </c>
      <c r="E1637" s="14" t="str">
        <f t="shared" si="177"/>
        <v>Q3</v>
      </c>
      <c r="F1637" s="11" t="s">
        <v>44</v>
      </c>
      <c r="G1637" s="11" t="s">
        <v>57</v>
      </c>
      <c r="H1637" s="11" t="s">
        <v>52</v>
      </c>
      <c r="I1637" s="11" t="s">
        <v>40</v>
      </c>
      <c r="J1637" s="11" t="s">
        <v>58</v>
      </c>
      <c r="K1637" s="11" t="s">
        <v>59</v>
      </c>
      <c r="L1637" s="15">
        <v>1</v>
      </c>
      <c r="M1637" s="16">
        <v>39.61</v>
      </c>
      <c r="N1637" s="17">
        <v>0.1</v>
      </c>
      <c r="O1637" s="16">
        <v>14.85</v>
      </c>
      <c r="P1637" s="16">
        <f t="shared" si="178"/>
        <v>35.649000000000001</v>
      </c>
      <c r="Q1637" s="16">
        <f t="shared" si="179"/>
        <v>14.85</v>
      </c>
      <c r="R1637" s="16">
        <f t="shared" si="180"/>
        <v>20.798999999999999</v>
      </c>
      <c r="S1637" s="18">
        <f t="shared" si="181"/>
        <v>0.583438525624842</v>
      </c>
      <c r="T1637" s="19">
        <f>YEAR(SalesDataTable[[#This Row],[Order Date]])</f>
        <v>2026</v>
      </c>
      <c r="U1637" s="18" t="str">
        <f>"Q"&amp;ROUNDUP(MONTH(SalesDataTable[[#This Row],[Order Date]])/3,0)</f>
        <v>Q3</v>
      </c>
      <c r="V1637" s="15">
        <f>MONTH(SalesDataTable[[#This Row],[Order Date]])</f>
        <v>8</v>
      </c>
      <c r="W1637" s="18" t="str">
        <f>TEXT(SalesDataTable[[#This Row],[Order Date]],"mmm")</f>
        <v>Aug</v>
      </c>
    </row>
    <row r="1638" spans="1:23" ht="15.6">
      <c r="A1638" s="11">
        <v>4832</v>
      </c>
      <c r="B1638" s="12">
        <v>46247</v>
      </c>
      <c r="C1638" s="11">
        <f t="shared" si="175"/>
        <v>2026</v>
      </c>
      <c r="D1638" s="13" t="str">
        <f t="shared" si="176"/>
        <v>Aug</v>
      </c>
      <c r="E1638" s="14" t="str">
        <f t="shared" si="177"/>
        <v>Q3</v>
      </c>
      <c r="F1638" s="11" t="s">
        <v>24</v>
      </c>
      <c r="G1638" s="11" t="s">
        <v>74</v>
      </c>
      <c r="H1638" s="11" t="s">
        <v>52</v>
      </c>
      <c r="I1638" s="11" t="s">
        <v>27</v>
      </c>
      <c r="J1638" s="11" t="s">
        <v>28</v>
      </c>
      <c r="K1638" s="11" t="s">
        <v>29</v>
      </c>
      <c r="L1638" s="15">
        <v>2</v>
      </c>
      <c r="M1638" s="16">
        <v>81.59</v>
      </c>
      <c r="N1638" s="17">
        <v>0.15</v>
      </c>
      <c r="O1638" s="16">
        <v>43.9</v>
      </c>
      <c r="P1638" s="16">
        <f t="shared" si="178"/>
        <v>138.703</v>
      </c>
      <c r="Q1638" s="16">
        <f t="shared" si="179"/>
        <v>87.8</v>
      </c>
      <c r="R1638" s="16">
        <f t="shared" si="180"/>
        <v>50.902999999999999</v>
      </c>
      <c r="S1638" s="18">
        <f t="shared" si="181"/>
        <v>0.36699278314095601</v>
      </c>
      <c r="T1638" s="19">
        <f>YEAR(SalesDataTable[[#This Row],[Order Date]])</f>
        <v>2026</v>
      </c>
      <c r="U1638" s="18" t="str">
        <f>"Q"&amp;ROUNDUP(MONTH(SalesDataTable[[#This Row],[Order Date]])/3,0)</f>
        <v>Q3</v>
      </c>
      <c r="V1638" s="15">
        <f>MONTH(SalesDataTable[[#This Row],[Order Date]])</f>
        <v>8</v>
      </c>
      <c r="W1638" s="18" t="str">
        <f>TEXT(SalesDataTable[[#This Row],[Order Date]],"mmm")</f>
        <v>Aug</v>
      </c>
    </row>
    <row r="1639" spans="1:23" ht="15.6">
      <c r="A1639" s="11">
        <v>747</v>
      </c>
      <c r="B1639" s="12">
        <v>46248</v>
      </c>
      <c r="C1639" s="11">
        <f t="shared" si="175"/>
        <v>2026</v>
      </c>
      <c r="D1639" s="13" t="str">
        <f t="shared" si="176"/>
        <v>Aug</v>
      </c>
      <c r="E1639" s="14" t="str">
        <f t="shared" si="177"/>
        <v>Q3</v>
      </c>
      <c r="F1639" s="11" t="s">
        <v>30</v>
      </c>
      <c r="G1639" s="11" t="s">
        <v>31</v>
      </c>
      <c r="H1639" s="11" t="s">
        <v>43</v>
      </c>
      <c r="I1639" s="11" t="s">
        <v>37</v>
      </c>
      <c r="J1639" s="11" t="s">
        <v>58</v>
      </c>
      <c r="K1639" s="11" t="s">
        <v>62</v>
      </c>
      <c r="L1639" s="15">
        <v>3</v>
      </c>
      <c r="M1639" s="16">
        <v>122.96</v>
      </c>
      <c r="N1639" s="17">
        <v>0.1</v>
      </c>
      <c r="O1639" s="16">
        <v>67.62</v>
      </c>
      <c r="P1639" s="16">
        <f t="shared" si="178"/>
        <v>331.99200000000002</v>
      </c>
      <c r="Q1639" s="16">
        <f t="shared" si="179"/>
        <v>202.86</v>
      </c>
      <c r="R1639" s="16">
        <f t="shared" si="180"/>
        <v>129.13200000000001</v>
      </c>
      <c r="S1639" s="18">
        <f t="shared" si="181"/>
        <v>0.38896117978746497</v>
      </c>
      <c r="T1639" s="19">
        <f>YEAR(SalesDataTable[[#This Row],[Order Date]])</f>
        <v>2026</v>
      </c>
      <c r="U1639" s="18" t="str">
        <f>"Q"&amp;ROUNDUP(MONTH(SalesDataTable[[#This Row],[Order Date]])/3,0)</f>
        <v>Q3</v>
      </c>
      <c r="V1639" s="15">
        <f>MONTH(SalesDataTable[[#This Row],[Order Date]])</f>
        <v>8</v>
      </c>
      <c r="W1639" s="18" t="str">
        <f>TEXT(SalesDataTable[[#This Row],[Order Date]],"mmm")</f>
        <v>Aug</v>
      </c>
    </row>
    <row r="1640" spans="1:23" ht="15.6">
      <c r="A1640" s="11">
        <v>2281</v>
      </c>
      <c r="B1640" s="12">
        <v>46248</v>
      </c>
      <c r="C1640" s="11">
        <f t="shared" si="175"/>
        <v>2026</v>
      </c>
      <c r="D1640" s="13" t="str">
        <f t="shared" si="176"/>
        <v>Aug</v>
      </c>
      <c r="E1640" s="14" t="str">
        <f t="shared" si="177"/>
        <v>Q3</v>
      </c>
      <c r="F1640" s="11" t="s">
        <v>30</v>
      </c>
      <c r="G1640" s="11" t="s">
        <v>65</v>
      </c>
      <c r="H1640" s="11" t="s">
        <v>43</v>
      </c>
      <c r="I1640" s="11" t="s">
        <v>27</v>
      </c>
      <c r="J1640" s="11" t="s">
        <v>33</v>
      </c>
      <c r="K1640" s="11" t="s">
        <v>70</v>
      </c>
      <c r="L1640" s="15">
        <v>1</v>
      </c>
      <c r="M1640" s="16">
        <v>70.91</v>
      </c>
      <c r="N1640" s="17">
        <v>0</v>
      </c>
      <c r="O1640" s="16">
        <v>33.11</v>
      </c>
      <c r="P1640" s="16">
        <f t="shared" si="178"/>
        <v>70.91</v>
      </c>
      <c r="Q1640" s="16">
        <f t="shared" si="179"/>
        <v>33.11</v>
      </c>
      <c r="R1640" s="16">
        <f t="shared" si="180"/>
        <v>37.799999999999997</v>
      </c>
      <c r="S1640" s="18">
        <f t="shared" si="181"/>
        <v>0.53307008884501506</v>
      </c>
      <c r="T1640" s="19">
        <f>YEAR(SalesDataTable[[#This Row],[Order Date]])</f>
        <v>2026</v>
      </c>
      <c r="U1640" s="18" t="str">
        <f>"Q"&amp;ROUNDUP(MONTH(SalesDataTable[[#This Row],[Order Date]])/3,0)</f>
        <v>Q3</v>
      </c>
      <c r="V1640" s="15">
        <f>MONTH(SalesDataTable[[#This Row],[Order Date]])</f>
        <v>8</v>
      </c>
      <c r="W1640" s="18" t="str">
        <f>TEXT(SalesDataTable[[#This Row],[Order Date]],"mmm")</f>
        <v>Aug</v>
      </c>
    </row>
    <row r="1641" spans="1:23" ht="15.6">
      <c r="A1641" s="11">
        <v>2414</v>
      </c>
      <c r="B1641" s="12">
        <v>46248</v>
      </c>
      <c r="C1641" s="11">
        <f t="shared" si="175"/>
        <v>2026</v>
      </c>
      <c r="D1641" s="13" t="str">
        <f t="shared" si="176"/>
        <v>Aug</v>
      </c>
      <c r="E1641" s="14" t="str">
        <f t="shared" si="177"/>
        <v>Q3</v>
      </c>
      <c r="F1641" s="11" t="s">
        <v>30</v>
      </c>
      <c r="G1641" s="11" t="s">
        <v>51</v>
      </c>
      <c r="H1641" s="11" t="s">
        <v>32</v>
      </c>
      <c r="I1641" s="11" t="s">
        <v>40</v>
      </c>
      <c r="J1641" s="11" t="s">
        <v>28</v>
      </c>
      <c r="K1641" s="11" t="s">
        <v>46</v>
      </c>
      <c r="L1641" s="15">
        <v>6</v>
      </c>
      <c r="M1641" s="16">
        <v>50.94</v>
      </c>
      <c r="N1641" s="17">
        <v>0.1</v>
      </c>
      <c r="O1641" s="16">
        <v>22.76</v>
      </c>
      <c r="P1641" s="16">
        <f t="shared" si="178"/>
        <v>275.07600000000002</v>
      </c>
      <c r="Q1641" s="16">
        <f t="shared" si="179"/>
        <v>136.56</v>
      </c>
      <c r="R1641" s="16">
        <f t="shared" si="180"/>
        <v>138.51599999999999</v>
      </c>
      <c r="S1641" s="18">
        <f t="shared" si="181"/>
        <v>0.50355538105832598</v>
      </c>
      <c r="T1641" s="19">
        <f>YEAR(SalesDataTable[[#This Row],[Order Date]])</f>
        <v>2026</v>
      </c>
      <c r="U1641" s="18" t="str">
        <f>"Q"&amp;ROUNDUP(MONTH(SalesDataTable[[#This Row],[Order Date]])/3,0)</f>
        <v>Q3</v>
      </c>
      <c r="V1641" s="15">
        <f>MONTH(SalesDataTable[[#This Row],[Order Date]])</f>
        <v>8</v>
      </c>
      <c r="W1641" s="18" t="str">
        <f>TEXT(SalesDataTable[[#This Row],[Order Date]],"mmm")</f>
        <v>Aug</v>
      </c>
    </row>
    <row r="1642" spans="1:23" ht="15.6">
      <c r="A1642" s="11">
        <v>3162</v>
      </c>
      <c r="B1642" s="12">
        <v>46248</v>
      </c>
      <c r="C1642" s="11">
        <f t="shared" si="175"/>
        <v>2026</v>
      </c>
      <c r="D1642" s="13" t="str">
        <f t="shared" si="176"/>
        <v>Aug</v>
      </c>
      <c r="E1642" s="14" t="str">
        <f t="shared" si="177"/>
        <v>Q3</v>
      </c>
      <c r="F1642" s="11" t="s">
        <v>30</v>
      </c>
      <c r="G1642" s="11" t="s">
        <v>31</v>
      </c>
      <c r="H1642" s="11" t="s">
        <v>26</v>
      </c>
      <c r="I1642" s="11" t="s">
        <v>37</v>
      </c>
      <c r="J1642" s="11" t="s">
        <v>33</v>
      </c>
      <c r="K1642" s="11" t="s">
        <v>41</v>
      </c>
      <c r="L1642" s="15">
        <v>1</v>
      </c>
      <c r="M1642" s="16">
        <v>144.96</v>
      </c>
      <c r="N1642" s="17">
        <v>0.05</v>
      </c>
      <c r="O1642" s="16">
        <v>77.959999999999994</v>
      </c>
      <c r="P1642" s="16">
        <f t="shared" si="178"/>
        <v>137.71199999999999</v>
      </c>
      <c r="Q1642" s="16">
        <f t="shared" si="179"/>
        <v>77.959999999999994</v>
      </c>
      <c r="R1642" s="16">
        <f t="shared" si="180"/>
        <v>59.752000000000002</v>
      </c>
      <c r="S1642" s="18">
        <f t="shared" si="181"/>
        <v>0.43389101893807402</v>
      </c>
      <c r="T1642" s="19">
        <f>YEAR(SalesDataTable[[#This Row],[Order Date]])</f>
        <v>2026</v>
      </c>
      <c r="U1642" s="18" t="str">
        <f>"Q"&amp;ROUNDUP(MONTH(SalesDataTable[[#This Row],[Order Date]])/3,0)</f>
        <v>Q3</v>
      </c>
      <c r="V1642" s="15">
        <f>MONTH(SalesDataTable[[#This Row],[Order Date]])</f>
        <v>8</v>
      </c>
      <c r="W1642" s="18" t="str">
        <f>TEXT(SalesDataTable[[#This Row],[Order Date]],"mmm")</f>
        <v>Aug</v>
      </c>
    </row>
    <row r="1643" spans="1:23" ht="15.6">
      <c r="A1643" s="11">
        <v>3200</v>
      </c>
      <c r="B1643" s="12">
        <v>46248</v>
      </c>
      <c r="C1643" s="11">
        <f t="shared" si="175"/>
        <v>2026</v>
      </c>
      <c r="D1643" s="13" t="str">
        <f t="shared" si="176"/>
        <v>Aug</v>
      </c>
      <c r="E1643" s="14" t="str">
        <f t="shared" si="177"/>
        <v>Q3</v>
      </c>
      <c r="F1643" s="11" t="s">
        <v>44</v>
      </c>
      <c r="G1643" s="11" t="s">
        <v>57</v>
      </c>
      <c r="H1643" s="11" t="s">
        <v>43</v>
      </c>
      <c r="I1643" s="11" t="s">
        <v>37</v>
      </c>
      <c r="J1643" s="11" t="s">
        <v>33</v>
      </c>
      <c r="K1643" s="11" t="s">
        <v>61</v>
      </c>
      <c r="L1643" s="15">
        <v>1</v>
      </c>
      <c r="M1643" s="16">
        <v>152.97</v>
      </c>
      <c r="N1643" s="17">
        <v>0</v>
      </c>
      <c r="O1643" s="16">
        <v>79.66</v>
      </c>
      <c r="P1643" s="16">
        <f t="shared" si="178"/>
        <v>152.97</v>
      </c>
      <c r="Q1643" s="16">
        <f t="shared" si="179"/>
        <v>79.66</v>
      </c>
      <c r="R1643" s="16">
        <f t="shared" si="180"/>
        <v>73.31</v>
      </c>
      <c r="S1643" s="18">
        <f t="shared" si="181"/>
        <v>0.47924429626724202</v>
      </c>
      <c r="T1643" s="19">
        <f>YEAR(SalesDataTable[[#This Row],[Order Date]])</f>
        <v>2026</v>
      </c>
      <c r="U1643" s="18" t="str">
        <f>"Q"&amp;ROUNDUP(MONTH(SalesDataTable[[#This Row],[Order Date]])/3,0)</f>
        <v>Q3</v>
      </c>
      <c r="V1643" s="15">
        <f>MONTH(SalesDataTable[[#This Row],[Order Date]])</f>
        <v>8</v>
      </c>
      <c r="W1643" s="18" t="str">
        <f>TEXT(SalesDataTable[[#This Row],[Order Date]],"mmm")</f>
        <v>Aug</v>
      </c>
    </row>
    <row r="1644" spans="1:23" ht="15.6">
      <c r="A1644" s="11">
        <v>3521</v>
      </c>
      <c r="B1644" s="12">
        <v>46248</v>
      </c>
      <c r="C1644" s="11">
        <f t="shared" si="175"/>
        <v>2026</v>
      </c>
      <c r="D1644" s="13" t="str">
        <f t="shared" si="176"/>
        <v>Aug</v>
      </c>
      <c r="E1644" s="14" t="str">
        <f t="shared" si="177"/>
        <v>Q3</v>
      </c>
      <c r="F1644" s="11" t="s">
        <v>35</v>
      </c>
      <c r="G1644" s="11" t="s">
        <v>76</v>
      </c>
      <c r="H1644" s="11" t="s">
        <v>26</v>
      </c>
      <c r="I1644" s="11" t="s">
        <v>40</v>
      </c>
      <c r="J1644" s="11" t="s">
        <v>38</v>
      </c>
      <c r="K1644" s="11" t="s">
        <v>56</v>
      </c>
      <c r="L1644" s="15">
        <v>2</v>
      </c>
      <c r="M1644" s="16">
        <v>45.79</v>
      </c>
      <c r="N1644" s="17">
        <v>0</v>
      </c>
      <c r="O1644" s="16">
        <v>18.23</v>
      </c>
      <c r="P1644" s="16">
        <f t="shared" si="178"/>
        <v>91.58</v>
      </c>
      <c r="Q1644" s="16">
        <f t="shared" si="179"/>
        <v>36.46</v>
      </c>
      <c r="R1644" s="16">
        <f t="shared" si="180"/>
        <v>55.12</v>
      </c>
      <c r="S1644" s="18">
        <f t="shared" si="181"/>
        <v>0.60187813933173195</v>
      </c>
      <c r="T1644" s="19">
        <f>YEAR(SalesDataTable[[#This Row],[Order Date]])</f>
        <v>2026</v>
      </c>
      <c r="U1644" s="18" t="str">
        <f>"Q"&amp;ROUNDUP(MONTH(SalesDataTable[[#This Row],[Order Date]])/3,0)</f>
        <v>Q3</v>
      </c>
      <c r="V1644" s="15">
        <f>MONTH(SalesDataTable[[#This Row],[Order Date]])</f>
        <v>8</v>
      </c>
      <c r="W1644" s="18" t="str">
        <f>TEXT(SalesDataTable[[#This Row],[Order Date]],"mmm")</f>
        <v>Aug</v>
      </c>
    </row>
    <row r="1645" spans="1:23" ht="15.6">
      <c r="A1645" s="11">
        <v>4447</v>
      </c>
      <c r="B1645" s="12">
        <v>46248</v>
      </c>
      <c r="C1645" s="11">
        <f t="shared" si="175"/>
        <v>2026</v>
      </c>
      <c r="D1645" s="13" t="str">
        <f t="shared" si="176"/>
        <v>Aug</v>
      </c>
      <c r="E1645" s="14" t="str">
        <f t="shared" si="177"/>
        <v>Q3</v>
      </c>
      <c r="F1645" s="11" t="s">
        <v>30</v>
      </c>
      <c r="G1645" s="11" t="s">
        <v>51</v>
      </c>
      <c r="H1645" s="11" t="s">
        <v>26</v>
      </c>
      <c r="I1645" s="11" t="s">
        <v>37</v>
      </c>
      <c r="J1645" s="11" t="s">
        <v>38</v>
      </c>
      <c r="K1645" s="11" t="s">
        <v>72</v>
      </c>
      <c r="L1645" s="15">
        <v>1</v>
      </c>
      <c r="M1645" s="16">
        <v>161.31</v>
      </c>
      <c r="N1645" s="17">
        <v>0</v>
      </c>
      <c r="O1645" s="16">
        <v>87.81</v>
      </c>
      <c r="P1645" s="16">
        <f t="shared" si="178"/>
        <v>161.31</v>
      </c>
      <c r="Q1645" s="16">
        <f t="shared" si="179"/>
        <v>87.81</v>
      </c>
      <c r="R1645" s="16">
        <f t="shared" si="180"/>
        <v>73.5</v>
      </c>
      <c r="S1645" s="18">
        <f t="shared" si="181"/>
        <v>0.455644411381811</v>
      </c>
      <c r="T1645" s="19">
        <f>YEAR(SalesDataTable[[#This Row],[Order Date]])</f>
        <v>2026</v>
      </c>
      <c r="U1645" s="18" t="str">
        <f>"Q"&amp;ROUNDUP(MONTH(SalesDataTable[[#This Row],[Order Date]])/3,0)</f>
        <v>Q3</v>
      </c>
      <c r="V1645" s="15">
        <f>MONTH(SalesDataTable[[#This Row],[Order Date]])</f>
        <v>8</v>
      </c>
      <c r="W1645" s="18" t="str">
        <f>TEXT(SalesDataTable[[#This Row],[Order Date]],"mmm")</f>
        <v>Aug</v>
      </c>
    </row>
    <row r="1646" spans="1:23" ht="15.6">
      <c r="A1646" s="11">
        <v>421</v>
      </c>
      <c r="B1646" s="12">
        <v>46249</v>
      </c>
      <c r="C1646" s="11">
        <f t="shared" si="175"/>
        <v>2026</v>
      </c>
      <c r="D1646" s="13" t="str">
        <f t="shared" si="176"/>
        <v>Aug</v>
      </c>
      <c r="E1646" s="14" t="str">
        <f t="shared" si="177"/>
        <v>Q3</v>
      </c>
      <c r="F1646" s="11" t="s">
        <v>44</v>
      </c>
      <c r="G1646" s="11" t="s">
        <v>55</v>
      </c>
      <c r="H1646" s="11" t="s">
        <v>26</v>
      </c>
      <c r="I1646" s="11" t="s">
        <v>37</v>
      </c>
      <c r="J1646" s="11" t="s">
        <v>58</v>
      </c>
      <c r="K1646" s="11" t="s">
        <v>66</v>
      </c>
      <c r="L1646" s="15">
        <v>2</v>
      </c>
      <c r="M1646" s="16">
        <v>35.97</v>
      </c>
      <c r="N1646" s="17">
        <v>0.05</v>
      </c>
      <c r="O1646" s="16">
        <v>14.28</v>
      </c>
      <c r="P1646" s="16">
        <f t="shared" si="178"/>
        <v>68.343000000000004</v>
      </c>
      <c r="Q1646" s="16">
        <f t="shared" si="179"/>
        <v>28.56</v>
      </c>
      <c r="R1646" s="16">
        <f t="shared" si="180"/>
        <v>39.783000000000001</v>
      </c>
      <c r="S1646" s="18">
        <f t="shared" si="181"/>
        <v>0.58210789693165299</v>
      </c>
      <c r="T1646" s="19">
        <f>YEAR(SalesDataTable[[#This Row],[Order Date]])</f>
        <v>2026</v>
      </c>
      <c r="U1646" s="18" t="str">
        <f>"Q"&amp;ROUNDUP(MONTH(SalesDataTable[[#This Row],[Order Date]])/3,0)</f>
        <v>Q3</v>
      </c>
      <c r="V1646" s="15">
        <f>MONTH(SalesDataTable[[#This Row],[Order Date]])</f>
        <v>8</v>
      </c>
      <c r="W1646" s="18" t="str">
        <f>TEXT(SalesDataTable[[#This Row],[Order Date]],"mmm")</f>
        <v>Aug</v>
      </c>
    </row>
    <row r="1647" spans="1:23" ht="15.6">
      <c r="A1647" s="11">
        <v>962</v>
      </c>
      <c r="B1647" s="12">
        <v>46249</v>
      </c>
      <c r="C1647" s="11">
        <f t="shared" si="175"/>
        <v>2026</v>
      </c>
      <c r="D1647" s="13" t="str">
        <f t="shared" si="176"/>
        <v>Aug</v>
      </c>
      <c r="E1647" s="14" t="str">
        <f t="shared" si="177"/>
        <v>Q3</v>
      </c>
      <c r="F1647" s="11" t="s">
        <v>24</v>
      </c>
      <c r="G1647" s="11" t="s">
        <v>25</v>
      </c>
      <c r="H1647" s="11" t="s">
        <v>43</v>
      </c>
      <c r="I1647" s="11" t="s">
        <v>37</v>
      </c>
      <c r="J1647" s="11" t="s">
        <v>58</v>
      </c>
      <c r="K1647" s="11" t="s">
        <v>59</v>
      </c>
      <c r="L1647" s="15">
        <v>2</v>
      </c>
      <c r="M1647" s="16">
        <v>39.729999999999997</v>
      </c>
      <c r="N1647" s="17">
        <v>0</v>
      </c>
      <c r="O1647" s="16">
        <v>14.95</v>
      </c>
      <c r="P1647" s="16">
        <f t="shared" si="178"/>
        <v>79.459999999999994</v>
      </c>
      <c r="Q1647" s="16">
        <f t="shared" si="179"/>
        <v>29.9</v>
      </c>
      <c r="R1647" s="16">
        <f t="shared" si="180"/>
        <v>49.56</v>
      </c>
      <c r="S1647" s="18">
        <f t="shared" si="181"/>
        <v>0.62371004278882503</v>
      </c>
      <c r="T1647" s="19">
        <f>YEAR(SalesDataTable[[#This Row],[Order Date]])</f>
        <v>2026</v>
      </c>
      <c r="U1647" s="18" t="str">
        <f>"Q"&amp;ROUNDUP(MONTH(SalesDataTable[[#This Row],[Order Date]])/3,0)</f>
        <v>Q3</v>
      </c>
      <c r="V1647" s="15">
        <f>MONTH(SalesDataTable[[#This Row],[Order Date]])</f>
        <v>8</v>
      </c>
      <c r="W1647" s="18" t="str">
        <f>TEXT(SalesDataTable[[#This Row],[Order Date]],"mmm")</f>
        <v>Aug</v>
      </c>
    </row>
    <row r="1648" spans="1:23" ht="15.6">
      <c r="A1648" s="11">
        <v>1386</v>
      </c>
      <c r="B1648" s="12">
        <v>46249</v>
      </c>
      <c r="C1648" s="11">
        <f t="shared" si="175"/>
        <v>2026</v>
      </c>
      <c r="D1648" s="13" t="str">
        <f t="shared" si="176"/>
        <v>Aug</v>
      </c>
      <c r="E1648" s="14" t="str">
        <f t="shared" si="177"/>
        <v>Q3</v>
      </c>
      <c r="F1648" s="11" t="s">
        <v>30</v>
      </c>
      <c r="G1648" s="11" t="s">
        <v>67</v>
      </c>
      <c r="H1648" s="11" t="s">
        <v>26</v>
      </c>
      <c r="I1648" s="11" t="s">
        <v>40</v>
      </c>
      <c r="J1648" s="11" t="s">
        <v>38</v>
      </c>
      <c r="K1648" s="11" t="s">
        <v>39</v>
      </c>
      <c r="L1648" s="15">
        <v>2</v>
      </c>
      <c r="M1648" s="16">
        <v>36.049999999999997</v>
      </c>
      <c r="N1648" s="17">
        <v>0</v>
      </c>
      <c r="O1648" s="16">
        <v>13.8</v>
      </c>
      <c r="P1648" s="16">
        <f t="shared" si="178"/>
        <v>72.099999999999994</v>
      </c>
      <c r="Q1648" s="16">
        <f t="shared" si="179"/>
        <v>27.6</v>
      </c>
      <c r="R1648" s="16">
        <f t="shared" si="180"/>
        <v>44.5</v>
      </c>
      <c r="S1648" s="18">
        <f t="shared" si="181"/>
        <v>0.61719833564493798</v>
      </c>
      <c r="T1648" s="19">
        <f>YEAR(SalesDataTable[[#This Row],[Order Date]])</f>
        <v>2026</v>
      </c>
      <c r="U1648" s="18" t="str">
        <f>"Q"&amp;ROUNDUP(MONTH(SalesDataTable[[#This Row],[Order Date]])/3,0)</f>
        <v>Q3</v>
      </c>
      <c r="V1648" s="15">
        <f>MONTH(SalesDataTable[[#This Row],[Order Date]])</f>
        <v>8</v>
      </c>
      <c r="W1648" s="18" t="str">
        <f>TEXT(SalesDataTable[[#This Row],[Order Date]],"mmm")</f>
        <v>Aug</v>
      </c>
    </row>
    <row r="1649" spans="1:23" ht="15.6">
      <c r="A1649" s="11">
        <v>3083</v>
      </c>
      <c r="B1649" s="12">
        <v>46249</v>
      </c>
      <c r="C1649" s="11">
        <f t="shared" si="175"/>
        <v>2026</v>
      </c>
      <c r="D1649" s="13" t="str">
        <f t="shared" si="176"/>
        <v>Aug</v>
      </c>
      <c r="E1649" s="14" t="str">
        <f t="shared" si="177"/>
        <v>Q3</v>
      </c>
      <c r="F1649" s="11" t="s">
        <v>44</v>
      </c>
      <c r="G1649" s="11" t="s">
        <v>55</v>
      </c>
      <c r="H1649" s="11" t="s">
        <v>26</v>
      </c>
      <c r="I1649" s="11" t="s">
        <v>37</v>
      </c>
      <c r="J1649" s="11" t="s">
        <v>47</v>
      </c>
      <c r="K1649" s="11" t="s">
        <v>53</v>
      </c>
      <c r="L1649" s="15">
        <v>1</v>
      </c>
      <c r="M1649" s="16">
        <v>194.36</v>
      </c>
      <c r="N1649" s="17">
        <v>0</v>
      </c>
      <c r="O1649" s="16">
        <v>106.01</v>
      </c>
      <c r="P1649" s="16">
        <f t="shared" si="178"/>
        <v>194.36</v>
      </c>
      <c r="Q1649" s="16">
        <f t="shared" si="179"/>
        <v>106.01</v>
      </c>
      <c r="R1649" s="16">
        <f t="shared" si="180"/>
        <v>88.35</v>
      </c>
      <c r="S1649" s="18">
        <f t="shared" si="181"/>
        <v>0.45456884132537601</v>
      </c>
      <c r="T1649" s="19">
        <f>YEAR(SalesDataTable[[#This Row],[Order Date]])</f>
        <v>2026</v>
      </c>
      <c r="U1649" s="18" t="str">
        <f>"Q"&amp;ROUNDUP(MONTH(SalesDataTable[[#This Row],[Order Date]])/3,0)</f>
        <v>Q3</v>
      </c>
      <c r="V1649" s="15">
        <f>MONTH(SalesDataTable[[#This Row],[Order Date]])</f>
        <v>8</v>
      </c>
      <c r="W1649" s="18" t="str">
        <f>TEXT(SalesDataTable[[#This Row],[Order Date]],"mmm")</f>
        <v>Aug</v>
      </c>
    </row>
    <row r="1650" spans="1:23" ht="15.6">
      <c r="A1650" s="11">
        <v>3174</v>
      </c>
      <c r="B1650" s="12">
        <v>46249</v>
      </c>
      <c r="C1650" s="11">
        <f t="shared" si="175"/>
        <v>2026</v>
      </c>
      <c r="D1650" s="13" t="str">
        <f t="shared" si="176"/>
        <v>Aug</v>
      </c>
      <c r="E1650" s="14" t="str">
        <f t="shared" si="177"/>
        <v>Q3</v>
      </c>
      <c r="F1650" s="11" t="s">
        <v>44</v>
      </c>
      <c r="G1650" s="11" t="s">
        <v>45</v>
      </c>
      <c r="H1650" s="11" t="s">
        <v>43</v>
      </c>
      <c r="I1650" s="11" t="s">
        <v>27</v>
      </c>
      <c r="J1650" s="11" t="s">
        <v>47</v>
      </c>
      <c r="K1650" s="11" t="s">
        <v>53</v>
      </c>
      <c r="L1650" s="15">
        <v>1</v>
      </c>
      <c r="M1650" s="16">
        <v>192.67</v>
      </c>
      <c r="N1650" s="17">
        <v>0.05</v>
      </c>
      <c r="O1650" s="16">
        <v>103.37</v>
      </c>
      <c r="P1650" s="16">
        <f t="shared" si="178"/>
        <v>183.03649999999999</v>
      </c>
      <c r="Q1650" s="16">
        <f t="shared" si="179"/>
        <v>103.37</v>
      </c>
      <c r="R1650" s="16">
        <f t="shared" si="180"/>
        <v>79.666499999999999</v>
      </c>
      <c r="S1650" s="18">
        <f t="shared" si="181"/>
        <v>0.43524925356417998</v>
      </c>
      <c r="T1650" s="19">
        <f>YEAR(SalesDataTable[[#This Row],[Order Date]])</f>
        <v>2026</v>
      </c>
      <c r="U1650" s="18" t="str">
        <f>"Q"&amp;ROUNDUP(MONTH(SalesDataTable[[#This Row],[Order Date]])/3,0)</f>
        <v>Q3</v>
      </c>
      <c r="V1650" s="15">
        <f>MONTH(SalesDataTable[[#This Row],[Order Date]])</f>
        <v>8</v>
      </c>
      <c r="W1650" s="18" t="str">
        <f>TEXT(SalesDataTable[[#This Row],[Order Date]],"mmm")</f>
        <v>Aug</v>
      </c>
    </row>
    <row r="1651" spans="1:23" ht="15.6">
      <c r="A1651" s="11">
        <v>4045</v>
      </c>
      <c r="B1651" s="12">
        <v>46249</v>
      </c>
      <c r="C1651" s="11">
        <f t="shared" si="175"/>
        <v>2026</v>
      </c>
      <c r="D1651" s="13" t="str">
        <f t="shared" si="176"/>
        <v>Aug</v>
      </c>
      <c r="E1651" s="14" t="str">
        <f t="shared" si="177"/>
        <v>Q3</v>
      </c>
      <c r="F1651" s="11" t="s">
        <v>35</v>
      </c>
      <c r="G1651" s="11" t="s">
        <v>76</v>
      </c>
      <c r="H1651" s="11" t="s">
        <v>26</v>
      </c>
      <c r="I1651" s="11" t="s">
        <v>37</v>
      </c>
      <c r="J1651" s="11" t="s">
        <v>33</v>
      </c>
      <c r="K1651" s="11" t="s">
        <v>34</v>
      </c>
      <c r="L1651" s="15">
        <v>3</v>
      </c>
      <c r="M1651" s="16">
        <v>92.12</v>
      </c>
      <c r="N1651" s="17">
        <v>0.1</v>
      </c>
      <c r="O1651" s="16">
        <v>44.1</v>
      </c>
      <c r="P1651" s="16">
        <f t="shared" si="178"/>
        <v>248.72399999999999</v>
      </c>
      <c r="Q1651" s="16">
        <f t="shared" si="179"/>
        <v>132.30000000000001</v>
      </c>
      <c r="R1651" s="16">
        <f t="shared" si="180"/>
        <v>116.42400000000001</v>
      </c>
      <c r="S1651" s="18">
        <f t="shared" si="181"/>
        <v>0.46808510638297901</v>
      </c>
      <c r="T1651" s="19">
        <f>YEAR(SalesDataTable[[#This Row],[Order Date]])</f>
        <v>2026</v>
      </c>
      <c r="U1651" s="18" t="str">
        <f>"Q"&amp;ROUNDUP(MONTH(SalesDataTable[[#This Row],[Order Date]])/3,0)</f>
        <v>Q3</v>
      </c>
      <c r="V1651" s="15">
        <f>MONTH(SalesDataTable[[#This Row],[Order Date]])</f>
        <v>8</v>
      </c>
      <c r="W1651" s="18" t="str">
        <f>TEXT(SalesDataTable[[#This Row],[Order Date]],"mmm")</f>
        <v>Aug</v>
      </c>
    </row>
    <row r="1652" spans="1:23" ht="15.6">
      <c r="A1652" s="11">
        <v>4850</v>
      </c>
      <c r="B1652" s="12">
        <v>46249</v>
      </c>
      <c r="C1652" s="11">
        <f t="shared" si="175"/>
        <v>2026</v>
      </c>
      <c r="D1652" s="13" t="str">
        <f t="shared" si="176"/>
        <v>Aug</v>
      </c>
      <c r="E1652" s="14" t="str">
        <f t="shared" si="177"/>
        <v>Q3</v>
      </c>
      <c r="F1652" s="11" t="s">
        <v>30</v>
      </c>
      <c r="G1652" s="11" t="s">
        <v>31</v>
      </c>
      <c r="H1652" s="11" t="s">
        <v>43</v>
      </c>
      <c r="I1652" s="11" t="s">
        <v>40</v>
      </c>
      <c r="J1652" s="11" t="s">
        <v>47</v>
      </c>
      <c r="K1652" s="11" t="s">
        <v>53</v>
      </c>
      <c r="L1652" s="15">
        <v>1</v>
      </c>
      <c r="M1652" s="16">
        <v>192.82</v>
      </c>
      <c r="N1652" s="17">
        <v>0</v>
      </c>
      <c r="O1652" s="16">
        <v>104.98</v>
      </c>
      <c r="P1652" s="16">
        <f t="shared" si="178"/>
        <v>192.82</v>
      </c>
      <c r="Q1652" s="16">
        <f t="shared" si="179"/>
        <v>104.98</v>
      </c>
      <c r="R1652" s="16">
        <f t="shared" si="180"/>
        <v>87.84</v>
      </c>
      <c r="S1652" s="18">
        <f t="shared" si="181"/>
        <v>0.45555440307022099</v>
      </c>
      <c r="T1652" s="19">
        <f>YEAR(SalesDataTable[[#This Row],[Order Date]])</f>
        <v>2026</v>
      </c>
      <c r="U1652" s="18" t="str">
        <f>"Q"&amp;ROUNDUP(MONTH(SalesDataTable[[#This Row],[Order Date]])/3,0)</f>
        <v>Q3</v>
      </c>
      <c r="V1652" s="15">
        <f>MONTH(SalesDataTable[[#This Row],[Order Date]])</f>
        <v>8</v>
      </c>
      <c r="W1652" s="18" t="str">
        <f>TEXT(SalesDataTable[[#This Row],[Order Date]],"mmm")</f>
        <v>Aug</v>
      </c>
    </row>
    <row r="1653" spans="1:23" ht="15.6">
      <c r="A1653" s="11">
        <v>71</v>
      </c>
      <c r="B1653" s="12">
        <v>46250</v>
      </c>
      <c r="C1653" s="11">
        <f t="shared" si="175"/>
        <v>2026</v>
      </c>
      <c r="D1653" s="13" t="str">
        <f t="shared" si="176"/>
        <v>Aug</v>
      </c>
      <c r="E1653" s="14" t="str">
        <f t="shared" si="177"/>
        <v>Q3</v>
      </c>
      <c r="F1653" s="11" t="s">
        <v>35</v>
      </c>
      <c r="G1653" s="11" t="s">
        <v>76</v>
      </c>
      <c r="H1653" s="11" t="s">
        <v>26</v>
      </c>
      <c r="I1653" s="11" t="s">
        <v>37</v>
      </c>
      <c r="J1653" s="11" t="s">
        <v>28</v>
      </c>
      <c r="K1653" s="11" t="s">
        <v>29</v>
      </c>
      <c r="L1653" s="15">
        <v>3</v>
      </c>
      <c r="M1653" s="16">
        <v>80.099999999999994</v>
      </c>
      <c r="N1653" s="17">
        <v>0</v>
      </c>
      <c r="O1653" s="16">
        <v>42.41</v>
      </c>
      <c r="P1653" s="16">
        <f t="shared" si="178"/>
        <v>240.3</v>
      </c>
      <c r="Q1653" s="16">
        <f t="shared" si="179"/>
        <v>127.23</v>
      </c>
      <c r="R1653" s="16">
        <f t="shared" si="180"/>
        <v>113.07</v>
      </c>
      <c r="S1653" s="18">
        <f t="shared" si="181"/>
        <v>0.47053682896379501</v>
      </c>
      <c r="T1653" s="19">
        <f>YEAR(SalesDataTable[[#This Row],[Order Date]])</f>
        <v>2026</v>
      </c>
      <c r="U1653" s="18" t="str">
        <f>"Q"&amp;ROUNDUP(MONTH(SalesDataTable[[#This Row],[Order Date]])/3,0)</f>
        <v>Q3</v>
      </c>
      <c r="V1653" s="15">
        <f>MONTH(SalesDataTable[[#This Row],[Order Date]])</f>
        <v>8</v>
      </c>
      <c r="W1653" s="18" t="str">
        <f>TEXT(SalesDataTable[[#This Row],[Order Date]],"mmm")</f>
        <v>Aug</v>
      </c>
    </row>
    <row r="1654" spans="1:23" ht="15.6">
      <c r="A1654" s="11">
        <v>627</v>
      </c>
      <c r="B1654" s="12">
        <v>46250</v>
      </c>
      <c r="C1654" s="11">
        <f t="shared" si="175"/>
        <v>2026</v>
      </c>
      <c r="D1654" s="13" t="str">
        <f t="shared" si="176"/>
        <v>Aug</v>
      </c>
      <c r="E1654" s="14" t="str">
        <f t="shared" si="177"/>
        <v>Q3</v>
      </c>
      <c r="F1654" s="11" t="s">
        <v>44</v>
      </c>
      <c r="G1654" s="11" t="s">
        <v>55</v>
      </c>
      <c r="H1654" s="11" t="s">
        <v>52</v>
      </c>
      <c r="I1654" s="11" t="s">
        <v>37</v>
      </c>
      <c r="J1654" s="11" t="s">
        <v>28</v>
      </c>
      <c r="K1654" s="11" t="s">
        <v>29</v>
      </c>
      <c r="L1654" s="15">
        <v>6</v>
      </c>
      <c r="M1654" s="16">
        <v>83.26</v>
      </c>
      <c r="N1654" s="17">
        <v>0</v>
      </c>
      <c r="O1654" s="16">
        <v>43.8</v>
      </c>
      <c r="P1654" s="16">
        <f t="shared" si="178"/>
        <v>499.56</v>
      </c>
      <c r="Q1654" s="16">
        <f t="shared" si="179"/>
        <v>262.8</v>
      </c>
      <c r="R1654" s="16">
        <f t="shared" si="180"/>
        <v>236.76</v>
      </c>
      <c r="S1654" s="18">
        <f t="shared" si="181"/>
        <v>0.47393706461686302</v>
      </c>
      <c r="T1654" s="19">
        <f>YEAR(SalesDataTable[[#This Row],[Order Date]])</f>
        <v>2026</v>
      </c>
      <c r="U1654" s="18" t="str">
        <f>"Q"&amp;ROUNDUP(MONTH(SalesDataTable[[#This Row],[Order Date]])/3,0)</f>
        <v>Q3</v>
      </c>
      <c r="V1654" s="15">
        <f>MONTH(SalesDataTable[[#This Row],[Order Date]])</f>
        <v>8</v>
      </c>
      <c r="W1654" s="18" t="str">
        <f>TEXT(SalesDataTable[[#This Row],[Order Date]],"mmm")</f>
        <v>Aug</v>
      </c>
    </row>
    <row r="1655" spans="1:23" ht="15.6">
      <c r="A1655" s="11">
        <v>959</v>
      </c>
      <c r="B1655" s="12">
        <v>46250</v>
      </c>
      <c r="C1655" s="11">
        <f t="shared" si="175"/>
        <v>2026</v>
      </c>
      <c r="D1655" s="13" t="str">
        <f t="shared" si="176"/>
        <v>Aug</v>
      </c>
      <c r="E1655" s="14" t="str">
        <f t="shared" si="177"/>
        <v>Q3</v>
      </c>
      <c r="F1655" s="11" t="s">
        <v>30</v>
      </c>
      <c r="G1655" s="11" t="s">
        <v>31</v>
      </c>
      <c r="H1655" s="11" t="s">
        <v>43</v>
      </c>
      <c r="I1655" s="11" t="s">
        <v>27</v>
      </c>
      <c r="J1655" s="11" t="s">
        <v>58</v>
      </c>
      <c r="K1655" s="11" t="s">
        <v>59</v>
      </c>
      <c r="L1655" s="15">
        <v>4</v>
      </c>
      <c r="M1655" s="16">
        <v>40.46</v>
      </c>
      <c r="N1655" s="17">
        <v>0</v>
      </c>
      <c r="O1655" s="16">
        <v>15.12</v>
      </c>
      <c r="P1655" s="16">
        <f t="shared" si="178"/>
        <v>161.84</v>
      </c>
      <c r="Q1655" s="16">
        <f t="shared" si="179"/>
        <v>60.48</v>
      </c>
      <c r="R1655" s="16">
        <f t="shared" si="180"/>
        <v>101.36</v>
      </c>
      <c r="S1655" s="18">
        <f t="shared" si="181"/>
        <v>0.62629757785467099</v>
      </c>
      <c r="T1655" s="19">
        <f>YEAR(SalesDataTable[[#This Row],[Order Date]])</f>
        <v>2026</v>
      </c>
      <c r="U1655" s="18" t="str">
        <f>"Q"&amp;ROUNDUP(MONTH(SalesDataTable[[#This Row],[Order Date]])/3,0)</f>
        <v>Q3</v>
      </c>
      <c r="V1655" s="15">
        <f>MONTH(SalesDataTable[[#This Row],[Order Date]])</f>
        <v>8</v>
      </c>
      <c r="W1655" s="18" t="str">
        <f>TEXT(SalesDataTable[[#This Row],[Order Date]],"mmm")</f>
        <v>Aug</v>
      </c>
    </row>
    <row r="1656" spans="1:23" ht="15.6">
      <c r="A1656" s="11">
        <v>967</v>
      </c>
      <c r="B1656" s="12">
        <v>46250</v>
      </c>
      <c r="C1656" s="11">
        <f t="shared" si="175"/>
        <v>2026</v>
      </c>
      <c r="D1656" s="13" t="str">
        <f t="shared" si="176"/>
        <v>Aug</v>
      </c>
      <c r="E1656" s="14" t="str">
        <f t="shared" si="177"/>
        <v>Q3</v>
      </c>
      <c r="F1656" s="11" t="s">
        <v>35</v>
      </c>
      <c r="G1656" s="11" t="s">
        <v>76</v>
      </c>
      <c r="H1656" s="11" t="s">
        <v>32</v>
      </c>
      <c r="I1656" s="11" t="s">
        <v>27</v>
      </c>
      <c r="J1656" s="11" t="s">
        <v>28</v>
      </c>
      <c r="K1656" s="11" t="s">
        <v>29</v>
      </c>
      <c r="L1656" s="15">
        <v>5</v>
      </c>
      <c r="M1656" s="16">
        <v>81.55</v>
      </c>
      <c r="N1656" s="17">
        <v>0.2</v>
      </c>
      <c r="O1656" s="16">
        <v>42.09</v>
      </c>
      <c r="P1656" s="16">
        <f t="shared" si="178"/>
        <v>326.2</v>
      </c>
      <c r="Q1656" s="16">
        <f t="shared" si="179"/>
        <v>210.45</v>
      </c>
      <c r="R1656" s="16">
        <f t="shared" si="180"/>
        <v>115.75</v>
      </c>
      <c r="S1656" s="18">
        <f t="shared" si="181"/>
        <v>0.35484365419987701</v>
      </c>
      <c r="T1656" s="19">
        <f>YEAR(SalesDataTable[[#This Row],[Order Date]])</f>
        <v>2026</v>
      </c>
      <c r="U1656" s="18" t="str">
        <f>"Q"&amp;ROUNDUP(MONTH(SalesDataTable[[#This Row],[Order Date]])/3,0)</f>
        <v>Q3</v>
      </c>
      <c r="V1656" s="15">
        <f>MONTH(SalesDataTable[[#This Row],[Order Date]])</f>
        <v>8</v>
      </c>
      <c r="W1656" s="18" t="str">
        <f>TEXT(SalesDataTable[[#This Row],[Order Date]],"mmm")</f>
        <v>Aug</v>
      </c>
    </row>
    <row r="1657" spans="1:23" ht="15.6">
      <c r="A1657" s="11">
        <v>1267</v>
      </c>
      <c r="B1657" s="12">
        <v>46250</v>
      </c>
      <c r="C1657" s="11">
        <f t="shared" si="175"/>
        <v>2026</v>
      </c>
      <c r="D1657" s="13" t="str">
        <f t="shared" si="176"/>
        <v>Aug</v>
      </c>
      <c r="E1657" s="14" t="str">
        <f t="shared" si="177"/>
        <v>Q3</v>
      </c>
      <c r="F1657" s="11" t="s">
        <v>30</v>
      </c>
      <c r="G1657" s="11" t="s">
        <v>67</v>
      </c>
      <c r="H1657" s="11" t="s">
        <v>43</v>
      </c>
      <c r="I1657" s="11" t="s">
        <v>37</v>
      </c>
      <c r="J1657" s="11" t="s">
        <v>47</v>
      </c>
      <c r="K1657" s="11" t="s">
        <v>64</v>
      </c>
      <c r="L1657" s="15">
        <v>2</v>
      </c>
      <c r="M1657" s="16">
        <v>83.56</v>
      </c>
      <c r="N1657" s="17">
        <v>0</v>
      </c>
      <c r="O1657" s="16">
        <v>39.119999999999997</v>
      </c>
      <c r="P1657" s="16">
        <f t="shared" si="178"/>
        <v>167.12</v>
      </c>
      <c r="Q1657" s="16">
        <f t="shared" si="179"/>
        <v>78.239999999999995</v>
      </c>
      <c r="R1657" s="16">
        <f t="shared" si="180"/>
        <v>88.88</v>
      </c>
      <c r="S1657" s="18">
        <f t="shared" si="181"/>
        <v>0.53183341311632404</v>
      </c>
      <c r="T1657" s="19">
        <f>YEAR(SalesDataTable[[#This Row],[Order Date]])</f>
        <v>2026</v>
      </c>
      <c r="U1657" s="18" t="str">
        <f>"Q"&amp;ROUNDUP(MONTH(SalesDataTable[[#This Row],[Order Date]])/3,0)</f>
        <v>Q3</v>
      </c>
      <c r="V1657" s="15">
        <f>MONTH(SalesDataTable[[#This Row],[Order Date]])</f>
        <v>8</v>
      </c>
      <c r="W1657" s="18" t="str">
        <f>TEXT(SalesDataTable[[#This Row],[Order Date]],"mmm")</f>
        <v>Aug</v>
      </c>
    </row>
    <row r="1658" spans="1:23" ht="15.6">
      <c r="A1658" s="11">
        <v>1394</v>
      </c>
      <c r="B1658" s="12">
        <v>46250</v>
      </c>
      <c r="C1658" s="11">
        <f t="shared" si="175"/>
        <v>2026</v>
      </c>
      <c r="D1658" s="13" t="str">
        <f t="shared" si="176"/>
        <v>Aug</v>
      </c>
      <c r="E1658" s="14" t="str">
        <f t="shared" si="177"/>
        <v>Q3</v>
      </c>
      <c r="F1658" s="11" t="s">
        <v>35</v>
      </c>
      <c r="G1658" s="11" t="s">
        <v>63</v>
      </c>
      <c r="H1658" s="11" t="s">
        <v>26</v>
      </c>
      <c r="I1658" s="11" t="s">
        <v>27</v>
      </c>
      <c r="J1658" s="11" t="s">
        <v>47</v>
      </c>
      <c r="K1658" s="11" t="s">
        <v>75</v>
      </c>
      <c r="L1658" s="15">
        <v>3</v>
      </c>
      <c r="M1658" s="16">
        <v>125.75</v>
      </c>
      <c r="N1658" s="17">
        <v>0</v>
      </c>
      <c r="O1658" s="16">
        <v>62.05</v>
      </c>
      <c r="P1658" s="16">
        <f t="shared" si="178"/>
        <v>377.25</v>
      </c>
      <c r="Q1658" s="16">
        <f t="shared" si="179"/>
        <v>186.15</v>
      </c>
      <c r="R1658" s="16">
        <f t="shared" si="180"/>
        <v>191.1</v>
      </c>
      <c r="S1658" s="18">
        <f t="shared" si="181"/>
        <v>0.50656063618290303</v>
      </c>
      <c r="T1658" s="19">
        <f>YEAR(SalesDataTable[[#This Row],[Order Date]])</f>
        <v>2026</v>
      </c>
      <c r="U1658" s="18" t="str">
        <f>"Q"&amp;ROUNDUP(MONTH(SalesDataTable[[#This Row],[Order Date]])/3,0)</f>
        <v>Q3</v>
      </c>
      <c r="V1658" s="15">
        <f>MONTH(SalesDataTable[[#This Row],[Order Date]])</f>
        <v>8</v>
      </c>
      <c r="W1658" s="18" t="str">
        <f>TEXT(SalesDataTable[[#This Row],[Order Date]],"mmm")</f>
        <v>Aug</v>
      </c>
    </row>
    <row r="1659" spans="1:23" ht="15.6">
      <c r="A1659" s="11">
        <v>1652</v>
      </c>
      <c r="B1659" s="12">
        <v>46250</v>
      </c>
      <c r="C1659" s="11">
        <f t="shared" si="175"/>
        <v>2026</v>
      </c>
      <c r="D1659" s="13" t="str">
        <f t="shared" si="176"/>
        <v>Aug</v>
      </c>
      <c r="E1659" s="14" t="str">
        <f t="shared" si="177"/>
        <v>Q3</v>
      </c>
      <c r="F1659" s="11" t="s">
        <v>24</v>
      </c>
      <c r="G1659" s="11" t="s">
        <v>25</v>
      </c>
      <c r="H1659" s="11" t="s">
        <v>26</v>
      </c>
      <c r="I1659" s="11" t="s">
        <v>27</v>
      </c>
      <c r="J1659" s="11" t="s">
        <v>38</v>
      </c>
      <c r="K1659" s="11" t="s">
        <v>39</v>
      </c>
      <c r="L1659" s="15">
        <v>1</v>
      </c>
      <c r="M1659" s="16">
        <v>35.619999999999997</v>
      </c>
      <c r="N1659" s="17">
        <v>0.1</v>
      </c>
      <c r="O1659" s="16">
        <v>13.55</v>
      </c>
      <c r="P1659" s="16">
        <f t="shared" si="178"/>
        <v>32.058</v>
      </c>
      <c r="Q1659" s="16">
        <f t="shared" si="179"/>
        <v>13.55</v>
      </c>
      <c r="R1659" s="16">
        <f t="shared" si="180"/>
        <v>18.507999999999999</v>
      </c>
      <c r="S1659" s="18">
        <f t="shared" si="181"/>
        <v>0.57732859192713204</v>
      </c>
      <c r="T1659" s="19">
        <f>YEAR(SalesDataTable[[#This Row],[Order Date]])</f>
        <v>2026</v>
      </c>
      <c r="U1659" s="18" t="str">
        <f>"Q"&amp;ROUNDUP(MONTH(SalesDataTable[[#This Row],[Order Date]])/3,0)</f>
        <v>Q3</v>
      </c>
      <c r="V1659" s="15">
        <f>MONTH(SalesDataTable[[#This Row],[Order Date]])</f>
        <v>8</v>
      </c>
      <c r="W1659" s="18" t="str">
        <f>TEXT(SalesDataTable[[#This Row],[Order Date]],"mmm")</f>
        <v>Aug</v>
      </c>
    </row>
    <row r="1660" spans="1:23" ht="15.6">
      <c r="A1660" s="11">
        <v>2126</v>
      </c>
      <c r="B1660" s="12">
        <v>46250</v>
      </c>
      <c r="C1660" s="11">
        <f t="shared" si="175"/>
        <v>2026</v>
      </c>
      <c r="D1660" s="13" t="str">
        <f t="shared" si="176"/>
        <v>Aug</v>
      </c>
      <c r="E1660" s="14" t="str">
        <f t="shared" si="177"/>
        <v>Q3</v>
      </c>
      <c r="F1660" s="11" t="s">
        <v>30</v>
      </c>
      <c r="G1660" s="11" t="s">
        <v>73</v>
      </c>
      <c r="H1660" s="11" t="s">
        <v>26</v>
      </c>
      <c r="I1660" s="11" t="s">
        <v>40</v>
      </c>
      <c r="J1660" s="11" t="s">
        <v>28</v>
      </c>
      <c r="K1660" s="11" t="s">
        <v>54</v>
      </c>
      <c r="L1660" s="15">
        <v>2</v>
      </c>
      <c r="M1660" s="16">
        <v>104.02</v>
      </c>
      <c r="N1660" s="17">
        <v>0</v>
      </c>
      <c r="O1660" s="16">
        <v>50.26</v>
      </c>
      <c r="P1660" s="16">
        <f t="shared" si="178"/>
        <v>208.04</v>
      </c>
      <c r="Q1660" s="16">
        <f t="shared" si="179"/>
        <v>100.52</v>
      </c>
      <c r="R1660" s="16">
        <f t="shared" si="180"/>
        <v>107.52</v>
      </c>
      <c r="S1660" s="18">
        <f t="shared" si="181"/>
        <v>0.51682368775235499</v>
      </c>
      <c r="T1660" s="19">
        <f>YEAR(SalesDataTable[[#This Row],[Order Date]])</f>
        <v>2026</v>
      </c>
      <c r="U1660" s="18" t="str">
        <f>"Q"&amp;ROUNDUP(MONTH(SalesDataTable[[#This Row],[Order Date]])/3,0)</f>
        <v>Q3</v>
      </c>
      <c r="V1660" s="15">
        <f>MONTH(SalesDataTable[[#This Row],[Order Date]])</f>
        <v>8</v>
      </c>
      <c r="W1660" s="18" t="str">
        <f>TEXT(SalesDataTable[[#This Row],[Order Date]],"mmm")</f>
        <v>Aug</v>
      </c>
    </row>
    <row r="1661" spans="1:23" ht="15.6">
      <c r="A1661" s="11">
        <v>2282</v>
      </c>
      <c r="B1661" s="12">
        <v>46250</v>
      </c>
      <c r="C1661" s="11">
        <f t="shared" si="175"/>
        <v>2026</v>
      </c>
      <c r="D1661" s="13" t="str">
        <f t="shared" si="176"/>
        <v>Aug</v>
      </c>
      <c r="E1661" s="14" t="str">
        <f t="shared" si="177"/>
        <v>Q3</v>
      </c>
      <c r="F1661" s="11" t="s">
        <v>30</v>
      </c>
      <c r="G1661" s="11" t="s">
        <v>51</v>
      </c>
      <c r="H1661" s="11" t="s">
        <v>32</v>
      </c>
      <c r="I1661" s="11" t="s">
        <v>40</v>
      </c>
      <c r="J1661" s="11" t="s">
        <v>33</v>
      </c>
      <c r="K1661" s="11" t="s">
        <v>34</v>
      </c>
      <c r="L1661" s="15">
        <v>8</v>
      </c>
      <c r="M1661" s="16">
        <v>92.71</v>
      </c>
      <c r="N1661" s="17">
        <v>0.1</v>
      </c>
      <c r="O1661" s="16">
        <v>44.83</v>
      </c>
      <c r="P1661" s="16">
        <f t="shared" si="178"/>
        <v>667.51199999999994</v>
      </c>
      <c r="Q1661" s="16">
        <f t="shared" si="179"/>
        <v>358.64</v>
      </c>
      <c r="R1661" s="16">
        <f t="shared" si="180"/>
        <v>308.87200000000001</v>
      </c>
      <c r="S1661" s="18">
        <f t="shared" si="181"/>
        <v>0.46272126943036201</v>
      </c>
      <c r="T1661" s="19">
        <f>YEAR(SalesDataTable[[#This Row],[Order Date]])</f>
        <v>2026</v>
      </c>
      <c r="U1661" s="18" t="str">
        <f>"Q"&amp;ROUNDUP(MONTH(SalesDataTable[[#This Row],[Order Date]])/3,0)</f>
        <v>Q3</v>
      </c>
      <c r="V1661" s="15">
        <f>MONTH(SalesDataTable[[#This Row],[Order Date]])</f>
        <v>8</v>
      </c>
      <c r="W1661" s="18" t="str">
        <f>TEXT(SalesDataTable[[#This Row],[Order Date]],"mmm")</f>
        <v>Aug</v>
      </c>
    </row>
    <row r="1662" spans="1:23" ht="15.6">
      <c r="A1662" s="11">
        <v>2426</v>
      </c>
      <c r="B1662" s="12">
        <v>46250</v>
      </c>
      <c r="C1662" s="11">
        <f t="shared" si="175"/>
        <v>2026</v>
      </c>
      <c r="D1662" s="13" t="str">
        <f t="shared" si="176"/>
        <v>Aug</v>
      </c>
      <c r="E1662" s="14" t="str">
        <f t="shared" si="177"/>
        <v>Q3</v>
      </c>
      <c r="F1662" s="11" t="s">
        <v>30</v>
      </c>
      <c r="G1662" s="11" t="s">
        <v>67</v>
      </c>
      <c r="H1662" s="11" t="s">
        <v>26</v>
      </c>
      <c r="I1662" s="11" t="s">
        <v>37</v>
      </c>
      <c r="J1662" s="11" t="s">
        <v>33</v>
      </c>
      <c r="K1662" s="11" t="s">
        <v>34</v>
      </c>
      <c r="L1662" s="15">
        <v>1</v>
      </c>
      <c r="M1662" s="16">
        <v>90.58</v>
      </c>
      <c r="N1662" s="17">
        <v>0</v>
      </c>
      <c r="O1662" s="16">
        <v>44.53</v>
      </c>
      <c r="P1662" s="16">
        <f t="shared" si="178"/>
        <v>90.58</v>
      </c>
      <c r="Q1662" s="16">
        <f t="shared" si="179"/>
        <v>44.53</v>
      </c>
      <c r="R1662" s="16">
        <f t="shared" si="180"/>
        <v>46.05</v>
      </c>
      <c r="S1662" s="18">
        <f t="shared" si="181"/>
        <v>0.50839037315080604</v>
      </c>
      <c r="T1662" s="19">
        <f>YEAR(SalesDataTable[[#This Row],[Order Date]])</f>
        <v>2026</v>
      </c>
      <c r="U1662" s="18" t="str">
        <f>"Q"&amp;ROUNDUP(MONTH(SalesDataTable[[#This Row],[Order Date]])/3,0)</f>
        <v>Q3</v>
      </c>
      <c r="V1662" s="15">
        <f>MONTH(SalesDataTable[[#This Row],[Order Date]])</f>
        <v>8</v>
      </c>
      <c r="W1662" s="18" t="str">
        <f>TEXT(SalesDataTable[[#This Row],[Order Date]],"mmm")</f>
        <v>Aug</v>
      </c>
    </row>
    <row r="1663" spans="1:23" ht="15.6">
      <c r="A1663" s="11">
        <v>2534</v>
      </c>
      <c r="B1663" s="12">
        <v>46250</v>
      </c>
      <c r="C1663" s="11">
        <f t="shared" si="175"/>
        <v>2026</v>
      </c>
      <c r="D1663" s="13" t="str">
        <f t="shared" si="176"/>
        <v>Aug</v>
      </c>
      <c r="E1663" s="14" t="str">
        <f t="shared" si="177"/>
        <v>Q3</v>
      </c>
      <c r="F1663" s="11" t="s">
        <v>30</v>
      </c>
      <c r="G1663" s="11" t="s">
        <v>73</v>
      </c>
      <c r="H1663" s="11" t="s">
        <v>26</v>
      </c>
      <c r="I1663" s="11" t="s">
        <v>37</v>
      </c>
      <c r="J1663" s="11" t="s">
        <v>47</v>
      </c>
      <c r="K1663" s="11" t="s">
        <v>75</v>
      </c>
      <c r="L1663" s="15">
        <v>1</v>
      </c>
      <c r="M1663" s="16">
        <v>120.22</v>
      </c>
      <c r="N1663" s="17">
        <v>0</v>
      </c>
      <c r="O1663" s="16">
        <v>62.31</v>
      </c>
      <c r="P1663" s="16">
        <f t="shared" si="178"/>
        <v>120.22</v>
      </c>
      <c r="Q1663" s="16">
        <f t="shared" si="179"/>
        <v>62.31</v>
      </c>
      <c r="R1663" s="16">
        <f t="shared" si="180"/>
        <v>57.91</v>
      </c>
      <c r="S1663" s="18">
        <f t="shared" si="181"/>
        <v>0.48170021627017101</v>
      </c>
      <c r="T1663" s="19">
        <f>YEAR(SalesDataTable[[#This Row],[Order Date]])</f>
        <v>2026</v>
      </c>
      <c r="U1663" s="18" t="str">
        <f>"Q"&amp;ROUNDUP(MONTH(SalesDataTable[[#This Row],[Order Date]])/3,0)</f>
        <v>Q3</v>
      </c>
      <c r="V1663" s="15">
        <f>MONTH(SalesDataTable[[#This Row],[Order Date]])</f>
        <v>8</v>
      </c>
      <c r="W1663" s="18" t="str">
        <f>TEXT(SalesDataTable[[#This Row],[Order Date]],"mmm")</f>
        <v>Aug</v>
      </c>
    </row>
    <row r="1664" spans="1:23" ht="15.6">
      <c r="A1664" s="11">
        <v>2948</v>
      </c>
      <c r="B1664" s="12">
        <v>46250</v>
      </c>
      <c r="C1664" s="11">
        <f t="shared" si="175"/>
        <v>2026</v>
      </c>
      <c r="D1664" s="13" t="str">
        <f t="shared" si="176"/>
        <v>Aug</v>
      </c>
      <c r="E1664" s="14" t="str">
        <f t="shared" si="177"/>
        <v>Q3</v>
      </c>
      <c r="F1664" s="11" t="s">
        <v>35</v>
      </c>
      <c r="G1664" s="11" t="s">
        <v>36</v>
      </c>
      <c r="H1664" s="11" t="s">
        <v>43</v>
      </c>
      <c r="I1664" s="11" t="s">
        <v>37</v>
      </c>
      <c r="J1664" s="11" t="s">
        <v>38</v>
      </c>
      <c r="K1664" s="11" t="s">
        <v>39</v>
      </c>
      <c r="L1664" s="15">
        <v>3</v>
      </c>
      <c r="M1664" s="16">
        <v>36.35</v>
      </c>
      <c r="N1664" s="17">
        <v>0</v>
      </c>
      <c r="O1664" s="16">
        <v>13.42</v>
      </c>
      <c r="P1664" s="16">
        <f t="shared" si="178"/>
        <v>109.05</v>
      </c>
      <c r="Q1664" s="16">
        <f t="shared" si="179"/>
        <v>40.26</v>
      </c>
      <c r="R1664" s="16">
        <f t="shared" si="180"/>
        <v>68.790000000000006</v>
      </c>
      <c r="S1664" s="18">
        <f t="shared" si="181"/>
        <v>0.63081155433287495</v>
      </c>
      <c r="T1664" s="19">
        <f>YEAR(SalesDataTable[[#This Row],[Order Date]])</f>
        <v>2026</v>
      </c>
      <c r="U1664" s="18" t="str">
        <f>"Q"&amp;ROUNDUP(MONTH(SalesDataTable[[#This Row],[Order Date]])/3,0)</f>
        <v>Q3</v>
      </c>
      <c r="V1664" s="15">
        <f>MONTH(SalesDataTable[[#This Row],[Order Date]])</f>
        <v>8</v>
      </c>
      <c r="W1664" s="18" t="str">
        <f>TEXT(SalesDataTable[[#This Row],[Order Date]],"mmm")</f>
        <v>Aug</v>
      </c>
    </row>
    <row r="1665" spans="1:23" ht="15.6">
      <c r="A1665" s="11">
        <v>3141</v>
      </c>
      <c r="B1665" s="12">
        <v>46250</v>
      </c>
      <c r="C1665" s="11">
        <f t="shared" si="175"/>
        <v>2026</v>
      </c>
      <c r="D1665" s="13" t="str">
        <f t="shared" si="176"/>
        <v>Aug</v>
      </c>
      <c r="E1665" s="14" t="str">
        <f t="shared" si="177"/>
        <v>Q3</v>
      </c>
      <c r="F1665" s="11" t="s">
        <v>30</v>
      </c>
      <c r="G1665" s="11" t="s">
        <v>67</v>
      </c>
      <c r="H1665" s="11" t="s">
        <v>52</v>
      </c>
      <c r="I1665" s="11" t="s">
        <v>27</v>
      </c>
      <c r="J1665" s="11" t="s">
        <v>47</v>
      </c>
      <c r="K1665" s="11" t="s">
        <v>53</v>
      </c>
      <c r="L1665" s="15">
        <v>2</v>
      </c>
      <c r="M1665" s="16">
        <v>195.28</v>
      </c>
      <c r="N1665" s="17">
        <v>0</v>
      </c>
      <c r="O1665" s="16">
        <v>102.24</v>
      </c>
      <c r="P1665" s="16">
        <f t="shared" si="178"/>
        <v>390.56</v>
      </c>
      <c r="Q1665" s="16">
        <f t="shared" si="179"/>
        <v>204.48</v>
      </c>
      <c r="R1665" s="16">
        <f t="shared" si="180"/>
        <v>186.08</v>
      </c>
      <c r="S1665" s="18">
        <f t="shared" si="181"/>
        <v>0.47644408029496099</v>
      </c>
      <c r="T1665" s="19">
        <f>YEAR(SalesDataTable[[#This Row],[Order Date]])</f>
        <v>2026</v>
      </c>
      <c r="U1665" s="18" t="str">
        <f>"Q"&amp;ROUNDUP(MONTH(SalesDataTable[[#This Row],[Order Date]])/3,0)</f>
        <v>Q3</v>
      </c>
      <c r="V1665" s="15">
        <f>MONTH(SalesDataTable[[#This Row],[Order Date]])</f>
        <v>8</v>
      </c>
      <c r="W1665" s="18" t="str">
        <f>TEXT(SalesDataTable[[#This Row],[Order Date]],"mmm")</f>
        <v>Aug</v>
      </c>
    </row>
    <row r="1666" spans="1:23" ht="15.6">
      <c r="A1666" s="11">
        <v>3935</v>
      </c>
      <c r="B1666" s="12">
        <v>46250</v>
      </c>
      <c r="C1666" s="11">
        <f t="shared" ref="C1666:C1729" si="182">YEAR(B1666)</f>
        <v>2026</v>
      </c>
      <c r="D1666" s="13" t="str">
        <f t="shared" ref="D1666:D1729" si="183">TEXT(B1666,"MMM")</f>
        <v>Aug</v>
      </c>
      <c r="E1666" s="14" t="str">
        <f t="shared" ref="E1666:E1729" si="184">"Q"&amp;ROUNDUP(MONTH(B1666)/3,0)</f>
        <v>Q3</v>
      </c>
      <c r="F1666" s="11" t="s">
        <v>35</v>
      </c>
      <c r="G1666" s="11" t="s">
        <v>76</v>
      </c>
      <c r="H1666" s="11" t="s">
        <v>52</v>
      </c>
      <c r="I1666" s="11" t="s">
        <v>27</v>
      </c>
      <c r="J1666" s="11" t="s">
        <v>38</v>
      </c>
      <c r="K1666" s="11" t="s">
        <v>56</v>
      </c>
      <c r="L1666" s="15">
        <v>4</v>
      </c>
      <c r="M1666" s="16">
        <v>46.05</v>
      </c>
      <c r="N1666" s="17">
        <v>0</v>
      </c>
      <c r="O1666" s="16">
        <v>18.75</v>
      </c>
      <c r="P1666" s="16">
        <f t="shared" ref="P1666:P1729" si="185">L1666*M1666*(1-N1666)</f>
        <v>184.2</v>
      </c>
      <c r="Q1666" s="16">
        <f t="shared" ref="Q1666:Q1729" si="186">L1666*O1666</f>
        <v>75</v>
      </c>
      <c r="R1666" s="16">
        <f t="shared" ref="R1666:R1729" si="187">P1666-Q1666</f>
        <v>109.2</v>
      </c>
      <c r="S1666" s="18">
        <f t="shared" ref="S1666:S1729" si="188">IFERROR(R1666/P1666,0)</f>
        <v>0.59283387622149797</v>
      </c>
      <c r="T1666" s="19">
        <f>YEAR(SalesDataTable[[#This Row],[Order Date]])</f>
        <v>2026</v>
      </c>
      <c r="U1666" s="18" t="str">
        <f>"Q"&amp;ROUNDUP(MONTH(SalesDataTable[[#This Row],[Order Date]])/3,0)</f>
        <v>Q3</v>
      </c>
      <c r="V1666" s="15">
        <f>MONTH(SalesDataTable[[#This Row],[Order Date]])</f>
        <v>8</v>
      </c>
      <c r="W1666" s="18" t="str">
        <f>TEXT(SalesDataTable[[#This Row],[Order Date]],"mmm")</f>
        <v>Aug</v>
      </c>
    </row>
    <row r="1667" spans="1:23" ht="15.6">
      <c r="A1667" s="11">
        <v>4636</v>
      </c>
      <c r="B1667" s="12">
        <v>46250</v>
      </c>
      <c r="C1667" s="11">
        <f t="shared" si="182"/>
        <v>2026</v>
      </c>
      <c r="D1667" s="13" t="str">
        <f t="shared" si="183"/>
        <v>Aug</v>
      </c>
      <c r="E1667" s="14" t="str">
        <f t="shared" si="184"/>
        <v>Q3</v>
      </c>
      <c r="F1667" s="11" t="s">
        <v>24</v>
      </c>
      <c r="G1667" s="11" t="s">
        <v>25</v>
      </c>
      <c r="H1667" s="11" t="s">
        <v>43</v>
      </c>
      <c r="I1667" s="11" t="s">
        <v>27</v>
      </c>
      <c r="J1667" s="11" t="s">
        <v>47</v>
      </c>
      <c r="K1667" s="11" t="s">
        <v>64</v>
      </c>
      <c r="L1667" s="15">
        <v>1</v>
      </c>
      <c r="M1667" s="16">
        <v>81.040000000000006</v>
      </c>
      <c r="N1667" s="17">
        <v>0.1</v>
      </c>
      <c r="O1667" s="16">
        <v>39.29</v>
      </c>
      <c r="P1667" s="16">
        <f t="shared" si="185"/>
        <v>72.936000000000007</v>
      </c>
      <c r="Q1667" s="16">
        <f t="shared" si="186"/>
        <v>39.29</v>
      </c>
      <c r="R1667" s="16">
        <f t="shared" si="187"/>
        <v>33.646000000000001</v>
      </c>
      <c r="S1667" s="18">
        <f t="shared" si="188"/>
        <v>0.46130854447734998</v>
      </c>
      <c r="T1667" s="19">
        <f>YEAR(SalesDataTable[[#This Row],[Order Date]])</f>
        <v>2026</v>
      </c>
      <c r="U1667" s="18" t="str">
        <f>"Q"&amp;ROUNDUP(MONTH(SalesDataTable[[#This Row],[Order Date]])/3,0)</f>
        <v>Q3</v>
      </c>
      <c r="V1667" s="15">
        <f>MONTH(SalesDataTable[[#This Row],[Order Date]])</f>
        <v>8</v>
      </c>
      <c r="W1667" s="18" t="str">
        <f>TEXT(SalesDataTable[[#This Row],[Order Date]],"mmm")</f>
        <v>Aug</v>
      </c>
    </row>
    <row r="1668" spans="1:23" ht="15.6">
      <c r="A1668" s="11">
        <v>4895</v>
      </c>
      <c r="B1668" s="12">
        <v>46250</v>
      </c>
      <c r="C1668" s="11">
        <f t="shared" si="182"/>
        <v>2026</v>
      </c>
      <c r="D1668" s="13" t="str">
        <f t="shared" si="183"/>
        <v>Aug</v>
      </c>
      <c r="E1668" s="14" t="str">
        <f t="shared" si="184"/>
        <v>Q3</v>
      </c>
      <c r="F1668" s="11" t="s">
        <v>24</v>
      </c>
      <c r="G1668" s="11" t="s">
        <v>74</v>
      </c>
      <c r="H1668" s="11" t="s">
        <v>43</v>
      </c>
      <c r="I1668" s="11" t="s">
        <v>40</v>
      </c>
      <c r="J1668" s="11" t="s">
        <v>47</v>
      </c>
      <c r="K1668" s="11" t="s">
        <v>53</v>
      </c>
      <c r="L1668" s="15">
        <v>1</v>
      </c>
      <c r="M1668" s="16">
        <v>191.12</v>
      </c>
      <c r="N1668" s="17">
        <v>0.05</v>
      </c>
      <c r="O1668" s="16">
        <v>106.14</v>
      </c>
      <c r="P1668" s="16">
        <f t="shared" si="185"/>
        <v>181.56399999999999</v>
      </c>
      <c r="Q1668" s="16">
        <f t="shared" si="186"/>
        <v>106.14</v>
      </c>
      <c r="R1668" s="16">
        <f t="shared" si="187"/>
        <v>75.424000000000007</v>
      </c>
      <c r="S1668" s="18">
        <f t="shared" si="188"/>
        <v>0.41541274702033398</v>
      </c>
      <c r="T1668" s="19">
        <f>YEAR(SalesDataTable[[#This Row],[Order Date]])</f>
        <v>2026</v>
      </c>
      <c r="U1668" s="18" t="str">
        <f>"Q"&amp;ROUNDUP(MONTH(SalesDataTable[[#This Row],[Order Date]])/3,0)</f>
        <v>Q3</v>
      </c>
      <c r="V1668" s="15">
        <f>MONTH(SalesDataTable[[#This Row],[Order Date]])</f>
        <v>8</v>
      </c>
      <c r="W1668" s="18" t="str">
        <f>TEXT(SalesDataTable[[#This Row],[Order Date]],"mmm")</f>
        <v>Aug</v>
      </c>
    </row>
    <row r="1669" spans="1:23" ht="15.6">
      <c r="A1669" s="11">
        <v>5029</v>
      </c>
      <c r="B1669" s="12">
        <v>46250</v>
      </c>
      <c r="C1669" s="11">
        <f t="shared" si="182"/>
        <v>2026</v>
      </c>
      <c r="D1669" s="13" t="str">
        <f t="shared" si="183"/>
        <v>Aug</v>
      </c>
      <c r="E1669" s="14" t="str">
        <f t="shared" si="184"/>
        <v>Q3</v>
      </c>
      <c r="F1669" s="11" t="s">
        <v>24</v>
      </c>
      <c r="G1669" s="11" t="s">
        <v>74</v>
      </c>
      <c r="H1669" s="11" t="s">
        <v>26</v>
      </c>
      <c r="I1669" s="11" t="s">
        <v>37</v>
      </c>
      <c r="J1669" s="11" t="s">
        <v>33</v>
      </c>
      <c r="K1669" s="11" t="s">
        <v>61</v>
      </c>
      <c r="L1669" s="15">
        <v>1</v>
      </c>
      <c r="M1669" s="16">
        <v>156.19</v>
      </c>
      <c r="N1669" s="17">
        <v>0</v>
      </c>
      <c r="O1669" s="16">
        <v>79.239999999999995</v>
      </c>
      <c r="P1669" s="16">
        <f t="shared" si="185"/>
        <v>156.19</v>
      </c>
      <c r="Q1669" s="16">
        <f t="shared" si="186"/>
        <v>79.239999999999995</v>
      </c>
      <c r="R1669" s="16">
        <f t="shared" si="187"/>
        <v>76.95</v>
      </c>
      <c r="S1669" s="18">
        <f t="shared" si="188"/>
        <v>0.492669184967027</v>
      </c>
      <c r="T1669" s="19">
        <f>YEAR(SalesDataTable[[#This Row],[Order Date]])</f>
        <v>2026</v>
      </c>
      <c r="U1669" s="18" t="str">
        <f>"Q"&amp;ROUNDUP(MONTH(SalesDataTable[[#This Row],[Order Date]])/3,0)</f>
        <v>Q3</v>
      </c>
      <c r="V1669" s="15">
        <f>MONTH(SalesDataTable[[#This Row],[Order Date]])</f>
        <v>8</v>
      </c>
      <c r="W1669" s="18" t="str">
        <f>TEXT(SalesDataTable[[#This Row],[Order Date]],"mmm")</f>
        <v>Aug</v>
      </c>
    </row>
    <row r="1670" spans="1:23" ht="15.6">
      <c r="A1670" s="11">
        <v>1965</v>
      </c>
      <c r="B1670" s="12">
        <v>46251</v>
      </c>
      <c r="C1670" s="11">
        <f t="shared" si="182"/>
        <v>2026</v>
      </c>
      <c r="D1670" s="13" t="str">
        <f t="shared" si="183"/>
        <v>Aug</v>
      </c>
      <c r="E1670" s="14" t="str">
        <f t="shared" si="184"/>
        <v>Q3</v>
      </c>
      <c r="F1670" s="11" t="s">
        <v>30</v>
      </c>
      <c r="G1670" s="11" t="s">
        <v>65</v>
      </c>
      <c r="H1670" s="11" t="s">
        <v>26</v>
      </c>
      <c r="I1670" s="11" t="s">
        <v>27</v>
      </c>
      <c r="J1670" s="11" t="s">
        <v>38</v>
      </c>
      <c r="K1670" s="11" t="s">
        <v>39</v>
      </c>
      <c r="L1670" s="15">
        <v>4</v>
      </c>
      <c r="M1670" s="16">
        <v>36.93</v>
      </c>
      <c r="N1670" s="17">
        <v>0</v>
      </c>
      <c r="O1670" s="16">
        <v>13.36</v>
      </c>
      <c r="P1670" s="16">
        <f t="shared" si="185"/>
        <v>147.72</v>
      </c>
      <c r="Q1670" s="16">
        <f t="shared" si="186"/>
        <v>53.44</v>
      </c>
      <c r="R1670" s="16">
        <f t="shared" si="187"/>
        <v>94.28</v>
      </c>
      <c r="S1670" s="18">
        <f t="shared" si="188"/>
        <v>0.63823449769834795</v>
      </c>
      <c r="T1670" s="19">
        <f>YEAR(SalesDataTable[[#This Row],[Order Date]])</f>
        <v>2026</v>
      </c>
      <c r="U1670" s="18" t="str">
        <f>"Q"&amp;ROUNDUP(MONTH(SalesDataTable[[#This Row],[Order Date]])/3,0)</f>
        <v>Q3</v>
      </c>
      <c r="V1670" s="15">
        <f>MONTH(SalesDataTable[[#This Row],[Order Date]])</f>
        <v>8</v>
      </c>
      <c r="W1670" s="18" t="str">
        <f>TEXT(SalesDataTable[[#This Row],[Order Date]],"mmm")</f>
        <v>Aug</v>
      </c>
    </row>
    <row r="1671" spans="1:23" ht="15.6">
      <c r="A1671" s="11">
        <v>3647</v>
      </c>
      <c r="B1671" s="12">
        <v>46251</v>
      </c>
      <c r="C1671" s="11">
        <f t="shared" si="182"/>
        <v>2026</v>
      </c>
      <c r="D1671" s="13" t="str">
        <f t="shared" si="183"/>
        <v>Aug</v>
      </c>
      <c r="E1671" s="14" t="str">
        <f t="shared" si="184"/>
        <v>Q3</v>
      </c>
      <c r="F1671" s="11" t="s">
        <v>30</v>
      </c>
      <c r="G1671" s="11" t="s">
        <v>67</v>
      </c>
      <c r="H1671" s="11" t="s">
        <v>43</v>
      </c>
      <c r="I1671" s="11" t="s">
        <v>27</v>
      </c>
      <c r="J1671" s="11" t="s">
        <v>28</v>
      </c>
      <c r="K1671" s="11" t="s">
        <v>54</v>
      </c>
      <c r="L1671" s="15">
        <v>3</v>
      </c>
      <c r="M1671" s="16">
        <v>104.96</v>
      </c>
      <c r="N1671" s="17">
        <v>0.05</v>
      </c>
      <c r="O1671" s="16">
        <v>51.66</v>
      </c>
      <c r="P1671" s="16">
        <f t="shared" si="185"/>
        <v>299.13600000000002</v>
      </c>
      <c r="Q1671" s="16">
        <f t="shared" si="186"/>
        <v>154.97999999999999</v>
      </c>
      <c r="R1671" s="16">
        <f t="shared" si="187"/>
        <v>144.15600000000001</v>
      </c>
      <c r="S1671" s="18">
        <f t="shared" si="188"/>
        <v>0.48190789473684198</v>
      </c>
      <c r="T1671" s="19">
        <f>YEAR(SalesDataTable[[#This Row],[Order Date]])</f>
        <v>2026</v>
      </c>
      <c r="U1671" s="18" t="str">
        <f>"Q"&amp;ROUNDUP(MONTH(SalesDataTable[[#This Row],[Order Date]])/3,0)</f>
        <v>Q3</v>
      </c>
      <c r="V1671" s="15">
        <f>MONTH(SalesDataTable[[#This Row],[Order Date]])</f>
        <v>8</v>
      </c>
      <c r="W1671" s="18" t="str">
        <f>TEXT(SalesDataTable[[#This Row],[Order Date]],"mmm")</f>
        <v>Aug</v>
      </c>
    </row>
    <row r="1672" spans="1:23" ht="15.6">
      <c r="A1672" s="11">
        <v>3918</v>
      </c>
      <c r="B1672" s="12">
        <v>46251</v>
      </c>
      <c r="C1672" s="11">
        <f t="shared" si="182"/>
        <v>2026</v>
      </c>
      <c r="D1672" s="13" t="str">
        <f t="shared" si="183"/>
        <v>Aug</v>
      </c>
      <c r="E1672" s="14" t="str">
        <f t="shared" si="184"/>
        <v>Q3</v>
      </c>
      <c r="F1672" s="11" t="s">
        <v>30</v>
      </c>
      <c r="G1672" s="11" t="s">
        <v>31</v>
      </c>
      <c r="H1672" s="11" t="s">
        <v>52</v>
      </c>
      <c r="I1672" s="11" t="s">
        <v>37</v>
      </c>
      <c r="J1672" s="11" t="s">
        <v>38</v>
      </c>
      <c r="K1672" s="11" t="s">
        <v>72</v>
      </c>
      <c r="L1672" s="15">
        <v>3</v>
      </c>
      <c r="M1672" s="16">
        <v>168.51</v>
      </c>
      <c r="N1672" s="17">
        <v>0</v>
      </c>
      <c r="O1672" s="16">
        <v>85.34</v>
      </c>
      <c r="P1672" s="16">
        <f t="shared" si="185"/>
        <v>505.53</v>
      </c>
      <c r="Q1672" s="16">
        <f t="shared" si="186"/>
        <v>256.02</v>
      </c>
      <c r="R1672" s="16">
        <f t="shared" si="187"/>
        <v>249.51</v>
      </c>
      <c r="S1672" s="18">
        <f t="shared" si="188"/>
        <v>0.49356121298439298</v>
      </c>
      <c r="T1672" s="19">
        <f>YEAR(SalesDataTable[[#This Row],[Order Date]])</f>
        <v>2026</v>
      </c>
      <c r="U1672" s="18" t="str">
        <f>"Q"&amp;ROUNDUP(MONTH(SalesDataTable[[#This Row],[Order Date]])/3,0)</f>
        <v>Q3</v>
      </c>
      <c r="V1672" s="15">
        <f>MONTH(SalesDataTable[[#This Row],[Order Date]])</f>
        <v>8</v>
      </c>
      <c r="W1672" s="18" t="str">
        <f>TEXT(SalesDataTable[[#This Row],[Order Date]],"mmm")</f>
        <v>Aug</v>
      </c>
    </row>
    <row r="1673" spans="1:23" ht="15.6">
      <c r="A1673" s="11">
        <v>4256</v>
      </c>
      <c r="B1673" s="12">
        <v>46251</v>
      </c>
      <c r="C1673" s="11">
        <f t="shared" si="182"/>
        <v>2026</v>
      </c>
      <c r="D1673" s="13" t="str">
        <f t="shared" si="183"/>
        <v>Aug</v>
      </c>
      <c r="E1673" s="14" t="str">
        <f t="shared" si="184"/>
        <v>Q3</v>
      </c>
      <c r="F1673" s="11" t="s">
        <v>30</v>
      </c>
      <c r="G1673" s="11" t="s">
        <v>67</v>
      </c>
      <c r="H1673" s="11" t="s">
        <v>43</v>
      </c>
      <c r="I1673" s="11" t="s">
        <v>37</v>
      </c>
      <c r="J1673" s="11" t="s">
        <v>38</v>
      </c>
      <c r="K1673" s="11" t="s">
        <v>56</v>
      </c>
      <c r="L1673" s="15">
        <v>1</v>
      </c>
      <c r="M1673" s="16">
        <v>46.44</v>
      </c>
      <c r="N1673" s="17">
        <v>0.05</v>
      </c>
      <c r="O1673" s="16">
        <v>18.59</v>
      </c>
      <c r="P1673" s="16">
        <f t="shared" si="185"/>
        <v>44.118000000000002</v>
      </c>
      <c r="Q1673" s="16">
        <f t="shared" si="186"/>
        <v>18.59</v>
      </c>
      <c r="R1673" s="16">
        <f t="shared" si="187"/>
        <v>25.527999999999999</v>
      </c>
      <c r="S1673" s="18">
        <f t="shared" si="188"/>
        <v>0.578630037626366</v>
      </c>
      <c r="T1673" s="19">
        <f>YEAR(SalesDataTable[[#This Row],[Order Date]])</f>
        <v>2026</v>
      </c>
      <c r="U1673" s="18" t="str">
        <f>"Q"&amp;ROUNDUP(MONTH(SalesDataTable[[#This Row],[Order Date]])/3,0)</f>
        <v>Q3</v>
      </c>
      <c r="V1673" s="15">
        <f>MONTH(SalesDataTable[[#This Row],[Order Date]])</f>
        <v>8</v>
      </c>
      <c r="W1673" s="18" t="str">
        <f>TEXT(SalesDataTable[[#This Row],[Order Date]],"mmm")</f>
        <v>Aug</v>
      </c>
    </row>
    <row r="1674" spans="1:23" ht="15.6">
      <c r="A1674" s="11">
        <v>5087</v>
      </c>
      <c r="B1674" s="12">
        <v>46251</v>
      </c>
      <c r="C1674" s="11">
        <f t="shared" si="182"/>
        <v>2026</v>
      </c>
      <c r="D1674" s="13" t="str">
        <f t="shared" si="183"/>
        <v>Aug</v>
      </c>
      <c r="E1674" s="14" t="str">
        <f t="shared" si="184"/>
        <v>Q3</v>
      </c>
      <c r="F1674" s="11" t="s">
        <v>24</v>
      </c>
      <c r="G1674" s="11" t="s">
        <v>25</v>
      </c>
      <c r="H1674" s="11" t="s">
        <v>26</v>
      </c>
      <c r="I1674" s="11" t="s">
        <v>37</v>
      </c>
      <c r="J1674" s="11" t="s">
        <v>33</v>
      </c>
      <c r="K1674" s="11" t="s">
        <v>70</v>
      </c>
      <c r="L1674" s="15">
        <v>1</v>
      </c>
      <c r="M1674" s="16">
        <v>69.900000000000006</v>
      </c>
      <c r="N1674" s="17">
        <v>0.1</v>
      </c>
      <c r="O1674" s="16">
        <v>31.43</v>
      </c>
      <c r="P1674" s="16">
        <f t="shared" si="185"/>
        <v>62.91</v>
      </c>
      <c r="Q1674" s="16">
        <f t="shared" si="186"/>
        <v>31.43</v>
      </c>
      <c r="R1674" s="16">
        <f t="shared" si="187"/>
        <v>31.48</v>
      </c>
      <c r="S1674" s="18">
        <f t="shared" si="188"/>
        <v>0.50039739310125597</v>
      </c>
      <c r="T1674" s="19">
        <f>YEAR(SalesDataTable[[#This Row],[Order Date]])</f>
        <v>2026</v>
      </c>
      <c r="U1674" s="18" t="str">
        <f>"Q"&amp;ROUNDUP(MONTH(SalesDataTable[[#This Row],[Order Date]])/3,0)</f>
        <v>Q3</v>
      </c>
      <c r="V1674" s="15">
        <f>MONTH(SalesDataTable[[#This Row],[Order Date]])</f>
        <v>8</v>
      </c>
      <c r="W1674" s="18" t="str">
        <f>TEXT(SalesDataTable[[#This Row],[Order Date]],"mmm")</f>
        <v>Aug</v>
      </c>
    </row>
    <row r="1675" spans="1:23" ht="15.6">
      <c r="A1675" s="11">
        <v>1921</v>
      </c>
      <c r="B1675" s="12">
        <v>46252</v>
      </c>
      <c r="C1675" s="11">
        <f t="shared" si="182"/>
        <v>2026</v>
      </c>
      <c r="D1675" s="13" t="str">
        <f t="shared" si="183"/>
        <v>Aug</v>
      </c>
      <c r="E1675" s="14" t="str">
        <f t="shared" si="184"/>
        <v>Q3</v>
      </c>
      <c r="F1675" s="11" t="s">
        <v>44</v>
      </c>
      <c r="G1675" s="11" t="s">
        <v>71</v>
      </c>
      <c r="H1675" s="11" t="s">
        <v>26</v>
      </c>
      <c r="I1675" s="11" t="s">
        <v>37</v>
      </c>
      <c r="J1675" s="11" t="s">
        <v>28</v>
      </c>
      <c r="K1675" s="11" t="s">
        <v>50</v>
      </c>
      <c r="L1675" s="15">
        <v>2</v>
      </c>
      <c r="M1675" s="16">
        <v>39.83</v>
      </c>
      <c r="N1675" s="17">
        <v>0</v>
      </c>
      <c r="O1675" s="16">
        <v>17.18</v>
      </c>
      <c r="P1675" s="16">
        <f t="shared" si="185"/>
        <v>79.66</v>
      </c>
      <c r="Q1675" s="16">
        <f t="shared" si="186"/>
        <v>34.36</v>
      </c>
      <c r="R1675" s="16">
        <f t="shared" si="187"/>
        <v>45.3</v>
      </c>
      <c r="S1675" s="18">
        <f t="shared" si="188"/>
        <v>0.56866683404468998</v>
      </c>
      <c r="T1675" s="19">
        <f>YEAR(SalesDataTable[[#This Row],[Order Date]])</f>
        <v>2026</v>
      </c>
      <c r="U1675" s="18" t="str">
        <f>"Q"&amp;ROUNDUP(MONTH(SalesDataTable[[#This Row],[Order Date]])/3,0)</f>
        <v>Q3</v>
      </c>
      <c r="V1675" s="15">
        <f>MONTH(SalesDataTable[[#This Row],[Order Date]])</f>
        <v>8</v>
      </c>
      <c r="W1675" s="18" t="str">
        <f>TEXT(SalesDataTable[[#This Row],[Order Date]],"mmm")</f>
        <v>Aug</v>
      </c>
    </row>
    <row r="1676" spans="1:23" ht="15.6">
      <c r="A1676" s="11">
        <v>1966</v>
      </c>
      <c r="B1676" s="12">
        <v>46252</v>
      </c>
      <c r="C1676" s="11">
        <f t="shared" si="182"/>
        <v>2026</v>
      </c>
      <c r="D1676" s="13" t="str">
        <f t="shared" si="183"/>
        <v>Aug</v>
      </c>
      <c r="E1676" s="14" t="str">
        <f t="shared" si="184"/>
        <v>Q3</v>
      </c>
      <c r="F1676" s="11" t="s">
        <v>24</v>
      </c>
      <c r="G1676" s="11" t="s">
        <v>60</v>
      </c>
      <c r="H1676" s="11" t="s">
        <v>26</v>
      </c>
      <c r="I1676" s="11" t="s">
        <v>37</v>
      </c>
      <c r="J1676" s="11" t="s">
        <v>38</v>
      </c>
      <c r="K1676" s="11" t="s">
        <v>39</v>
      </c>
      <c r="L1676" s="15">
        <v>2</v>
      </c>
      <c r="M1676" s="16">
        <v>36.020000000000003</v>
      </c>
      <c r="N1676" s="17">
        <v>0</v>
      </c>
      <c r="O1676" s="16">
        <v>13.87</v>
      </c>
      <c r="P1676" s="16">
        <f t="shared" si="185"/>
        <v>72.040000000000006</v>
      </c>
      <c r="Q1676" s="16">
        <f t="shared" si="186"/>
        <v>27.74</v>
      </c>
      <c r="R1676" s="16">
        <f t="shared" si="187"/>
        <v>44.3</v>
      </c>
      <c r="S1676" s="18">
        <f t="shared" si="188"/>
        <v>0.61493614658523099</v>
      </c>
      <c r="T1676" s="19">
        <f>YEAR(SalesDataTable[[#This Row],[Order Date]])</f>
        <v>2026</v>
      </c>
      <c r="U1676" s="18" t="str">
        <f>"Q"&amp;ROUNDUP(MONTH(SalesDataTable[[#This Row],[Order Date]])/3,0)</f>
        <v>Q3</v>
      </c>
      <c r="V1676" s="15">
        <f>MONTH(SalesDataTable[[#This Row],[Order Date]])</f>
        <v>8</v>
      </c>
      <c r="W1676" s="18" t="str">
        <f>TEXT(SalesDataTable[[#This Row],[Order Date]],"mmm")</f>
        <v>Aug</v>
      </c>
    </row>
    <row r="1677" spans="1:23" ht="15.6">
      <c r="A1677" s="11">
        <v>2431</v>
      </c>
      <c r="B1677" s="12">
        <v>46252</v>
      </c>
      <c r="C1677" s="11">
        <f t="shared" si="182"/>
        <v>2026</v>
      </c>
      <c r="D1677" s="13" t="str">
        <f t="shared" si="183"/>
        <v>Aug</v>
      </c>
      <c r="E1677" s="14" t="str">
        <f t="shared" si="184"/>
        <v>Q3</v>
      </c>
      <c r="F1677" s="11" t="s">
        <v>24</v>
      </c>
      <c r="G1677" s="11" t="s">
        <v>74</v>
      </c>
      <c r="H1677" s="11" t="s">
        <v>52</v>
      </c>
      <c r="I1677" s="11" t="s">
        <v>40</v>
      </c>
      <c r="J1677" s="11" t="s">
        <v>58</v>
      </c>
      <c r="K1677" s="11" t="s">
        <v>62</v>
      </c>
      <c r="L1677" s="15">
        <v>3</v>
      </c>
      <c r="M1677" s="16">
        <v>125.31</v>
      </c>
      <c r="N1677" s="17">
        <v>0</v>
      </c>
      <c r="O1677" s="16">
        <v>67.64</v>
      </c>
      <c r="P1677" s="16">
        <f t="shared" si="185"/>
        <v>375.93</v>
      </c>
      <c r="Q1677" s="16">
        <f t="shared" si="186"/>
        <v>202.92</v>
      </c>
      <c r="R1677" s="16">
        <f t="shared" si="187"/>
        <v>173.01</v>
      </c>
      <c r="S1677" s="18">
        <f t="shared" si="188"/>
        <v>0.46021865772883203</v>
      </c>
      <c r="T1677" s="19">
        <f>YEAR(SalesDataTable[[#This Row],[Order Date]])</f>
        <v>2026</v>
      </c>
      <c r="U1677" s="18" t="str">
        <f>"Q"&amp;ROUNDUP(MONTH(SalesDataTable[[#This Row],[Order Date]])/3,0)</f>
        <v>Q3</v>
      </c>
      <c r="V1677" s="15">
        <f>MONTH(SalesDataTable[[#This Row],[Order Date]])</f>
        <v>8</v>
      </c>
      <c r="W1677" s="18" t="str">
        <f>TEXT(SalesDataTable[[#This Row],[Order Date]],"mmm")</f>
        <v>Aug</v>
      </c>
    </row>
    <row r="1678" spans="1:23" ht="15.6">
      <c r="A1678" s="11">
        <v>3676</v>
      </c>
      <c r="B1678" s="12">
        <v>46252</v>
      </c>
      <c r="C1678" s="11">
        <f t="shared" si="182"/>
        <v>2026</v>
      </c>
      <c r="D1678" s="13" t="str">
        <f t="shared" si="183"/>
        <v>Aug</v>
      </c>
      <c r="E1678" s="14" t="str">
        <f t="shared" si="184"/>
        <v>Q3</v>
      </c>
      <c r="F1678" s="11" t="s">
        <v>30</v>
      </c>
      <c r="G1678" s="11" t="s">
        <v>67</v>
      </c>
      <c r="H1678" s="11" t="s">
        <v>26</v>
      </c>
      <c r="I1678" s="11" t="s">
        <v>27</v>
      </c>
      <c r="J1678" s="11" t="s">
        <v>33</v>
      </c>
      <c r="K1678" s="11" t="s">
        <v>34</v>
      </c>
      <c r="L1678" s="15">
        <v>3</v>
      </c>
      <c r="M1678" s="16">
        <v>92.5</v>
      </c>
      <c r="N1678" s="17">
        <v>0.1</v>
      </c>
      <c r="O1678" s="16">
        <v>46.38</v>
      </c>
      <c r="P1678" s="16">
        <f t="shared" si="185"/>
        <v>249.75</v>
      </c>
      <c r="Q1678" s="16">
        <f t="shared" si="186"/>
        <v>139.13999999999999</v>
      </c>
      <c r="R1678" s="16">
        <f t="shared" si="187"/>
        <v>110.61</v>
      </c>
      <c r="S1678" s="18">
        <f t="shared" si="188"/>
        <v>0.44288288288288302</v>
      </c>
      <c r="T1678" s="19">
        <f>YEAR(SalesDataTable[[#This Row],[Order Date]])</f>
        <v>2026</v>
      </c>
      <c r="U1678" s="18" t="str">
        <f>"Q"&amp;ROUNDUP(MONTH(SalesDataTable[[#This Row],[Order Date]])/3,0)</f>
        <v>Q3</v>
      </c>
      <c r="V1678" s="15">
        <f>MONTH(SalesDataTable[[#This Row],[Order Date]])</f>
        <v>8</v>
      </c>
      <c r="W1678" s="18" t="str">
        <f>TEXT(SalesDataTable[[#This Row],[Order Date]],"mmm")</f>
        <v>Aug</v>
      </c>
    </row>
    <row r="1679" spans="1:23" ht="15.6">
      <c r="A1679" s="11">
        <v>3972</v>
      </c>
      <c r="B1679" s="12">
        <v>46252</v>
      </c>
      <c r="C1679" s="11">
        <f t="shared" si="182"/>
        <v>2026</v>
      </c>
      <c r="D1679" s="13" t="str">
        <f t="shared" si="183"/>
        <v>Aug</v>
      </c>
      <c r="E1679" s="14" t="str">
        <f t="shared" si="184"/>
        <v>Q3</v>
      </c>
      <c r="F1679" s="11" t="s">
        <v>30</v>
      </c>
      <c r="G1679" s="11" t="s">
        <v>31</v>
      </c>
      <c r="H1679" s="11" t="s">
        <v>32</v>
      </c>
      <c r="I1679" s="11" t="s">
        <v>40</v>
      </c>
      <c r="J1679" s="11" t="s">
        <v>28</v>
      </c>
      <c r="K1679" s="11" t="s">
        <v>54</v>
      </c>
      <c r="L1679" s="15">
        <v>5</v>
      </c>
      <c r="M1679" s="16">
        <v>100.48</v>
      </c>
      <c r="N1679" s="17">
        <v>0.1</v>
      </c>
      <c r="O1679" s="16">
        <v>49.67</v>
      </c>
      <c r="P1679" s="16">
        <f t="shared" si="185"/>
        <v>452.16</v>
      </c>
      <c r="Q1679" s="16">
        <f t="shared" si="186"/>
        <v>248.35</v>
      </c>
      <c r="R1679" s="16">
        <f t="shared" si="187"/>
        <v>203.81</v>
      </c>
      <c r="S1679" s="18">
        <f t="shared" si="188"/>
        <v>0.45074752300070797</v>
      </c>
      <c r="T1679" s="19">
        <f>YEAR(SalesDataTable[[#This Row],[Order Date]])</f>
        <v>2026</v>
      </c>
      <c r="U1679" s="18" t="str">
        <f>"Q"&amp;ROUNDUP(MONTH(SalesDataTable[[#This Row],[Order Date]])/3,0)</f>
        <v>Q3</v>
      </c>
      <c r="V1679" s="15">
        <f>MONTH(SalesDataTable[[#This Row],[Order Date]])</f>
        <v>8</v>
      </c>
      <c r="W1679" s="18" t="str">
        <f>TEXT(SalesDataTable[[#This Row],[Order Date]],"mmm")</f>
        <v>Aug</v>
      </c>
    </row>
    <row r="1680" spans="1:23" ht="15.6">
      <c r="A1680" s="11">
        <v>4056</v>
      </c>
      <c r="B1680" s="12">
        <v>46252</v>
      </c>
      <c r="C1680" s="11">
        <f t="shared" si="182"/>
        <v>2026</v>
      </c>
      <c r="D1680" s="13" t="str">
        <f t="shared" si="183"/>
        <v>Aug</v>
      </c>
      <c r="E1680" s="14" t="str">
        <f t="shared" si="184"/>
        <v>Q3</v>
      </c>
      <c r="F1680" s="11" t="s">
        <v>24</v>
      </c>
      <c r="G1680" s="11" t="s">
        <v>74</v>
      </c>
      <c r="H1680" s="11" t="s">
        <v>52</v>
      </c>
      <c r="I1680" s="11" t="s">
        <v>37</v>
      </c>
      <c r="J1680" s="11" t="s">
        <v>47</v>
      </c>
      <c r="K1680" s="11" t="s">
        <v>64</v>
      </c>
      <c r="L1680" s="15">
        <v>2</v>
      </c>
      <c r="M1680" s="16">
        <v>79.78</v>
      </c>
      <c r="N1680" s="17">
        <v>0</v>
      </c>
      <c r="O1680" s="16">
        <v>38.770000000000003</v>
      </c>
      <c r="P1680" s="16">
        <f t="shared" si="185"/>
        <v>159.56</v>
      </c>
      <c r="Q1680" s="16">
        <f t="shared" si="186"/>
        <v>77.540000000000006</v>
      </c>
      <c r="R1680" s="16">
        <f t="shared" si="187"/>
        <v>82.02</v>
      </c>
      <c r="S1680" s="18">
        <f t="shared" si="188"/>
        <v>0.51403860616695896</v>
      </c>
      <c r="T1680" s="19">
        <f>YEAR(SalesDataTable[[#This Row],[Order Date]])</f>
        <v>2026</v>
      </c>
      <c r="U1680" s="18" t="str">
        <f>"Q"&amp;ROUNDUP(MONTH(SalesDataTable[[#This Row],[Order Date]])/3,0)</f>
        <v>Q3</v>
      </c>
      <c r="V1680" s="15">
        <f>MONTH(SalesDataTable[[#This Row],[Order Date]])</f>
        <v>8</v>
      </c>
      <c r="W1680" s="18" t="str">
        <f>TEXT(SalesDataTable[[#This Row],[Order Date]],"mmm")</f>
        <v>Aug</v>
      </c>
    </row>
    <row r="1681" spans="1:23" ht="15.6">
      <c r="A1681" s="11">
        <v>4471</v>
      </c>
      <c r="B1681" s="12">
        <v>46252</v>
      </c>
      <c r="C1681" s="11">
        <f t="shared" si="182"/>
        <v>2026</v>
      </c>
      <c r="D1681" s="13" t="str">
        <f t="shared" si="183"/>
        <v>Aug</v>
      </c>
      <c r="E1681" s="14" t="str">
        <f t="shared" si="184"/>
        <v>Q3</v>
      </c>
      <c r="F1681" s="11" t="s">
        <v>35</v>
      </c>
      <c r="G1681" s="11" t="s">
        <v>63</v>
      </c>
      <c r="H1681" s="11" t="s">
        <v>32</v>
      </c>
      <c r="I1681" s="11" t="s">
        <v>40</v>
      </c>
      <c r="J1681" s="11" t="s">
        <v>33</v>
      </c>
      <c r="K1681" s="11" t="s">
        <v>41</v>
      </c>
      <c r="L1681" s="15">
        <v>4</v>
      </c>
      <c r="M1681" s="16">
        <v>144.44</v>
      </c>
      <c r="N1681" s="17">
        <v>0.1</v>
      </c>
      <c r="O1681" s="16">
        <v>77.66</v>
      </c>
      <c r="P1681" s="16">
        <f t="shared" si="185"/>
        <v>519.98400000000004</v>
      </c>
      <c r="Q1681" s="16">
        <f t="shared" si="186"/>
        <v>310.64</v>
      </c>
      <c r="R1681" s="16">
        <f t="shared" si="187"/>
        <v>209.34399999999999</v>
      </c>
      <c r="S1681" s="18">
        <f t="shared" si="188"/>
        <v>0.40259700298470702</v>
      </c>
      <c r="T1681" s="19">
        <f>YEAR(SalesDataTable[[#This Row],[Order Date]])</f>
        <v>2026</v>
      </c>
      <c r="U1681" s="18" t="str">
        <f>"Q"&amp;ROUNDUP(MONTH(SalesDataTable[[#This Row],[Order Date]])/3,0)</f>
        <v>Q3</v>
      </c>
      <c r="V1681" s="15">
        <f>MONTH(SalesDataTable[[#This Row],[Order Date]])</f>
        <v>8</v>
      </c>
      <c r="W1681" s="18" t="str">
        <f>TEXT(SalesDataTable[[#This Row],[Order Date]],"mmm")</f>
        <v>Aug</v>
      </c>
    </row>
    <row r="1682" spans="1:23" ht="15.6">
      <c r="A1682" s="11">
        <v>1054</v>
      </c>
      <c r="B1682" s="12">
        <v>46253</v>
      </c>
      <c r="C1682" s="11">
        <f t="shared" si="182"/>
        <v>2026</v>
      </c>
      <c r="D1682" s="13" t="str">
        <f t="shared" si="183"/>
        <v>Aug</v>
      </c>
      <c r="E1682" s="14" t="str">
        <f t="shared" si="184"/>
        <v>Q3</v>
      </c>
      <c r="F1682" s="11" t="s">
        <v>30</v>
      </c>
      <c r="G1682" s="11" t="s">
        <v>31</v>
      </c>
      <c r="H1682" s="11" t="s">
        <v>26</v>
      </c>
      <c r="I1682" s="11" t="s">
        <v>27</v>
      </c>
      <c r="J1682" s="11" t="s">
        <v>33</v>
      </c>
      <c r="K1682" s="11" t="s">
        <v>61</v>
      </c>
      <c r="L1682" s="15">
        <v>3</v>
      </c>
      <c r="M1682" s="16">
        <v>157.41999999999999</v>
      </c>
      <c r="N1682" s="17">
        <v>0</v>
      </c>
      <c r="O1682" s="16">
        <v>77.989999999999995</v>
      </c>
      <c r="P1682" s="16">
        <f t="shared" si="185"/>
        <v>472.26</v>
      </c>
      <c r="Q1682" s="16">
        <f t="shared" si="186"/>
        <v>233.97</v>
      </c>
      <c r="R1682" s="16">
        <f t="shared" si="187"/>
        <v>238.29</v>
      </c>
      <c r="S1682" s="18">
        <f t="shared" si="188"/>
        <v>0.50457375174691899</v>
      </c>
      <c r="T1682" s="19">
        <f>YEAR(SalesDataTable[[#This Row],[Order Date]])</f>
        <v>2026</v>
      </c>
      <c r="U1682" s="18" t="str">
        <f>"Q"&amp;ROUNDUP(MONTH(SalesDataTable[[#This Row],[Order Date]])/3,0)</f>
        <v>Q3</v>
      </c>
      <c r="V1682" s="15">
        <f>MONTH(SalesDataTable[[#This Row],[Order Date]])</f>
        <v>8</v>
      </c>
      <c r="W1682" s="18" t="str">
        <f>TEXT(SalesDataTable[[#This Row],[Order Date]],"mmm")</f>
        <v>Aug</v>
      </c>
    </row>
    <row r="1683" spans="1:23" ht="15.6">
      <c r="A1683" s="11">
        <v>1854</v>
      </c>
      <c r="B1683" s="12">
        <v>46253</v>
      </c>
      <c r="C1683" s="11">
        <f t="shared" si="182"/>
        <v>2026</v>
      </c>
      <c r="D1683" s="13" t="str">
        <f t="shared" si="183"/>
        <v>Aug</v>
      </c>
      <c r="E1683" s="14" t="str">
        <f t="shared" si="184"/>
        <v>Q3</v>
      </c>
      <c r="F1683" s="11" t="s">
        <v>30</v>
      </c>
      <c r="G1683" s="11" t="s">
        <v>73</v>
      </c>
      <c r="H1683" s="11" t="s">
        <v>52</v>
      </c>
      <c r="I1683" s="11" t="s">
        <v>40</v>
      </c>
      <c r="J1683" s="11" t="s">
        <v>33</v>
      </c>
      <c r="K1683" s="11" t="s">
        <v>34</v>
      </c>
      <c r="L1683" s="15">
        <v>1</v>
      </c>
      <c r="M1683" s="16">
        <v>90.37</v>
      </c>
      <c r="N1683" s="17">
        <v>0.05</v>
      </c>
      <c r="O1683" s="16">
        <v>45.89</v>
      </c>
      <c r="P1683" s="16">
        <f t="shared" si="185"/>
        <v>85.851500000000001</v>
      </c>
      <c r="Q1683" s="16">
        <f t="shared" si="186"/>
        <v>45.89</v>
      </c>
      <c r="R1683" s="16">
        <f t="shared" si="187"/>
        <v>39.961500000000001</v>
      </c>
      <c r="S1683" s="18">
        <f t="shared" si="188"/>
        <v>0.46547235633623202</v>
      </c>
      <c r="T1683" s="19">
        <f>YEAR(SalesDataTable[[#This Row],[Order Date]])</f>
        <v>2026</v>
      </c>
      <c r="U1683" s="18" t="str">
        <f>"Q"&amp;ROUNDUP(MONTH(SalesDataTable[[#This Row],[Order Date]])/3,0)</f>
        <v>Q3</v>
      </c>
      <c r="V1683" s="15">
        <f>MONTH(SalesDataTable[[#This Row],[Order Date]])</f>
        <v>8</v>
      </c>
      <c r="W1683" s="18" t="str">
        <f>TEXT(SalesDataTable[[#This Row],[Order Date]],"mmm")</f>
        <v>Aug</v>
      </c>
    </row>
    <row r="1684" spans="1:23" ht="15.6">
      <c r="A1684" s="11">
        <v>2140</v>
      </c>
      <c r="B1684" s="12">
        <v>46253</v>
      </c>
      <c r="C1684" s="11">
        <f t="shared" si="182"/>
        <v>2026</v>
      </c>
      <c r="D1684" s="13" t="str">
        <f t="shared" si="183"/>
        <v>Aug</v>
      </c>
      <c r="E1684" s="14" t="str">
        <f t="shared" si="184"/>
        <v>Q3</v>
      </c>
      <c r="F1684" s="11" t="s">
        <v>30</v>
      </c>
      <c r="G1684" s="11" t="s">
        <v>51</v>
      </c>
      <c r="H1684" s="11" t="s">
        <v>32</v>
      </c>
      <c r="I1684" s="11" t="s">
        <v>40</v>
      </c>
      <c r="J1684" s="11" t="s">
        <v>28</v>
      </c>
      <c r="K1684" s="11" t="s">
        <v>54</v>
      </c>
      <c r="L1684" s="15">
        <v>15</v>
      </c>
      <c r="M1684" s="16">
        <v>104.79</v>
      </c>
      <c r="N1684" s="17">
        <v>0.15</v>
      </c>
      <c r="O1684" s="16">
        <v>49.67</v>
      </c>
      <c r="P1684" s="16">
        <f t="shared" si="185"/>
        <v>1336.0725</v>
      </c>
      <c r="Q1684" s="16">
        <f t="shared" si="186"/>
        <v>745.05</v>
      </c>
      <c r="R1684" s="16">
        <f t="shared" si="187"/>
        <v>591.02250000000004</v>
      </c>
      <c r="S1684" s="18">
        <f t="shared" si="188"/>
        <v>0.44235810556687599</v>
      </c>
      <c r="T1684" s="19">
        <f>YEAR(SalesDataTable[[#This Row],[Order Date]])</f>
        <v>2026</v>
      </c>
      <c r="U1684" s="18" t="str">
        <f>"Q"&amp;ROUNDUP(MONTH(SalesDataTable[[#This Row],[Order Date]])/3,0)</f>
        <v>Q3</v>
      </c>
      <c r="V1684" s="15">
        <f>MONTH(SalesDataTable[[#This Row],[Order Date]])</f>
        <v>8</v>
      </c>
      <c r="W1684" s="18" t="str">
        <f>TEXT(SalesDataTable[[#This Row],[Order Date]],"mmm")</f>
        <v>Aug</v>
      </c>
    </row>
    <row r="1685" spans="1:23" ht="15.6">
      <c r="A1685" s="11">
        <v>2328</v>
      </c>
      <c r="B1685" s="12">
        <v>46253</v>
      </c>
      <c r="C1685" s="11">
        <f t="shared" si="182"/>
        <v>2026</v>
      </c>
      <c r="D1685" s="13" t="str">
        <f t="shared" si="183"/>
        <v>Aug</v>
      </c>
      <c r="E1685" s="14" t="str">
        <f t="shared" si="184"/>
        <v>Q3</v>
      </c>
      <c r="F1685" s="11" t="s">
        <v>35</v>
      </c>
      <c r="G1685" s="11" t="s">
        <v>36</v>
      </c>
      <c r="H1685" s="11" t="s">
        <v>26</v>
      </c>
      <c r="I1685" s="11" t="s">
        <v>27</v>
      </c>
      <c r="J1685" s="11" t="s">
        <v>38</v>
      </c>
      <c r="K1685" s="11" t="s">
        <v>68</v>
      </c>
      <c r="L1685" s="15">
        <v>1</v>
      </c>
      <c r="M1685" s="16">
        <v>130.94</v>
      </c>
      <c r="N1685" s="17">
        <v>0</v>
      </c>
      <c r="O1685" s="16">
        <v>66.06</v>
      </c>
      <c r="P1685" s="16">
        <f t="shared" si="185"/>
        <v>130.94</v>
      </c>
      <c r="Q1685" s="16">
        <f t="shared" si="186"/>
        <v>66.06</v>
      </c>
      <c r="R1685" s="16">
        <f t="shared" si="187"/>
        <v>64.88</v>
      </c>
      <c r="S1685" s="18">
        <f t="shared" si="188"/>
        <v>0.49549411944402</v>
      </c>
      <c r="T1685" s="19">
        <f>YEAR(SalesDataTable[[#This Row],[Order Date]])</f>
        <v>2026</v>
      </c>
      <c r="U1685" s="18" t="str">
        <f>"Q"&amp;ROUNDUP(MONTH(SalesDataTable[[#This Row],[Order Date]])/3,0)</f>
        <v>Q3</v>
      </c>
      <c r="V1685" s="15">
        <f>MONTH(SalesDataTable[[#This Row],[Order Date]])</f>
        <v>8</v>
      </c>
      <c r="W1685" s="18" t="str">
        <f>TEXT(SalesDataTable[[#This Row],[Order Date]],"mmm")</f>
        <v>Aug</v>
      </c>
    </row>
    <row r="1686" spans="1:23" ht="15.6">
      <c r="A1686" s="11">
        <v>4215</v>
      </c>
      <c r="B1686" s="12">
        <v>46253</v>
      </c>
      <c r="C1686" s="11">
        <f t="shared" si="182"/>
        <v>2026</v>
      </c>
      <c r="D1686" s="13" t="str">
        <f t="shared" si="183"/>
        <v>Aug</v>
      </c>
      <c r="E1686" s="14" t="str">
        <f t="shared" si="184"/>
        <v>Q3</v>
      </c>
      <c r="F1686" s="11" t="s">
        <v>30</v>
      </c>
      <c r="G1686" s="11" t="s">
        <v>51</v>
      </c>
      <c r="H1686" s="11" t="s">
        <v>26</v>
      </c>
      <c r="I1686" s="11" t="s">
        <v>27</v>
      </c>
      <c r="J1686" s="11" t="s">
        <v>28</v>
      </c>
      <c r="K1686" s="11" t="s">
        <v>50</v>
      </c>
      <c r="L1686" s="15">
        <v>1</v>
      </c>
      <c r="M1686" s="16">
        <v>40.42</v>
      </c>
      <c r="N1686" s="17">
        <v>0.05</v>
      </c>
      <c r="O1686" s="16">
        <v>16.62</v>
      </c>
      <c r="P1686" s="16">
        <f t="shared" si="185"/>
        <v>38.399000000000001</v>
      </c>
      <c r="Q1686" s="16">
        <f t="shared" si="186"/>
        <v>16.62</v>
      </c>
      <c r="R1686" s="16">
        <f t="shared" si="187"/>
        <v>21.779</v>
      </c>
      <c r="S1686" s="18">
        <f t="shared" si="188"/>
        <v>0.56717622854761796</v>
      </c>
      <c r="T1686" s="19">
        <f>YEAR(SalesDataTable[[#This Row],[Order Date]])</f>
        <v>2026</v>
      </c>
      <c r="U1686" s="18" t="str">
        <f>"Q"&amp;ROUNDUP(MONTH(SalesDataTable[[#This Row],[Order Date]])/3,0)</f>
        <v>Q3</v>
      </c>
      <c r="V1686" s="15">
        <f>MONTH(SalesDataTable[[#This Row],[Order Date]])</f>
        <v>8</v>
      </c>
      <c r="W1686" s="18" t="str">
        <f>TEXT(SalesDataTable[[#This Row],[Order Date]],"mmm")</f>
        <v>Aug</v>
      </c>
    </row>
    <row r="1687" spans="1:23" ht="15.6">
      <c r="A1687" s="11">
        <v>4563</v>
      </c>
      <c r="B1687" s="12">
        <v>46253</v>
      </c>
      <c r="C1687" s="11">
        <f t="shared" si="182"/>
        <v>2026</v>
      </c>
      <c r="D1687" s="13" t="str">
        <f t="shared" si="183"/>
        <v>Aug</v>
      </c>
      <c r="E1687" s="14" t="str">
        <f t="shared" si="184"/>
        <v>Q3</v>
      </c>
      <c r="F1687" s="11" t="s">
        <v>30</v>
      </c>
      <c r="G1687" s="11" t="s">
        <v>65</v>
      </c>
      <c r="H1687" s="11" t="s">
        <v>52</v>
      </c>
      <c r="I1687" s="11" t="s">
        <v>27</v>
      </c>
      <c r="J1687" s="11" t="s">
        <v>47</v>
      </c>
      <c r="K1687" s="11" t="s">
        <v>48</v>
      </c>
      <c r="L1687" s="15">
        <v>1</v>
      </c>
      <c r="M1687" s="16">
        <v>338.45</v>
      </c>
      <c r="N1687" s="17">
        <v>0.15</v>
      </c>
      <c r="O1687" s="16">
        <v>197.2</v>
      </c>
      <c r="P1687" s="16">
        <f t="shared" si="185"/>
        <v>287.6825</v>
      </c>
      <c r="Q1687" s="16">
        <f t="shared" si="186"/>
        <v>197.2</v>
      </c>
      <c r="R1687" s="16">
        <f t="shared" si="187"/>
        <v>90.482500000000002</v>
      </c>
      <c r="S1687" s="18">
        <f t="shared" si="188"/>
        <v>0.31452208598020398</v>
      </c>
      <c r="T1687" s="19">
        <f>YEAR(SalesDataTable[[#This Row],[Order Date]])</f>
        <v>2026</v>
      </c>
      <c r="U1687" s="18" t="str">
        <f>"Q"&amp;ROUNDUP(MONTH(SalesDataTable[[#This Row],[Order Date]])/3,0)</f>
        <v>Q3</v>
      </c>
      <c r="V1687" s="15">
        <f>MONTH(SalesDataTable[[#This Row],[Order Date]])</f>
        <v>8</v>
      </c>
      <c r="W1687" s="18" t="str">
        <f>TEXT(SalesDataTable[[#This Row],[Order Date]],"mmm")</f>
        <v>Aug</v>
      </c>
    </row>
    <row r="1688" spans="1:23" ht="15.6">
      <c r="A1688" s="11">
        <v>4775</v>
      </c>
      <c r="B1688" s="12">
        <v>46253</v>
      </c>
      <c r="C1688" s="11">
        <f t="shared" si="182"/>
        <v>2026</v>
      </c>
      <c r="D1688" s="13" t="str">
        <f t="shared" si="183"/>
        <v>Aug</v>
      </c>
      <c r="E1688" s="14" t="str">
        <f t="shared" si="184"/>
        <v>Q3</v>
      </c>
      <c r="F1688" s="11" t="s">
        <v>35</v>
      </c>
      <c r="G1688" s="11" t="s">
        <v>63</v>
      </c>
      <c r="H1688" s="11" t="s">
        <v>52</v>
      </c>
      <c r="I1688" s="11" t="s">
        <v>27</v>
      </c>
      <c r="J1688" s="11" t="s">
        <v>28</v>
      </c>
      <c r="K1688" s="11" t="s">
        <v>54</v>
      </c>
      <c r="L1688" s="15">
        <v>1</v>
      </c>
      <c r="M1688" s="16">
        <v>103.92</v>
      </c>
      <c r="N1688" s="17">
        <v>0.05</v>
      </c>
      <c r="O1688" s="16">
        <v>50.71</v>
      </c>
      <c r="P1688" s="16">
        <f t="shared" si="185"/>
        <v>98.724000000000004</v>
      </c>
      <c r="Q1688" s="16">
        <f t="shared" si="186"/>
        <v>50.71</v>
      </c>
      <c r="R1688" s="16">
        <f t="shared" si="187"/>
        <v>48.014000000000003</v>
      </c>
      <c r="S1688" s="18">
        <f t="shared" si="188"/>
        <v>0.48634577205137602</v>
      </c>
      <c r="T1688" s="19">
        <f>YEAR(SalesDataTable[[#This Row],[Order Date]])</f>
        <v>2026</v>
      </c>
      <c r="U1688" s="18" t="str">
        <f>"Q"&amp;ROUNDUP(MONTH(SalesDataTable[[#This Row],[Order Date]])/3,0)</f>
        <v>Q3</v>
      </c>
      <c r="V1688" s="15">
        <f>MONTH(SalesDataTable[[#This Row],[Order Date]])</f>
        <v>8</v>
      </c>
      <c r="W1688" s="18" t="str">
        <f>TEXT(SalesDataTable[[#This Row],[Order Date]],"mmm")</f>
        <v>Aug</v>
      </c>
    </row>
    <row r="1689" spans="1:23" ht="15.6">
      <c r="A1689" s="11">
        <v>247</v>
      </c>
      <c r="B1689" s="12">
        <v>46254</v>
      </c>
      <c r="C1689" s="11">
        <f t="shared" si="182"/>
        <v>2026</v>
      </c>
      <c r="D1689" s="13" t="str">
        <f t="shared" si="183"/>
        <v>Aug</v>
      </c>
      <c r="E1689" s="14" t="str">
        <f t="shared" si="184"/>
        <v>Q3</v>
      </c>
      <c r="F1689" s="11" t="s">
        <v>24</v>
      </c>
      <c r="G1689" s="11" t="s">
        <v>60</v>
      </c>
      <c r="H1689" s="11" t="s">
        <v>26</v>
      </c>
      <c r="I1689" s="11" t="s">
        <v>37</v>
      </c>
      <c r="J1689" s="11" t="s">
        <v>28</v>
      </c>
      <c r="K1689" s="11" t="s">
        <v>46</v>
      </c>
      <c r="L1689" s="15">
        <v>6</v>
      </c>
      <c r="M1689" s="16">
        <v>51.67</v>
      </c>
      <c r="N1689" s="17">
        <v>0.1</v>
      </c>
      <c r="O1689" s="16">
        <v>23.1</v>
      </c>
      <c r="P1689" s="16">
        <f t="shared" si="185"/>
        <v>279.01799999999997</v>
      </c>
      <c r="Q1689" s="16">
        <f t="shared" si="186"/>
        <v>138.6</v>
      </c>
      <c r="R1689" s="16">
        <f t="shared" si="187"/>
        <v>140.41800000000001</v>
      </c>
      <c r="S1689" s="18">
        <f t="shared" si="188"/>
        <v>0.50325785433197801</v>
      </c>
      <c r="T1689" s="19">
        <f>YEAR(SalesDataTable[[#This Row],[Order Date]])</f>
        <v>2026</v>
      </c>
      <c r="U1689" s="18" t="str">
        <f>"Q"&amp;ROUNDUP(MONTH(SalesDataTable[[#This Row],[Order Date]])/3,0)</f>
        <v>Q3</v>
      </c>
      <c r="V1689" s="15">
        <f>MONTH(SalesDataTable[[#This Row],[Order Date]])</f>
        <v>8</v>
      </c>
      <c r="W1689" s="18" t="str">
        <f>TEXT(SalesDataTable[[#This Row],[Order Date]],"mmm")</f>
        <v>Aug</v>
      </c>
    </row>
    <row r="1690" spans="1:23" ht="15.6">
      <c r="A1690" s="11">
        <v>827</v>
      </c>
      <c r="B1690" s="12">
        <v>46254</v>
      </c>
      <c r="C1690" s="11">
        <f t="shared" si="182"/>
        <v>2026</v>
      </c>
      <c r="D1690" s="13" t="str">
        <f t="shared" si="183"/>
        <v>Aug</v>
      </c>
      <c r="E1690" s="14" t="str">
        <f t="shared" si="184"/>
        <v>Q3</v>
      </c>
      <c r="F1690" s="11" t="s">
        <v>30</v>
      </c>
      <c r="G1690" s="11" t="s">
        <v>67</v>
      </c>
      <c r="H1690" s="11" t="s">
        <v>32</v>
      </c>
      <c r="I1690" s="11" t="s">
        <v>27</v>
      </c>
      <c r="J1690" s="11" t="s">
        <v>38</v>
      </c>
      <c r="K1690" s="11" t="s">
        <v>72</v>
      </c>
      <c r="L1690" s="15">
        <v>4</v>
      </c>
      <c r="M1690" s="16">
        <v>166.02</v>
      </c>
      <c r="N1690" s="17">
        <v>0.1</v>
      </c>
      <c r="O1690" s="16">
        <v>87.99</v>
      </c>
      <c r="P1690" s="16">
        <f t="shared" si="185"/>
        <v>597.67200000000003</v>
      </c>
      <c r="Q1690" s="16">
        <f t="shared" si="186"/>
        <v>351.96</v>
      </c>
      <c r="R1690" s="16">
        <f t="shared" si="187"/>
        <v>245.71199999999999</v>
      </c>
      <c r="S1690" s="18">
        <f t="shared" si="188"/>
        <v>0.41111512669156303</v>
      </c>
      <c r="T1690" s="19">
        <f>YEAR(SalesDataTable[[#This Row],[Order Date]])</f>
        <v>2026</v>
      </c>
      <c r="U1690" s="18" t="str">
        <f>"Q"&amp;ROUNDUP(MONTH(SalesDataTable[[#This Row],[Order Date]])/3,0)</f>
        <v>Q3</v>
      </c>
      <c r="V1690" s="15">
        <f>MONTH(SalesDataTable[[#This Row],[Order Date]])</f>
        <v>8</v>
      </c>
      <c r="W1690" s="18" t="str">
        <f>TEXT(SalesDataTable[[#This Row],[Order Date]],"mmm")</f>
        <v>Aug</v>
      </c>
    </row>
    <row r="1691" spans="1:23" ht="15.6">
      <c r="A1691" s="11">
        <v>1156</v>
      </c>
      <c r="B1691" s="12">
        <v>46254</v>
      </c>
      <c r="C1691" s="11">
        <f t="shared" si="182"/>
        <v>2026</v>
      </c>
      <c r="D1691" s="13" t="str">
        <f t="shared" si="183"/>
        <v>Aug</v>
      </c>
      <c r="E1691" s="14" t="str">
        <f t="shared" si="184"/>
        <v>Q3</v>
      </c>
      <c r="F1691" s="11" t="s">
        <v>35</v>
      </c>
      <c r="G1691" s="11" t="s">
        <v>49</v>
      </c>
      <c r="H1691" s="11" t="s">
        <v>43</v>
      </c>
      <c r="I1691" s="11" t="s">
        <v>37</v>
      </c>
      <c r="J1691" s="11" t="s">
        <v>28</v>
      </c>
      <c r="K1691" s="11" t="s">
        <v>46</v>
      </c>
      <c r="L1691" s="15">
        <v>2</v>
      </c>
      <c r="M1691" s="16">
        <v>50.59</v>
      </c>
      <c r="N1691" s="17">
        <v>0.1</v>
      </c>
      <c r="O1691" s="16">
        <v>22.68</v>
      </c>
      <c r="P1691" s="16">
        <f t="shared" si="185"/>
        <v>91.061999999999998</v>
      </c>
      <c r="Q1691" s="16">
        <f t="shared" si="186"/>
        <v>45.36</v>
      </c>
      <c r="R1691" s="16">
        <f t="shared" si="187"/>
        <v>45.701999999999998</v>
      </c>
      <c r="S1691" s="18">
        <f t="shared" si="188"/>
        <v>0.50187784147064596</v>
      </c>
      <c r="T1691" s="19">
        <f>YEAR(SalesDataTable[[#This Row],[Order Date]])</f>
        <v>2026</v>
      </c>
      <c r="U1691" s="18" t="str">
        <f>"Q"&amp;ROUNDUP(MONTH(SalesDataTable[[#This Row],[Order Date]])/3,0)</f>
        <v>Q3</v>
      </c>
      <c r="V1691" s="15">
        <f>MONTH(SalesDataTable[[#This Row],[Order Date]])</f>
        <v>8</v>
      </c>
      <c r="W1691" s="18" t="str">
        <f>TEXT(SalesDataTable[[#This Row],[Order Date]],"mmm")</f>
        <v>Aug</v>
      </c>
    </row>
    <row r="1692" spans="1:23" ht="15.6">
      <c r="A1692" s="11">
        <v>1543</v>
      </c>
      <c r="B1692" s="12">
        <v>46254</v>
      </c>
      <c r="C1692" s="11">
        <f t="shared" si="182"/>
        <v>2026</v>
      </c>
      <c r="D1692" s="13" t="str">
        <f t="shared" si="183"/>
        <v>Aug</v>
      </c>
      <c r="E1692" s="14" t="str">
        <f t="shared" si="184"/>
        <v>Q3</v>
      </c>
      <c r="F1692" s="11" t="s">
        <v>44</v>
      </c>
      <c r="G1692" s="11" t="s">
        <v>55</v>
      </c>
      <c r="H1692" s="11" t="s">
        <v>43</v>
      </c>
      <c r="I1692" s="11" t="s">
        <v>27</v>
      </c>
      <c r="J1692" s="11" t="s">
        <v>33</v>
      </c>
      <c r="K1692" s="11" t="s">
        <v>61</v>
      </c>
      <c r="L1692" s="15">
        <v>1</v>
      </c>
      <c r="M1692" s="16">
        <v>155.83000000000001</v>
      </c>
      <c r="N1692" s="17">
        <v>0</v>
      </c>
      <c r="O1692" s="16">
        <v>77.260000000000005</v>
      </c>
      <c r="P1692" s="16">
        <f t="shared" si="185"/>
        <v>155.83000000000001</v>
      </c>
      <c r="Q1692" s="16">
        <f t="shared" si="186"/>
        <v>77.260000000000005</v>
      </c>
      <c r="R1692" s="16">
        <f t="shared" si="187"/>
        <v>78.569999999999993</v>
      </c>
      <c r="S1692" s="18">
        <f t="shared" si="188"/>
        <v>0.50420329846627698</v>
      </c>
      <c r="T1692" s="19">
        <f>YEAR(SalesDataTable[[#This Row],[Order Date]])</f>
        <v>2026</v>
      </c>
      <c r="U1692" s="18" t="str">
        <f>"Q"&amp;ROUNDUP(MONTH(SalesDataTable[[#This Row],[Order Date]])/3,0)</f>
        <v>Q3</v>
      </c>
      <c r="V1692" s="15">
        <f>MONTH(SalesDataTable[[#This Row],[Order Date]])</f>
        <v>8</v>
      </c>
      <c r="W1692" s="18" t="str">
        <f>TEXT(SalesDataTable[[#This Row],[Order Date]],"mmm")</f>
        <v>Aug</v>
      </c>
    </row>
    <row r="1693" spans="1:23" ht="15.6">
      <c r="A1693" s="11">
        <v>2613</v>
      </c>
      <c r="B1693" s="12">
        <v>46254</v>
      </c>
      <c r="C1693" s="11">
        <f t="shared" si="182"/>
        <v>2026</v>
      </c>
      <c r="D1693" s="13" t="str">
        <f t="shared" si="183"/>
        <v>Aug</v>
      </c>
      <c r="E1693" s="14" t="str">
        <f t="shared" si="184"/>
        <v>Q3</v>
      </c>
      <c r="F1693" s="11" t="s">
        <v>44</v>
      </c>
      <c r="G1693" s="11" t="s">
        <v>45</v>
      </c>
      <c r="H1693" s="11" t="s">
        <v>26</v>
      </c>
      <c r="I1693" s="11" t="s">
        <v>37</v>
      </c>
      <c r="J1693" s="11" t="s">
        <v>58</v>
      </c>
      <c r="K1693" s="11" t="s">
        <v>66</v>
      </c>
      <c r="L1693" s="15">
        <v>1</v>
      </c>
      <c r="M1693" s="16">
        <v>36.380000000000003</v>
      </c>
      <c r="N1693" s="17">
        <v>0.05</v>
      </c>
      <c r="O1693" s="16">
        <v>14.2</v>
      </c>
      <c r="P1693" s="16">
        <f t="shared" si="185"/>
        <v>34.561</v>
      </c>
      <c r="Q1693" s="16">
        <f t="shared" si="186"/>
        <v>14.2</v>
      </c>
      <c r="R1693" s="16">
        <f t="shared" si="187"/>
        <v>20.361000000000001</v>
      </c>
      <c r="S1693" s="18">
        <f t="shared" si="188"/>
        <v>0.58913225890454601</v>
      </c>
      <c r="T1693" s="19">
        <f>YEAR(SalesDataTable[[#This Row],[Order Date]])</f>
        <v>2026</v>
      </c>
      <c r="U1693" s="18" t="str">
        <f>"Q"&amp;ROUNDUP(MONTH(SalesDataTable[[#This Row],[Order Date]])/3,0)</f>
        <v>Q3</v>
      </c>
      <c r="V1693" s="15">
        <f>MONTH(SalesDataTable[[#This Row],[Order Date]])</f>
        <v>8</v>
      </c>
      <c r="W1693" s="18" t="str">
        <f>TEXT(SalesDataTable[[#This Row],[Order Date]],"mmm")</f>
        <v>Aug</v>
      </c>
    </row>
    <row r="1694" spans="1:23" ht="15.6">
      <c r="A1694" s="11">
        <v>3002</v>
      </c>
      <c r="B1694" s="12">
        <v>46254</v>
      </c>
      <c r="C1694" s="11">
        <f t="shared" si="182"/>
        <v>2026</v>
      </c>
      <c r="D1694" s="13" t="str">
        <f t="shared" si="183"/>
        <v>Aug</v>
      </c>
      <c r="E1694" s="14" t="str">
        <f t="shared" si="184"/>
        <v>Q3</v>
      </c>
      <c r="F1694" s="11" t="s">
        <v>30</v>
      </c>
      <c r="G1694" s="11" t="s">
        <v>67</v>
      </c>
      <c r="H1694" s="11" t="s">
        <v>43</v>
      </c>
      <c r="I1694" s="11" t="s">
        <v>37</v>
      </c>
      <c r="J1694" s="11" t="s">
        <v>47</v>
      </c>
      <c r="K1694" s="11" t="s">
        <v>75</v>
      </c>
      <c r="L1694" s="15">
        <v>2</v>
      </c>
      <c r="M1694" s="16">
        <v>124.09</v>
      </c>
      <c r="N1694" s="17">
        <v>0</v>
      </c>
      <c r="O1694" s="16">
        <v>60.39</v>
      </c>
      <c r="P1694" s="16">
        <f t="shared" si="185"/>
        <v>248.18</v>
      </c>
      <c r="Q1694" s="16">
        <f t="shared" si="186"/>
        <v>120.78</v>
      </c>
      <c r="R1694" s="16">
        <f t="shared" si="187"/>
        <v>127.4</v>
      </c>
      <c r="S1694" s="18">
        <f t="shared" si="188"/>
        <v>0.513337094044645</v>
      </c>
      <c r="T1694" s="19">
        <f>YEAR(SalesDataTable[[#This Row],[Order Date]])</f>
        <v>2026</v>
      </c>
      <c r="U1694" s="18" t="str">
        <f>"Q"&amp;ROUNDUP(MONTH(SalesDataTable[[#This Row],[Order Date]])/3,0)</f>
        <v>Q3</v>
      </c>
      <c r="V1694" s="15">
        <f>MONTH(SalesDataTable[[#This Row],[Order Date]])</f>
        <v>8</v>
      </c>
      <c r="W1694" s="18" t="str">
        <f>TEXT(SalesDataTable[[#This Row],[Order Date]],"mmm")</f>
        <v>Aug</v>
      </c>
    </row>
    <row r="1695" spans="1:23" ht="15.6">
      <c r="A1695" s="11">
        <v>3103</v>
      </c>
      <c r="B1695" s="12">
        <v>46254</v>
      </c>
      <c r="C1695" s="11">
        <f t="shared" si="182"/>
        <v>2026</v>
      </c>
      <c r="D1695" s="13" t="str">
        <f t="shared" si="183"/>
        <v>Aug</v>
      </c>
      <c r="E1695" s="14" t="str">
        <f t="shared" si="184"/>
        <v>Q3</v>
      </c>
      <c r="F1695" s="11" t="s">
        <v>44</v>
      </c>
      <c r="G1695" s="11" t="s">
        <v>57</v>
      </c>
      <c r="H1695" s="11" t="s">
        <v>26</v>
      </c>
      <c r="I1695" s="11" t="s">
        <v>37</v>
      </c>
      <c r="J1695" s="11" t="s">
        <v>33</v>
      </c>
      <c r="K1695" s="11" t="s">
        <v>41</v>
      </c>
      <c r="L1695" s="15">
        <v>1</v>
      </c>
      <c r="M1695" s="16">
        <v>141.97999999999999</v>
      </c>
      <c r="N1695" s="17">
        <v>0.05</v>
      </c>
      <c r="O1695" s="16">
        <v>79.510000000000005</v>
      </c>
      <c r="P1695" s="16">
        <f t="shared" si="185"/>
        <v>134.881</v>
      </c>
      <c r="Q1695" s="16">
        <f t="shared" si="186"/>
        <v>79.510000000000005</v>
      </c>
      <c r="R1695" s="16">
        <f t="shared" si="187"/>
        <v>55.371000000000002</v>
      </c>
      <c r="S1695" s="18">
        <f t="shared" si="188"/>
        <v>0.41051741905828099</v>
      </c>
      <c r="T1695" s="19">
        <f>YEAR(SalesDataTable[[#This Row],[Order Date]])</f>
        <v>2026</v>
      </c>
      <c r="U1695" s="18" t="str">
        <f>"Q"&amp;ROUNDUP(MONTH(SalesDataTable[[#This Row],[Order Date]])/3,0)</f>
        <v>Q3</v>
      </c>
      <c r="V1695" s="15">
        <f>MONTH(SalesDataTable[[#This Row],[Order Date]])</f>
        <v>8</v>
      </c>
      <c r="W1695" s="18" t="str">
        <f>TEXT(SalesDataTable[[#This Row],[Order Date]],"mmm")</f>
        <v>Aug</v>
      </c>
    </row>
    <row r="1696" spans="1:23" ht="15.6">
      <c r="A1696" s="11">
        <v>3234</v>
      </c>
      <c r="B1696" s="12">
        <v>46254</v>
      </c>
      <c r="C1696" s="11">
        <f t="shared" si="182"/>
        <v>2026</v>
      </c>
      <c r="D1696" s="13" t="str">
        <f t="shared" si="183"/>
        <v>Aug</v>
      </c>
      <c r="E1696" s="14" t="str">
        <f t="shared" si="184"/>
        <v>Q3</v>
      </c>
      <c r="F1696" s="11" t="s">
        <v>44</v>
      </c>
      <c r="G1696" s="11" t="s">
        <v>71</v>
      </c>
      <c r="H1696" s="11" t="s">
        <v>43</v>
      </c>
      <c r="I1696" s="11" t="s">
        <v>37</v>
      </c>
      <c r="J1696" s="11" t="s">
        <v>47</v>
      </c>
      <c r="K1696" s="11" t="s">
        <v>75</v>
      </c>
      <c r="L1696" s="15">
        <v>5</v>
      </c>
      <c r="M1696" s="16">
        <v>121.93</v>
      </c>
      <c r="N1696" s="17">
        <v>0.15</v>
      </c>
      <c r="O1696" s="16">
        <v>62.28</v>
      </c>
      <c r="P1696" s="16">
        <f t="shared" si="185"/>
        <v>518.20249999999999</v>
      </c>
      <c r="Q1696" s="16">
        <f t="shared" si="186"/>
        <v>311.39999999999998</v>
      </c>
      <c r="R1696" s="16">
        <f t="shared" si="187"/>
        <v>206.80250000000001</v>
      </c>
      <c r="S1696" s="18">
        <f t="shared" si="188"/>
        <v>0.39907661580173798</v>
      </c>
      <c r="T1696" s="19">
        <f>YEAR(SalesDataTable[[#This Row],[Order Date]])</f>
        <v>2026</v>
      </c>
      <c r="U1696" s="18" t="str">
        <f>"Q"&amp;ROUNDUP(MONTH(SalesDataTable[[#This Row],[Order Date]])/3,0)</f>
        <v>Q3</v>
      </c>
      <c r="V1696" s="15">
        <f>MONTH(SalesDataTable[[#This Row],[Order Date]])</f>
        <v>8</v>
      </c>
      <c r="W1696" s="18" t="str">
        <f>TEXT(SalesDataTable[[#This Row],[Order Date]],"mmm")</f>
        <v>Aug</v>
      </c>
    </row>
    <row r="1697" spans="1:23" ht="15.6">
      <c r="A1697" s="11">
        <v>3281</v>
      </c>
      <c r="B1697" s="12">
        <v>46254</v>
      </c>
      <c r="C1697" s="11">
        <f t="shared" si="182"/>
        <v>2026</v>
      </c>
      <c r="D1697" s="13" t="str">
        <f t="shared" si="183"/>
        <v>Aug</v>
      </c>
      <c r="E1697" s="14" t="str">
        <f t="shared" si="184"/>
        <v>Q3</v>
      </c>
      <c r="F1697" s="11" t="s">
        <v>44</v>
      </c>
      <c r="G1697" s="11" t="s">
        <v>45</v>
      </c>
      <c r="H1697" s="11" t="s">
        <v>26</v>
      </c>
      <c r="I1697" s="11" t="s">
        <v>37</v>
      </c>
      <c r="J1697" s="11" t="s">
        <v>38</v>
      </c>
      <c r="K1697" s="11" t="s">
        <v>39</v>
      </c>
      <c r="L1697" s="15">
        <v>1</v>
      </c>
      <c r="M1697" s="16">
        <v>35.58</v>
      </c>
      <c r="N1697" s="17">
        <v>0.15</v>
      </c>
      <c r="O1697" s="16">
        <v>13.94</v>
      </c>
      <c r="P1697" s="16">
        <f t="shared" si="185"/>
        <v>30.242999999999999</v>
      </c>
      <c r="Q1697" s="16">
        <f t="shared" si="186"/>
        <v>13.94</v>
      </c>
      <c r="R1697" s="16">
        <f t="shared" si="187"/>
        <v>16.303000000000001</v>
      </c>
      <c r="S1697" s="18">
        <f t="shared" si="188"/>
        <v>0.53906689151208498</v>
      </c>
      <c r="T1697" s="19">
        <f>YEAR(SalesDataTable[[#This Row],[Order Date]])</f>
        <v>2026</v>
      </c>
      <c r="U1697" s="18" t="str">
        <f>"Q"&amp;ROUNDUP(MONTH(SalesDataTable[[#This Row],[Order Date]])/3,0)</f>
        <v>Q3</v>
      </c>
      <c r="V1697" s="15">
        <f>MONTH(SalesDataTable[[#This Row],[Order Date]])</f>
        <v>8</v>
      </c>
      <c r="W1697" s="18" t="str">
        <f>TEXT(SalesDataTable[[#This Row],[Order Date]],"mmm")</f>
        <v>Aug</v>
      </c>
    </row>
    <row r="1698" spans="1:23" ht="15.6">
      <c r="A1698" s="11">
        <v>3870</v>
      </c>
      <c r="B1698" s="12">
        <v>46254</v>
      </c>
      <c r="C1698" s="11">
        <f t="shared" si="182"/>
        <v>2026</v>
      </c>
      <c r="D1698" s="13" t="str">
        <f t="shared" si="183"/>
        <v>Aug</v>
      </c>
      <c r="E1698" s="14" t="str">
        <f t="shared" si="184"/>
        <v>Q3</v>
      </c>
      <c r="F1698" s="11" t="s">
        <v>35</v>
      </c>
      <c r="G1698" s="11" t="s">
        <v>49</v>
      </c>
      <c r="H1698" s="11" t="s">
        <v>52</v>
      </c>
      <c r="I1698" s="11" t="s">
        <v>27</v>
      </c>
      <c r="J1698" s="11" t="s">
        <v>33</v>
      </c>
      <c r="K1698" s="11" t="s">
        <v>61</v>
      </c>
      <c r="L1698" s="15">
        <v>1</v>
      </c>
      <c r="M1698" s="16">
        <v>157.84</v>
      </c>
      <c r="N1698" s="17">
        <v>0</v>
      </c>
      <c r="O1698" s="16">
        <v>77.87</v>
      </c>
      <c r="P1698" s="16">
        <f t="shared" si="185"/>
        <v>157.84</v>
      </c>
      <c r="Q1698" s="16">
        <f t="shared" si="186"/>
        <v>77.87</v>
      </c>
      <c r="R1698" s="16">
        <f t="shared" si="187"/>
        <v>79.97</v>
      </c>
      <c r="S1698" s="18">
        <f t="shared" si="188"/>
        <v>0.506652306132793</v>
      </c>
      <c r="T1698" s="19">
        <f>YEAR(SalesDataTable[[#This Row],[Order Date]])</f>
        <v>2026</v>
      </c>
      <c r="U1698" s="18" t="str">
        <f>"Q"&amp;ROUNDUP(MONTH(SalesDataTable[[#This Row],[Order Date]])/3,0)</f>
        <v>Q3</v>
      </c>
      <c r="V1698" s="15">
        <f>MONTH(SalesDataTable[[#This Row],[Order Date]])</f>
        <v>8</v>
      </c>
      <c r="W1698" s="18" t="str">
        <f>TEXT(SalesDataTable[[#This Row],[Order Date]],"mmm")</f>
        <v>Aug</v>
      </c>
    </row>
    <row r="1699" spans="1:23" ht="15.6">
      <c r="A1699" s="11">
        <v>3938</v>
      </c>
      <c r="B1699" s="12">
        <v>46254</v>
      </c>
      <c r="C1699" s="11">
        <f t="shared" si="182"/>
        <v>2026</v>
      </c>
      <c r="D1699" s="13" t="str">
        <f t="shared" si="183"/>
        <v>Aug</v>
      </c>
      <c r="E1699" s="14" t="str">
        <f t="shared" si="184"/>
        <v>Q3</v>
      </c>
      <c r="F1699" s="11" t="s">
        <v>30</v>
      </c>
      <c r="G1699" s="11" t="s">
        <v>67</v>
      </c>
      <c r="H1699" s="11" t="s">
        <v>26</v>
      </c>
      <c r="I1699" s="11" t="s">
        <v>37</v>
      </c>
      <c r="J1699" s="11" t="s">
        <v>47</v>
      </c>
      <c r="K1699" s="11" t="s">
        <v>48</v>
      </c>
      <c r="L1699" s="15">
        <v>1</v>
      </c>
      <c r="M1699" s="16">
        <v>336.35</v>
      </c>
      <c r="N1699" s="17">
        <v>0</v>
      </c>
      <c r="O1699" s="16">
        <v>195.07</v>
      </c>
      <c r="P1699" s="16">
        <f t="shared" si="185"/>
        <v>336.35</v>
      </c>
      <c r="Q1699" s="16">
        <f t="shared" si="186"/>
        <v>195.07</v>
      </c>
      <c r="R1699" s="16">
        <f t="shared" si="187"/>
        <v>141.28</v>
      </c>
      <c r="S1699" s="18">
        <f t="shared" si="188"/>
        <v>0.42003865021554898</v>
      </c>
      <c r="T1699" s="19">
        <f>YEAR(SalesDataTable[[#This Row],[Order Date]])</f>
        <v>2026</v>
      </c>
      <c r="U1699" s="18" t="str">
        <f>"Q"&amp;ROUNDUP(MONTH(SalesDataTable[[#This Row],[Order Date]])/3,0)</f>
        <v>Q3</v>
      </c>
      <c r="V1699" s="15">
        <f>MONTH(SalesDataTable[[#This Row],[Order Date]])</f>
        <v>8</v>
      </c>
      <c r="W1699" s="18" t="str">
        <f>TEXT(SalesDataTable[[#This Row],[Order Date]],"mmm")</f>
        <v>Aug</v>
      </c>
    </row>
    <row r="1700" spans="1:23" ht="15.6">
      <c r="A1700" s="11">
        <v>4237</v>
      </c>
      <c r="B1700" s="12">
        <v>46254</v>
      </c>
      <c r="C1700" s="11">
        <f t="shared" si="182"/>
        <v>2026</v>
      </c>
      <c r="D1700" s="13" t="str">
        <f t="shared" si="183"/>
        <v>Aug</v>
      </c>
      <c r="E1700" s="14" t="str">
        <f t="shared" si="184"/>
        <v>Q3</v>
      </c>
      <c r="F1700" s="11" t="s">
        <v>44</v>
      </c>
      <c r="G1700" s="11" t="s">
        <v>71</v>
      </c>
      <c r="H1700" s="11" t="s">
        <v>32</v>
      </c>
      <c r="I1700" s="11" t="s">
        <v>27</v>
      </c>
      <c r="J1700" s="11" t="s">
        <v>33</v>
      </c>
      <c r="K1700" s="11" t="s">
        <v>61</v>
      </c>
      <c r="L1700" s="15">
        <v>3</v>
      </c>
      <c r="M1700" s="16">
        <v>153.03</v>
      </c>
      <c r="N1700" s="17">
        <v>0.15</v>
      </c>
      <c r="O1700" s="16">
        <v>78.239999999999995</v>
      </c>
      <c r="P1700" s="16">
        <f t="shared" si="185"/>
        <v>390.22649999999999</v>
      </c>
      <c r="Q1700" s="16">
        <f t="shared" si="186"/>
        <v>234.72</v>
      </c>
      <c r="R1700" s="16">
        <f t="shared" si="187"/>
        <v>155.50649999999999</v>
      </c>
      <c r="S1700" s="18">
        <f t="shared" si="188"/>
        <v>0.39850317700104998</v>
      </c>
      <c r="T1700" s="19">
        <f>YEAR(SalesDataTable[[#This Row],[Order Date]])</f>
        <v>2026</v>
      </c>
      <c r="U1700" s="18" t="str">
        <f>"Q"&amp;ROUNDUP(MONTH(SalesDataTable[[#This Row],[Order Date]])/3,0)</f>
        <v>Q3</v>
      </c>
      <c r="V1700" s="15">
        <f>MONTH(SalesDataTable[[#This Row],[Order Date]])</f>
        <v>8</v>
      </c>
      <c r="W1700" s="18" t="str">
        <f>TEXT(SalesDataTable[[#This Row],[Order Date]],"mmm")</f>
        <v>Aug</v>
      </c>
    </row>
    <row r="1701" spans="1:23" ht="15.6">
      <c r="A1701" s="11">
        <v>4970</v>
      </c>
      <c r="B1701" s="12">
        <v>46254</v>
      </c>
      <c r="C1701" s="11">
        <f t="shared" si="182"/>
        <v>2026</v>
      </c>
      <c r="D1701" s="13" t="str">
        <f t="shared" si="183"/>
        <v>Aug</v>
      </c>
      <c r="E1701" s="14" t="str">
        <f t="shared" si="184"/>
        <v>Q3</v>
      </c>
      <c r="F1701" s="11" t="s">
        <v>30</v>
      </c>
      <c r="G1701" s="11" t="s">
        <v>73</v>
      </c>
      <c r="H1701" s="11" t="s">
        <v>26</v>
      </c>
      <c r="I1701" s="11" t="s">
        <v>27</v>
      </c>
      <c r="J1701" s="11" t="s">
        <v>28</v>
      </c>
      <c r="K1701" s="11" t="s">
        <v>54</v>
      </c>
      <c r="L1701" s="15">
        <v>2</v>
      </c>
      <c r="M1701" s="16">
        <v>105.01</v>
      </c>
      <c r="N1701" s="17">
        <v>0.15</v>
      </c>
      <c r="O1701" s="16">
        <v>50.56</v>
      </c>
      <c r="P1701" s="16">
        <f t="shared" si="185"/>
        <v>178.517</v>
      </c>
      <c r="Q1701" s="16">
        <f t="shared" si="186"/>
        <v>101.12</v>
      </c>
      <c r="R1701" s="16">
        <f t="shared" si="187"/>
        <v>77.397000000000006</v>
      </c>
      <c r="S1701" s="18">
        <f t="shared" si="188"/>
        <v>0.43355534766997</v>
      </c>
      <c r="T1701" s="19">
        <f>YEAR(SalesDataTable[[#This Row],[Order Date]])</f>
        <v>2026</v>
      </c>
      <c r="U1701" s="18" t="str">
        <f>"Q"&amp;ROUNDUP(MONTH(SalesDataTable[[#This Row],[Order Date]])/3,0)</f>
        <v>Q3</v>
      </c>
      <c r="V1701" s="15">
        <f>MONTH(SalesDataTable[[#This Row],[Order Date]])</f>
        <v>8</v>
      </c>
      <c r="W1701" s="18" t="str">
        <f>TEXT(SalesDataTable[[#This Row],[Order Date]],"mmm")</f>
        <v>Aug</v>
      </c>
    </row>
    <row r="1702" spans="1:23" ht="15.6">
      <c r="A1702" s="11">
        <v>515</v>
      </c>
      <c r="B1702" s="12">
        <v>46255</v>
      </c>
      <c r="C1702" s="11">
        <f t="shared" si="182"/>
        <v>2026</v>
      </c>
      <c r="D1702" s="13" t="str">
        <f t="shared" si="183"/>
        <v>Aug</v>
      </c>
      <c r="E1702" s="14" t="str">
        <f t="shared" si="184"/>
        <v>Q3</v>
      </c>
      <c r="F1702" s="11" t="s">
        <v>24</v>
      </c>
      <c r="G1702" s="11" t="s">
        <v>25</v>
      </c>
      <c r="H1702" s="11" t="s">
        <v>43</v>
      </c>
      <c r="I1702" s="11" t="s">
        <v>27</v>
      </c>
      <c r="J1702" s="11" t="s">
        <v>38</v>
      </c>
      <c r="K1702" s="11" t="s">
        <v>56</v>
      </c>
      <c r="L1702" s="15">
        <v>2</v>
      </c>
      <c r="M1702" s="16">
        <v>45.47</v>
      </c>
      <c r="N1702" s="17">
        <v>0</v>
      </c>
      <c r="O1702" s="16">
        <v>18.27</v>
      </c>
      <c r="P1702" s="16">
        <f t="shared" si="185"/>
        <v>90.94</v>
      </c>
      <c r="Q1702" s="16">
        <f t="shared" si="186"/>
        <v>36.54</v>
      </c>
      <c r="R1702" s="16">
        <f t="shared" si="187"/>
        <v>54.4</v>
      </c>
      <c r="S1702" s="18">
        <f t="shared" si="188"/>
        <v>0.59819661315152795</v>
      </c>
      <c r="T1702" s="19">
        <f>YEAR(SalesDataTable[[#This Row],[Order Date]])</f>
        <v>2026</v>
      </c>
      <c r="U1702" s="18" t="str">
        <f>"Q"&amp;ROUNDUP(MONTH(SalesDataTable[[#This Row],[Order Date]])/3,0)</f>
        <v>Q3</v>
      </c>
      <c r="V1702" s="15">
        <f>MONTH(SalesDataTable[[#This Row],[Order Date]])</f>
        <v>8</v>
      </c>
      <c r="W1702" s="18" t="str">
        <f>TEXT(SalesDataTable[[#This Row],[Order Date]],"mmm")</f>
        <v>Aug</v>
      </c>
    </row>
    <row r="1703" spans="1:23" ht="15.6">
      <c r="A1703" s="11">
        <v>661</v>
      </c>
      <c r="B1703" s="12">
        <v>46255</v>
      </c>
      <c r="C1703" s="11">
        <f t="shared" si="182"/>
        <v>2026</v>
      </c>
      <c r="D1703" s="13" t="str">
        <f t="shared" si="183"/>
        <v>Aug</v>
      </c>
      <c r="E1703" s="14" t="str">
        <f t="shared" si="184"/>
        <v>Q3</v>
      </c>
      <c r="F1703" s="11" t="s">
        <v>24</v>
      </c>
      <c r="G1703" s="11" t="s">
        <v>74</v>
      </c>
      <c r="H1703" s="11" t="s">
        <v>43</v>
      </c>
      <c r="I1703" s="11" t="s">
        <v>37</v>
      </c>
      <c r="J1703" s="11" t="s">
        <v>38</v>
      </c>
      <c r="K1703" s="11" t="s">
        <v>56</v>
      </c>
      <c r="L1703" s="15">
        <v>2</v>
      </c>
      <c r="M1703" s="16">
        <v>47.58</v>
      </c>
      <c r="N1703" s="17">
        <v>0.1</v>
      </c>
      <c r="O1703" s="16">
        <v>18.47</v>
      </c>
      <c r="P1703" s="16">
        <f t="shared" si="185"/>
        <v>85.644000000000005</v>
      </c>
      <c r="Q1703" s="16">
        <f t="shared" si="186"/>
        <v>36.94</v>
      </c>
      <c r="R1703" s="16">
        <f t="shared" si="187"/>
        <v>48.704000000000001</v>
      </c>
      <c r="S1703" s="18">
        <f t="shared" si="188"/>
        <v>0.56867965064686399</v>
      </c>
      <c r="T1703" s="19">
        <f>YEAR(SalesDataTable[[#This Row],[Order Date]])</f>
        <v>2026</v>
      </c>
      <c r="U1703" s="18" t="str">
        <f>"Q"&amp;ROUNDUP(MONTH(SalesDataTable[[#This Row],[Order Date]])/3,0)</f>
        <v>Q3</v>
      </c>
      <c r="V1703" s="15">
        <f>MONTH(SalesDataTable[[#This Row],[Order Date]])</f>
        <v>8</v>
      </c>
      <c r="W1703" s="18" t="str">
        <f>TEXT(SalesDataTable[[#This Row],[Order Date]],"mmm")</f>
        <v>Aug</v>
      </c>
    </row>
    <row r="1704" spans="1:23" ht="15.6">
      <c r="A1704" s="11">
        <v>1443</v>
      </c>
      <c r="B1704" s="12">
        <v>46255</v>
      </c>
      <c r="C1704" s="11">
        <f t="shared" si="182"/>
        <v>2026</v>
      </c>
      <c r="D1704" s="13" t="str">
        <f t="shared" si="183"/>
        <v>Aug</v>
      </c>
      <c r="E1704" s="14" t="str">
        <f t="shared" si="184"/>
        <v>Q3</v>
      </c>
      <c r="F1704" s="11" t="s">
        <v>44</v>
      </c>
      <c r="G1704" s="11" t="s">
        <v>45</v>
      </c>
      <c r="H1704" s="11" t="s">
        <v>26</v>
      </c>
      <c r="I1704" s="11" t="s">
        <v>37</v>
      </c>
      <c r="J1704" s="11" t="s">
        <v>33</v>
      </c>
      <c r="K1704" s="11" t="s">
        <v>61</v>
      </c>
      <c r="L1704" s="15">
        <v>5</v>
      </c>
      <c r="M1704" s="16">
        <v>155.65</v>
      </c>
      <c r="N1704" s="17">
        <v>0</v>
      </c>
      <c r="O1704" s="16">
        <v>79.13</v>
      </c>
      <c r="P1704" s="16">
        <f t="shared" si="185"/>
        <v>778.25</v>
      </c>
      <c r="Q1704" s="16">
        <f t="shared" si="186"/>
        <v>395.65</v>
      </c>
      <c r="R1704" s="16">
        <f t="shared" si="187"/>
        <v>382.6</v>
      </c>
      <c r="S1704" s="18">
        <f t="shared" si="188"/>
        <v>0.49161580469000998</v>
      </c>
      <c r="T1704" s="19">
        <f>YEAR(SalesDataTable[[#This Row],[Order Date]])</f>
        <v>2026</v>
      </c>
      <c r="U1704" s="18" t="str">
        <f>"Q"&amp;ROUNDUP(MONTH(SalesDataTable[[#This Row],[Order Date]])/3,0)</f>
        <v>Q3</v>
      </c>
      <c r="V1704" s="15">
        <f>MONTH(SalesDataTable[[#This Row],[Order Date]])</f>
        <v>8</v>
      </c>
      <c r="W1704" s="18" t="str">
        <f>TEXT(SalesDataTable[[#This Row],[Order Date]],"mmm")</f>
        <v>Aug</v>
      </c>
    </row>
    <row r="1705" spans="1:23" ht="15.6">
      <c r="A1705" s="11">
        <v>1446</v>
      </c>
      <c r="B1705" s="12">
        <v>46255</v>
      </c>
      <c r="C1705" s="11">
        <f t="shared" si="182"/>
        <v>2026</v>
      </c>
      <c r="D1705" s="13" t="str">
        <f t="shared" si="183"/>
        <v>Aug</v>
      </c>
      <c r="E1705" s="14" t="str">
        <f t="shared" si="184"/>
        <v>Q3</v>
      </c>
      <c r="F1705" s="11" t="s">
        <v>44</v>
      </c>
      <c r="G1705" s="11" t="s">
        <v>71</v>
      </c>
      <c r="H1705" s="11" t="s">
        <v>43</v>
      </c>
      <c r="I1705" s="11" t="s">
        <v>27</v>
      </c>
      <c r="J1705" s="11" t="s">
        <v>47</v>
      </c>
      <c r="K1705" s="11" t="s">
        <v>53</v>
      </c>
      <c r="L1705" s="15">
        <v>1</v>
      </c>
      <c r="M1705" s="16">
        <v>195.15</v>
      </c>
      <c r="N1705" s="17">
        <v>0</v>
      </c>
      <c r="O1705" s="16">
        <v>101.99</v>
      </c>
      <c r="P1705" s="16">
        <f t="shared" si="185"/>
        <v>195.15</v>
      </c>
      <c r="Q1705" s="16">
        <f t="shared" si="186"/>
        <v>101.99</v>
      </c>
      <c r="R1705" s="16">
        <f t="shared" si="187"/>
        <v>93.16</v>
      </c>
      <c r="S1705" s="18">
        <f t="shared" si="188"/>
        <v>0.47737637714578501</v>
      </c>
      <c r="T1705" s="19">
        <f>YEAR(SalesDataTable[[#This Row],[Order Date]])</f>
        <v>2026</v>
      </c>
      <c r="U1705" s="18" t="str">
        <f>"Q"&amp;ROUNDUP(MONTH(SalesDataTable[[#This Row],[Order Date]])/3,0)</f>
        <v>Q3</v>
      </c>
      <c r="V1705" s="15">
        <f>MONTH(SalesDataTable[[#This Row],[Order Date]])</f>
        <v>8</v>
      </c>
      <c r="W1705" s="18" t="str">
        <f>TEXT(SalesDataTable[[#This Row],[Order Date]],"mmm")</f>
        <v>Aug</v>
      </c>
    </row>
    <row r="1706" spans="1:23" ht="15.6">
      <c r="A1706" s="11">
        <v>1524</v>
      </c>
      <c r="B1706" s="12">
        <v>46255</v>
      </c>
      <c r="C1706" s="11">
        <f t="shared" si="182"/>
        <v>2026</v>
      </c>
      <c r="D1706" s="13" t="str">
        <f t="shared" si="183"/>
        <v>Aug</v>
      </c>
      <c r="E1706" s="14" t="str">
        <f t="shared" si="184"/>
        <v>Q3</v>
      </c>
      <c r="F1706" s="11" t="s">
        <v>30</v>
      </c>
      <c r="G1706" s="11" t="s">
        <v>51</v>
      </c>
      <c r="H1706" s="11" t="s">
        <v>52</v>
      </c>
      <c r="I1706" s="11" t="s">
        <v>37</v>
      </c>
      <c r="J1706" s="11" t="s">
        <v>28</v>
      </c>
      <c r="K1706" s="11" t="s">
        <v>29</v>
      </c>
      <c r="L1706" s="15">
        <v>1</v>
      </c>
      <c r="M1706" s="16">
        <v>81.569999999999993</v>
      </c>
      <c r="N1706" s="17">
        <v>0</v>
      </c>
      <c r="O1706" s="16">
        <v>43.79</v>
      </c>
      <c r="P1706" s="16">
        <f t="shared" si="185"/>
        <v>81.569999999999993</v>
      </c>
      <c r="Q1706" s="16">
        <f t="shared" si="186"/>
        <v>43.79</v>
      </c>
      <c r="R1706" s="16">
        <f t="shared" si="187"/>
        <v>37.78</v>
      </c>
      <c r="S1706" s="18">
        <f t="shared" si="188"/>
        <v>0.46316047566507301</v>
      </c>
      <c r="T1706" s="19">
        <f>YEAR(SalesDataTable[[#This Row],[Order Date]])</f>
        <v>2026</v>
      </c>
      <c r="U1706" s="18" t="str">
        <f>"Q"&amp;ROUNDUP(MONTH(SalesDataTable[[#This Row],[Order Date]])/3,0)</f>
        <v>Q3</v>
      </c>
      <c r="V1706" s="15">
        <f>MONTH(SalesDataTable[[#This Row],[Order Date]])</f>
        <v>8</v>
      </c>
      <c r="W1706" s="18" t="str">
        <f>TEXT(SalesDataTable[[#This Row],[Order Date]],"mmm")</f>
        <v>Aug</v>
      </c>
    </row>
    <row r="1707" spans="1:23" ht="15.6">
      <c r="A1707" s="11">
        <v>1946</v>
      </c>
      <c r="B1707" s="12">
        <v>46255</v>
      </c>
      <c r="C1707" s="11">
        <f t="shared" si="182"/>
        <v>2026</v>
      </c>
      <c r="D1707" s="13" t="str">
        <f t="shared" si="183"/>
        <v>Aug</v>
      </c>
      <c r="E1707" s="14" t="str">
        <f t="shared" si="184"/>
        <v>Q3</v>
      </c>
      <c r="F1707" s="11" t="s">
        <v>24</v>
      </c>
      <c r="G1707" s="11" t="s">
        <v>74</v>
      </c>
      <c r="H1707" s="11" t="s">
        <v>43</v>
      </c>
      <c r="I1707" s="11" t="s">
        <v>37</v>
      </c>
      <c r="J1707" s="11" t="s">
        <v>47</v>
      </c>
      <c r="K1707" s="11" t="s">
        <v>75</v>
      </c>
      <c r="L1707" s="15">
        <v>5</v>
      </c>
      <c r="M1707" s="16">
        <v>125.44</v>
      </c>
      <c r="N1707" s="17">
        <v>0</v>
      </c>
      <c r="O1707" s="16">
        <v>59.58</v>
      </c>
      <c r="P1707" s="16">
        <f t="shared" si="185"/>
        <v>627.20000000000005</v>
      </c>
      <c r="Q1707" s="16">
        <f t="shared" si="186"/>
        <v>297.89999999999998</v>
      </c>
      <c r="R1707" s="16">
        <f t="shared" si="187"/>
        <v>329.3</v>
      </c>
      <c r="S1707" s="18">
        <f t="shared" si="188"/>
        <v>0.52503188775510201</v>
      </c>
      <c r="T1707" s="19">
        <f>YEAR(SalesDataTable[[#This Row],[Order Date]])</f>
        <v>2026</v>
      </c>
      <c r="U1707" s="18" t="str">
        <f>"Q"&amp;ROUNDUP(MONTH(SalesDataTable[[#This Row],[Order Date]])/3,0)</f>
        <v>Q3</v>
      </c>
      <c r="V1707" s="15">
        <f>MONTH(SalesDataTable[[#This Row],[Order Date]])</f>
        <v>8</v>
      </c>
      <c r="W1707" s="18" t="str">
        <f>TEXT(SalesDataTable[[#This Row],[Order Date]],"mmm")</f>
        <v>Aug</v>
      </c>
    </row>
    <row r="1708" spans="1:23" ht="15.6">
      <c r="A1708" s="11">
        <v>2285</v>
      </c>
      <c r="B1708" s="12">
        <v>46255</v>
      </c>
      <c r="C1708" s="11">
        <f t="shared" si="182"/>
        <v>2026</v>
      </c>
      <c r="D1708" s="13" t="str">
        <f t="shared" si="183"/>
        <v>Aug</v>
      </c>
      <c r="E1708" s="14" t="str">
        <f t="shared" si="184"/>
        <v>Q3</v>
      </c>
      <c r="F1708" s="11" t="s">
        <v>30</v>
      </c>
      <c r="G1708" s="11" t="s">
        <v>65</v>
      </c>
      <c r="H1708" s="11" t="s">
        <v>26</v>
      </c>
      <c r="I1708" s="11" t="s">
        <v>40</v>
      </c>
      <c r="J1708" s="11" t="s">
        <v>33</v>
      </c>
      <c r="K1708" s="11" t="s">
        <v>61</v>
      </c>
      <c r="L1708" s="15">
        <v>2</v>
      </c>
      <c r="M1708" s="16">
        <v>155.11000000000001</v>
      </c>
      <c r="N1708" s="17">
        <v>0.05</v>
      </c>
      <c r="O1708" s="16">
        <v>80.13</v>
      </c>
      <c r="P1708" s="16">
        <f t="shared" si="185"/>
        <v>294.709</v>
      </c>
      <c r="Q1708" s="16">
        <f t="shared" si="186"/>
        <v>160.26</v>
      </c>
      <c r="R1708" s="16">
        <f t="shared" si="187"/>
        <v>134.44900000000001</v>
      </c>
      <c r="S1708" s="18">
        <f t="shared" si="188"/>
        <v>0.45620934548995801</v>
      </c>
      <c r="T1708" s="19">
        <f>YEAR(SalesDataTable[[#This Row],[Order Date]])</f>
        <v>2026</v>
      </c>
      <c r="U1708" s="18" t="str">
        <f>"Q"&amp;ROUNDUP(MONTH(SalesDataTable[[#This Row],[Order Date]])/3,0)</f>
        <v>Q3</v>
      </c>
      <c r="V1708" s="15">
        <f>MONTH(SalesDataTable[[#This Row],[Order Date]])</f>
        <v>8</v>
      </c>
      <c r="W1708" s="18" t="str">
        <f>TEXT(SalesDataTable[[#This Row],[Order Date]],"mmm")</f>
        <v>Aug</v>
      </c>
    </row>
    <row r="1709" spans="1:23" ht="15.6">
      <c r="A1709" s="11">
        <v>2978</v>
      </c>
      <c r="B1709" s="12">
        <v>46255</v>
      </c>
      <c r="C1709" s="11">
        <f t="shared" si="182"/>
        <v>2026</v>
      </c>
      <c r="D1709" s="13" t="str">
        <f t="shared" si="183"/>
        <v>Aug</v>
      </c>
      <c r="E1709" s="14" t="str">
        <f t="shared" si="184"/>
        <v>Q3</v>
      </c>
      <c r="F1709" s="11" t="s">
        <v>35</v>
      </c>
      <c r="G1709" s="11" t="s">
        <v>63</v>
      </c>
      <c r="H1709" s="11" t="s">
        <v>43</v>
      </c>
      <c r="I1709" s="11" t="s">
        <v>37</v>
      </c>
      <c r="J1709" s="11" t="s">
        <v>28</v>
      </c>
      <c r="K1709" s="11" t="s">
        <v>29</v>
      </c>
      <c r="L1709" s="15">
        <v>1</v>
      </c>
      <c r="M1709" s="16">
        <v>80.7</v>
      </c>
      <c r="N1709" s="17">
        <v>0</v>
      </c>
      <c r="O1709" s="16">
        <v>41.98</v>
      </c>
      <c r="P1709" s="16">
        <f t="shared" si="185"/>
        <v>80.7</v>
      </c>
      <c r="Q1709" s="16">
        <f t="shared" si="186"/>
        <v>41.98</v>
      </c>
      <c r="R1709" s="16">
        <f t="shared" si="187"/>
        <v>38.72</v>
      </c>
      <c r="S1709" s="18">
        <f t="shared" si="188"/>
        <v>0.47980173482032201</v>
      </c>
      <c r="T1709" s="19">
        <f>YEAR(SalesDataTable[[#This Row],[Order Date]])</f>
        <v>2026</v>
      </c>
      <c r="U1709" s="18" t="str">
        <f>"Q"&amp;ROUNDUP(MONTH(SalesDataTable[[#This Row],[Order Date]])/3,0)</f>
        <v>Q3</v>
      </c>
      <c r="V1709" s="15">
        <f>MONTH(SalesDataTable[[#This Row],[Order Date]])</f>
        <v>8</v>
      </c>
      <c r="W1709" s="18" t="str">
        <f>TEXT(SalesDataTable[[#This Row],[Order Date]],"mmm")</f>
        <v>Aug</v>
      </c>
    </row>
    <row r="1710" spans="1:23" ht="15.6">
      <c r="A1710" s="11">
        <v>3842</v>
      </c>
      <c r="B1710" s="12">
        <v>46255</v>
      </c>
      <c r="C1710" s="11">
        <f t="shared" si="182"/>
        <v>2026</v>
      </c>
      <c r="D1710" s="13" t="str">
        <f t="shared" si="183"/>
        <v>Aug</v>
      </c>
      <c r="E1710" s="14" t="str">
        <f t="shared" si="184"/>
        <v>Q3</v>
      </c>
      <c r="F1710" s="11" t="s">
        <v>44</v>
      </c>
      <c r="G1710" s="11" t="s">
        <v>57</v>
      </c>
      <c r="H1710" s="11" t="s">
        <v>32</v>
      </c>
      <c r="I1710" s="11" t="s">
        <v>27</v>
      </c>
      <c r="J1710" s="11" t="s">
        <v>33</v>
      </c>
      <c r="K1710" s="11" t="s">
        <v>61</v>
      </c>
      <c r="L1710" s="15">
        <v>10</v>
      </c>
      <c r="M1710" s="16">
        <v>156.72</v>
      </c>
      <c r="N1710" s="17">
        <v>0.15</v>
      </c>
      <c r="O1710" s="16">
        <v>78.12</v>
      </c>
      <c r="P1710" s="16">
        <f t="shared" si="185"/>
        <v>1332.12</v>
      </c>
      <c r="Q1710" s="16">
        <f t="shared" si="186"/>
        <v>781.2</v>
      </c>
      <c r="R1710" s="16">
        <f t="shared" si="187"/>
        <v>550.91999999999996</v>
      </c>
      <c r="S1710" s="18">
        <f t="shared" si="188"/>
        <v>0.41356634537429099</v>
      </c>
      <c r="T1710" s="19">
        <f>YEAR(SalesDataTable[[#This Row],[Order Date]])</f>
        <v>2026</v>
      </c>
      <c r="U1710" s="18" t="str">
        <f>"Q"&amp;ROUNDUP(MONTH(SalesDataTable[[#This Row],[Order Date]])/3,0)</f>
        <v>Q3</v>
      </c>
      <c r="V1710" s="15">
        <f>MONTH(SalesDataTable[[#This Row],[Order Date]])</f>
        <v>8</v>
      </c>
      <c r="W1710" s="18" t="str">
        <f>TEXT(SalesDataTable[[#This Row],[Order Date]],"mmm")</f>
        <v>Aug</v>
      </c>
    </row>
    <row r="1711" spans="1:23" ht="15.6">
      <c r="A1711" s="11">
        <v>4220</v>
      </c>
      <c r="B1711" s="12">
        <v>46255</v>
      </c>
      <c r="C1711" s="11">
        <f t="shared" si="182"/>
        <v>2026</v>
      </c>
      <c r="D1711" s="13" t="str">
        <f t="shared" si="183"/>
        <v>Aug</v>
      </c>
      <c r="E1711" s="14" t="str">
        <f t="shared" si="184"/>
        <v>Q3</v>
      </c>
      <c r="F1711" s="11" t="s">
        <v>30</v>
      </c>
      <c r="G1711" s="11" t="s">
        <v>73</v>
      </c>
      <c r="H1711" s="11" t="s">
        <v>32</v>
      </c>
      <c r="I1711" s="11" t="s">
        <v>40</v>
      </c>
      <c r="J1711" s="11" t="s">
        <v>38</v>
      </c>
      <c r="K1711" s="11" t="s">
        <v>72</v>
      </c>
      <c r="L1711" s="15">
        <v>5</v>
      </c>
      <c r="M1711" s="16">
        <v>162.76</v>
      </c>
      <c r="N1711" s="17">
        <v>0.15</v>
      </c>
      <c r="O1711" s="16">
        <v>85.32</v>
      </c>
      <c r="P1711" s="16">
        <f t="shared" si="185"/>
        <v>691.73</v>
      </c>
      <c r="Q1711" s="16">
        <f t="shared" si="186"/>
        <v>426.6</v>
      </c>
      <c r="R1711" s="16">
        <f t="shared" si="187"/>
        <v>265.13</v>
      </c>
      <c r="S1711" s="18">
        <f t="shared" si="188"/>
        <v>0.38328538591646999</v>
      </c>
      <c r="T1711" s="19">
        <f>YEAR(SalesDataTable[[#This Row],[Order Date]])</f>
        <v>2026</v>
      </c>
      <c r="U1711" s="18" t="str">
        <f>"Q"&amp;ROUNDUP(MONTH(SalesDataTable[[#This Row],[Order Date]])/3,0)</f>
        <v>Q3</v>
      </c>
      <c r="V1711" s="15">
        <f>MONTH(SalesDataTable[[#This Row],[Order Date]])</f>
        <v>8</v>
      </c>
      <c r="W1711" s="18" t="str">
        <f>TEXT(SalesDataTable[[#This Row],[Order Date]],"mmm")</f>
        <v>Aug</v>
      </c>
    </row>
    <row r="1712" spans="1:23" ht="15.6">
      <c r="A1712" s="11">
        <v>478</v>
      </c>
      <c r="B1712" s="12">
        <v>46256</v>
      </c>
      <c r="C1712" s="11">
        <f t="shared" si="182"/>
        <v>2026</v>
      </c>
      <c r="D1712" s="13" t="str">
        <f t="shared" si="183"/>
        <v>Aug</v>
      </c>
      <c r="E1712" s="14" t="str">
        <f t="shared" si="184"/>
        <v>Q3</v>
      </c>
      <c r="F1712" s="11" t="s">
        <v>44</v>
      </c>
      <c r="G1712" s="11" t="s">
        <v>57</v>
      </c>
      <c r="H1712" s="11" t="s">
        <v>43</v>
      </c>
      <c r="I1712" s="11" t="s">
        <v>40</v>
      </c>
      <c r="J1712" s="11" t="s">
        <v>58</v>
      </c>
      <c r="K1712" s="11" t="s">
        <v>59</v>
      </c>
      <c r="L1712" s="15">
        <v>2</v>
      </c>
      <c r="M1712" s="16">
        <v>40.22</v>
      </c>
      <c r="N1712" s="17">
        <v>0</v>
      </c>
      <c r="O1712" s="16">
        <v>14.45</v>
      </c>
      <c r="P1712" s="16">
        <f t="shared" si="185"/>
        <v>80.44</v>
      </c>
      <c r="Q1712" s="16">
        <f t="shared" si="186"/>
        <v>28.9</v>
      </c>
      <c r="R1712" s="16">
        <f t="shared" si="187"/>
        <v>51.54</v>
      </c>
      <c r="S1712" s="18">
        <f t="shared" si="188"/>
        <v>0.640726006961711</v>
      </c>
      <c r="T1712" s="19">
        <f>YEAR(SalesDataTable[[#This Row],[Order Date]])</f>
        <v>2026</v>
      </c>
      <c r="U1712" s="18" t="str">
        <f>"Q"&amp;ROUNDUP(MONTH(SalesDataTable[[#This Row],[Order Date]])/3,0)</f>
        <v>Q3</v>
      </c>
      <c r="V1712" s="15">
        <f>MONTH(SalesDataTable[[#This Row],[Order Date]])</f>
        <v>8</v>
      </c>
      <c r="W1712" s="18" t="str">
        <f>TEXT(SalesDataTable[[#This Row],[Order Date]],"mmm")</f>
        <v>Aug</v>
      </c>
    </row>
    <row r="1713" spans="1:23" ht="15.6">
      <c r="A1713" s="11">
        <v>491</v>
      </c>
      <c r="B1713" s="12">
        <v>46256</v>
      </c>
      <c r="C1713" s="11">
        <f t="shared" si="182"/>
        <v>2026</v>
      </c>
      <c r="D1713" s="13" t="str">
        <f t="shared" si="183"/>
        <v>Aug</v>
      </c>
      <c r="E1713" s="14" t="str">
        <f t="shared" si="184"/>
        <v>Q3</v>
      </c>
      <c r="F1713" s="11" t="s">
        <v>24</v>
      </c>
      <c r="G1713" s="11" t="s">
        <v>60</v>
      </c>
      <c r="H1713" s="11" t="s">
        <v>52</v>
      </c>
      <c r="I1713" s="11" t="s">
        <v>37</v>
      </c>
      <c r="J1713" s="11" t="s">
        <v>38</v>
      </c>
      <c r="K1713" s="11" t="s">
        <v>56</v>
      </c>
      <c r="L1713" s="15">
        <v>1</v>
      </c>
      <c r="M1713" s="16">
        <v>45.42</v>
      </c>
      <c r="N1713" s="17">
        <v>0.15</v>
      </c>
      <c r="O1713" s="16">
        <v>18.079999999999998</v>
      </c>
      <c r="P1713" s="16">
        <f t="shared" si="185"/>
        <v>38.606999999999999</v>
      </c>
      <c r="Q1713" s="16">
        <f t="shared" si="186"/>
        <v>18.079999999999998</v>
      </c>
      <c r="R1713" s="16">
        <f t="shared" si="187"/>
        <v>20.527000000000001</v>
      </c>
      <c r="S1713" s="18">
        <f t="shared" si="188"/>
        <v>0.53169114409303997</v>
      </c>
      <c r="T1713" s="19">
        <f>YEAR(SalesDataTable[[#This Row],[Order Date]])</f>
        <v>2026</v>
      </c>
      <c r="U1713" s="18" t="str">
        <f>"Q"&amp;ROUNDUP(MONTH(SalesDataTable[[#This Row],[Order Date]])/3,0)</f>
        <v>Q3</v>
      </c>
      <c r="V1713" s="15">
        <f>MONTH(SalesDataTable[[#This Row],[Order Date]])</f>
        <v>8</v>
      </c>
      <c r="W1713" s="18" t="str">
        <f>TEXT(SalesDataTable[[#This Row],[Order Date]],"mmm")</f>
        <v>Aug</v>
      </c>
    </row>
    <row r="1714" spans="1:23" ht="15.6">
      <c r="A1714" s="11">
        <v>862</v>
      </c>
      <c r="B1714" s="12">
        <v>46256</v>
      </c>
      <c r="C1714" s="11">
        <f t="shared" si="182"/>
        <v>2026</v>
      </c>
      <c r="D1714" s="13" t="str">
        <f t="shared" si="183"/>
        <v>Aug</v>
      </c>
      <c r="E1714" s="14" t="str">
        <f t="shared" si="184"/>
        <v>Q3</v>
      </c>
      <c r="F1714" s="11" t="s">
        <v>24</v>
      </c>
      <c r="G1714" s="11" t="s">
        <v>60</v>
      </c>
      <c r="H1714" s="11" t="s">
        <v>26</v>
      </c>
      <c r="I1714" s="11" t="s">
        <v>27</v>
      </c>
      <c r="J1714" s="11" t="s">
        <v>33</v>
      </c>
      <c r="K1714" s="11" t="s">
        <v>34</v>
      </c>
      <c r="L1714" s="15">
        <v>1</v>
      </c>
      <c r="M1714" s="16">
        <v>93.55</v>
      </c>
      <c r="N1714" s="17">
        <v>0</v>
      </c>
      <c r="O1714" s="16">
        <v>44.89</v>
      </c>
      <c r="P1714" s="16">
        <f t="shared" si="185"/>
        <v>93.55</v>
      </c>
      <c r="Q1714" s="16">
        <f t="shared" si="186"/>
        <v>44.89</v>
      </c>
      <c r="R1714" s="16">
        <f t="shared" si="187"/>
        <v>48.66</v>
      </c>
      <c r="S1714" s="18">
        <f t="shared" si="188"/>
        <v>0.52014965259219703</v>
      </c>
      <c r="T1714" s="19">
        <f>YEAR(SalesDataTable[[#This Row],[Order Date]])</f>
        <v>2026</v>
      </c>
      <c r="U1714" s="18" t="str">
        <f>"Q"&amp;ROUNDUP(MONTH(SalesDataTable[[#This Row],[Order Date]])/3,0)</f>
        <v>Q3</v>
      </c>
      <c r="V1714" s="15">
        <f>MONTH(SalesDataTable[[#This Row],[Order Date]])</f>
        <v>8</v>
      </c>
      <c r="W1714" s="18" t="str">
        <f>TEXT(SalesDataTable[[#This Row],[Order Date]],"mmm")</f>
        <v>Aug</v>
      </c>
    </row>
    <row r="1715" spans="1:23" ht="15.6">
      <c r="A1715" s="11">
        <v>957</v>
      </c>
      <c r="B1715" s="12">
        <v>46256</v>
      </c>
      <c r="C1715" s="11">
        <f t="shared" si="182"/>
        <v>2026</v>
      </c>
      <c r="D1715" s="13" t="str">
        <f t="shared" si="183"/>
        <v>Aug</v>
      </c>
      <c r="E1715" s="14" t="str">
        <f t="shared" si="184"/>
        <v>Q3</v>
      </c>
      <c r="F1715" s="11" t="s">
        <v>35</v>
      </c>
      <c r="G1715" s="11" t="s">
        <v>36</v>
      </c>
      <c r="H1715" s="11" t="s">
        <v>26</v>
      </c>
      <c r="I1715" s="11" t="s">
        <v>27</v>
      </c>
      <c r="J1715" s="11" t="s">
        <v>33</v>
      </c>
      <c r="K1715" s="11" t="s">
        <v>41</v>
      </c>
      <c r="L1715" s="15">
        <v>2</v>
      </c>
      <c r="M1715" s="16">
        <v>146.85</v>
      </c>
      <c r="N1715" s="17">
        <v>0</v>
      </c>
      <c r="O1715" s="16">
        <v>81.010000000000005</v>
      </c>
      <c r="P1715" s="16">
        <f t="shared" si="185"/>
        <v>293.7</v>
      </c>
      <c r="Q1715" s="16">
        <f t="shared" si="186"/>
        <v>162.02000000000001</v>
      </c>
      <c r="R1715" s="16">
        <f t="shared" si="187"/>
        <v>131.68</v>
      </c>
      <c r="S1715" s="18">
        <f t="shared" si="188"/>
        <v>0.44834865509022798</v>
      </c>
      <c r="T1715" s="19">
        <f>YEAR(SalesDataTable[[#This Row],[Order Date]])</f>
        <v>2026</v>
      </c>
      <c r="U1715" s="18" t="str">
        <f>"Q"&amp;ROUNDUP(MONTH(SalesDataTable[[#This Row],[Order Date]])/3,0)</f>
        <v>Q3</v>
      </c>
      <c r="V1715" s="15">
        <f>MONTH(SalesDataTable[[#This Row],[Order Date]])</f>
        <v>8</v>
      </c>
      <c r="W1715" s="18" t="str">
        <f>TEXT(SalesDataTable[[#This Row],[Order Date]],"mmm")</f>
        <v>Aug</v>
      </c>
    </row>
    <row r="1716" spans="1:23" ht="15.6">
      <c r="A1716" s="11">
        <v>1728</v>
      </c>
      <c r="B1716" s="12">
        <v>46256</v>
      </c>
      <c r="C1716" s="11">
        <f t="shared" si="182"/>
        <v>2026</v>
      </c>
      <c r="D1716" s="13" t="str">
        <f t="shared" si="183"/>
        <v>Aug</v>
      </c>
      <c r="E1716" s="14" t="str">
        <f t="shared" si="184"/>
        <v>Q3</v>
      </c>
      <c r="F1716" s="11" t="s">
        <v>24</v>
      </c>
      <c r="G1716" s="11" t="s">
        <v>60</v>
      </c>
      <c r="H1716" s="11" t="s">
        <v>32</v>
      </c>
      <c r="I1716" s="11" t="s">
        <v>40</v>
      </c>
      <c r="J1716" s="11" t="s">
        <v>28</v>
      </c>
      <c r="K1716" s="11" t="s">
        <v>54</v>
      </c>
      <c r="L1716" s="15">
        <v>6</v>
      </c>
      <c r="M1716" s="16">
        <v>101.54</v>
      </c>
      <c r="N1716" s="17">
        <v>0.1</v>
      </c>
      <c r="O1716" s="16">
        <v>50</v>
      </c>
      <c r="P1716" s="16">
        <f t="shared" si="185"/>
        <v>548.31600000000003</v>
      </c>
      <c r="Q1716" s="16">
        <f t="shared" si="186"/>
        <v>300</v>
      </c>
      <c r="R1716" s="16">
        <f t="shared" si="187"/>
        <v>248.316</v>
      </c>
      <c r="S1716" s="18">
        <f t="shared" si="188"/>
        <v>0.45287024270676002</v>
      </c>
      <c r="T1716" s="19">
        <f>YEAR(SalesDataTable[[#This Row],[Order Date]])</f>
        <v>2026</v>
      </c>
      <c r="U1716" s="18" t="str">
        <f>"Q"&amp;ROUNDUP(MONTH(SalesDataTable[[#This Row],[Order Date]])/3,0)</f>
        <v>Q3</v>
      </c>
      <c r="V1716" s="15">
        <f>MONTH(SalesDataTable[[#This Row],[Order Date]])</f>
        <v>8</v>
      </c>
      <c r="W1716" s="18" t="str">
        <f>TEXT(SalesDataTable[[#This Row],[Order Date]],"mmm")</f>
        <v>Aug</v>
      </c>
    </row>
    <row r="1717" spans="1:23" ht="15.6">
      <c r="A1717" s="11">
        <v>2743</v>
      </c>
      <c r="B1717" s="12">
        <v>46256</v>
      </c>
      <c r="C1717" s="11">
        <f t="shared" si="182"/>
        <v>2026</v>
      </c>
      <c r="D1717" s="13" t="str">
        <f t="shared" si="183"/>
        <v>Aug</v>
      </c>
      <c r="E1717" s="14" t="str">
        <f t="shared" si="184"/>
        <v>Q3</v>
      </c>
      <c r="F1717" s="11" t="s">
        <v>44</v>
      </c>
      <c r="G1717" s="11" t="s">
        <v>55</v>
      </c>
      <c r="H1717" s="11" t="s">
        <v>26</v>
      </c>
      <c r="I1717" s="11" t="s">
        <v>40</v>
      </c>
      <c r="J1717" s="11" t="s">
        <v>58</v>
      </c>
      <c r="K1717" s="11" t="s">
        <v>62</v>
      </c>
      <c r="L1717" s="15">
        <v>1</v>
      </c>
      <c r="M1717" s="16">
        <v>125.14</v>
      </c>
      <c r="N1717" s="17">
        <v>0</v>
      </c>
      <c r="O1717" s="16">
        <v>69.44</v>
      </c>
      <c r="P1717" s="16">
        <f t="shared" si="185"/>
        <v>125.14</v>
      </c>
      <c r="Q1717" s="16">
        <f t="shared" si="186"/>
        <v>69.44</v>
      </c>
      <c r="R1717" s="16">
        <f t="shared" si="187"/>
        <v>55.7</v>
      </c>
      <c r="S1717" s="18">
        <f t="shared" si="188"/>
        <v>0.445101486335304</v>
      </c>
      <c r="T1717" s="19">
        <f>YEAR(SalesDataTable[[#This Row],[Order Date]])</f>
        <v>2026</v>
      </c>
      <c r="U1717" s="18" t="str">
        <f>"Q"&amp;ROUNDUP(MONTH(SalesDataTable[[#This Row],[Order Date]])/3,0)</f>
        <v>Q3</v>
      </c>
      <c r="V1717" s="15">
        <f>MONTH(SalesDataTable[[#This Row],[Order Date]])</f>
        <v>8</v>
      </c>
      <c r="W1717" s="18" t="str">
        <f>TEXT(SalesDataTable[[#This Row],[Order Date]],"mmm")</f>
        <v>Aug</v>
      </c>
    </row>
    <row r="1718" spans="1:23" ht="15.6">
      <c r="A1718" s="11">
        <v>3098</v>
      </c>
      <c r="B1718" s="12">
        <v>46256</v>
      </c>
      <c r="C1718" s="11">
        <f t="shared" si="182"/>
        <v>2026</v>
      </c>
      <c r="D1718" s="13" t="str">
        <f t="shared" si="183"/>
        <v>Aug</v>
      </c>
      <c r="E1718" s="14" t="str">
        <f t="shared" si="184"/>
        <v>Q3</v>
      </c>
      <c r="F1718" s="11" t="s">
        <v>30</v>
      </c>
      <c r="G1718" s="11" t="s">
        <v>51</v>
      </c>
      <c r="H1718" s="11" t="s">
        <v>26</v>
      </c>
      <c r="I1718" s="11" t="s">
        <v>37</v>
      </c>
      <c r="J1718" s="11" t="s">
        <v>28</v>
      </c>
      <c r="K1718" s="11" t="s">
        <v>29</v>
      </c>
      <c r="L1718" s="15">
        <v>2</v>
      </c>
      <c r="M1718" s="16">
        <v>80.239999999999995</v>
      </c>
      <c r="N1718" s="17">
        <v>0.1</v>
      </c>
      <c r="O1718" s="16">
        <v>42.09</v>
      </c>
      <c r="P1718" s="16">
        <f t="shared" si="185"/>
        <v>144.43199999999999</v>
      </c>
      <c r="Q1718" s="16">
        <f t="shared" si="186"/>
        <v>84.18</v>
      </c>
      <c r="R1718" s="16">
        <f t="shared" si="187"/>
        <v>60.252000000000002</v>
      </c>
      <c r="S1718" s="18">
        <f t="shared" si="188"/>
        <v>0.417165171153207</v>
      </c>
      <c r="T1718" s="19">
        <f>YEAR(SalesDataTable[[#This Row],[Order Date]])</f>
        <v>2026</v>
      </c>
      <c r="U1718" s="18" t="str">
        <f>"Q"&amp;ROUNDUP(MONTH(SalesDataTable[[#This Row],[Order Date]])/3,0)</f>
        <v>Q3</v>
      </c>
      <c r="V1718" s="15">
        <f>MONTH(SalesDataTable[[#This Row],[Order Date]])</f>
        <v>8</v>
      </c>
      <c r="W1718" s="18" t="str">
        <f>TEXT(SalesDataTable[[#This Row],[Order Date]],"mmm")</f>
        <v>Aug</v>
      </c>
    </row>
    <row r="1719" spans="1:23" ht="15.6">
      <c r="A1719" s="11">
        <v>3606</v>
      </c>
      <c r="B1719" s="12">
        <v>46256</v>
      </c>
      <c r="C1719" s="11">
        <f t="shared" si="182"/>
        <v>2026</v>
      </c>
      <c r="D1719" s="13" t="str">
        <f t="shared" si="183"/>
        <v>Aug</v>
      </c>
      <c r="E1719" s="14" t="str">
        <f t="shared" si="184"/>
        <v>Q3</v>
      </c>
      <c r="F1719" s="11" t="s">
        <v>44</v>
      </c>
      <c r="G1719" s="11" t="s">
        <v>45</v>
      </c>
      <c r="H1719" s="11" t="s">
        <v>26</v>
      </c>
      <c r="I1719" s="11" t="s">
        <v>40</v>
      </c>
      <c r="J1719" s="11" t="s">
        <v>33</v>
      </c>
      <c r="K1719" s="11" t="s">
        <v>41</v>
      </c>
      <c r="L1719" s="15">
        <v>1</v>
      </c>
      <c r="M1719" s="16">
        <v>147.24</v>
      </c>
      <c r="N1719" s="17">
        <v>0</v>
      </c>
      <c r="O1719" s="16">
        <v>79.11</v>
      </c>
      <c r="P1719" s="16">
        <f t="shared" si="185"/>
        <v>147.24</v>
      </c>
      <c r="Q1719" s="16">
        <f t="shared" si="186"/>
        <v>79.11</v>
      </c>
      <c r="R1719" s="16">
        <f t="shared" si="187"/>
        <v>68.13</v>
      </c>
      <c r="S1719" s="18">
        <f t="shared" si="188"/>
        <v>0.462713936430318</v>
      </c>
      <c r="T1719" s="19">
        <f>YEAR(SalesDataTable[[#This Row],[Order Date]])</f>
        <v>2026</v>
      </c>
      <c r="U1719" s="18" t="str">
        <f>"Q"&amp;ROUNDUP(MONTH(SalesDataTable[[#This Row],[Order Date]])/3,0)</f>
        <v>Q3</v>
      </c>
      <c r="V1719" s="15">
        <f>MONTH(SalesDataTable[[#This Row],[Order Date]])</f>
        <v>8</v>
      </c>
      <c r="W1719" s="18" t="str">
        <f>TEXT(SalesDataTable[[#This Row],[Order Date]],"mmm")</f>
        <v>Aug</v>
      </c>
    </row>
    <row r="1720" spans="1:23" ht="15.6">
      <c r="A1720" s="11">
        <v>3815</v>
      </c>
      <c r="B1720" s="12">
        <v>46256</v>
      </c>
      <c r="C1720" s="11">
        <f t="shared" si="182"/>
        <v>2026</v>
      </c>
      <c r="D1720" s="13" t="str">
        <f t="shared" si="183"/>
        <v>Aug</v>
      </c>
      <c r="E1720" s="14" t="str">
        <f t="shared" si="184"/>
        <v>Q3</v>
      </c>
      <c r="F1720" s="11" t="s">
        <v>35</v>
      </c>
      <c r="G1720" s="11" t="s">
        <v>36</v>
      </c>
      <c r="H1720" s="11" t="s">
        <v>26</v>
      </c>
      <c r="I1720" s="11" t="s">
        <v>27</v>
      </c>
      <c r="J1720" s="11" t="s">
        <v>47</v>
      </c>
      <c r="K1720" s="11" t="s">
        <v>53</v>
      </c>
      <c r="L1720" s="15">
        <v>2</v>
      </c>
      <c r="M1720" s="16">
        <v>199.53</v>
      </c>
      <c r="N1720" s="17">
        <v>0.05</v>
      </c>
      <c r="O1720" s="16">
        <v>105.87</v>
      </c>
      <c r="P1720" s="16">
        <f t="shared" si="185"/>
        <v>379.10700000000003</v>
      </c>
      <c r="Q1720" s="16">
        <f t="shared" si="186"/>
        <v>211.74</v>
      </c>
      <c r="R1720" s="16">
        <f t="shared" si="187"/>
        <v>167.36699999999999</v>
      </c>
      <c r="S1720" s="18">
        <f t="shared" si="188"/>
        <v>0.44147694450379399</v>
      </c>
      <c r="T1720" s="19">
        <f>YEAR(SalesDataTable[[#This Row],[Order Date]])</f>
        <v>2026</v>
      </c>
      <c r="U1720" s="18" t="str">
        <f>"Q"&amp;ROUNDUP(MONTH(SalesDataTable[[#This Row],[Order Date]])/3,0)</f>
        <v>Q3</v>
      </c>
      <c r="V1720" s="15">
        <f>MONTH(SalesDataTable[[#This Row],[Order Date]])</f>
        <v>8</v>
      </c>
      <c r="W1720" s="18" t="str">
        <f>TEXT(SalesDataTable[[#This Row],[Order Date]],"mmm")</f>
        <v>Aug</v>
      </c>
    </row>
    <row r="1721" spans="1:23" ht="15.6">
      <c r="A1721" s="11">
        <v>3979</v>
      </c>
      <c r="B1721" s="12">
        <v>46256</v>
      </c>
      <c r="C1721" s="11">
        <f t="shared" si="182"/>
        <v>2026</v>
      </c>
      <c r="D1721" s="13" t="str">
        <f t="shared" si="183"/>
        <v>Aug</v>
      </c>
      <c r="E1721" s="14" t="str">
        <f t="shared" si="184"/>
        <v>Q3</v>
      </c>
      <c r="F1721" s="11" t="s">
        <v>35</v>
      </c>
      <c r="G1721" s="11" t="s">
        <v>49</v>
      </c>
      <c r="H1721" s="11" t="s">
        <v>26</v>
      </c>
      <c r="I1721" s="11" t="s">
        <v>40</v>
      </c>
      <c r="J1721" s="11" t="s">
        <v>58</v>
      </c>
      <c r="K1721" s="11" t="s">
        <v>59</v>
      </c>
      <c r="L1721" s="15">
        <v>1</v>
      </c>
      <c r="M1721" s="16">
        <v>40.19</v>
      </c>
      <c r="N1721" s="17">
        <v>0.05</v>
      </c>
      <c r="O1721" s="16">
        <v>14.73</v>
      </c>
      <c r="P1721" s="16">
        <f t="shared" si="185"/>
        <v>38.180500000000002</v>
      </c>
      <c r="Q1721" s="16">
        <f t="shared" si="186"/>
        <v>14.73</v>
      </c>
      <c r="R1721" s="16">
        <f t="shared" si="187"/>
        <v>23.450500000000002</v>
      </c>
      <c r="S1721" s="18">
        <f t="shared" si="188"/>
        <v>0.614200966461937</v>
      </c>
      <c r="T1721" s="19">
        <f>YEAR(SalesDataTable[[#This Row],[Order Date]])</f>
        <v>2026</v>
      </c>
      <c r="U1721" s="18" t="str">
        <f>"Q"&amp;ROUNDUP(MONTH(SalesDataTable[[#This Row],[Order Date]])/3,0)</f>
        <v>Q3</v>
      </c>
      <c r="V1721" s="15">
        <f>MONTH(SalesDataTable[[#This Row],[Order Date]])</f>
        <v>8</v>
      </c>
      <c r="W1721" s="18" t="str">
        <f>TEXT(SalesDataTable[[#This Row],[Order Date]],"mmm")</f>
        <v>Aug</v>
      </c>
    </row>
    <row r="1722" spans="1:23" ht="15.6">
      <c r="A1722" s="11">
        <v>4160</v>
      </c>
      <c r="B1722" s="12">
        <v>46256</v>
      </c>
      <c r="C1722" s="11">
        <f t="shared" si="182"/>
        <v>2026</v>
      </c>
      <c r="D1722" s="13" t="str">
        <f t="shared" si="183"/>
        <v>Aug</v>
      </c>
      <c r="E1722" s="14" t="str">
        <f t="shared" si="184"/>
        <v>Q3</v>
      </c>
      <c r="F1722" s="11" t="s">
        <v>44</v>
      </c>
      <c r="G1722" s="11" t="s">
        <v>55</v>
      </c>
      <c r="H1722" s="11" t="s">
        <v>52</v>
      </c>
      <c r="I1722" s="11" t="s">
        <v>40</v>
      </c>
      <c r="J1722" s="11" t="s">
        <v>58</v>
      </c>
      <c r="K1722" s="11" t="s">
        <v>62</v>
      </c>
      <c r="L1722" s="15">
        <v>4</v>
      </c>
      <c r="M1722" s="16">
        <v>123.31</v>
      </c>
      <c r="N1722" s="17">
        <v>0</v>
      </c>
      <c r="O1722" s="16">
        <v>69.02</v>
      </c>
      <c r="P1722" s="16">
        <f t="shared" si="185"/>
        <v>493.24</v>
      </c>
      <c r="Q1722" s="16">
        <f t="shared" si="186"/>
        <v>276.08</v>
      </c>
      <c r="R1722" s="16">
        <f t="shared" si="187"/>
        <v>217.16</v>
      </c>
      <c r="S1722" s="18">
        <f t="shared" si="188"/>
        <v>0.44027248398345598</v>
      </c>
      <c r="T1722" s="19">
        <f>YEAR(SalesDataTable[[#This Row],[Order Date]])</f>
        <v>2026</v>
      </c>
      <c r="U1722" s="18" t="str">
        <f>"Q"&amp;ROUNDUP(MONTH(SalesDataTable[[#This Row],[Order Date]])/3,0)</f>
        <v>Q3</v>
      </c>
      <c r="V1722" s="15">
        <f>MONTH(SalesDataTable[[#This Row],[Order Date]])</f>
        <v>8</v>
      </c>
      <c r="W1722" s="18" t="str">
        <f>TEXT(SalesDataTable[[#This Row],[Order Date]],"mmm")</f>
        <v>Aug</v>
      </c>
    </row>
    <row r="1723" spans="1:23" ht="15.6">
      <c r="A1723" s="11">
        <v>4172</v>
      </c>
      <c r="B1723" s="12">
        <v>46256</v>
      </c>
      <c r="C1723" s="11">
        <f t="shared" si="182"/>
        <v>2026</v>
      </c>
      <c r="D1723" s="13" t="str">
        <f t="shared" si="183"/>
        <v>Aug</v>
      </c>
      <c r="E1723" s="14" t="str">
        <f t="shared" si="184"/>
        <v>Q3</v>
      </c>
      <c r="F1723" s="11" t="s">
        <v>44</v>
      </c>
      <c r="G1723" s="11" t="s">
        <v>57</v>
      </c>
      <c r="H1723" s="11" t="s">
        <v>52</v>
      </c>
      <c r="I1723" s="11" t="s">
        <v>37</v>
      </c>
      <c r="J1723" s="11" t="s">
        <v>28</v>
      </c>
      <c r="K1723" s="11" t="s">
        <v>50</v>
      </c>
      <c r="L1723" s="15">
        <v>1</v>
      </c>
      <c r="M1723" s="16">
        <v>40.19</v>
      </c>
      <c r="N1723" s="17">
        <v>0.05</v>
      </c>
      <c r="O1723" s="16">
        <v>16.78</v>
      </c>
      <c r="P1723" s="16">
        <f t="shared" si="185"/>
        <v>38.180500000000002</v>
      </c>
      <c r="Q1723" s="16">
        <f t="shared" si="186"/>
        <v>16.78</v>
      </c>
      <c r="R1723" s="16">
        <f t="shared" si="187"/>
        <v>21.400500000000001</v>
      </c>
      <c r="S1723" s="18">
        <f t="shared" si="188"/>
        <v>0.56050863660769201</v>
      </c>
      <c r="T1723" s="19">
        <f>YEAR(SalesDataTable[[#This Row],[Order Date]])</f>
        <v>2026</v>
      </c>
      <c r="U1723" s="18" t="str">
        <f>"Q"&amp;ROUNDUP(MONTH(SalesDataTable[[#This Row],[Order Date]])/3,0)</f>
        <v>Q3</v>
      </c>
      <c r="V1723" s="15">
        <f>MONTH(SalesDataTable[[#This Row],[Order Date]])</f>
        <v>8</v>
      </c>
      <c r="W1723" s="18" t="str">
        <f>TEXT(SalesDataTable[[#This Row],[Order Date]],"mmm")</f>
        <v>Aug</v>
      </c>
    </row>
    <row r="1724" spans="1:23" ht="15.6">
      <c r="A1724" s="11">
        <v>4265</v>
      </c>
      <c r="B1724" s="12">
        <v>46256</v>
      </c>
      <c r="C1724" s="11">
        <f t="shared" si="182"/>
        <v>2026</v>
      </c>
      <c r="D1724" s="13" t="str">
        <f t="shared" si="183"/>
        <v>Aug</v>
      </c>
      <c r="E1724" s="14" t="str">
        <f t="shared" si="184"/>
        <v>Q3</v>
      </c>
      <c r="F1724" s="11" t="s">
        <v>35</v>
      </c>
      <c r="G1724" s="11" t="s">
        <v>76</v>
      </c>
      <c r="H1724" s="11" t="s">
        <v>26</v>
      </c>
      <c r="I1724" s="11" t="s">
        <v>27</v>
      </c>
      <c r="J1724" s="11" t="s">
        <v>28</v>
      </c>
      <c r="K1724" s="11" t="s">
        <v>50</v>
      </c>
      <c r="L1724" s="15">
        <v>1</v>
      </c>
      <c r="M1724" s="16">
        <v>40.98</v>
      </c>
      <c r="N1724" s="17">
        <v>0.05</v>
      </c>
      <c r="O1724" s="16">
        <v>16.600000000000001</v>
      </c>
      <c r="P1724" s="16">
        <f t="shared" si="185"/>
        <v>38.930999999999997</v>
      </c>
      <c r="Q1724" s="16">
        <f t="shared" si="186"/>
        <v>16.600000000000001</v>
      </c>
      <c r="R1724" s="16">
        <f t="shared" si="187"/>
        <v>22.331</v>
      </c>
      <c r="S1724" s="18">
        <f t="shared" si="188"/>
        <v>0.57360458246641499</v>
      </c>
      <c r="T1724" s="19">
        <f>YEAR(SalesDataTable[[#This Row],[Order Date]])</f>
        <v>2026</v>
      </c>
      <c r="U1724" s="18" t="str">
        <f>"Q"&amp;ROUNDUP(MONTH(SalesDataTable[[#This Row],[Order Date]])/3,0)</f>
        <v>Q3</v>
      </c>
      <c r="V1724" s="15">
        <f>MONTH(SalesDataTable[[#This Row],[Order Date]])</f>
        <v>8</v>
      </c>
      <c r="W1724" s="18" t="str">
        <f>TEXT(SalesDataTable[[#This Row],[Order Date]],"mmm")</f>
        <v>Aug</v>
      </c>
    </row>
    <row r="1725" spans="1:23" ht="15.6">
      <c r="A1725" s="11">
        <v>4321</v>
      </c>
      <c r="B1725" s="12">
        <v>46256</v>
      </c>
      <c r="C1725" s="11">
        <f t="shared" si="182"/>
        <v>2026</v>
      </c>
      <c r="D1725" s="13" t="str">
        <f t="shared" si="183"/>
        <v>Aug</v>
      </c>
      <c r="E1725" s="14" t="str">
        <f t="shared" si="184"/>
        <v>Q3</v>
      </c>
      <c r="F1725" s="11" t="s">
        <v>44</v>
      </c>
      <c r="G1725" s="11" t="s">
        <v>71</v>
      </c>
      <c r="H1725" s="11" t="s">
        <v>26</v>
      </c>
      <c r="I1725" s="11" t="s">
        <v>37</v>
      </c>
      <c r="J1725" s="11" t="s">
        <v>38</v>
      </c>
      <c r="K1725" s="11" t="s">
        <v>39</v>
      </c>
      <c r="L1725" s="15">
        <v>3</v>
      </c>
      <c r="M1725" s="16">
        <v>35.380000000000003</v>
      </c>
      <c r="N1725" s="17">
        <v>0</v>
      </c>
      <c r="O1725" s="16">
        <v>13.91</v>
      </c>
      <c r="P1725" s="16">
        <f t="shared" si="185"/>
        <v>106.14</v>
      </c>
      <c r="Q1725" s="16">
        <f t="shared" si="186"/>
        <v>41.73</v>
      </c>
      <c r="R1725" s="16">
        <f t="shared" si="187"/>
        <v>64.41</v>
      </c>
      <c r="S1725" s="18">
        <f t="shared" si="188"/>
        <v>0.60684002261164505</v>
      </c>
      <c r="T1725" s="19">
        <f>YEAR(SalesDataTable[[#This Row],[Order Date]])</f>
        <v>2026</v>
      </c>
      <c r="U1725" s="18" t="str">
        <f>"Q"&amp;ROUNDUP(MONTH(SalesDataTable[[#This Row],[Order Date]])/3,0)</f>
        <v>Q3</v>
      </c>
      <c r="V1725" s="15">
        <f>MONTH(SalesDataTable[[#This Row],[Order Date]])</f>
        <v>8</v>
      </c>
      <c r="W1725" s="18" t="str">
        <f>TEXT(SalesDataTable[[#This Row],[Order Date]],"mmm")</f>
        <v>Aug</v>
      </c>
    </row>
    <row r="1726" spans="1:23" ht="15.6">
      <c r="A1726" s="11">
        <v>4975</v>
      </c>
      <c r="B1726" s="12">
        <v>46256</v>
      </c>
      <c r="C1726" s="11">
        <f t="shared" si="182"/>
        <v>2026</v>
      </c>
      <c r="D1726" s="13" t="str">
        <f t="shared" si="183"/>
        <v>Aug</v>
      </c>
      <c r="E1726" s="14" t="str">
        <f t="shared" si="184"/>
        <v>Q3</v>
      </c>
      <c r="F1726" s="11" t="s">
        <v>35</v>
      </c>
      <c r="G1726" s="11" t="s">
        <v>63</v>
      </c>
      <c r="H1726" s="11" t="s">
        <v>43</v>
      </c>
      <c r="I1726" s="11" t="s">
        <v>37</v>
      </c>
      <c r="J1726" s="11" t="s">
        <v>38</v>
      </c>
      <c r="K1726" s="11" t="s">
        <v>68</v>
      </c>
      <c r="L1726" s="15">
        <v>4</v>
      </c>
      <c r="M1726" s="16">
        <v>134.49</v>
      </c>
      <c r="N1726" s="17">
        <v>0</v>
      </c>
      <c r="O1726" s="16">
        <v>68.17</v>
      </c>
      <c r="P1726" s="16">
        <f t="shared" si="185"/>
        <v>537.96</v>
      </c>
      <c r="Q1726" s="16">
        <f t="shared" si="186"/>
        <v>272.68</v>
      </c>
      <c r="R1726" s="16">
        <f t="shared" si="187"/>
        <v>265.27999999999997</v>
      </c>
      <c r="S1726" s="18">
        <f t="shared" si="188"/>
        <v>0.49312216521674501</v>
      </c>
      <c r="T1726" s="19">
        <f>YEAR(SalesDataTable[[#This Row],[Order Date]])</f>
        <v>2026</v>
      </c>
      <c r="U1726" s="18" t="str">
        <f>"Q"&amp;ROUNDUP(MONTH(SalesDataTable[[#This Row],[Order Date]])/3,0)</f>
        <v>Q3</v>
      </c>
      <c r="V1726" s="15">
        <f>MONTH(SalesDataTable[[#This Row],[Order Date]])</f>
        <v>8</v>
      </c>
      <c r="W1726" s="18" t="str">
        <f>TEXT(SalesDataTable[[#This Row],[Order Date]],"mmm")</f>
        <v>Aug</v>
      </c>
    </row>
    <row r="1727" spans="1:23" ht="15.6">
      <c r="A1727" s="11">
        <v>991</v>
      </c>
      <c r="B1727" s="12">
        <v>46257</v>
      </c>
      <c r="C1727" s="11">
        <f t="shared" si="182"/>
        <v>2026</v>
      </c>
      <c r="D1727" s="13" t="str">
        <f t="shared" si="183"/>
        <v>Aug</v>
      </c>
      <c r="E1727" s="14" t="str">
        <f t="shared" si="184"/>
        <v>Q3</v>
      </c>
      <c r="F1727" s="11" t="s">
        <v>35</v>
      </c>
      <c r="G1727" s="11" t="s">
        <v>42</v>
      </c>
      <c r="H1727" s="11" t="s">
        <v>32</v>
      </c>
      <c r="I1727" s="11" t="s">
        <v>40</v>
      </c>
      <c r="J1727" s="11" t="s">
        <v>33</v>
      </c>
      <c r="K1727" s="11" t="s">
        <v>41</v>
      </c>
      <c r="L1727" s="15">
        <v>4</v>
      </c>
      <c r="M1727" s="16">
        <v>145.30000000000001</v>
      </c>
      <c r="N1727" s="17">
        <v>0.15</v>
      </c>
      <c r="O1727" s="16">
        <v>77.040000000000006</v>
      </c>
      <c r="P1727" s="16">
        <f t="shared" si="185"/>
        <v>494.02</v>
      </c>
      <c r="Q1727" s="16">
        <f t="shared" si="186"/>
        <v>308.16000000000003</v>
      </c>
      <c r="R1727" s="16">
        <f t="shared" si="187"/>
        <v>185.86</v>
      </c>
      <c r="S1727" s="18">
        <f t="shared" si="188"/>
        <v>0.37621958625156898</v>
      </c>
      <c r="T1727" s="19">
        <f>YEAR(SalesDataTable[[#This Row],[Order Date]])</f>
        <v>2026</v>
      </c>
      <c r="U1727" s="18" t="str">
        <f>"Q"&amp;ROUNDUP(MONTH(SalesDataTable[[#This Row],[Order Date]])/3,0)</f>
        <v>Q3</v>
      </c>
      <c r="V1727" s="15">
        <f>MONTH(SalesDataTable[[#This Row],[Order Date]])</f>
        <v>8</v>
      </c>
      <c r="W1727" s="18" t="str">
        <f>TEXT(SalesDataTable[[#This Row],[Order Date]],"mmm")</f>
        <v>Aug</v>
      </c>
    </row>
    <row r="1728" spans="1:23" ht="15.6">
      <c r="A1728" s="11">
        <v>1008</v>
      </c>
      <c r="B1728" s="12">
        <v>46257</v>
      </c>
      <c r="C1728" s="11">
        <f t="shared" si="182"/>
        <v>2026</v>
      </c>
      <c r="D1728" s="13" t="str">
        <f t="shared" si="183"/>
        <v>Aug</v>
      </c>
      <c r="E1728" s="14" t="str">
        <f t="shared" si="184"/>
        <v>Q3</v>
      </c>
      <c r="F1728" s="11" t="s">
        <v>44</v>
      </c>
      <c r="G1728" s="11" t="s">
        <v>45</v>
      </c>
      <c r="H1728" s="11" t="s">
        <v>32</v>
      </c>
      <c r="I1728" s="11" t="s">
        <v>40</v>
      </c>
      <c r="J1728" s="11" t="s">
        <v>38</v>
      </c>
      <c r="K1728" s="11" t="s">
        <v>72</v>
      </c>
      <c r="L1728" s="15">
        <v>10</v>
      </c>
      <c r="M1728" s="16">
        <v>164.55</v>
      </c>
      <c r="N1728" s="17">
        <v>0.1</v>
      </c>
      <c r="O1728" s="16">
        <v>88.23</v>
      </c>
      <c r="P1728" s="16">
        <f t="shared" si="185"/>
        <v>1480.95</v>
      </c>
      <c r="Q1728" s="16">
        <f t="shared" si="186"/>
        <v>882.3</v>
      </c>
      <c r="R1728" s="16">
        <f t="shared" si="187"/>
        <v>598.65</v>
      </c>
      <c r="S1728" s="18">
        <f t="shared" si="188"/>
        <v>0.40423376886458001</v>
      </c>
      <c r="T1728" s="19">
        <f>YEAR(SalesDataTable[[#This Row],[Order Date]])</f>
        <v>2026</v>
      </c>
      <c r="U1728" s="18" t="str">
        <f>"Q"&amp;ROUNDUP(MONTH(SalesDataTable[[#This Row],[Order Date]])/3,0)</f>
        <v>Q3</v>
      </c>
      <c r="V1728" s="15">
        <f>MONTH(SalesDataTable[[#This Row],[Order Date]])</f>
        <v>8</v>
      </c>
      <c r="W1728" s="18" t="str">
        <f>TEXT(SalesDataTable[[#This Row],[Order Date]],"mmm")</f>
        <v>Aug</v>
      </c>
    </row>
    <row r="1729" spans="1:23" ht="15.6">
      <c r="A1729" s="11">
        <v>1083</v>
      </c>
      <c r="B1729" s="12">
        <v>46257</v>
      </c>
      <c r="C1729" s="11">
        <f t="shared" si="182"/>
        <v>2026</v>
      </c>
      <c r="D1729" s="13" t="str">
        <f t="shared" si="183"/>
        <v>Aug</v>
      </c>
      <c r="E1729" s="14" t="str">
        <f t="shared" si="184"/>
        <v>Q3</v>
      </c>
      <c r="F1729" s="11" t="s">
        <v>24</v>
      </c>
      <c r="G1729" s="11" t="s">
        <v>74</v>
      </c>
      <c r="H1729" s="11" t="s">
        <v>43</v>
      </c>
      <c r="I1729" s="11" t="s">
        <v>37</v>
      </c>
      <c r="J1729" s="11" t="s">
        <v>28</v>
      </c>
      <c r="K1729" s="11" t="s">
        <v>50</v>
      </c>
      <c r="L1729" s="15">
        <v>1</v>
      </c>
      <c r="M1729" s="16">
        <v>39.590000000000003</v>
      </c>
      <c r="N1729" s="17">
        <v>0</v>
      </c>
      <c r="O1729" s="16">
        <v>16.899999999999999</v>
      </c>
      <c r="P1729" s="16">
        <f t="shared" si="185"/>
        <v>39.590000000000003</v>
      </c>
      <c r="Q1729" s="16">
        <f t="shared" si="186"/>
        <v>16.899999999999999</v>
      </c>
      <c r="R1729" s="16">
        <f t="shared" si="187"/>
        <v>22.69</v>
      </c>
      <c r="S1729" s="18">
        <f t="shared" si="188"/>
        <v>0.573124526395555</v>
      </c>
      <c r="T1729" s="19">
        <f>YEAR(SalesDataTable[[#This Row],[Order Date]])</f>
        <v>2026</v>
      </c>
      <c r="U1729" s="18" t="str">
        <f>"Q"&amp;ROUNDUP(MONTH(SalesDataTable[[#This Row],[Order Date]])/3,0)</f>
        <v>Q3</v>
      </c>
      <c r="V1729" s="15">
        <f>MONTH(SalesDataTable[[#This Row],[Order Date]])</f>
        <v>8</v>
      </c>
      <c r="W1729" s="18" t="str">
        <f>TEXT(SalesDataTable[[#This Row],[Order Date]],"mmm")</f>
        <v>Aug</v>
      </c>
    </row>
    <row r="1730" spans="1:23" ht="15.6">
      <c r="A1730" s="11">
        <v>1553</v>
      </c>
      <c r="B1730" s="12">
        <v>46257</v>
      </c>
      <c r="C1730" s="11">
        <f t="shared" ref="C1730:C1793" si="189">YEAR(B1730)</f>
        <v>2026</v>
      </c>
      <c r="D1730" s="13" t="str">
        <f t="shared" ref="D1730:D1793" si="190">TEXT(B1730,"MMM")</f>
        <v>Aug</v>
      </c>
      <c r="E1730" s="14" t="str">
        <f t="shared" ref="E1730:E1793" si="191">"Q"&amp;ROUNDUP(MONTH(B1730)/3,0)</f>
        <v>Q3</v>
      </c>
      <c r="F1730" s="11" t="s">
        <v>35</v>
      </c>
      <c r="G1730" s="11" t="s">
        <v>36</v>
      </c>
      <c r="H1730" s="11" t="s">
        <v>32</v>
      </c>
      <c r="I1730" s="11" t="s">
        <v>40</v>
      </c>
      <c r="J1730" s="11" t="s">
        <v>58</v>
      </c>
      <c r="K1730" s="11" t="s">
        <v>69</v>
      </c>
      <c r="L1730" s="15">
        <v>5</v>
      </c>
      <c r="M1730" s="16">
        <v>51.62</v>
      </c>
      <c r="N1730" s="17">
        <v>0.15</v>
      </c>
      <c r="O1730" s="16">
        <v>22.6</v>
      </c>
      <c r="P1730" s="16">
        <f t="shared" ref="P1730:P1793" si="192">L1730*M1730*(1-N1730)</f>
        <v>219.38499999999999</v>
      </c>
      <c r="Q1730" s="16">
        <f t="shared" ref="Q1730:Q1793" si="193">L1730*O1730</f>
        <v>113</v>
      </c>
      <c r="R1730" s="16">
        <f t="shared" ref="R1730:R1793" si="194">P1730-Q1730</f>
        <v>106.38500000000001</v>
      </c>
      <c r="S1730" s="18">
        <f t="shared" ref="S1730:S1793" si="195">IFERROR(R1730/P1730,0)</f>
        <v>0.48492376415889898</v>
      </c>
      <c r="T1730" s="19">
        <f>YEAR(SalesDataTable[[#This Row],[Order Date]])</f>
        <v>2026</v>
      </c>
      <c r="U1730" s="18" t="str">
        <f>"Q"&amp;ROUNDUP(MONTH(SalesDataTable[[#This Row],[Order Date]])/3,0)</f>
        <v>Q3</v>
      </c>
      <c r="V1730" s="15">
        <f>MONTH(SalesDataTable[[#This Row],[Order Date]])</f>
        <v>8</v>
      </c>
      <c r="W1730" s="18" t="str">
        <f>TEXT(SalesDataTable[[#This Row],[Order Date]],"mmm")</f>
        <v>Aug</v>
      </c>
    </row>
    <row r="1731" spans="1:23" ht="15.6">
      <c r="A1731" s="11">
        <v>1579</v>
      </c>
      <c r="B1731" s="12">
        <v>46257</v>
      </c>
      <c r="C1731" s="11">
        <f t="shared" si="189"/>
        <v>2026</v>
      </c>
      <c r="D1731" s="13" t="str">
        <f t="shared" si="190"/>
        <v>Aug</v>
      </c>
      <c r="E1731" s="14" t="str">
        <f t="shared" si="191"/>
        <v>Q3</v>
      </c>
      <c r="F1731" s="11" t="s">
        <v>44</v>
      </c>
      <c r="G1731" s="11" t="s">
        <v>55</v>
      </c>
      <c r="H1731" s="11" t="s">
        <v>43</v>
      </c>
      <c r="I1731" s="11" t="s">
        <v>27</v>
      </c>
      <c r="J1731" s="11" t="s">
        <v>33</v>
      </c>
      <c r="K1731" s="11" t="s">
        <v>34</v>
      </c>
      <c r="L1731" s="15">
        <v>3</v>
      </c>
      <c r="M1731" s="16">
        <v>90.71</v>
      </c>
      <c r="N1731" s="17">
        <v>0</v>
      </c>
      <c r="O1731" s="16">
        <v>45.57</v>
      </c>
      <c r="P1731" s="16">
        <f t="shared" si="192"/>
        <v>272.13</v>
      </c>
      <c r="Q1731" s="16">
        <f t="shared" si="193"/>
        <v>136.71</v>
      </c>
      <c r="R1731" s="16">
        <f t="shared" si="194"/>
        <v>135.41999999999999</v>
      </c>
      <c r="S1731" s="18">
        <f t="shared" si="195"/>
        <v>0.49762980928232797</v>
      </c>
      <c r="T1731" s="19">
        <f>YEAR(SalesDataTable[[#This Row],[Order Date]])</f>
        <v>2026</v>
      </c>
      <c r="U1731" s="18" t="str">
        <f>"Q"&amp;ROUNDUP(MONTH(SalesDataTable[[#This Row],[Order Date]])/3,0)</f>
        <v>Q3</v>
      </c>
      <c r="V1731" s="15">
        <f>MONTH(SalesDataTable[[#This Row],[Order Date]])</f>
        <v>8</v>
      </c>
      <c r="W1731" s="18" t="str">
        <f>TEXT(SalesDataTable[[#This Row],[Order Date]],"mmm")</f>
        <v>Aug</v>
      </c>
    </row>
    <row r="1732" spans="1:23" ht="15.6">
      <c r="A1732" s="11">
        <v>1732</v>
      </c>
      <c r="B1732" s="12">
        <v>46257</v>
      </c>
      <c r="C1732" s="11">
        <f t="shared" si="189"/>
        <v>2026</v>
      </c>
      <c r="D1732" s="13" t="str">
        <f t="shared" si="190"/>
        <v>Aug</v>
      </c>
      <c r="E1732" s="14" t="str">
        <f t="shared" si="191"/>
        <v>Q3</v>
      </c>
      <c r="F1732" s="11" t="s">
        <v>30</v>
      </c>
      <c r="G1732" s="11" t="s">
        <v>31</v>
      </c>
      <c r="H1732" s="11" t="s">
        <v>43</v>
      </c>
      <c r="I1732" s="11" t="s">
        <v>37</v>
      </c>
      <c r="J1732" s="11" t="s">
        <v>28</v>
      </c>
      <c r="K1732" s="11" t="s">
        <v>50</v>
      </c>
      <c r="L1732" s="15">
        <v>4</v>
      </c>
      <c r="M1732" s="16">
        <v>41.09</v>
      </c>
      <c r="N1732" s="17">
        <v>0</v>
      </c>
      <c r="O1732" s="16">
        <v>17</v>
      </c>
      <c r="P1732" s="16">
        <f t="shared" si="192"/>
        <v>164.36</v>
      </c>
      <c r="Q1732" s="16">
        <f t="shared" si="193"/>
        <v>68</v>
      </c>
      <c r="R1732" s="16">
        <f t="shared" si="194"/>
        <v>96.36</v>
      </c>
      <c r="S1732" s="18">
        <f t="shared" si="195"/>
        <v>0.58627403261134103</v>
      </c>
      <c r="T1732" s="19">
        <f>YEAR(SalesDataTable[[#This Row],[Order Date]])</f>
        <v>2026</v>
      </c>
      <c r="U1732" s="18" t="str">
        <f>"Q"&amp;ROUNDUP(MONTH(SalesDataTable[[#This Row],[Order Date]])/3,0)</f>
        <v>Q3</v>
      </c>
      <c r="V1732" s="15">
        <f>MONTH(SalesDataTable[[#This Row],[Order Date]])</f>
        <v>8</v>
      </c>
      <c r="W1732" s="18" t="str">
        <f>TEXT(SalesDataTable[[#This Row],[Order Date]],"mmm")</f>
        <v>Aug</v>
      </c>
    </row>
    <row r="1733" spans="1:23" ht="15.6">
      <c r="A1733" s="11">
        <v>2083</v>
      </c>
      <c r="B1733" s="12">
        <v>46257</v>
      </c>
      <c r="C1733" s="11">
        <f t="shared" si="189"/>
        <v>2026</v>
      </c>
      <c r="D1733" s="13" t="str">
        <f t="shared" si="190"/>
        <v>Aug</v>
      </c>
      <c r="E1733" s="14" t="str">
        <f t="shared" si="191"/>
        <v>Q3</v>
      </c>
      <c r="F1733" s="11" t="s">
        <v>30</v>
      </c>
      <c r="G1733" s="11" t="s">
        <v>73</v>
      </c>
      <c r="H1733" s="11" t="s">
        <v>26</v>
      </c>
      <c r="I1733" s="11" t="s">
        <v>37</v>
      </c>
      <c r="J1733" s="11" t="s">
        <v>33</v>
      </c>
      <c r="K1733" s="11" t="s">
        <v>34</v>
      </c>
      <c r="L1733" s="15">
        <v>1</v>
      </c>
      <c r="M1733" s="16">
        <v>91.37</v>
      </c>
      <c r="N1733" s="17">
        <v>0</v>
      </c>
      <c r="O1733" s="16">
        <v>46.73</v>
      </c>
      <c r="P1733" s="16">
        <f t="shared" si="192"/>
        <v>91.37</v>
      </c>
      <c r="Q1733" s="16">
        <f t="shared" si="193"/>
        <v>46.73</v>
      </c>
      <c r="R1733" s="16">
        <f t="shared" si="194"/>
        <v>44.64</v>
      </c>
      <c r="S1733" s="18">
        <f t="shared" si="195"/>
        <v>0.48856298566269002</v>
      </c>
      <c r="T1733" s="19">
        <f>YEAR(SalesDataTable[[#This Row],[Order Date]])</f>
        <v>2026</v>
      </c>
      <c r="U1733" s="18" t="str">
        <f>"Q"&amp;ROUNDUP(MONTH(SalesDataTable[[#This Row],[Order Date]])/3,0)</f>
        <v>Q3</v>
      </c>
      <c r="V1733" s="15">
        <f>MONTH(SalesDataTable[[#This Row],[Order Date]])</f>
        <v>8</v>
      </c>
      <c r="W1733" s="18" t="str">
        <f>TEXT(SalesDataTable[[#This Row],[Order Date]],"mmm")</f>
        <v>Aug</v>
      </c>
    </row>
    <row r="1734" spans="1:23" ht="15.6">
      <c r="A1734" s="11">
        <v>2176</v>
      </c>
      <c r="B1734" s="12">
        <v>46257</v>
      </c>
      <c r="C1734" s="11">
        <f t="shared" si="189"/>
        <v>2026</v>
      </c>
      <c r="D1734" s="13" t="str">
        <f t="shared" si="190"/>
        <v>Aug</v>
      </c>
      <c r="E1734" s="14" t="str">
        <f t="shared" si="191"/>
        <v>Q3</v>
      </c>
      <c r="F1734" s="11" t="s">
        <v>30</v>
      </c>
      <c r="G1734" s="11" t="s">
        <v>65</v>
      </c>
      <c r="H1734" s="11" t="s">
        <v>26</v>
      </c>
      <c r="I1734" s="11" t="s">
        <v>37</v>
      </c>
      <c r="J1734" s="11" t="s">
        <v>38</v>
      </c>
      <c r="K1734" s="11" t="s">
        <v>56</v>
      </c>
      <c r="L1734" s="15">
        <v>1</v>
      </c>
      <c r="M1734" s="16">
        <v>46.92</v>
      </c>
      <c r="N1734" s="17">
        <v>0</v>
      </c>
      <c r="O1734" s="16">
        <v>18.3</v>
      </c>
      <c r="P1734" s="16">
        <f t="shared" si="192"/>
        <v>46.92</v>
      </c>
      <c r="Q1734" s="16">
        <f t="shared" si="193"/>
        <v>18.3</v>
      </c>
      <c r="R1734" s="16">
        <f t="shared" si="194"/>
        <v>28.62</v>
      </c>
      <c r="S1734" s="18">
        <f t="shared" si="195"/>
        <v>0.60997442455243001</v>
      </c>
      <c r="T1734" s="19">
        <f>YEAR(SalesDataTable[[#This Row],[Order Date]])</f>
        <v>2026</v>
      </c>
      <c r="U1734" s="18" t="str">
        <f>"Q"&amp;ROUNDUP(MONTH(SalesDataTable[[#This Row],[Order Date]])/3,0)</f>
        <v>Q3</v>
      </c>
      <c r="V1734" s="15">
        <f>MONTH(SalesDataTable[[#This Row],[Order Date]])</f>
        <v>8</v>
      </c>
      <c r="W1734" s="18" t="str">
        <f>TEXT(SalesDataTable[[#This Row],[Order Date]],"mmm")</f>
        <v>Aug</v>
      </c>
    </row>
    <row r="1735" spans="1:23" ht="15.6">
      <c r="A1735" s="11">
        <v>2723</v>
      </c>
      <c r="B1735" s="12">
        <v>46257</v>
      </c>
      <c r="C1735" s="11">
        <f t="shared" si="189"/>
        <v>2026</v>
      </c>
      <c r="D1735" s="13" t="str">
        <f t="shared" si="190"/>
        <v>Aug</v>
      </c>
      <c r="E1735" s="14" t="str">
        <f t="shared" si="191"/>
        <v>Q3</v>
      </c>
      <c r="F1735" s="11" t="s">
        <v>24</v>
      </c>
      <c r="G1735" s="11" t="s">
        <v>25</v>
      </c>
      <c r="H1735" s="11" t="s">
        <v>26</v>
      </c>
      <c r="I1735" s="11" t="s">
        <v>37</v>
      </c>
      <c r="J1735" s="11" t="s">
        <v>28</v>
      </c>
      <c r="K1735" s="11" t="s">
        <v>54</v>
      </c>
      <c r="L1735" s="15">
        <v>1</v>
      </c>
      <c r="M1735" s="16">
        <v>100.29</v>
      </c>
      <c r="N1735" s="17">
        <v>0.05</v>
      </c>
      <c r="O1735" s="16">
        <v>49.82</v>
      </c>
      <c r="P1735" s="16">
        <f t="shared" si="192"/>
        <v>95.275499999999994</v>
      </c>
      <c r="Q1735" s="16">
        <f t="shared" si="193"/>
        <v>49.82</v>
      </c>
      <c r="R1735" s="16">
        <f t="shared" si="194"/>
        <v>45.455500000000001</v>
      </c>
      <c r="S1735" s="18">
        <f t="shared" si="195"/>
        <v>0.47709537079312098</v>
      </c>
      <c r="T1735" s="19">
        <f>YEAR(SalesDataTable[[#This Row],[Order Date]])</f>
        <v>2026</v>
      </c>
      <c r="U1735" s="18" t="str">
        <f>"Q"&amp;ROUNDUP(MONTH(SalesDataTable[[#This Row],[Order Date]])/3,0)</f>
        <v>Q3</v>
      </c>
      <c r="V1735" s="15">
        <f>MONTH(SalesDataTable[[#This Row],[Order Date]])</f>
        <v>8</v>
      </c>
      <c r="W1735" s="18" t="str">
        <f>TEXT(SalesDataTable[[#This Row],[Order Date]],"mmm")</f>
        <v>Aug</v>
      </c>
    </row>
    <row r="1736" spans="1:23" ht="15.6">
      <c r="A1736" s="11">
        <v>3299</v>
      </c>
      <c r="B1736" s="12">
        <v>46257</v>
      </c>
      <c r="C1736" s="11">
        <f t="shared" si="189"/>
        <v>2026</v>
      </c>
      <c r="D1736" s="13" t="str">
        <f t="shared" si="190"/>
        <v>Aug</v>
      </c>
      <c r="E1736" s="14" t="str">
        <f t="shared" si="191"/>
        <v>Q3</v>
      </c>
      <c r="F1736" s="11" t="s">
        <v>24</v>
      </c>
      <c r="G1736" s="11" t="s">
        <v>60</v>
      </c>
      <c r="H1736" s="11" t="s">
        <v>26</v>
      </c>
      <c r="I1736" s="11" t="s">
        <v>37</v>
      </c>
      <c r="J1736" s="11" t="s">
        <v>33</v>
      </c>
      <c r="K1736" s="11" t="s">
        <v>41</v>
      </c>
      <c r="L1736" s="15">
        <v>1</v>
      </c>
      <c r="M1736" s="16">
        <v>147.11000000000001</v>
      </c>
      <c r="N1736" s="17">
        <v>0.15</v>
      </c>
      <c r="O1736" s="16">
        <v>79.599999999999994</v>
      </c>
      <c r="P1736" s="16">
        <f t="shared" si="192"/>
        <v>125.04349999999999</v>
      </c>
      <c r="Q1736" s="16">
        <f t="shared" si="193"/>
        <v>79.599999999999994</v>
      </c>
      <c r="R1736" s="16">
        <f t="shared" si="194"/>
        <v>45.4435</v>
      </c>
      <c r="S1736" s="18">
        <f t="shared" si="195"/>
        <v>0.36342152930780097</v>
      </c>
      <c r="T1736" s="19">
        <f>YEAR(SalesDataTable[[#This Row],[Order Date]])</f>
        <v>2026</v>
      </c>
      <c r="U1736" s="18" t="str">
        <f>"Q"&amp;ROUNDUP(MONTH(SalesDataTable[[#This Row],[Order Date]])/3,0)</f>
        <v>Q3</v>
      </c>
      <c r="V1736" s="15">
        <f>MONTH(SalesDataTable[[#This Row],[Order Date]])</f>
        <v>8</v>
      </c>
      <c r="W1736" s="18" t="str">
        <f>TEXT(SalesDataTable[[#This Row],[Order Date]],"mmm")</f>
        <v>Aug</v>
      </c>
    </row>
    <row r="1737" spans="1:23" ht="15.6">
      <c r="A1737" s="11">
        <v>3398</v>
      </c>
      <c r="B1737" s="12">
        <v>46257</v>
      </c>
      <c r="C1737" s="11">
        <f t="shared" si="189"/>
        <v>2026</v>
      </c>
      <c r="D1737" s="13" t="str">
        <f t="shared" si="190"/>
        <v>Aug</v>
      </c>
      <c r="E1737" s="14" t="str">
        <f t="shared" si="191"/>
        <v>Q3</v>
      </c>
      <c r="F1737" s="11" t="s">
        <v>30</v>
      </c>
      <c r="G1737" s="11" t="s">
        <v>67</v>
      </c>
      <c r="H1737" s="11" t="s">
        <v>26</v>
      </c>
      <c r="I1737" s="11" t="s">
        <v>37</v>
      </c>
      <c r="J1737" s="11" t="s">
        <v>33</v>
      </c>
      <c r="K1737" s="11" t="s">
        <v>61</v>
      </c>
      <c r="L1737" s="15">
        <v>2</v>
      </c>
      <c r="M1737" s="16">
        <v>156.44999999999999</v>
      </c>
      <c r="N1737" s="17">
        <v>0</v>
      </c>
      <c r="O1737" s="16">
        <v>80.13</v>
      </c>
      <c r="P1737" s="16">
        <f t="shared" si="192"/>
        <v>312.89999999999998</v>
      </c>
      <c r="Q1737" s="16">
        <f t="shared" si="193"/>
        <v>160.26</v>
      </c>
      <c r="R1737" s="16">
        <f t="shared" si="194"/>
        <v>152.63999999999999</v>
      </c>
      <c r="S1737" s="18">
        <f t="shared" si="195"/>
        <v>0.487823585810163</v>
      </c>
      <c r="T1737" s="19">
        <f>YEAR(SalesDataTable[[#This Row],[Order Date]])</f>
        <v>2026</v>
      </c>
      <c r="U1737" s="18" t="str">
        <f>"Q"&amp;ROUNDUP(MONTH(SalesDataTable[[#This Row],[Order Date]])/3,0)</f>
        <v>Q3</v>
      </c>
      <c r="V1737" s="15">
        <f>MONTH(SalesDataTable[[#This Row],[Order Date]])</f>
        <v>8</v>
      </c>
      <c r="W1737" s="18" t="str">
        <f>TEXT(SalesDataTable[[#This Row],[Order Date]],"mmm")</f>
        <v>Aug</v>
      </c>
    </row>
    <row r="1738" spans="1:23" ht="15.6">
      <c r="A1738" s="11">
        <v>4012</v>
      </c>
      <c r="B1738" s="12">
        <v>46257</v>
      </c>
      <c r="C1738" s="11">
        <f t="shared" si="189"/>
        <v>2026</v>
      </c>
      <c r="D1738" s="13" t="str">
        <f t="shared" si="190"/>
        <v>Aug</v>
      </c>
      <c r="E1738" s="14" t="str">
        <f t="shared" si="191"/>
        <v>Q3</v>
      </c>
      <c r="F1738" s="11" t="s">
        <v>30</v>
      </c>
      <c r="G1738" s="11" t="s">
        <v>73</v>
      </c>
      <c r="H1738" s="11" t="s">
        <v>26</v>
      </c>
      <c r="I1738" s="11" t="s">
        <v>37</v>
      </c>
      <c r="J1738" s="11" t="s">
        <v>33</v>
      </c>
      <c r="K1738" s="11" t="s">
        <v>70</v>
      </c>
      <c r="L1738" s="15">
        <v>2</v>
      </c>
      <c r="M1738" s="16">
        <v>72.97</v>
      </c>
      <c r="N1738" s="17">
        <v>0</v>
      </c>
      <c r="O1738" s="16">
        <v>33.25</v>
      </c>
      <c r="P1738" s="16">
        <f t="shared" si="192"/>
        <v>145.94</v>
      </c>
      <c r="Q1738" s="16">
        <f t="shared" si="193"/>
        <v>66.5</v>
      </c>
      <c r="R1738" s="16">
        <f t="shared" si="194"/>
        <v>79.44</v>
      </c>
      <c r="S1738" s="18">
        <f t="shared" si="195"/>
        <v>0.54433328765246003</v>
      </c>
      <c r="T1738" s="19">
        <f>YEAR(SalesDataTable[[#This Row],[Order Date]])</f>
        <v>2026</v>
      </c>
      <c r="U1738" s="18" t="str">
        <f>"Q"&amp;ROUNDUP(MONTH(SalesDataTable[[#This Row],[Order Date]])/3,0)</f>
        <v>Q3</v>
      </c>
      <c r="V1738" s="15">
        <f>MONTH(SalesDataTable[[#This Row],[Order Date]])</f>
        <v>8</v>
      </c>
      <c r="W1738" s="18" t="str">
        <f>TEXT(SalesDataTable[[#This Row],[Order Date]],"mmm")</f>
        <v>Aug</v>
      </c>
    </row>
    <row r="1739" spans="1:23" ht="15.6">
      <c r="A1739" s="11">
        <v>4064</v>
      </c>
      <c r="B1739" s="12">
        <v>46257</v>
      </c>
      <c r="C1739" s="11">
        <f t="shared" si="189"/>
        <v>2026</v>
      </c>
      <c r="D1739" s="13" t="str">
        <f t="shared" si="190"/>
        <v>Aug</v>
      </c>
      <c r="E1739" s="14" t="str">
        <f t="shared" si="191"/>
        <v>Q3</v>
      </c>
      <c r="F1739" s="11" t="s">
        <v>44</v>
      </c>
      <c r="G1739" s="11" t="s">
        <v>55</v>
      </c>
      <c r="H1739" s="11" t="s">
        <v>52</v>
      </c>
      <c r="I1739" s="11" t="s">
        <v>27</v>
      </c>
      <c r="J1739" s="11" t="s">
        <v>58</v>
      </c>
      <c r="K1739" s="11" t="s">
        <v>69</v>
      </c>
      <c r="L1739" s="15">
        <v>2</v>
      </c>
      <c r="M1739" s="16">
        <v>51.63</v>
      </c>
      <c r="N1739" s="17">
        <v>0</v>
      </c>
      <c r="O1739" s="16">
        <v>21.39</v>
      </c>
      <c r="P1739" s="16">
        <f t="shared" si="192"/>
        <v>103.26</v>
      </c>
      <c r="Q1739" s="16">
        <f t="shared" si="193"/>
        <v>42.78</v>
      </c>
      <c r="R1739" s="16">
        <f t="shared" si="194"/>
        <v>60.48</v>
      </c>
      <c r="S1739" s="18">
        <f t="shared" si="195"/>
        <v>0.58570598489250403</v>
      </c>
      <c r="T1739" s="19">
        <f>YEAR(SalesDataTable[[#This Row],[Order Date]])</f>
        <v>2026</v>
      </c>
      <c r="U1739" s="18" t="str">
        <f>"Q"&amp;ROUNDUP(MONTH(SalesDataTable[[#This Row],[Order Date]])/3,0)</f>
        <v>Q3</v>
      </c>
      <c r="V1739" s="15">
        <f>MONTH(SalesDataTable[[#This Row],[Order Date]])</f>
        <v>8</v>
      </c>
      <c r="W1739" s="18" t="str">
        <f>TEXT(SalesDataTable[[#This Row],[Order Date]],"mmm")</f>
        <v>Aug</v>
      </c>
    </row>
    <row r="1740" spans="1:23" ht="15.6">
      <c r="A1740" s="11">
        <v>4671</v>
      </c>
      <c r="B1740" s="12">
        <v>46257</v>
      </c>
      <c r="C1740" s="11">
        <f t="shared" si="189"/>
        <v>2026</v>
      </c>
      <c r="D1740" s="13" t="str">
        <f t="shared" si="190"/>
        <v>Aug</v>
      </c>
      <c r="E1740" s="14" t="str">
        <f t="shared" si="191"/>
        <v>Q3</v>
      </c>
      <c r="F1740" s="11" t="s">
        <v>30</v>
      </c>
      <c r="G1740" s="11" t="s">
        <v>67</v>
      </c>
      <c r="H1740" s="11" t="s">
        <v>32</v>
      </c>
      <c r="I1740" s="11" t="s">
        <v>27</v>
      </c>
      <c r="J1740" s="11" t="s">
        <v>28</v>
      </c>
      <c r="K1740" s="11" t="s">
        <v>54</v>
      </c>
      <c r="L1740" s="15">
        <v>8</v>
      </c>
      <c r="M1740" s="16">
        <v>100.06</v>
      </c>
      <c r="N1740" s="17">
        <v>0.05</v>
      </c>
      <c r="O1740" s="16">
        <v>49.39</v>
      </c>
      <c r="P1740" s="16">
        <f t="shared" si="192"/>
        <v>760.45600000000002</v>
      </c>
      <c r="Q1740" s="16">
        <f t="shared" si="193"/>
        <v>395.12</v>
      </c>
      <c r="R1740" s="16">
        <f t="shared" si="194"/>
        <v>365.33600000000001</v>
      </c>
      <c r="S1740" s="18">
        <f t="shared" si="195"/>
        <v>0.48041701295012501</v>
      </c>
      <c r="T1740" s="19">
        <f>YEAR(SalesDataTable[[#This Row],[Order Date]])</f>
        <v>2026</v>
      </c>
      <c r="U1740" s="18" t="str">
        <f>"Q"&amp;ROUNDUP(MONTH(SalesDataTable[[#This Row],[Order Date]])/3,0)</f>
        <v>Q3</v>
      </c>
      <c r="V1740" s="15">
        <f>MONTH(SalesDataTable[[#This Row],[Order Date]])</f>
        <v>8</v>
      </c>
      <c r="W1740" s="18" t="str">
        <f>TEXT(SalesDataTable[[#This Row],[Order Date]],"mmm")</f>
        <v>Aug</v>
      </c>
    </row>
    <row r="1741" spans="1:23" ht="15.6">
      <c r="A1741" s="11">
        <v>1914</v>
      </c>
      <c r="B1741" s="12">
        <v>46258</v>
      </c>
      <c r="C1741" s="11">
        <f t="shared" si="189"/>
        <v>2026</v>
      </c>
      <c r="D1741" s="13" t="str">
        <f t="shared" si="190"/>
        <v>Aug</v>
      </c>
      <c r="E1741" s="14" t="str">
        <f t="shared" si="191"/>
        <v>Q3</v>
      </c>
      <c r="F1741" s="11" t="s">
        <v>44</v>
      </c>
      <c r="G1741" s="11" t="s">
        <v>57</v>
      </c>
      <c r="H1741" s="11" t="s">
        <v>43</v>
      </c>
      <c r="I1741" s="11" t="s">
        <v>27</v>
      </c>
      <c r="J1741" s="11" t="s">
        <v>47</v>
      </c>
      <c r="K1741" s="11" t="s">
        <v>64</v>
      </c>
      <c r="L1741" s="15">
        <v>4</v>
      </c>
      <c r="M1741" s="16">
        <v>83.2</v>
      </c>
      <c r="N1741" s="17">
        <v>0</v>
      </c>
      <c r="O1741" s="16">
        <v>39.99</v>
      </c>
      <c r="P1741" s="16">
        <f t="shared" si="192"/>
        <v>332.8</v>
      </c>
      <c r="Q1741" s="16">
        <f t="shared" si="193"/>
        <v>159.96</v>
      </c>
      <c r="R1741" s="16">
        <f t="shared" si="194"/>
        <v>172.84</v>
      </c>
      <c r="S1741" s="18">
        <f t="shared" si="195"/>
        <v>0.51935096153846105</v>
      </c>
      <c r="T1741" s="19">
        <f>YEAR(SalesDataTable[[#This Row],[Order Date]])</f>
        <v>2026</v>
      </c>
      <c r="U1741" s="18" t="str">
        <f>"Q"&amp;ROUNDUP(MONTH(SalesDataTable[[#This Row],[Order Date]])/3,0)</f>
        <v>Q3</v>
      </c>
      <c r="V1741" s="15">
        <f>MONTH(SalesDataTable[[#This Row],[Order Date]])</f>
        <v>8</v>
      </c>
      <c r="W1741" s="18" t="str">
        <f>TEXT(SalesDataTable[[#This Row],[Order Date]],"mmm")</f>
        <v>Aug</v>
      </c>
    </row>
    <row r="1742" spans="1:23" ht="15.6">
      <c r="A1742" s="11">
        <v>1973</v>
      </c>
      <c r="B1742" s="12">
        <v>46258</v>
      </c>
      <c r="C1742" s="11">
        <f t="shared" si="189"/>
        <v>2026</v>
      </c>
      <c r="D1742" s="13" t="str">
        <f t="shared" si="190"/>
        <v>Aug</v>
      </c>
      <c r="E1742" s="14" t="str">
        <f t="shared" si="191"/>
        <v>Q3</v>
      </c>
      <c r="F1742" s="11" t="s">
        <v>24</v>
      </c>
      <c r="G1742" s="11" t="s">
        <v>25</v>
      </c>
      <c r="H1742" s="11" t="s">
        <v>26</v>
      </c>
      <c r="I1742" s="11" t="s">
        <v>37</v>
      </c>
      <c r="J1742" s="11" t="s">
        <v>58</v>
      </c>
      <c r="K1742" s="11" t="s">
        <v>69</v>
      </c>
      <c r="L1742" s="15">
        <v>3</v>
      </c>
      <c r="M1742" s="16">
        <v>51.29</v>
      </c>
      <c r="N1742" s="17">
        <v>0</v>
      </c>
      <c r="O1742" s="16">
        <v>22.08</v>
      </c>
      <c r="P1742" s="16">
        <f t="shared" si="192"/>
        <v>153.87</v>
      </c>
      <c r="Q1742" s="16">
        <f t="shared" si="193"/>
        <v>66.239999999999995</v>
      </c>
      <c r="R1742" s="16">
        <f t="shared" si="194"/>
        <v>87.63</v>
      </c>
      <c r="S1742" s="18">
        <f t="shared" si="195"/>
        <v>0.56950672645739897</v>
      </c>
      <c r="T1742" s="19">
        <f>YEAR(SalesDataTable[[#This Row],[Order Date]])</f>
        <v>2026</v>
      </c>
      <c r="U1742" s="18" t="str">
        <f>"Q"&amp;ROUNDUP(MONTH(SalesDataTable[[#This Row],[Order Date]])/3,0)</f>
        <v>Q3</v>
      </c>
      <c r="V1742" s="15">
        <f>MONTH(SalesDataTable[[#This Row],[Order Date]])</f>
        <v>8</v>
      </c>
      <c r="W1742" s="18" t="str">
        <f>TEXT(SalesDataTable[[#This Row],[Order Date]],"mmm")</f>
        <v>Aug</v>
      </c>
    </row>
    <row r="1743" spans="1:23" ht="15.6">
      <c r="A1743" s="11">
        <v>2564</v>
      </c>
      <c r="B1743" s="12">
        <v>46258</v>
      </c>
      <c r="C1743" s="11">
        <f t="shared" si="189"/>
        <v>2026</v>
      </c>
      <c r="D1743" s="13" t="str">
        <f t="shared" si="190"/>
        <v>Aug</v>
      </c>
      <c r="E1743" s="14" t="str">
        <f t="shared" si="191"/>
        <v>Q3</v>
      </c>
      <c r="F1743" s="11" t="s">
        <v>35</v>
      </c>
      <c r="G1743" s="11" t="s">
        <v>42</v>
      </c>
      <c r="H1743" s="11" t="s">
        <v>26</v>
      </c>
      <c r="I1743" s="11" t="s">
        <v>27</v>
      </c>
      <c r="J1743" s="11" t="s">
        <v>47</v>
      </c>
      <c r="K1743" s="11" t="s">
        <v>53</v>
      </c>
      <c r="L1743" s="15">
        <v>1</v>
      </c>
      <c r="M1743" s="16">
        <v>200.2</v>
      </c>
      <c r="N1743" s="17">
        <v>0</v>
      </c>
      <c r="O1743" s="16">
        <v>103.38</v>
      </c>
      <c r="P1743" s="16">
        <f t="shared" si="192"/>
        <v>200.2</v>
      </c>
      <c r="Q1743" s="16">
        <f t="shared" si="193"/>
        <v>103.38</v>
      </c>
      <c r="R1743" s="16">
        <f t="shared" si="194"/>
        <v>96.82</v>
      </c>
      <c r="S1743" s="18">
        <f t="shared" si="195"/>
        <v>0.48361638361638398</v>
      </c>
      <c r="T1743" s="19">
        <f>YEAR(SalesDataTable[[#This Row],[Order Date]])</f>
        <v>2026</v>
      </c>
      <c r="U1743" s="18" t="str">
        <f>"Q"&amp;ROUNDUP(MONTH(SalesDataTable[[#This Row],[Order Date]])/3,0)</f>
        <v>Q3</v>
      </c>
      <c r="V1743" s="15">
        <f>MONTH(SalesDataTable[[#This Row],[Order Date]])</f>
        <v>8</v>
      </c>
      <c r="W1743" s="18" t="str">
        <f>TEXT(SalesDataTable[[#This Row],[Order Date]],"mmm")</f>
        <v>Aug</v>
      </c>
    </row>
    <row r="1744" spans="1:23" ht="15.6">
      <c r="A1744" s="11">
        <v>2791</v>
      </c>
      <c r="B1744" s="12">
        <v>46258</v>
      </c>
      <c r="C1744" s="11">
        <f t="shared" si="189"/>
        <v>2026</v>
      </c>
      <c r="D1744" s="13" t="str">
        <f t="shared" si="190"/>
        <v>Aug</v>
      </c>
      <c r="E1744" s="14" t="str">
        <f t="shared" si="191"/>
        <v>Q3</v>
      </c>
      <c r="F1744" s="11" t="s">
        <v>24</v>
      </c>
      <c r="G1744" s="11" t="s">
        <v>74</v>
      </c>
      <c r="H1744" s="11" t="s">
        <v>43</v>
      </c>
      <c r="I1744" s="11" t="s">
        <v>40</v>
      </c>
      <c r="J1744" s="11" t="s">
        <v>58</v>
      </c>
      <c r="K1744" s="11" t="s">
        <v>66</v>
      </c>
      <c r="L1744" s="15">
        <v>2</v>
      </c>
      <c r="M1744" s="16">
        <v>36.869999999999997</v>
      </c>
      <c r="N1744" s="17">
        <v>0</v>
      </c>
      <c r="O1744" s="16">
        <v>13.71</v>
      </c>
      <c r="P1744" s="16">
        <f t="shared" si="192"/>
        <v>73.739999999999995</v>
      </c>
      <c r="Q1744" s="16">
        <f t="shared" si="193"/>
        <v>27.42</v>
      </c>
      <c r="R1744" s="16">
        <f t="shared" si="194"/>
        <v>46.32</v>
      </c>
      <c r="S1744" s="18">
        <f t="shared" si="195"/>
        <v>0.62815296989422298</v>
      </c>
      <c r="T1744" s="19">
        <f>YEAR(SalesDataTable[[#This Row],[Order Date]])</f>
        <v>2026</v>
      </c>
      <c r="U1744" s="18" t="str">
        <f>"Q"&amp;ROUNDUP(MONTH(SalesDataTable[[#This Row],[Order Date]])/3,0)</f>
        <v>Q3</v>
      </c>
      <c r="V1744" s="15">
        <f>MONTH(SalesDataTable[[#This Row],[Order Date]])</f>
        <v>8</v>
      </c>
      <c r="W1744" s="18" t="str">
        <f>TEXT(SalesDataTable[[#This Row],[Order Date]],"mmm")</f>
        <v>Aug</v>
      </c>
    </row>
    <row r="1745" spans="1:23" ht="15.6">
      <c r="A1745" s="11">
        <v>3559</v>
      </c>
      <c r="B1745" s="12">
        <v>46258</v>
      </c>
      <c r="C1745" s="11">
        <f t="shared" si="189"/>
        <v>2026</v>
      </c>
      <c r="D1745" s="13" t="str">
        <f t="shared" si="190"/>
        <v>Aug</v>
      </c>
      <c r="E1745" s="14" t="str">
        <f t="shared" si="191"/>
        <v>Q3</v>
      </c>
      <c r="F1745" s="11" t="s">
        <v>44</v>
      </c>
      <c r="G1745" s="11" t="s">
        <v>57</v>
      </c>
      <c r="H1745" s="11" t="s">
        <v>26</v>
      </c>
      <c r="I1745" s="11" t="s">
        <v>27</v>
      </c>
      <c r="J1745" s="11" t="s">
        <v>58</v>
      </c>
      <c r="K1745" s="11" t="s">
        <v>66</v>
      </c>
      <c r="L1745" s="15">
        <v>1</v>
      </c>
      <c r="M1745" s="16">
        <v>36.28</v>
      </c>
      <c r="N1745" s="17">
        <v>0.1</v>
      </c>
      <c r="O1745" s="16">
        <v>14.16</v>
      </c>
      <c r="P1745" s="16">
        <f t="shared" si="192"/>
        <v>32.652000000000001</v>
      </c>
      <c r="Q1745" s="16">
        <f t="shared" si="193"/>
        <v>14.16</v>
      </c>
      <c r="R1745" s="16">
        <f t="shared" si="194"/>
        <v>18.492000000000001</v>
      </c>
      <c r="S1745" s="18">
        <f t="shared" si="195"/>
        <v>0.56633590591694205</v>
      </c>
      <c r="T1745" s="19">
        <f>YEAR(SalesDataTable[[#This Row],[Order Date]])</f>
        <v>2026</v>
      </c>
      <c r="U1745" s="18" t="str">
        <f>"Q"&amp;ROUNDUP(MONTH(SalesDataTable[[#This Row],[Order Date]])/3,0)</f>
        <v>Q3</v>
      </c>
      <c r="V1745" s="15">
        <f>MONTH(SalesDataTable[[#This Row],[Order Date]])</f>
        <v>8</v>
      </c>
      <c r="W1745" s="18" t="str">
        <f>TEXT(SalesDataTable[[#This Row],[Order Date]],"mmm")</f>
        <v>Aug</v>
      </c>
    </row>
    <row r="1746" spans="1:23" ht="15.6">
      <c r="A1746" s="11">
        <v>3839</v>
      </c>
      <c r="B1746" s="12">
        <v>46258</v>
      </c>
      <c r="C1746" s="11">
        <f t="shared" si="189"/>
        <v>2026</v>
      </c>
      <c r="D1746" s="13" t="str">
        <f t="shared" si="190"/>
        <v>Aug</v>
      </c>
      <c r="E1746" s="14" t="str">
        <f t="shared" si="191"/>
        <v>Q3</v>
      </c>
      <c r="F1746" s="11" t="s">
        <v>24</v>
      </c>
      <c r="G1746" s="11" t="s">
        <v>74</v>
      </c>
      <c r="H1746" s="11" t="s">
        <v>52</v>
      </c>
      <c r="I1746" s="11" t="s">
        <v>27</v>
      </c>
      <c r="J1746" s="11" t="s">
        <v>33</v>
      </c>
      <c r="K1746" s="11" t="s">
        <v>34</v>
      </c>
      <c r="L1746" s="15">
        <v>2</v>
      </c>
      <c r="M1746" s="16">
        <v>93.88</v>
      </c>
      <c r="N1746" s="17">
        <v>0.05</v>
      </c>
      <c r="O1746" s="16">
        <v>46.57</v>
      </c>
      <c r="P1746" s="16">
        <f t="shared" si="192"/>
        <v>178.37200000000001</v>
      </c>
      <c r="Q1746" s="16">
        <f t="shared" si="193"/>
        <v>93.14</v>
      </c>
      <c r="R1746" s="16">
        <f t="shared" si="194"/>
        <v>85.231999999999999</v>
      </c>
      <c r="S1746" s="18">
        <f t="shared" si="195"/>
        <v>0.47783284371986601</v>
      </c>
      <c r="T1746" s="19">
        <f>YEAR(SalesDataTable[[#This Row],[Order Date]])</f>
        <v>2026</v>
      </c>
      <c r="U1746" s="18" t="str">
        <f>"Q"&amp;ROUNDUP(MONTH(SalesDataTable[[#This Row],[Order Date]])/3,0)</f>
        <v>Q3</v>
      </c>
      <c r="V1746" s="15">
        <f>MONTH(SalesDataTable[[#This Row],[Order Date]])</f>
        <v>8</v>
      </c>
      <c r="W1746" s="18" t="str">
        <f>TEXT(SalesDataTable[[#This Row],[Order Date]],"mmm")</f>
        <v>Aug</v>
      </c>
    </row>
    <row r="1747" spans="1:23" ht="15.6">
      <c r="A1747" s="11">
        <v>4133</v>
      </c>
      <c r="B1747" s="12">
        <v>46258</v>
      </c>
      <c r="C1747" s="11">
        <f t="shared" si="189"/>
        <v>2026</v>
      </c>
      <c r="D1747" s="13" t="str">
        <f t="shared" si="190"/>
        <v>Aug</v>
      </c>
      <c r="E1747" s="14" t="str">
        <f t="shared" si="191"/>
        <v>Q3</v>
      </c>
      <c r="F1747" s="11" t="s">
        <v>44</v>
      </c>
      <c r="G1747" s="11" t="s">
        <v>45</v>
      </c>
      <c r="H1747" s="11" t="s">
        <v>26</v>
      </c>
      <c r="I1747" s="11" t="s">
        <v>37</v>
      </c>
      <c r="J1747" s="11" t="s">
        <v>47</v>
      </c>
      <c r="K1747" s="11" t="s">
        <v>53</v>
      </c>
      <c r="L1747" s="15">
        <v>1</v>
      </c>
      <c r="M1747" s="16">
        <v>192.67</v>
      </c>
      <c r="N1747" s="17">
        <v>0.05</v>
      </c>
      <c r="O1747" s="16">
        <v>101.04</v>
      </c>
      <c r="P1747" s="16">
        <f t="shared" si="192"/>
        <v>183.03649999999999</v>
      </c>
      <c r="Q1747" s="16">
        <f t="shared" si="193"/>
        <v>101.04</v>
      </c>
      <c r="R1747" s="16">
        <f t="shared" si="194"/>
        <v>81.996499999999997</v>
      </c>
      <c r="S1747" s="18">
        <f t="shared" si="195"/>
        <v>0.447978955017169</v>
      </c>
      <c r="T1747" s="19">
        <f>YEAR(SalesDataTable[[#This Row],[Order Date]])</f>
        <v>2026</v>
      </c>
      <c r="U1747" s="18" t="str">
        <f>"Q"&amp;ROUNDUP(MONTH(SalesDataTable[[#This Row],[Order Date]])/3,0)</f>
        <v>Q3</v>
      </c>
      <c r="V1747" s="15">
        <f>MONTH(SalesDataTable[[#This Row],[Order Date]])</f>
        <v>8</v>
      </c>
      <c r="W1747" s="18" t="str">
        <f>TEXT(SalesDataTable[[#This Row],[Order Date]],"mmm")</f>
        <v>Aug</v>
      </c>
    </row>
    <row r="1748" spans="1:23" ht="15.6">
      <c r="A1748" s="11">
        <v>4765</v>
      </c>
      <c r="B1748" s="12">
        <v>46258</v>
      </c>
      <c r="C1748" s="11">
        <f t="shared" si="189"/>
        <v>2026</v>
      </c>
      <c r="D1748" s="13" t="str">
        <f t="shared" si="190"/>
        <v>Aug</v>
      </c>
      <c r="E1748" s="14" t="str">
        <f t="shared" si="191"/>
        <v>Q3</v>
      </c>
      <c r="F1748" s="11" t="s">
        <v>24</v>
      </c>
      <c r="G1748" s="11" t="s">
        <v>74</v>
      </c>
      <c r="H1748" s="11" t="s">
        <v>26</v>
      </c>
      <c r="I1748" s="11" t="s">
        <v>37</v>
      </c>
      <c r="J1748" s="11" t="s">
        <v>28</v>
      </c>
      <c r="K1748" s="11" t="s">
        <v>29</v>
      </c>
      <c r="L1748" s="15">
        <v>1</v>
      </c>
      <c r="M1748" s="16">
        <v>80.099999999999994</v>
      </c>
      <c r="N1748" s="17">
        <v>0.05</v>
      </c>
      <c r="O1748" s="16">
        <v>43.49</v>
      </c>
      <c r="P1748" s="16">
        <f t="shared" si="192"/>
        <v>76.094999999999999</v>
      </c>
      <c r="Q1748" s="16">
        <f t="shared" si="193"/>
        <v>43.49</v>
      </c>
      <c r="R1748" s="16">
        <f t="shared" si="194"/>
        <v>32.604999999999997</v>
      </c>
      <c r="S1748" s="18">
        <f t="shared" si="195"/>
        <v>0.42847756094355699</v>
      </c>
      <c r="T1748" s="19">
        <f>YEAR(SalesDataTable[[#This Row],[Order Date]])</f>
        <v>2026</v>
      </c>
      <c r="U1748" s="18" t="str">
        <f>"Q"&amp;ROUNDUP(MONTH(SalesDataTable[[#This Row],[Order Date]])/3,0)</f>
        <v>Q3</v>
      </c>
      <c r="V1748" s="15">
        <f>MONTH(SalesDataTable[[#This Row],[Order Date]])</f>
        <v>8</v>
      </c>
      <c r="W1748" s="18" t="str">
        <f>TEXT(SalesDataTable[[#This Row],[Order Date]],"mmm")</f>
        <v>Aug</v>
      </c>
    </row>
    <row r="1749" spans="1:23" ht="15.6">
      <c r="A1749" s="11">
        <v>1868</v>
      </c>
      <c r="B1749" s="12">
        <v>46259</v>
      </c>
      <c r="C1749" s="11">
        <f t="shared" si="189"/>
        <v>2026</v>
      </c>
      <c r="D1749" s="13" t="str">
        <f t="shared" si="190"/>
        <v>Aug</v>
      </c>
      <c r="E1749" s="14" t="str">
        <f t="shared" si="191"/>
        <v>Q3</v>
      </c>
      <c r="F1749" s="11" t="s">
        <v>44</v>
      </c>
      <c r="G1749" s="11" t="s">
        <v>57</v>
      </c>
      <c r="H1749" s="11" t="s">
        <v>52</v>
      </c>
      <c r="I1749" s="11" t="s">
        <v>27</v>
      </c>
      <c r="J1749" s="11" t="s">
        <v>33</v>
      </c>
      <c r="K1749" s="11" t="s">
        <v>41</v>
      </c>
      <c r="L1749" s="15">
        <v>1</v>
      </c>
      <c r="M1749" s="16">
        <v>145.02000000000001</v>
      </c>
      <c r="N1749" s="17">
        <v>0</v>
      </c>
      <c r="O1749" s="16">
        <v>78.959999999999994</v>
      </c>
      <c r="P1749" s="16">
        <f t="shared" si="192"/>
        <v>145.02000000000001</v>
      </c>
      <c r="Q1749" s="16">
        <f t="shared" si="193"/>
        <v>78.959999999999994</v>
      </c>
      <c r="R1749" s="16">
        <f t="shared" si="194"/>
        <v>66.06</v>
      </c>
      <c r="S1749" s="18">
        <f t="shared" si="195"/>
        <v>0.45552337608605697</v>
      </c>
      <c r="T1749" s="19">
        <f>YEAR(SalesDataTable[[#This Row],[Order Date]])</f>
        <v>2026</v>
      </c>
      <c r="U1749" s="18" t="str">
        <f>"Q"&amp;ROUNDUP(MONTH(SalesDataTable[[#This Row],[Order Date]])/3,0)</f>
        <v>Q3</v>
      </c>
      <c r="V1749" s="15">
        <f>MONTH(SalesDataTable[[#This Row],[Order Date]])</f>
        <v>8</v>
      </c>
      <c r="W1749" s="18" t="str">
        <f>TEXT(SalesDataTable[[#This Row],[Order Date]],"mmm")</f>
        <v>Aug</v>
      </c>
    </row>
    <row r="1750" spans="1:23" ht="15.6">
      <c r="A1750" s="11">
        <v>987</v>
      </c>
      <c r="B1750" s="12">
        <v>46260</v>
      </c>
      <c r="C1750" s="11">
        <f t="shared" si="189"/>
        <v>2026</v>
      </c>
      <c r="D1750" s="13" t="str">
        <f t="shared" si="190"/>
        <v>Aug</v>
      </c>
      <c r="E1750" s="14" t="str">
        <f t="shared" si="191"/>
        <v>Q3</v>
      </c>
      <c r="F1750" s="11" t="s">
        <v>30</v>
      </c>
      <c r="G1750" s="11" t="s">
        <v>65</v>
      </c>
      <c r="H1750" s="11" t="s">
        <v>52</v>
      </c>
      <c r="I1750" s="11" t="s">
        <v>27</v>
      </c>
      <c r="J1750" s="11" t="s">
        <v>38</v>
      </c>
      <c r="K1750" s="11" t="s">
        <v>39</v>
      </c>
      <c r="L1750" s="15">
        <v>1</v>
      </c>
      <c r="M1750" s="16">
        <v>37</v>
      </c>
      <c r="N1750" s="17">
        <v>0.15</v>
      </c>
      <c r="O1750" s="16">
        <v>13.68</v>
      </c>
      <c r="P1750" s="16">
        <f t="shared" si="192"/>
        <v>31.45</v>
      </c>
      <c r="Q1750" s="16">
        <f t="shared" si="193"/>
        <v>13.68</v>
      </c>
      <c r="R1750" s="16">
        <f t="shared" si="194"/>
        <v>17.77</v>
      </c>
      <c r="S1750" s="18">
        <f t="shared" si="195"/>
        <v>0.56502384737678901</v>
      </c>
      <c r="T1750" s="19">
        <f>YEAR(SalesDataTable[[#This Row],[Order Date]])</f>
        <v>2026</v>
      </c>
      <c r="U1750" s="18" t="str">
        <f>"Q"&amp;ROUNDUP(MONTH(SalesDataTable[[#This Row],[Order Date]])/3,0)</f>
        <v>Q3</v>
      </c>
      <c r="V1750" s="15">
        <f>MONTH(SalesDataTable[[#This Row],[Order Date]])</f>
        <v>8</v>
      </c>
      <c r="W1750" s="18" t="str">
        <f>TEXT(SalesDataTable[[#This Row],[Order Date]],"mmm")</f>
        <v>Aug</v>
      </c>
    </row>
    <row r="1751" spans="1:23" ht="15.6">
      <c r="A1751" s="11">
        <v>2503</v>
      </c>
      <c r="B1751" s="12">
        <v>46260</v>
      </c>
      <c r="C1751" s="11">
        <f t="shared" si="189"/>
        <v>2026</v>
      </c>
      <c r="D1751" s="13" t="str">
        <f t="shared" si="190"/>
        <v>Aug</v>
      </c>
      <c r="E1751" s="14" t="str">
        <f t="shared" si="191"/>
        <v>Q3</v>
      </c>
      <c r="F1751" s="11" t="s">
        <v>30</v>
      </c>
      <c r="G1751" s="11" t="s">
        <v>51</v>
      </c>
      <c r="H1751" s="11" t="s">
        <v>26</v>
      </c>
      <c r="I1751" s="11" t="s">
        <v>27</v>
      </c>
      <c r="J1751" s="11" t="s">
        <v>28</v>
      </c>
      <c r="K1751" s="11" t="s">
        <v>46</v>
      </c>
      <c r="L1751" s="15">
        <v>2</v>
      </c>
      <c r="M1751" s="16">
        <v>50.02</v>
      </c>
      <c r="N1751" s="17">
        <v>0</v>
      </c>
      <c r="O1751" s="16">
        <v>21.99</v>
      </c>
      <c r="P1751" s="16">
        <f t="shared" si="192"/>
        <v>100.04</v>
      </c>
      <c r="Q1751" s="16">
        <f t="shared" si="193"/>
        <v>43.98</v>
      </c>
      <c r="R1751" s="16">
        <f t="shared" si="194"/>
        <v>56.06</v>
      </c>
      <c r="S1751" s="18">
        <f t="shared" si="195"/>
        <v>0.56037584966013598</v>
      </c>
      <c r="T1751" s="19">
        <f>YEAR(SalesDataTable[[#This Row],[Order Date]])</f>
        <v>2026</v>
      </c>
      <c r="U1751" s="18" t="str">
        <f>"Q"&amp;ROUNDUP(MONTH(SalesDataTable[[#This Row],[Order Date]])/3,0)</f>
        <v>Q3</v>
      </c>
      <c r="V1751" s="15">
        <f>MONTH(SalesDataTable[[#This Row],[Order Date]])</f>
        <v>8</v>
      </c>
      <c r="W1751" s="18" t="str">
        <f>TEXT(SalesDataTable[[#This Row],[Order Date]],"mmm")</f>
        <v>Aug</v>
      </c>
    </row>
    <row r="1752" spans="1:23" ht="15.6">
      <c r="A1752" s="11">
        <v>4928</v>
      </c>
      <c r="B1752" s="12">
        <v>46260</v>
      </c>
      <c r="C1752" s="11">
        <f t="shared" si="189"/>
        <v>2026</v>
      </c>
      <c r="D1752" s="13" t="str">
        <f t="shared" si="190"/>
        <v>Aug</v>
      </c>
      <c r="E1752" s="14" t="str">
        <f t="shared" si="191"/>
        <v>Q3</v>
      </c>
      <c r="F1752" s="11" t="s">
        <v>30</v>
      </c>
      <c r="G1752" s="11" t="s">
        <v>65</v>
      </c>
      <c r="H1752" s="11" t="s">
        <v>43</v>
      </c>
      <c r="I1752" s="11" t="s">
        <v>27</v>
      </c>
      <c r="J1752" s="11" t="s">
        <v>58</v>
      </c>
      <c r="K1752" s="11" t="s">
        <v>66</v>
      </c>
      <c r="L1752" s="15">
        <v>2</v>
      </c>
      <c r="M1752" s="16">
        <v>35.950000000000003</v>
      </c>
      <c r="N1752" s="17">
        <v>0.05</v>
      </c>
      <c r="O1752" s="16">
        <v>13.93</v>
      </c>
      <c r="P1752" s="16">
        <f t="shared" si="192"/>
        <v>68.305000000000007</v>
      </c>
      <c r="Q1752" s="16">
        <f t="shared" si="193"/>
        <v>27.86</v>
      </c>
      <c r="R1752" s="16">
        <f t="shared" si="194"/>
        <v>40.445</v>
      </c>
      <c r="S1752" s="18">
        <f t="shared" si="195"/>
        <v>0.59212356342873895</v>
      </c>
      <c r="T1752" s="19">
        <f>YEAR(SalesDataTable[[#This Row],[Order Date]])</f>
        <v>2026</v>
      </c>
      <c r="U1752" s="18" t="str">
        <f>"Q"&amp;ROUNDUP(MONTH(SalesDataTable[[#This Row],[Order Date]])/3,0)</f>
        <v>Q3</v>
      </c>
      <c r="V1752" s="15">
        <f>MONTH(SalesDataTable[[#This Row],[Order Date]])</f>
        <v>8</v>
      </c>
      <c r="W1752" s="18" t="str">
        <f>TEXT(SalesDataTable[[#This Row],[Order Date]],"mmm")</f>
        <v>Aug</v>
      </c>
    </row>
    <row r="1753" spans="1:23" ht="15.6">
      <c r="A1753" s="11">
        <v>852</v>
      </c>
      <c r="B1753" s="12">
        <v>46261</v>
      </c>
      <c r="C1753" s="11">
        <f t="shared" si="189"/>
        <v>2026</v>
      </c>
      <c r="D1753" s="13" t="str">
        <f t="shared" si="190"/>
        <v>Aug</v>
      </c>
      <c r="E1753" s="14" t="str">
        <f t="shared" si="191"/>
        <v>Q3</v>
      </c>
      <c r="F1753" s="11" t="s">
        <v>24</v>
      </c>
      <c r="G1753" s="11" t="s">
        <v>60</v>
      </c>
      <c r="H1753" s="11" t="s">
        <v>26</v>
      </c>
      <c r="I1753" s="11" t="s">
        <v>37</v>
      </c>
      <c r="J1753" s="11" t="s">
        <v>38</v>
      </c>
      <c r="K1753" s="11" t="s">
        <v>56</v>
      </c>
      <c r="L1753" s="15">
        <v>3</v>
      </c>
      <c r="M1753" s="16">
        <v>45.84</v>
      </c>
      <c r="N1753" s="17">
        <v>0.15</v>
      </c>
      <c r="O1753" s="16">
        <v>17.899999999999999</v>
      </c>
      <c r="P1753" s="16">
        <f t="shared" si="192"/>
        <v>116.892</v>
      </c>
      <c r="Q1753" s="16">
        <f t="shared" si="193"/>
        <v>53.7</v>
      </c>
      <c r="R1753" s="16">
        <f t="shared" si="194"/>
        <v>63.192</v>
      </c>
      <c r="S1753" s="18">
        <f t="shared" si="195"/>
        <v>0.540601580946515</v>
      </c>
      <c r="T1753" s="19">
        <f>YEAR(SalesDataTable[[#This Row],[Order Date]])</f>
        <v>2026</v>
      </c>
      <c r="U1753" s="18" t="str">
        <f>"Q"&amp;ROUNDUP(MONTH(SalesDataTable[[#This Row],[Order Date]])/3,0)</f>
        <v>Q3</v>
      </c>
      <c r="V1753" s="15">
        <f>MONTH(SalesDataTable[[#This Row],[Order Date]])</f>
        <v>8</v>
      </c>
      <c r="W1753" s="18" t="str">
        <f>TEXT(SalesDataTable[[#This Row],[Order Date]],"mmm")</f>
        <v>Aug</v>
      </c>
    </row>
    <row r="1754" spans="1:23" ht="15.6">
      <c r="A1754" s="11">
        <v>2188</v>
      </c>
      <c r="B1754" s="12">
        <v>46261</v>
      </c>
      <c r="C1754" s="11">
        <f t="shared" si="189"/>
        <v>2026</v>
      </c>
      <c r="D1754" s="13" t="str">
        <f t="shared" si="190"/>
        <v>Aug</v>
      </c>
      <c r="E1754" s="14" t="str">
        <f t="shared" si="191"/>
        <v>Q3</v>
      </c>
      <c r="F1754" s="11" t="s">
        <v>30</v>
      </c>
      <c r="G1754" s="11" t="s">
        <v>51</v>
      </c>
      <c r="H1754" s="11" t="s">
        <v>26</v>
      </c>
      <c r="I1754" s="11" t="s">
        <v>37</v>
      </c>
      <c r="J1754" s="11" t="s">
        <v>47</v>
      </c>
      <c r="K1754" s="11" t="s">
        <v>64</v>
      </c>
      <c r="L1754" s="15">
        <v>1</v>
      </c>
      <c r="M1754" s="16">
        <v>83.23</v>
      </c>
      <c r="N1754" s="17">
        <v>0.1</v>
      </c>
      <c r="O1754" s="16">
        <v>40.229999999999997</v>
      </c>
      <c r="P1754" s="16">
        <f t="shared" si="192"/>
        <v>74.906999999999996</v>
      </c>
      <c r="Q1754" s="16">
        <f t="shared" si="193"/>
        <v>40.229999999999997</v>
      </c>
      <c r="R1754" s="16">
        <f t="shared" si="194"/>
        <v>34.677</v>
      </c>
      <c r="S1754" s="18">
        <f t="shared" si="195"/>
        <v>0.462934038207377</v>
      </c>
      <c r="T1754" s="19">
        <f>YEAR(SalesDataTable[[#This Row],[Order Date]])</f>
        <v>2026</v>
      </c>
      <c r="U1754" s="18" t="str">
        <f>"Q"&amp;ROUNDUP(MONTH(SalesDataTable[[#This Row],[Order Date]])/3,0)</f>
        <v>Q3</v>
      </c>
      <c r="V1754" s="15">
        <f>MONTH(SalesDataTable[[#This Row],[Order Date]])</f>
        <v>8</v>
      </c>
      <c r="W1754" s="18" t="str">
        <f>TEXT(SalesDataTable[[#This Row],[Order Date]],"mmm")</f>
        <v>Aug</v>
      </c>
    </row>
    <row r="1755" spans="1:23" ht="15.6">
      <c r="A1755" s="11">
        <v>2574</v>
      </c>
      <c r="B1755" s="12">
        <v>46261</v>
      </c>
      <c r="C1755" s="11">
        <f t="shared" si="189"/>
        <v>2026</v>
      </c>
      <c r="D1755" s="13" t="str">
        <f t="shared" si="190"/>
        <v>Aug</v>
      </c>
      <c r="E1755" s="14" t="str">
        <f t="shared" si="191"/>
        <v>Q3</v>
      </c>
      <c r="F1755" s="11" t="s">
        <v>24</v>
      </c>
      <c r="G1755" s="11" t="s">
        <v>60</v>
      </c>
      <c r="H1755" s="11" t="s">
        <v>43</v>
      </c>
      <c r="I1755" s="11" t="s">
        <v>37</v>
      </c>
      <c r="J1755" s="11" t="s">
        <v>28</v>
      </c>
      <c r="K1755" s="11" t="s">
        <v>54</v>
      </c>
      <c r="L1755" s="15">
        <v>1</v>
      </c>
      <c r="M1755" s="16">
        <v>104.33</v>
      </c>
      <c r="N1755" s="17">
        <v>0.1</v>
      </c>
      <c r="O1755" s="16">
        <v>49.86</v>
      </c>
      <c r="P1755" s="16">
        <f t="shared" si="192"/>
        <v>93.897000000000006</v>
      </c>
      <c r="Q1755" s="16">
        <f t="shared" si="193"/>
        <v>49.86</v>
      </c>
      <c r="R1755" s="16">
        <f t="shared" si="194"/>
        <v>44.036999999999999</v>
      </c>
      <c r="S1755" s="18">
        <f t="shared" si="195"/>
        <v>0.46899261957250998</v>
      </c>
      <c r="T1755" s="19">
        <f>YEAR(SalesDataTable[[#This Row],[Order Date]])</f>
        <v>2026</v>
      </c>
      <c r="U1755" s="18" t="str">
        <f>"Q"&amp;ROUNDUP(MONTH(SalesDataTable[[#This Row],[Order Date]])/3,0)</f>
        <v>Q3</v>
      </c>
      <c r="V1755" s="15">
        <f>MONTH(SalesDataTable[[#This Row],[Order Date]])</f>
        <v>8</v>
      </c>
      <c r="W1755" s="18" t="str">
        <f>TEXT(SalesDataTable[[#This Row],[Order Date]],"mmm")</f>
        <v>Aug</v>
      </c>
    </row>
    <row r="1756" spans="1:23" ht="15.6">
      <c r="A1756" s="11">
        <v>2942</v>
      </c>
      <c r="B1756" s="12">
        <v>46261</v>
      </c>
      <c r="C1756" s="11">
        <f t="shared" si="189"/>
        <v>2026</v>
      </c>
      <c r="D1756" s="13" t="str">
        <f t="shared" si="190"/>
        <v>Aug</v>
      </c>
      <c r="E1756" s="14" t="str">
        <f t="shared" si="191"/>
        <v>Q3</v>
      </c>
      <c r="F1756" s="11" t="s">
        <v>30</v>
      </c>
      <c r="G1756" s="11" t="s">
        <v>51</v>
      </c>
      <c r="H1756" s="11" t="s">
        <v>26</v>
      </c>
      <c r="I1756" s="11" t="s">
        <v>37</v>
      </c>
      <c r="J1756" s="11" t="s">
        <v>33</v>
      </c>
      <c r="K1756" s="11" t="s">
        <v>61</v>
      </c>
      <c r="L1756" s="15">
        <v>1</v>
      </c>
      <c r="M1756" s="16">
        <v>156.94999999999999</v>
      </c>
      <c r="N1756" s="17">
        <v>0</v>
      </c>
      <c r="O1756" s="16">
        <v>80.41</v>
      </c>
      <c r="P1756" s="16">
        <f t="shared" si="192"/>
        <v>156.94999999999999</v>
      </c>
      <c r="Q1756" s="16">
        <f t="shared" si="193"/>
        <v>80.41</v>
      </c>
      <c r="R1756" s="16">
        <f t="shared" si="194"/>
        <v>76.540000000000006</v>
      </c>
      <c r="S1756" s="18">
        <f t="shared" si="195"/>
        <v>0.48767123287671199</v>
      </c>
      <c r="T1756" s="19">
        <f>YEAR(SalesDataTable[[#This Row],[Order Date]])</f>
        <v>2026</v>
      </c>
      <c r="U1756" s="18" t="str">
        <f>"Q"&amp;ROUNDUP(MONTH(SalesDataTable[[#This Row],[Order Date]])/3,0)</f>
        <v>Q3</v>
      </c>
      <c r="V1756" s="15">
        <f>MONTH(SalesDataTable[[#This Row],[Order Date]])</f>
        <v>8</v>
      </c>
      <c r="W1756" s="18" t="str">
        <f>TEXT(SalesDataTable[[#This Row],[Order Date]],"mmm")</f>
        <v>Aug</v>
      </c>
    </row>
    <row r="1757" spans="1:23" ht="15.6">
      <c r="A1757" s="11">
        <v>3211</v>
      </c>
      <c r="B1757" s="12">
        <v>46261</v>
      </c>
      <c r="C1757" s="11">
        <f t="shared" si="189"/>
        <v>2026</v>
      </c>
      <c r="D1757" s="13" t="str">
        <f t="shared" si="190"/>
        <v>Aug</v>
      </c>
      <c r="E1757" s="14" t="str">
        <f t="shared" si="191"/>
        <v>Q3</v>
      </c>
      <c r="F1757" s="11" t="s">
        <v>30</v>
      </c>
      <c r="G1757" s="11" t="s">
        <v>73</v>
      </c>
      <c r="H1757" s="11" t="s">
        <v>43</v>
      </c>
      <c r="I1757" s="11" t="s">
        <v>40</v>
      </c>
      <c r="J1757" s="11" t="s">
        <v>28</v>
      </c>
      <c r="K1757" s="11" t="s">
        <v>50</v>
      </c>
      <c r="L1757" s="15">
        <v>3</v>
      </c>
      <c r="M1757" s="16">
        <v>41.33</v>
      </c>
      <c r="N1757" s="17">
        <v>0.05</v>
      </c>
      <c r="O1757" s="16">
        <v>17</v>
      </c>
      <c r="P1757" s="16">
        <f t="shared" si="192"/>
        <v>117.79049999999999</v>
      </c>
      <c r="Q1757" s="16">
        <f t="shared" si="193"/>
        <v>51</v>
      </c>
      <c r="R1757" s="16">
        <f t="shared" si="194"/>
        <v>66.790499999999994</v>
      </c>
      <c r="S1757" s="18">
        <f t="shared" si="195"/>
        <v>0.56702790123142399</v>
      </c>
      <c r="T1757" s="19">
        <f>YEAR(SalesDataTable[[#This Row],[Order Date]])</f>
        <v>2026</v>
      </c>
      <c r="U1757" s="18" t="str">
        <f>"Q"&amp;ROUNDUP(MONTH(SalesDataTable[[#This Row],[Order Date]])/3,0)</f>
        <v>Q3</v>
      </c>
      <c r="V1757" s="15">
        <f>MONTH(SalesDataTable[[#This Row],[Order Date]])</f>
        <v>8</v>
      </c>
      <c r="W1757" s="18" t="str">
        <f>TEXT(SalesDataTable[[#This Row],[Order Date]],"mmm")</f>
        <v>Aug</v>
      </c>
    </row>
    <row r="1758" spans="1:23" ht="15.6">
      <c r="A1758" s="11">
        <v>3306</v>
      </c>
      <c r="B1758" s="12">
        <v>46261</v>
      </c>
      <c r="C1758" s="11">
        <f t="shared" si="189"/>
        <v>2026</v>
      </c>
      <c r="D1758" s="13" t="str">
        <f t="shared" si="190"/>
        <v>Aug</v>
      </c>
      <c r="E1758" s="14" t="str">
        <f t="shared" si="191"/>
        <v>Q3</v>
      </c>
      <c r="F1758" s="11" t="s">
        <v>24</v>
      </c>
      <c r="G1758" s="11" t="s">
        <v>74</v>
      </c>
      <c r="H1758" s="11" t="s">
        <v>26</v>
      </c>
      <c r="I1758" s="11" t="s">
        <v>40</v>
      </c>
      <c r="J1758" s="11" t="s">
        <v>38</v>
      </c>
      <c r="K1758" s="11" t="s">
        <v>39</v>
      </c>
      <c r="L1758" s="15">
        <v>1</v>
      </c>
      <c r="M1758" s="16">
        <v>35.590000000000003</v>
      </c>
      <c r="N1758" s="17">
        <v>0</v>
      </c>
      <c r="O1758" s="16">
        <v>13.66</v>
      </c>
      <c r="P1758" s="16">
        <f t="shared" si="192"/>
        <v>35.590000000000003</v>
      </c>
      <c r="Q1758" s="16">
        <f t="shared" si="193"/>
        <v>13.66</v>
      </c>
      <c r="R1758" s="16">
        <f t="shared" si="194"/>
        <v>21.93</v>
      </c>
      <c r="S1758" s="18">
        <f t="shared" si="195"/>
        <v>0.61618432143860602</v>
      </c>
      <c r="T1758" s="19">
        <f>YEAR(SalesDataTable[[#This Row],[Order Date]])</f>
        <v>2026</v>
      </c>
      <c r="U1758" s="18" t="str">
        <f>"Q"&amp;ROUNDUP(MONTH(SalesDataTable[[#This Row],[Order Date]])/3,0)</f>
        <v>Q3</v>
      </c>
      <c r="V1758" s="15">
        <f>MONTH(SalesDataTable[[#This Row],[Order Date]])</f>
        <v>8</v>
      </c>
      <c r="W1758" s="18" t="str">
        <f>TEXT(SalesDataTable[[#This Row],[Order Date]],"mmm")</f>
        <v>Aug</v>
      </c>
    </row>
    <row r="1759" spans="1:23" ht="15.6">
      <c r="A1759" s="11">
        <v>3837</v>
      </c>
      <c r="B1759" s="12">
        <v>46261</v>
      </c>
      <c r="C1759" s="11">
        <f t="shared" si="189"/>
        <v>2026</v>
      </c>
      <c r="D1759" s="13" t="str">
        <f t="shared" si="190"/>
        <v>Aug</v>
      </c>
      <c r="E1759" s="14" t="str">
        <f t="shared" si="191"/>
        <v>Q3</v>
      </c>
      <c r="F1759" s="11" t="s">
        <v>44</v>
      </c>
      <c r="G1759" s="11" t="s">
        <v>57</v>
      </c>
      <c r="H1759" s="11" t="s">
        <v>26</v>
      </c>
      <c r="I1759" s="11" t="s">
        <v>27</v>
      </c>
      <c r="J1759" s="11" t="s">
        <v>47</v>
      </c>
      <c r="K1759" s="11" t="s">
        <v>48</v>
      </c>
      <c r="L1759" s="15">
        <v>2</v>
      </c>
      <c r="M1759" s="16">
        <v>335.87</v>
      </c>
      <c r="N1759" s="17">
        <v>0.1</v>
      </c>
      <c r="O1759" s="16">
        <v>196.54</v>
      </c>
      <c r="P1759" s="16">
        <f t="shared" si="192"/>
        <v>604.56600000000003</v>
      </c>
      <c r="Q1759" s="16">
        <f t="shared" si="193"/>
        <v>393.08</v>
      </c>
      <c r="R1759" s="16">
        <f t="shared" si="194"/>
        <v>211.48599999999999</v>
      </c>
      <c r="S1759" s="18">
        <f t="shared" si="195"/>
        <v>0.34981457773014002</v>
      </c>
      <c r="T1759" s="19">
        <f>YEAR(SalesDataTable[[#This Row],[Order Date]])</f>
        <v>2026</v>
      </c>
      <c r="U1759" s="18" t="str">
        <f>"Q"&amp;ROUNDUP(MONTH(SalesDataTable[[#This Row],[Order Date]])/3,0)</f>
        <v>Q3</v>
      </c>
      <c r="V1759" s="15">
        <f>MONTH(SalesDataTable[[#This Row],[Order Date]])</f>
        <v>8</v>
      </c>
      <c r="W1759" s="18" t="str">
        <f>TEXT(SalesDataTable[[#This Row],[Order Date]],"mmm")</f>
        <v>Aug</v>
      </c>
    </row>
    <row r="1760" spans="1:23" ht="15.6">
      <c r="A1760" s="11">
        <v>4169</v>
      </c>
      <c r="B1760" s="12">
        <v>46261</v>
      </c>
      <c r="C1760" s="11">
        <f t="shared" si="189"/>
        <v>2026</v>
      </c>
      <c r="D1760" s="13" t="str">
        <f t="shared" si="190"/>
        <v>Aug</v>
      </c>
      <c r="E1760" s="14" t="str">
        <f t="shared" si="191"/>
        <v>Q3</v>
      </c>
      <c r="F1760" s="11" t="s">
        <v>44</v>
      </c>
      <c r="G1760" s="11" t="s">
        <v>71</v>
      </c>
      <c r="H1760" s="11" t="s">
        <v>26</v>
      </c>
      <c r="I1760" s="11" t="s">
        <v>37</v>
      </c>
      <c r="J1760" s="11" t="s">
        <v>58</v>
      </c>
      <c r="K1760" s="11" t="s">
        <v>69</v>
      </c>
      <c r="L1760" s="15">
        <v>1</v>
      </c>
      <c r="M1760" s="16">
        <v>50.7</v>
      </c>
      <c r="N1760" s="17">
        <v>0.05</v>
      </c>
      <c r="O1760" s="16">
        <v>21.65</v>
      </c>
      <c r="P1760" s="16">
        <f t="shared" si="192"/>
        <v>48.164999999999999</v>
      </c>
      <c r="Q1760" s="16">
        <f t="shared" si="193"/>
        <v>21.65</v>
      </c>
      <c r="R1760" s="16">
        <f t="shared" si="194"/>
        <v>26.515000000000001</v>
      </c>
      <c r="S1760" s="18">
        <f t="shared" si="195"/>
        <v>0.55050347762898399</v>
      </c>
      <c r="T1760" s="19">
        <f>YEAR(SalesDataTable[[#This Row],[Order Date]])</f>
        <v>2026</v>
      </c>
      <c r="U1760" s="18" t="str">
        <f>"Q"&amp;ROUNDUP(MONTH(SalesDataTable[[#This Row],[Order Date]])/3,0)</f>
        <v>Q3</v>
      </c>
      <c r="V1760" s="15">
        <f>MONTH(SalesDataTable[[#This Row],[Order Date]])</f>
        <v>8</v>
      </c>
      <c r="W1760" s="18" t="str">
        <f>TEXT(SalesDataTable[[#This Row],[Order Date]],"mmm")</f>
        <v>Aug</v>
      </c>
    </row>
    <row r="1761" spans="1:23" ht="15.6">
      <c r="A1761" s="11">
        <v>4452</v>
      </c>
      <c r="B1761" s="12">
        <v>46261</v>
      </c>
      <c r="C1761" s="11">
        <f t="shared" si="189"/>
        <v>2026</v>
      </c>
      <c r="D1761" s="13" t="str">
        <f t="shared" si="190"/>
        <v>Aug</v>
      </c>
      <c r="E1761" s="14" t="str">
        <f t="shared" si="191"/>
        <v>Q3</v>
      </c>
      <c r="F1761" s="11" t="s">
        <v>35</v>
      </c>
      <c r="G1761" s="11" t="s">
        <v>36</v>
      </c>
      <c r="H1761" s="11" t="s">
        <v>52</v>
      </c>
      <c r="I1761" s="11" t="s">
        <v>37</v>
      </c>
      <c r="J1761" s="11" t="s">
        <v>33</v>
      </c>
      <c r="K1761" s="11" t="s">
        <v>61</v>
      </c>
      <c r="L1761" s="15">
        <v>3</v>
      </c>
      <c r="M1761" s="16">
        <v>152.76</v>
      </c>
      <c r="N1761" s="17">
        <v>0.1</v>
      </c>
      <c r="O1761" s="16">
        <v>77.36</v>
      </c>
      <c r="P1761" s="16">
        <f t="shared" si="192"/>
        <v>412.452</v>
      </c>
      <c r="Q1761" s="16">
        <f t="shared" si="193"/>
        <v>232.08</v>
      </c>
      <c r="R1761" s="16">
        <f t="shared" si="194"/>
        <v>180.37200000000001</v>
      </c>
      <c r="S1761" s="18">
        <f t="shared" si="195"/>
        <v>0.43731634226528199</v>
      </c>
      <c r="T1761" s="19">
        <f>YEAR(SalesDataTable[[#This Row],[Order Date]])</f>
        <v>2026</v>
      </c>
      <c r="U1761" s="18" t="str">
        <f>"Q"&amp;ROUNDUP(MONTH(SalesDataTable[[#This Row],[Order Date]])/3,0)</f>
        <v>Q3</v>
      </c>
      <c r="V1761" s="15">
        <f>MONTH(SalesDataTable[[#This Row],[Order Date]])</f>
        <v>8</v>
      </c>
      <c r="W1761" s="18" t="str">
        <f>TEXT(SalesDataTable[[#This Row],[Order Date]],"mmm")</f>
        <v>Aug</v>
      </c>
    </row>
    <row r="1762" spans="1:23" ht="15.6">
      <c r="A1762" s="11">
        <v>4740</v>
      </c>
      <c r="B1762" s="12">
        <v>46261</v>
      </c>
      <c r="C1762" s="11">
        <f t="shared" si="189"/>
        <v>2026</v>
      </c>
      <c r="D1762" s="13" t="str">
        <f t="shared" si="190"/>
        <v>Aug</v>
      </c>
      <c r="E1762" s="14" t="str">
        <f t="shared" si="191"/>
        <v>Q3</v>
      </c>
      <c r="F1762" s="11" t="s">
        <v>24</v>
      </c>
      <c r="G1762" s="11" t="s">
        <v>74</v>
      </c>
      <c r="H1762" s="11" t="s">
        <v>32</v>
      </c>
      <c r="I1762" s="11" t="s">
        <v>27</v>
      </c>
      <c r="J1762" s="11" t="s">
        <v>33</v>
      </c>
      <c r="K1762" s="11" t="s">
        <v>70</v>
      </c>
      <c r="L1762" s="15">
        <v>5</v>
      </c>
      <c r="M1762" s="16">
        <v>72.78</v>
      </c>
      <c r="N1762" s="17">
        <v>0.1</v>
      </c>
      <c r="O1762" s="16">
        <v>33.25</v>
      </c>
      <c r="P1762" s="16">
        <f t="shared" si="192"/>
        <v>327.51</v>
      </c>
      <c r="Q1762" s="16">
        <f t="shared" si="193"/>
        <v>166.25</v>
      </c>
      <c r="R1762" s="16">
        <f t="shared" si="194"/>
        <v>161.26</v>
      </c>
      <c r="S1762" s="18">
        <f t="shared" si="195"/>
        <v>0.49238191200268699</v>
      </c>
      <c r="T1762" s="19">
        <f>YEAR(SalesDataTable[[#This Row],[Order Date]])</f>
        <v>2026</v>
      </c>
      <c r="U1762" s="18" t="str">
        <f>"Q"&amp;ROUNDUP(MONTH(SalesDataTable[[#This Row],[Order Date]])/3,0)</f>
        <v>Q3</v>
      </c>
      <c r="V1762" s="15">
        <f>MONTH(SalesDataTable[[#This Row],[Order Date]])</f>
        <v>8</v>
      </c>
      <c r="W1762" s="18" t="str">
        <f>TEXT(SalesDataTable[[#This Row],[Order Date]],"mmm")</f>
        <v>Aug</v>
      </c>
    </row>
    <row r="1763" spans="1:23" ht="15.6">
      <c r="A1763" s="11">
        <v>5000</v>
      </c>
      <c r="B1763" s="12">
        <v>46261</v>
      </c>
      <c r="C1763" s="11">
        <f t="shared" si="189"/>
        <v>2026</v>
      </c>
      <c r="D1763" s="13" t="str">
        <f t="shared" si="190"/>
        <v>Aug</v>
      </c>
      <c r="E1763" s="14" t="str">
        <f t="shared" si="191"/>
        <v>Q3</v>
      </c>
      <c r="F1763" s="11" t="s">
        <v>30</v>
      </c>
      <c r="G1763" s="11" t="s">
        <v>67</v>
      </c>
      <c r="H1763" s="11" t="s">
        <v>52</v>
      </c>
      <c r="I1763" s="11" t="s">
        <v>37</v>
      </c>
      <c r="J1763" s="11" t="s">
        <v>38</v>
      </c>
      <c r="K1763" s="11" t="s">
        <v>39</v>
      </c>
      <c r="L1763" s="15">
        <v>2</v>
      </c>
      <c r="M1763" s="16">
        <v>37</v>
      </c>
      <c r="N1763" s="17">
        <v>0</v>
      </c>
      <c r="O1763" s="16">
        <v>13.83</v>
      </c>
      <c r="P1763" s="16">
        <f t="shared" si="192"/>
        <v>74</v>
      </c>
      <c r="Q1763" s="16">
        <f t="shared" si="193"/>
        <v>27.66</v>
      </c>
      <c r="R1763" s="16">
        <f t="shared" si="194"/>
        <v>46.34</v>
      </c>
      <c r="S1763" s="18">
        <f t="shared" si="195"/>
        <v>0.62621621621621604</v>
      </c>
      <c r="T1763" s="19">
        <f>YEAR(SalesDataTable[[#This Row],[Order Date]])</f>
        <v>2026</v>
      </c>
      <c r="U1763" s="18" t="str">
        <f>"Q"&amp;ROUNDUP(MONTH(SalesDataTable[[#This Row],[Order Date]])/3,0)</f>
        <v>Q3</v>
      </c>
      <c r="V1763" s="15">
        <f>MONTH(SalesDataTable[[#This Row],[Order Date]])</f>
        <v>8</v>
      </c>
      <c r="W1763" s="18" t="str">
        <f>TEXT(SalesDataTable[[#This Row],[Order Date]],"mmm")</f>
        <v>Aug</v>
      </c>
    </row>
    <row r="1764" spans="1:23" ht="15.6">
      <c r="A1764" s="11">
        <v>5058</v>
      </c>
      <c r="B1764" s="12">
        <v>46261</v>
      </c>
      <c r="C1764" s="11">
        <f t="shared" si="189"/>
        <v>2026</v>
      </c>
      <c r="D1764" s="13" t="str">
        <f t="shared" si="190"/>
        <v>Aug</v>
      </c>
      <c r="E1764" s="14" t="str">
        <f t="shared" si="191"/>
        <v>Q3</v>
      </c>
      <c r="F1764" s="11" t="s">
        <v>30</v>
      </c>
      <c r="G1764" s="11" t="s">
        <v>65</v>
      </c>
      <c r="H1764" s="11" t="s">
        <v>32</v>
      </c>
      <c r="I1764" s="11" t="s">
        <v>40</v>
      </c>
      <c r="J1764" s="11" t="s">
        <v>28</v>
      </c>
      <c r="K1764" s="11" t="s">
        <v>50</v>
      </c>
      <c r="L1764" s="15">
        <v>6</v>
      </c>
      <c r="M1764" s="16">
        <v>41.33</v>
      </c>
      <c r="N1764" s="17">
        <v>0.2</v>
      </c>
      <c r="O1764" s="16">
        <v>17.02</v>
      </c>
      <c r="P1764" s="16">
        <f t="shared" si="192"/>
        <v>198.38399999999999</v>
      </c>
      <c r="Q1764" s="16">
        <f t="shared" si="193"/>
        <v>102.12</v>
      </c>
      <c r="R1764" s="16">
        <f t="shared" si="194"/>
        <v>96.263999999999996</v>
      </c>
      <c r="S1764" s="18">
        <f t="shared" si="195"/>
        <v>0.48524074522138899</v>
      </c>
      <c r="T1764" s="19">
        <f>YEAR(SalesDataTable[[#This Row],[Order Date]])</f>
        <v>2026</v>
      </c>
      <c r="U1764" s="18" t="str">
        <f>"Q"&amp;ROUNDUP(MONTH(SalesDataTable[[#This Row],[Order Date]])/3,0)</f>
        <v>Q3</v>
      </c>
      <c r="V1764" s="15">
        <f>MONTH(SalesDataTable[[#This Row],[Order Date]])</f>
        <v>8</v>
      </c>
      <c r="W1764" s="18" t="str">
        <f>TEXT(SalesDataTable[[#This Row],[Order Date]],"mmm")</f>
        <v>Aug</v>
      </c>
    </row>
    <row r="1765" spans="1:23" ht="15.6">
      <c r="A1765" s="11">
        <v>496</v>
      </c>
      <c r="B1765" s="12">
        <v>46262</v>
      </c>
      <c r="C1765" s="11">
        <f t="shared" si="189"/>
        <v>2026</v>
      </c>
      <c r="D1765" s="13" t="str">
        <f t="shared" si="190"/>
        <v>Aug</v>
      </c>
      <c r="E1765" s="14" t="str">
        <f t="shared" si="191"/>
        <v>Q3</v>
      </c>
      <c r="F1765" s="11" t="s">
        <v>24</v>
      </c>
      <c r="G1765" s="11" t="s">
        <v>74</v>
      </c>
      <c r="H1765" s="11" t="s">
        <v>43</v>
      </c>
      <c r="I1765" s="11" t="s">
        <v>27</v>
      </c>
      <c r="J1765" s="11" t="s">
        <v>58</v>
      </c>
      <c r="K1765" s="11" t="s">
        <v>66</v>
      </c>
      <c r="L1765" s="15">
        <v>1</v>
      </c>
      <c r="M1765" s="16">
        <v>37.020000000000003</v>
      </c>
      <c r="N1765" s="17">
        <v>0</v>
      </c>
      <c r="O1765" s="16">
        <v>13.64</v>
      </c>
      <c r="P1765" s="16">
        <f t="shared" si="192"/>
        <v>37.020000000000003</v>
      </c>
      <c r="Q1765" s="16">
        <f t="shared" si="193"/>
        <v>13.64</v>
      </c>
      <c r="R1765" s="16">
        <f t="shared" si="194"/>
        <v>23.38</v>
      </c>
      <c r="S1765" s="18">
        <f t="shared" si="195"/>
        <v>0.63155051323608902</v>
      </c>
      <c r="T1765" s="19">
        <f>YEAR(SalesDataTable[[#This Row],[Order Date]])</f>
        <v>2026</v>
      </c>
      <c r="U1765" s="18" t="str">
        <f>"Q"&amp;ROUNDUP(MONTH(SalesDataTable[[#This Row],[Order Date]])/3,0)</f>
        <v>Q3</v>
      </c>
      <c r="V1765" s="15">
        <f>MONTH(SalesDataTable[[#This Row],[Order Date]])</f>
        <v>8</v>
      </c>
      <c r="W1765" s="18" t="str">
        <f>TEXT(SalesDataTable[[#This Row],[Order Date]],"mmm")</f>
        <v>Aug</v>
      </c>
    </row>
    <row r="1766" spans="1:23" ht="15.6">
      <c r="A1766" s="11">
        <v>1343</v>
      </c>
      <c r="B1766" s="12">
        <v>46262</v>
      </c>
      <c r="C1766" s="11">
        <f t="shared" si="189"/>
        <v>2026</v>
      </c>
      <c r="D1766" s="13" t="str">
        <f t="shared" si="190"/>
        <v>Aug</v>
      </c>
      <c r="E1766" s="14" t="str">
        <f t="shared" si="191"/>
        <v>Q3</v>
      </c>
      <c r="F1766" s="11" t="s">
        <v>44</v>
      </c>
      <c r="G1766" s="11" t="s">
        <v>57</v>
      </c>
      <c r="H1766" s="11" t="s">
        <v>26</v>
      </c>
      <c r="I1766" s="11" t="s">
        <v>37</v>
      </c>
      <c r="J1766" s="11" t="s">
        <v>47</v>
      </c>
      <c r="K1766" s="11" t="s">
        <v>64</v>
      </c>
      <c r="L1766" s="15">
        <v>1</v>
      </c>
      <c r="M1766" s="16">
        <v>81.06</v>
      </c>
      <c r="N1766" s="17">
        <v>0</v>
      </c>
      <c r="O1766" s="16">
        <v>38.43</v>
      </c>
      <c r="P1766" s="16">
        <f t="shared" si="192"/>
        <v>81.06</v>
      </c>
      <c r="Q1766" s="16">
        <f t="shared" si="193"/>
        <v>38.43</v>
      </c>
      <c r="R1766" s="16">
        <f t="shared" si="194"/>
        <v>42.63</v>
      </c>
      <c r="S1766" s="18">
        <f t="shared" si="195"/>
        <v>0.52590673575129498</v>
      </c>
      <c r="T1766" s="19">
        <f>YEAR(SalesDataTable[[#This Row],[Order Date]])</f>
        <v>2026</v>
      </c>
      <c r="U1766" s="18" t="str">
        <f>"Q"&amp;ROUNDUP(MONTH(SalesDataTable[[#This Row],[Order Date]])/3,0)</f>
        <v>Q3</v>
      </c>
      <c r="V1766" s="15">
        <f>MONTH(SalesDataTable[[#This Row],[Order Date]])</f>
        <v>8</v>
      </c>
      <c r="W1766" s="18" t="str">
        <f>TEXT(SalesDataTable[[#This Row],[Order Date]],"mmm")</f>
        <v>Aug</v>
      </c>
    </row>
    <row r="1767" spans="1:23" ht="15.6">
      <c r="A1767" s="11">
        <v>1455</v>
      </c>
      <c r="B1767" s="12">
        <v>46262</v>
      </c>
      <c r="C1767" s="11">
        <f t="shared" si="189"/>
        <v>2026</v>
      </c>
      <c r="D1767" s="13" t="str">
        <f t="shared" si="190"/>
        <v>Aug</v>
      </c>
      <c r="E1767" s="14" t="str">
        <f t="shared" si="191"/>
        <v>Q3</v>
      </c>
      <c r="F1767" s="11" t="s">
        <v>35</v>
      </c>
      <c r="G1767" s="11" t="s">
        <v>36</v>
      </c>
      <c r="H1767" s="11" t="s">
        <v>26</v>
      </c>
      <c r="I1767" s="11" t="s">
        <v>37</v>
      </c>
      <c r="J1767" s="11" t="s">
        <v>28</v>
      </c>
      <c r="K1767" s="11" t="s">
        <v>46</v>
      </c>
      <c r="L1767" s="15">
        <v>2</v>
      </c>
      <c r="M1767" s="16">
        <v>51.91</v>
      </c>
      <c r="N1767" s="17">
        <v>0</v>
      </c>
      <c r="O1767" s="16">
        <v>21.94</v>
      </c>
      <c r="P1767" s="16">
        <f t="shared" si="192"/>
        <v>103.82</v>
      </c>
      <c r="Q1767" s="16">
        <f t="shared" si="193"/>
        <v>43.88</v>
      </c>
      <c r="R1767" s="16">
        <f t="shared" si="194"/>
        <v>59.94</v>
      </c>
      <c r="S1767" s="18">
        <f t="shared" si="195"/>
        <v>0.57734540550953595</v>
      </c>
      <c r="T1767" s="19">
        <f>YEAR(SalesDataTable[[#This Row],[Order Date]])</f>
        <v>2026</v>
      </c>
      <c r="U1767" s="18" t="str">
        <f>"Q"&amp;ROUNDUP(MONTH(SalesDataTable[[#This Row],[Order Date]])/3,0)</f>
        <v>Q3</v>
      </c>
      <c r="V1767" s="15">
        <f>MONTH(SalesDataTable[[#This Row],[Order Date]])</f>
        <v>8</v>
      </c>
      <c r="W1767" s="18" t="str">
        <f>TEXT(SalesDataTable[[#This Row],[Order Date]],"mmm")</f>
        <v>Aug</v>
      </c>
    </row>
    <row r="1768" spans="1:23" ht="15.6">
      <c r="A1768" s="11">
        <v>1632</v>
      </c>
      <c r="B1768" s="12">
        <v>46262</v>
      </c>
      <c r="C1768" s="11">
        <f t="shared" si="189"/>
        <v>2026</v>
      </c>
      <c r="D1768" s="13" t="str">
        <f t="shared" si="190"/>
        <v>Aug</v>
      </c>
      <c r="E1768" s="14" t="str">
        <f t="shared" si="191"/>
        <v>Q3</v>
      </c>
      <c r="F1768" s="11" t="s">
        <v>44</v>
      </c>
      <c r="G1768" s="11" t="s">
        <v>55</v>
      </c>
      <c r="H1768" s="11" t="s">
        <v>52</v>
      </c>
      <c r="I1768" s="11" t="s">
        <v>37</v>
      </c>
      <c r="J1768" s="11" t="s">
        <v>38</v>
      </c>
      <c r="K1768" s="11" t="s">
        <v>39</v>
      </c>
      <c r="L1768" s="15">
        <v>1</v>
      </c>
      <c r="M1768" s="16">
        <v>35.700000000000003</v>
      </c>
      <c r="N1768" s="17">
        <v>0.05</v>
      </c>
      <c r="O1768" s="16">
        <v>13.45</v>
      </c>
      <c r="P1768" s="16">
        <f t="shared" si="192"/>
        <v>33.914999999999999</v>
      </c>
      <c r="Q1768" s="16">
        <f t="shared" si="193"/>
        <v>13.45</v>
      </c>
      <c r="R1768" s="16">
        <f t="shared" si="194"/>
        <v>20.465</v>
      </c>
      <c r="S1768" s="18">
        <f t="shared" si="195"/>
        <v>0.60342031549461905</v>
      </c>
      <c r="T1768" s="19">
        <f>YEAR(SalesDataTable[[#This Row],[Order Date]])</f>
        <v>2026</v>
      </c>
      <c r="U1768" s="18" t="str">
        <f>"Q"&amp;ROUNDUP(MONTH(SalesDataTable[[#This Row],[Order Date]])/3,0)</f>
        <v>Q3</v>
      </c>
      <c r="V1768" s="15">
        <f>MONTH(SalesDataTable[[#This Row],[Order Date]])</f>
        <v>8</v>
      </c>
      <c r="W1768" s="18" t="str">
        <f>TEXT(SalesDataTable[[#This Row],[Order Date]],"mmm")</f>
        <v>Aug</v>
      </c>
    </row>
    <row r="1769" spans="1:23" ht="15.6">
      <c r="A1769" s="11">
        <v>1817</v>
      </c>
      <c r="B1769" s="12">
        <v>46262</v>
      </c>
      <c r="C1769" s="11">
        <f t="shared" si="189"/>
        <v>2026</v>
      </c>
      <c r="D1769" s="13" t="str">
        <f t="shared" si="190"/>
        <v>Aug</v>
      </c>
      <c r="E1769" s="14" t="str">
        <f t="shared" si="191"/>
        <v>Q3</v>
      </c>
      <c r="F1769" s="11" t="s">
        <v>24</v>
      </c>
      <c r="G1769" s="11" t="s">
        <v>60</v>
      </c>
      <c r="H1769" s="11" t="s">
        <v>43</v>
      </c>
      <c r="I1769" s="11" t="s">
        <v>37</v>
      </c>
      <c r="J1769" s="11" t="s">
        <v>58</v>
      </c>
      <c r="K1769" s="11" t="s">
        <v>66</v>
      </c>
      <c r="L1769" s="15">
        <v>1</v>
      </c>
      <c r="M1769" s="16">
        <v>36.590000000000003</v>
      </c>
      <c r="N1769" s="17">
        <v>0.05</v>
      </c>
      <c r="O1769" s="16">
        <v>14.15</v>
      </c>
      <c r="P1769" s="16">
        <f t="shared" si="192"/>
        <v>34.7605</v>
      </c>
      <c r="Q1769" s="16">
        <f t="shared" si="193"/>
        <v>14.15</v>
      </c>
      <c r="R1769" s="16">
        <f t="shared" si="194"/>
        <v>20.610499999999998</v>
      </c>
      <c r="S1769" s="18">
        <f t="shared" si="195"/>
        <v>0.59292875534011302</v>
      </c>
      <c r="T1769" s="19">
        <f>YEAR(SalesDataTable[[#This Row],[Order Date]])</f>
        <v>2026</v>
      </c>
      <c r="U1769" s="18" t="str">
        <f>"Q"&amp;ROUNDUP(MONTH(SalesDataTable[[#This Row],[Order Date]])/3,0)</f>
        <v>Q3</v>
      </c>
      <c r="V1769" s="15">
        <f>MONTH(SalesDataTable[[#This Row],[Order Date]])</f>
        <v>8</v>
      </c>
      <c r="W1769" s="18" t="str">
        <f>TEXT(SalesDataTable[[#This Row],[Order Date]],"mmm")</f>
        <v>Aug</v>
      </c>
    </row>
    <row r="1770" spans="1:23" ht="15.6">
      <c r="A1770" s="11">
        <v>2993</v>
      </c>
      <c r="B1770" s="12">
        <v>46262</v>
      </c>
      <c r="C1770" s="11">
        <f t="shared" si="189"/>
        <v>2026</v>
      </c>
      <c r="D1770" s="13" t="str">
        <f t="shared" si="190"/>
        <v>Aug</v>
      </c>
      <c r="E1770" s="14" t="str">
        <f t="shared" si="191"/>
        <v>Q3</v>
      </c>
      <c r="F1770" s="11" t="s">
        <v>30</v>
      </c>
      <c r="G1770" s="11" t="s">
        <v>67</v>
      </c>
      <c r="H1770" s="11" t="s">
        <v>32</v>
      </c>
      <c r="I1770" s="11" t="s">
        <v>40</v>
      </c>
      <c r="J1770" s="11" t="s">
        <v>38</v>
      </c>
      <c r="K1770" s="11" t="s">
        <v>39</v>
      </c>
      <c r="L1770" s="15">
        <v>3</v>
      </c>
      <c r="M1770" s="16">
        <v>35.520000000000003</v>
      </c>
      <c r="N1770" s="17">
        <v>0.1</v>
      </c>
      <c r="O1770" s="16">
        <v>13.78</v>
      </c>
      <c r="P1770" s="16">
        <f t="shared" si="192"/>
        <v>95.903999999999996</v>
      </c>
      <c r="Q1770" s="16">
        <f t="shared" si="193"/>
        <v>41.34</v>
      </c>
      <c r="R1770" s="16">
        <f t="shared" si="194"/>
        <v>54.564</v>
      </c>
      <c r="S1770" s="18">
        <f t="shared" si="195"/>
        <v>0.56894394394394399</v>
      </c>
      <c r="T1770" s="19">
        <f>YEAR(SalesDataTable[[#This Row],[Order Date]])</f>
        <v>2026</v>
      </c>
      <c r="U1770" s="18" t="str">
        <f>"Q"&amp;ROUNDUP(MONTH(SalesDataTable[[#This Row],[Order Date]])/3,0)</f>
        <v>Q3</v>
      </c>
      <c r="V1770" s="15">
        <f>MONTH(SalesDataTable[[#This Row],[Order Date]])</f>
        <v>8</v>
      </c>
      <c r="W1770" s="18" t="str">
        <f>TEXT(SalesDataTable[[#This Row],[Order Date]],"mmm")</f>
        <v>Aug</v>
      </c>
    </row>
    <row r="1771" spans="1:23" ht="15.6">
      <c r="A1771" s="11">
        <v>4676</v>
      </c>
      <c r="B1771" s="12">
        <v>46262</v>
      </c>
      <c r="C1771" s="11">
        <f t="shared" si="189"/>
        <v>2026</v>
      </c>
      <c r="D1771" s="13" t="str">
        <f t="shared" si="190"/>
        <v>Aug</v>
      </c>
      <c r="E1771" s="14" t="str">
        <f t="shared" si="191"/>
        <v>Q3</v>
      </c>
      <c r="F1771" s="11" t="s">
        <v>44</v>
      </c>
      <c r="G1771" s="11" t="s">
        <v>71</v>
      </c>
      <c r="H1771" s="11" t="s">
        <v>43</v>
      </c>
      <c r="I1771" s="11" t="s">
        <v>37</v>
      </c>
      <c r="J1771" s="11" t="s">
        <v>28</v>
      </c>
      <c r="K1771" s="11" t="s">
        <v>29</v>
      </c>
      <c r="L1771" s="15">
        <v>2</v>
      </c>
      <c r="M1771" s="16">
        <v>81.88</v>
      </c>
      <c r="N1771" s="17">
        <v>0.1</v>
      </c>
      <c r="O1771" s="16">
        <v>42.87</v>
      </c>
      <c r="P1771" s="16">
        <f t="shared" si="192"/>
        <v>147.38399999999999</v>
      </c>
      <c r="Q1771" s="16">
        <f t="shared" si="193"/>
        <v>85.74</v>
      </c>
      <c r="R1771" s="16">
        <f t="shared" si="194"/>
        <v>61.643999999999998</v>
      </c>
      <c r="S1771" s="18">
        <f t="shared" si="195"/>
        <v>0.41825435596808302</v>
      </c>
      <c r="T1771" s="19">
        <f>YEAR(SalesDataTable[[#This Row],[Order Date]])</f>
        <v>2026</v>
      </c>
      <c r="U1771" s="18" t="str">
        <f>"Q"&amp;ROUNDUP(MONTH(SalesDataTable[[#This Row],[Order Date]])/3,0)</f>
        <v>Q3</v>
      </c>
      <c r="V1771" s="15">
        <f>MONTH(SalesDataTable[[#This Row],[Order Date]])</f>
        <v>8</v>
      </c>
      <c r="W1771" s="18" t="str">
        <f>TEXT(SalesDataTable[[#This Row],[Order Date]],"mmm")</f>
        <v>Aug</v>
      </c>
    </row>
    <row r="1772" spans="1:23" ht="15.6">
      <c r="A1772" s="11">
        <v>5105</v>
      </c>
      <c r="B1772" s="12">
        <v>46262</v>
      </c>
      <c r="C1772" s="11">
        <f t="shared" si="189"/>
        <v>2026</v>
      </c>
      <c r="D1772" s="13" t="str">
        <f t="shared" si="190"/>
        <v>Aug</v>
      </c>
      <c r="E1772" s="14" t="str">
        <f t="shared" si="191"/>
        <v>Q3</v>
      </c>
      <c r="F1772" s="11" t="s">
        <v>44</v>
      </c>
      <c r="G1772" s="11" t="s">
        <v>55</v>
      </c>
      <c r="H1772" s="11" t="s">
        <v>26</v>
      </c>
      <c r="I1772" s="11" t="s">
        <v>40</v>
      </c>
      <c r="J1772" s="11" t="s">
        <v>38</v>
      </c>
      <c r="K1772" s="11" t="s">
        <v>56</v>
      </c>
      <c r="L1772" s="15">
        <v>4</v>
      </c>
      <c r="M1772" s="16">
        <v>46.54</v>
      </c>
      <c r="N1772" s="17">
        <v>0</v>
      </c>
      <c r="O1772" s="16">
        <v>18.86</v>
      </c>
      <c r="P1772" s="16">
        <f t="shared" si="192"/>
        <v>186.16</v>
      </c>
      <c r="Q1772" s="16">
        <f t="shared" si="193"/>
        <v>75.44</v>
      </c>
      <c r="R1772" s="16">
        <f t="shared" si="194"/>
        <v>110.72</v>
      </c>
      <c r="S1772" s="18">
        <f t="shared" si="195"/>
        <v>0.59475719810915295</v>
      </c>
      <c r="T1772" s="19">
        <f>YEAR(SalesDataTable[[#This Row],[Order Date]])</f>
        <v>2026</v>
      </c>
      <c r="U1772" s="18" t="str">
        <f>"Q"&amp;ROUNDUP(MONTH(SalesDataTable[[#This Row],[Order Date]])/3,0)</f>
        <v>Q3</v>
      </c>
      <c r="V1772" s="15">
        <f>MONTH(SalesDataTable[[#This Row],[Order Date]])</f>
        <v>8</v>
      </c>
      <c r="W1772" s="18" t="str">
        <f>TEXT(SalesDataTable[[#This Row],[Order Date]],"mmm")</f>
        <v>Aug</v>
      </c>
    </row>
    <row r="1773" spans="1:23" ht="15.6">
      <c r="A1773" s="11">
        <v>223</v>
      </c>
      <c r="B1773" s="12">
        <v>46263</v>
      </c>
      <c r="C1773" s="11">
        <f t="shared" si="189"/>
        <v>2026</v>
      </c>
      <c r="D1773" s="13" t="str">
        <f t="shared" si="190"/>
        <v>Aug</v>
      </c>
      <c r="E1773" s="14" t="str">
        <f t="shared" si="191"/>
        <v>Q3</v>
      </c>
      <c r="F1773" s="11" t="s">
        <v>35</v>
      </c>
      <c r="G1773" s="11" t="s">
        <v>36</v>
      </c>
      <c r="H1773" s="11" t="s">
        <v>43</v>
      </c>
      <c r="I1773" s="11" t="s">
        <v>27</v>
      </c>
      <c r="J1773" s="11" t="s">
        <v>58</v>
      </c>
      <c r="K1773" s="11" t="s">
        <v>69</v>
      </c>
      <c r="L1773" s="15">
        <v>1</v>
      </c>
      <c r="M1773" s="16">
        <v>49.79</v>
      </c>
      <c r="N1773" s="17">
        <v>0</v>
      </c>
      <c r="O1773" s="16">
        <v>21.43</v>
      </c>
      <c r="P1773" s="16">
        <f t="shared" si="192"/>
        <v>49.79</v>
      </c>
      <c r="Q1773" s="16">
        <f t="shared" si="193"/>
        <v>21.43</v>
      </c>
      <c r="R1773" s="16">
        <f t="shared" si="194"/>
        <v>28.36</v>
      </c>
      <c r="S1773" s="18">
        <f t="shared" si="195"/>
        <v>0.569592287607953</v>
      </c>
      <c r="T1773" s="19">
        <f>YEAR(SalesDataTable[[#This Row],[Order Date]])</f>
        <v>2026</v>
      </c>
      <c r="U1773" s="18" t="str">
        <f>"Q"&amp;ROUNDUP(MONTH(SalesDataTable[[#This Row],[Order Date]])/3,0)</f>
        <v>Q3</v>
      </c>
      <c r="V1773" s="15">
        <f>MONTH(SalesDataTable[[#This Row],[Order Date]])</f>
        <v>8</v>
      </c>
      <c r="W1773" s="18" t="str">
        <f>TEXT(SalesDataTable[[#This Row],[Order Date]],"mmm")</f>
        <v>Aug</v>
      </c>
    </row>
    <row r="1774" spans="1:23" ht="15.6">
      <c r="A1774" s="11">
        <v>1023</v>
      </c>
      <c r="B1774" s="12">
        <v>46263</v>
      </c>
      <c r="C1774" s="11">
        <f t="shared" si="189"/>
        <v>2026</v>
      </c>
      <c r="D1774" s="13" t="str">
        <f t="shared" si="190"/>
        <v>Aug</v>
      </c>
      <c r="E1774" s="14" t="str">
        <f t="shared" si="191"/>
        <v>Q3</v>
      </c>
      <c r="F1774" s="11" t="s">
        <v>35</v>
      </c>
      <c r="G1774" s="11" t="s">
        <v>42</v>
      </c>
      <c r="H1774" s="11" t="s">
        <v>26</v>
      </c>
      <c r="I1774" s="11" t="s">
        <v>37</v>
      </c>
      <c r="J1774" s="11" t="s">
        <v>33</v>
      </c>
      <c r="K1774" s="11" t="s">
        <v>34</v>
      </c>
      <c r="L1774" s="15">
        <v>6</v>
      </c>
      <c r="M1774" s="16">
        <v>90.19</v>
      </c>
      <c r="N1774" s="17">
        <v>0</v>
      </c>
      <c r="O1774" s="16">
        <v>45.61</v>
      </c>
      <c r="P1774" s="16">
        <f t="shared" si="192"/>
        <v>541.14</v>
      </c>
      <c r="Q1774" s="16">
        <f t="shared" si="193"/>
        <v>273.66000000000003</v>
      </c>
      <c r="R1774" s="16">
        <f t="shared" si="194"/>
        <v>267.48</v>
      </c>
      <c r="S1774" s="18">
        <f t="shared" si="195"/>
        <v>0.49428983257567399</v>
      </c>
      <c r="T1774" s="19">
        <f>YEAR(SalesDataTable[[#This Row],[Order Date]])</f>
        <v>2026</v>
      </c>
      <c r="U1774" s="18" t="str">
        <f>"Q"&amp;ROUNDUP(MONTH(SalesDataTable[[#This Row],[Order Date]])/3,0)</f>
        <v>Q3</v>
      </c>
      <c r="V1774" s="15">
        <f>MONTH(SalesDataTable[[#This Row],[Order Date]])</f>
        <v>8</v>
      </c>
      <c r="W1774" s="18" t="str">
        <f>TEXT(SalesDataTable[[#This Row],[Order Date]],"mmm")</f>
        <v>Aug</v>
      </c>
    </row>
    <row r="1775" spans="1:23" ht="15.6">
      <c r="A1775" s="11">
        <v>1694</v>
      </c>
      <c r="B1775" s="12">
        <v>46263</v>
      </c>
      <c r="C1775" s="11">
        <f t="shared" si="189"/>
        <v>2026</v>
      </c>
      <c r="D1775" s="13" t="str">
        <f t="shared" si="190"/>
        <v>Aug</v>
      </c>
      <c r="E1775" s="14" t="str">
        <f t="shared" si="191"/>
        <v>Q3</v>
      </c>
      <c r="F1775" s="11" t="s">
        <v>30</v>
      </c>
      <c r="G1775" s="11" t="s">
        <v>67</v>
      </c>
      <c r="H1775" s="11" t="s">
        <v>26</v>
      </c>
      <c r="I1775" s="11" t="s">
        <v>37</v>
      </c>
      <c r="J1775" s="11" t="s">
        <v>33</v>
      </c>
      <c r="K1775" s="11" t="s">
        <v>70</v>
      </c>
      <c r="L1775" s="15">
        <v>1</v>
      </c>
      <c r="M1775" s="16">
        <v>70.38</v>
      </c>
      <c r="N1775" s="17">
        <v>0.15</v>
      </c>
      <c r="O1775" s="16">
        <v>32.64</v>
      </c>
      <c r="P1775" s="16">
        <f t="shared" si="192"/>
        <v>59.823</v>
      </c>
      <c r="Q1775" s="16">
        <f t="shared" si="193"/>
        <v>32.64</v>
      </c>
      <c r="R1775" s="16">
        <f t="shared" si="194"/>
        <v>27.183</v>
      </c>
      <c r="S1775" s="18">
        <f t="shared" si="195"/>
        <v>0.45439045183290699</v>
      </c>
      <c r="T1775" s="19">
        <f>YEAR(SalesDataTable[[#This Row],[Order Date]])</f>
        <v>2026</v>
      </c>
      <c r="U1775" s="18" t="str">
        <f>"Q"&amp;ROUNDUP(MONTH(SalesDataTable[[#This Row],[Order Date]])/3,0)</f>
        <v>Q3</v>
      </c>
      <c r="V1775" s="15">
        <f>MONTH(SalesDataTable[[#This Row],[Order Date]])</f>
        <v>8</v>
      </c>
      <c r="W1775" s="18" t="str">
        <f>TEXT(SalesDataTable[[#This Row],[Order Date]],"mmm")</f>
        <v>Aug</v>
      </c>
    </row>
    <row r="1776" spans="1:23" ht="15.6">
      <c r="A1776" s="11">
        <v>2006</v>
      </c>
      <c r="B1776" s="12">
        <v>46263</v>
      </c>
      <c r="C1776" s="11">
        <f t="shared" si="189"/>
        <v>2026</v>
      </c>
      <c r="D1776" s="13" t="str">
        <f t="shared" si="190"/>
        <v>Aug</v>
      </c>
      <c r="E1776" s="14" t="str">
        <f t="shared" si="191"/>
        <v>Q3</v>
      </c>
      <c r="F1776" s="11" t="s">
        <v>44</v>
      </c>
      <c r="G1776" s="11" t="s">
        <v>71</v>
      </c>
      <c r="H1776" s="11" t="s">
        <v>26</v>
      </c>
      <c r="I1776" s="11" t="s">
        <v>37</v>
      </c>
      <c r="J1776" s="11" t="s">
        <v>38</v>
      </c>
      <c r="K1776" s="11" t="s">
        <v>56</v>
      </c>
      <c r="L1776" s="15">
        <v>1</v>
      </c>
      <c r="M1776" s="16">
        <v>46.43</v>
      </c>
      <c r="N1776" s="17">
        <v>0</v>
      </c>
      <c r="O1776" s="16">
        <v>18.2</v>
      </c>
      <c r="P1776" s="16">
        <f t="shared" si="192"/>
        <v>46.43</v>
      </c>
      <c r="Q1776" s="16">
        <f t="shared" si="193"/>
        <v>18.2</v>
      </c>
      <c r="R1776" s="16">
        <f t="shared" si="194"/>
        <v>28.23</v>
      </c>
      <c r="S1776" s="18">
        <f t="shared" si="195"/>
        <v>0.60801206116734896</v>
      </c>
      <c r="T1776" s="19">
        <f>YEAR(SalesDataTable[[#This Row],[Order Date]])</f>
        <v>2026</v>
      </c>
      <c r="U1776" s="18" t="str">
        <f>"Q"&amp;ROUNDUP(MONTH(SalesDataTable[[#This Row],[Order Date]])/3,0)</f>
        <v>Q3</v>
      </c>
      <c r="V1776" s="15">
        <f>MONTH(SalesDataTable[[#This Row],[Order Date]])</f>
        <v>8</v>
      </c>
      <c r="W1776" s="18" t="str">
        <f>TEXT(SalesDataTable[[#This Row],[Order Date]],"mmm")</f>
        <v>Aug</v>
      </c>
    </row>
    <row r="1777" spans="1:23" ht="15.6">
      <c r="A1777" s="11">
        <v>3026</v>
      </c>
      <c r="B1777" s="12">
        <v>46263</v>
      </c>
      <c r="C1777" s="11">
        <f t="shared" si="189"/>
        <v>2026</v>
      </c>
      <c r="D1777" s="13" t="str">
        <f t="shared" si="190"/>
        <v>Aug</v>
      </c>
      <c r="E1777" s="14" t="str">
        <f t="shared" si="191"/>
        <v>Q3</v>
      </c>
      <c r="F1777" s="11" t="s">
        <v>24</v>
      </c>
      <c r="G1777" s="11" t="s">
        <v>25</v>
      </c>
      <c r="H1777" s="11" t="s">
        <v>26</v>
      </c>
      <c r="I1777" s="11" t="s">
        <v>37</v>
      </c>
      <c r="J1777" s="11" t="s">
        <v>47</v>
      </c>
      <c r="K1777" s="11" t="s">
        <v>53</v>
      </c>
      <c r="L1777" s="15">
        <v>1</v>
      </c>
      <c r="M1777" s="16">
        <v>194.75</v>
      </c>
      <c r="N1777" s="17">
        <v>0.05</v>
      </c>
      <c r="O1777" s="16">
        <v>105.94</v>
      </c>
      <c r="P1777" s="16">
        <f t="shared" si="192"/>
        <v>185.01249999999999</v>
      </c>
      <c r="Q1777" s="16">
        <f t="shared" si="193"/>
        <v>105.94</v>
      </c>
      <c r="R1777" s="16">
        <f t="shared" si="194"/>
        <v>79.072500000000005</v>
      </c>
      <c r="S1777" s="18">
        <f t="shared" si="195"/>
        <v>0.42739004121343099</v>
      </c>
      <c r="T1777" s="19">
        <f>YEAR(SalesDataTable[[#This Row],[Order Date]])</f>
        <v>2026</v>
      </c>
      <c r="U1777" s="18" t="str">
        <f>"Q"&amp;ROUNDUP(MONTH(SalesDataTable[[#This Row],[Order Date]])/3,0)</f>
        <v>Q3</v>
      </c>
      <c r="V1777" s="15">
        <f>MONTH(SalesDataTable[[#This Row],[Order Date]])</f>
        <v>8</v>
      </c>
      <c r="W1777" s="18" t="str">
        <f>TEXT(SalesDataTable[[#This Row],[Order Date]],"mmm")</f>
        <v>Aug</v>
      </c>
    </row>
    <row r="1778" spans="1:23" ht="15.6">
      <c r="A1778" s="11">
        <v>3057</v>
      </c>
      <c r="B1778" s="12">
        <v>46263</v>
      </c>
      <c r="C1778" s="11">
        <f t="shared" si="189"/>
        <v>2026</v>
      </c>
      <c r="D1778" s="13" t="str">
        <f t="shared" si="190"/>
        <v>Aug</v>
      </c>
      <c r="E1778" s="14" t="str">
        <f t="shared" si="191"/>
        <v>Q3</v>
      </c>
      <c r="F1778" s="11" t="s">
        <v>30</v>
      </c>
      <c r="G1778" s="11" t="s">
        <v>73</v>
      </c>
      <c r="H1778" s="11" t="s">
        <v>43</v>
      </c>
      <c r="I1778" s="11" t="s">
        <v>27</v>
      </c>
      <c r="J1778" s="11" t="s">
        <v>33</v>
      </c>
      <c r="K1778" s="11" t="s">
        <v>41</v>
      </c>
      <c r="L1778" s="15">
        <v>2</v>
      </c>
      <c r="M1778" s="16">
        <v>142.16</v>
      </c>
      <c r="N1778" s="17">
        <v>0</v>
      </c>
      <c r="O1778" s="16">
        <v>79.36</v>
      </c>
      <c r="P1778" s="16">
        <f t="shared" si="192"/>
        <v>284.32</v>
      </c>
      <c r="Q1778" s="16">
        <f t="shared" si="193"/>
        <v>158.72</v>
      </c>
      <c r="R1778" s="16">
        <f t="shared" si="194"/>
        <v>125.6</v>
      </c>
      <c r="S1778" s="18">
        <f t="shared" si="195"/>
        <v>0.44175576814856499</v>
      </c>
      <c r="T1778" s="19">
        <f>YEAR(SalesDataTable[[#This Row],[Order Date]])</f>
        <v>2026</v>
      </c>
      <c r="U1778" s="18" t="str">
        <f>"Q"&amp;ROUNDUP(MONTH(SalesDataTable[[#This Row],[Order Date]])/3,0)</f>
        <v>Q3</v>
      </c>
      <c r="V1778" s="15">
        <f>MONTH(SalesDataTable[[#This Row],[Order Date]])</f>
        <v>8</v>
      </c>
      <c r="W1778" s="18" t="str">
        <f>TEXT(SalesDataTable[[#This Row],[Order Date]],"mmm")</f>
        <v>Aug</v>
      </c>
    </row>
    <row r="1779" spans="1:23" ht="15.6">
      <c r="A1779" s="11">
        <v>3112</v>
      </c>
      <c r="B1779" s="12">
        <v>46263</v>
      </c>
      <c r="C1779" s="11">
        <f t="shared" si="189"/>
        <v>2026</v>
      </c>
      <c r="D1779" s="13" t="str">
        <f t="shared" si="190"/>
        <v>Aug</v>
      </c>
      <c r="E1779" s="14" t="str">
        <f t="shared" si="191"/>
        <v>Q3</v>
      </c>
      <c r="F1779" s="11" t="s">
        <v>44</v>
      </c>
      <c r="G1779" s="11" t="s">
        <v>57</v>
      </c>
      <c r="H1779" s="11" t="s">
        <v>26</v>
      </c>
      <c r="I1779" s="11" t="s">
        <v>40</v>
      </c>
      <c r="J1779" s="11" t="s">
        <v>38</v>
      </c>
      <c r="K1779" s="11" t="s">
        <v>56</v>
      </c>
      <c r="L1779" s="15">
        <v>2</v>
      </c>
      <c r="M1779" s="16">
        <v>47.69</v>
      </c>
      <c r="N1779" s="17">
        <v>0.05</v>
      </c>
      <c r="O1779" s="16">
        <v>18.8</v>
      </c>
      <c r="P1779" s="16">
        <f t="shared" si="192"/>
        <v>90.611000000000004</v>
      </c>
      <c r="Q1779" s="16">
        <f t="shared" si="193"/>
        <v>37.6</v>
      </c>
      <c r="R1779" s="16">
        <f t="shared" si="194"/>
        <v>53.011000000000003</v>
      </c>
      <c r="S1779" s="18">
        <f t="shared" si="195"/>
        <v>0.58503934400900504</v>
      </c>
      <c r="T1779" s="19">
        <f>YEAR(SalesDataTable[[#This Row],[Order Date]])</f>
        <v>2026</v>
      </c>
      <c r="U1779" s="18" t="str">
        <f>"Q"&amp;ROUNDUP(MONTH(SalesDataTable[[#This Row],[Order Date]])/3,0)</f>
        <v>Q3</v>
      </c>
      <c r="V1779" s="15">
        <f>MONTH(SalesDataTable[[#This Row],[Order Date]])</f>
        <v>8</v>
      </c>
      <c r="W1779" s="18" t="str">
        <f>TEXT(SalesDataTable[[#This Row],[Order Date]],"mmm")</f>
        <v>Aug</v>
      </c>
    </row>
    <row r="1780" spans="1:23" ht="15.6">
      <c r="A1780" s="11">
        <v>3137</v>
      </c>
      <c r="B1780" s="12">
        <v>46263</v>
      </c>
      <c r="C1780" s="11">
        <f t="shared" si="189"/>
        <v>2026</v>
      </c>
      <c r="D1780" s="13" t="str">
        <f t="shared" si="190"/>
        <v>Aug</v>
      </c>
      <c r="E1780" s="14" t="str">
        <f t="shared" si="191"/>
        <v>Q3</v>
      </c>
      <c r="F1780" s="11" t="s">
        <v>35</v>
      </c>
      <c r="G1780" s="11" t="s">
        <v>49</v>
      </c>
      <c r="H1780" s="11" t="s">
        <v>43</v>
      </c>
      <c r="I1780" s="11" t="s">
        <v>37</v>
      </c>
      <c r="J1780" s="11" t="s">
        <v>38</v>
      </c>
      <c r="K1780" s="11" t="s">
        <v>72</v>
      </c>
      <c r="L1780" s="15">
        <v>3</v>
      </c>
      <c r="M1780" s="16">
        <v>164.51</v>
      </c>
      <c r="N1780" s="17">
        <v>0</v>
      </c>
      <c r="O1780" s="16">
        <v>86.76</v>
      </c>
      <c r="P1780" s="16">
        <f t="shared" si="192"/>
        <v>493.53</v>
      </c>
      <c r="Q1780" s="16">
        <f t="shared" si="193"/>
        <v>260.27999999999997</v>
      </c>
      <c r="R1780" s="16">
        <f t="shared" si="194"/>
        <v>233.25</v>
      </c>
      <c r="S1780" s="18">
        <f t="shared" si="195"/>
        <v>0.47261564646526</v>
      </c>
      <c r="T1780" s="19">
        <f>YEAR(SalesDataTable[[#This Row],[Order Date]])</f>
        <v>2026</v>
      </c>
      <c r="U1780" s="18" t="str">
        <f>"Q"&amp;ROUNDUP(MONTH(SalesDataTable[[#This Row],[Order Date]])/3,0)</f>
        <v>Q3</v>
      </c>
      <c r="V1780" s="15">
        <f>MONTH(SalesDataTable[[#This Row],[Order Date]])</f>
        <v>8</v>
      </c>
      <c r="W1780" s="18" t="str">
        <f>TEXT(SalesDataTable[[#This Row],[Order Date]],"mmm")</f>
        <v>Aug</v>
      </c>
    </row>
    <row r="1781" spans="1:23" ht="15.6">
      <c r="A1781" s="11">
        <v>3983</v>
      </c>
      <c r="B1781" s="12">
        <v>46263</v>
      </c>
      <c r="C1781" s="11">
        <f t="shared" si="189"/>
        <v>2026</v>
      </c>
      <c r="D1781" s="13" t="str">
        <f t="shared" si="190"/>
        <v>Aug</v>
      </c>
      <c r="E1781" s="14" t="str">
        <f t="shared" si="191"/>
        <v>Q3</v>
      </c>
      <c r="F1781" s="11" t="s">
        <v>35</v>
      </c>
      <c r="G1781" s="11" t="s">
        <v>36</v>
      </c>
      <c r="H1781" s="11" t="s">
        <v>52</v>
      </c>
      <c r="I1781" s="11" t="s">
        <v>40</v>
      </c>
      <c r="J1781" s="11" t="s">
        <v>47</v>
      </c>
      <c r="K1781" s="11" t="s">
        <v>53</v>
      </c>
      <c r="L1781" s="15">
        <v>2</v>
      </c>
      <c r="M1781" s="16">
        <v>194.71</v>
      </c>
      <c r="N1781" s="17">
        <v>0.1</v>
      </c>
      <c r="O1781" s="16">
        <v>105.57</v>
      </c>
      <c r="P1781" s="16">
        <f t="shared" si="192"/>
        <v>350.47800000000001</v>
      </c>
      <c r="Q1781" s="16">
        <f t="shared" si="193"/>
        <v>211.14</v>
      </c>
      <c r="R1781" s="16">
        <f t="shared" si="194"/>
        <v>139.33799999999999</v>
      </c>
      <c r="S1781" s="18">
        <f t="shared" si="195"/>
        <v>0.39756561039494598</v>
      </c>
      <c r="T1781" s="19">
        <f>YEAR(SalesDataTable[[#This Row],[Order Date]])</f>
        <v>2026</v>
      </c>
      <c r="U1781" s="18" t="str">
        <f>"Q"&amp;ROUNDUP(MONTH(SalesDataTable[[#This Row],[Order Date]])/3,0)</f>
        <v>Q3</v>
      </c>
      <c r="V1781" s="15">
        <f>MONTH(SalesDataTable[[#This Row],[Order Date]])</f>
        <v>8</v>
      </c>
      <c r="W1781" s="18" t="str">
        <f>TEXT(SalesDataTable[[#This Row],[Order Date]],"mmm")</f>
        <v>Aug</v>
      </c>
    </row>
    <row r="1782" spans="1:23" ht="15.6">
      <c r="A1782" s="11">
        <v>4016</v>
      </c>
      <c r="B1782" s="12">
        <v>46263</v>
      </c>
      <c r="C1782" s="11">
        <f t="shared" si="189"/>
        <v>2026</v>
      </c>
      <c r="D1782" s="13" t="str">
        <f t="shared" si="190"/>
        <v>Aug</v>
      </c>
      <c r="E1782" s="14" t="str">
        <f t="shared" si="191"/>
        <v>Q3</v>
      </c>
      <c r="F1782" s="11" t="s">
        <v>44</v>
      </c>
      <c r="G1782" s="11" t="s">
        <v>71</v>
      </c>
      <c r="H1782" s="11" t="s">
        <v>32</v>
      </c>
      <c r="I1782" s="11" t="s">
        <v>40</v>
      </c>
      <c r="J1782" s="11" t="s">
        <v>33</v>
      </c>
      <c r="K1782" s="11" t="s">
        <v>41</v>
      </c>
      <c r="L1782" s="15">
        <v>5</v>
      </c>
      <c r="M1782" s="16">
        <v>145.24</v>
      </c>
      <c r="N1782" s="17">
        <v>0.15</v>
      </c>
      <c r="O1782" s="16">
        <v>77.69</v>
      </c>
      <c r="P1782" s="16">
        <f t="shared" si="192"/>
        <v>617.27</v>
      </c>
      <c r="Q1782" s="16">
        <f t="shared" si="193"/>
        <v>388.45</v>
      </c>
      <c r="R1782" s="16">
        <f t="shared" si="194"/>
        <v>228.82</v>
      </c>
      <c r="S1782" s="18">
        <f t="shared" si="195"/>
        <v>0.37069677774717702</v>
      </c>
      <c r="T1782" s="19">
        <f>YEAR(SalesDataTable[[#This Row],[Order Date]])</f>
        <v>2026</v>
      </c>
      <c r="U1782" s="18" t="str">
        <f>"Q"&amp;ROUNDUP(MONTH(SalesDataTable[[#This Row],[Order Date]])/3,0)</f>
        <v>Q3</v>
      </c>
      <c r="V1782" s="15">
        <f>MONTH(SalesDataTable[[#This Row],[Order Date]])</f>
        <v>8</v>
      </c>
      <c r="W1782" s="18" t="str">
        <f>TEXT(SalesDataTable[[#This Row],[Order Date]],"mmm")</f>
        <v>Aug</v>
      </c>
    </row>
    <row r="1783" spans="1:23" ht="15.6">
      <c r="A1783" s="11">
        <v>4340</v>
      </c>
      <c r="B1783" s="12">
        <v>46263</v>
      </c>
      <c r="C1783" s="11">
        <f t="shared" si="189"/>
        <v>2026</v>
      </c>
      <c r="D1783" s="13" t="str">
        <f t="shared" si="190"/>
        <v>Aug</v>
      </c>
      <c r="E1783" s="14" t="str">
        <f t="shared" si="191"/>
        <v>Q3</v>
      </c>
      <c r="F1783" s="11" t="s">
        <v>44</v>
      </c>
      <c r="G1783" s="11" t="s">
        <v>57</v>
      </c>
      <c r="H1783" s="11" t="s">
        <v>26</v>
      </c>
      <c r="I1783" s="11" t="s">
        <v>37</v>
      </c>
      <c r="J1783" s="11" t="s">
        <v>38</v>
      </c>
      <c r="K1783" s="11" t="s">
        <v>39</v>
      </c>
      <c r="L1783" s="15">
        <v>2</v>
      </c>
      <c r="M1783" s="16">
        <v>35.6</v>
      </c>
      <c r="N1783" s="17">
        <v>0.15</v>
      </c>
      <c r="O1783" s="16">
        <v>13.67</v>
      </c>
      <c r="P1783" s="16">
        <f t="shared" si="192"/>
        <v>60.52</v>
      </c>
      <c r="Q1783" s="16">
        <f t="shared" si="193"/>
        <v>27.34</v>
      </c>
      <c r="R1783" s="16">
        <f t="shared" si="194"/>
        <v>33.18</v>
      </c>
      <c r="S1783" s="18">
        <f t="shared" si="195"/>
        <v>0.54824851288830101</v>
      </c>
      <c r="T1783" s="19">
        <f>YEAR(SalesDataTable[[#This Row],[Order Date]])</f>
        <v>2026</v>
      </c>
      <c r="U1783" s="18" t="str">
        <f>"Q"&amp;ROUNDUP(MONTH(SalesDataTable[[#This Row],[Order Date]])/3,0)</f>
        <v>Q3</v>
      </c>
      <c r="V1783" s="15">
        <f>MONTH(SalesDataTable[[#This Row],[Order Date]])</f>
        <v>8</v>
      </c>
      <c r="W1783" s="18" t="str">
        <f>TEXT(SalesDataTable[[#This Row],[Order Date]],"mmm")</f>
        <v>Aug</v>
      </c>
    </row>
    <row r="1784" spans="1:23" ht="15.6">
      <c r="A1784" s="11">
        <v>4640</v>
      </c>
      <c r="B1784" s="12">
        <v>46263</v>
      </c>
      <c r="C1784" s="11">
        <f t="shared" si="189"/>
        <v>2026</v>
      </c>
      <c r="D1784" s="13" t="str">
        <f t="shared" si="190"/>
        <v>Aug</v>
      </c>
      <c r="E1784" s="14" t="str">
        <f t="shared" si="191"/>
        <v>Q3</v>
      </c>
      <c r="F1784" s="11" t="s">
        <v>24</v>
      </c>
      <c r="G1784" s="11" t="s">
        <v>74</v>
      </c>
      <c r="H1784" s="11" t="s">
        <v>26</v>
      </c>
      <c r="I1784" s="11" t="s">
        <v>37</v>
      </c>
      <c r="J1784" s="11" t="s">
        <v>58</v>
      </c>
      <c r="K1784" s="11" t="s">
        <v>59</v>
      </c>
      <c r="L1784" s="15">
        <v>2</v>
      </c>
      <c r="M1784" s="16">
        <v>41.05</v>
      </c>
      <c r="N1784" s="17">
        <v>0.05</v>
      </c>
      <c r="O1784" s="16">
        <v>14.47</v>
      </c>
      <c r="P1784" s="16">
        <f t="shared" si="192"/>
        <v>77.995000000000005</v>
      </c>
      <c r="Q1784" s="16">
        <f t="shared" si="193"/>
        <v>28.94</v>
      </c>
      <c r="R1784" s="16">
        <f t="shared" si="194"/>
        <v>49.055</v>
      </c>
      <c r="S1784" s="18">
        <f t="shared" si="195"/>
        <v>0.62895057375472796</v>
      </c>
      <c r="T1784" s="19">
        <f>YEAR(SalesDataTable[[#This Row],[Order Date]])</f>
        <v>2026</v>
      </c>
      <c r="U1784" s="18" t="str">
        <f>"Q"&amp;ROUNDUP(MONTH(SalesDataTable[[#This Row],[Order Date]])/3,0)</f>
        <v>Q3</v>
      </c>
      <c r="V1784" s="15">
        <f>MONTH(SalesDataTable[[#This Row],[Order Date]])</f>
        <v>8</v>
      </c>
      <c r="W1784" s="18" t="str">
        <f>TEXT(SalesDataTable[[#This Row],[Order Date]],"mmm")</f>
        <v>Aug</v>
      </c>
    </row>
    <row r="1785" spans="1:23" ht="15.6">
      <c r="A1785" s="11">
        <v>4733</v>
      </c>
      <c r="B1785" s="12">
        <v>46263</v>
      </c>
      <c r="C1785" s="11">
        <f t="shared" si="189"/>
        <v>2026</v>
      </c>
      <c r="D1785" s="13" t="str">
        <f t="shared" si="190"/>
        <v>Aug</v>
      </c>
      <c r="E1785" s="14" t="str">
        <f t="shared" si="191"/>
        <v>Q3</v>
      </c>
      <c r="F1785" s="11" t="s">
        <v>35</v>
      </c>
      <c r="G1785" s="11" t="s">
        <v>36</v>
      </c>
      <c r="H1785" s="11" t="s">
        <v>26</v>
      </c>
      <c r="I1785" s="11" t="s">
        <v>37</v>
      </c>
      <c r="J1785" s="11" t="s">
        <v>33</v>
      </c>
      <c r="K1785" s="11" t="s">
        <v>61</v>
      </c>
      <c r="L1785" s="15">
        <v>2</v>
      </c>
      <c r="M1785" s="16">
        <v>153.63999999999999</v>
      </c>
      <c r="N1785" s="17">
        <v>0.05</v>
      </c>
      <c r="O1785" s="16">
        <v>77.709999999999994</v>
      </c>
      <c r="P1785" s="16">
        <f t="shared" si="192"/>
        <v>291.916</v>
      </c>
      <c r="Q1785" s="16">
        <f t="shared" si="193"/>
        <v>155.41999999999999</v>
      </c>
      <c r="R1785" s="16">
        <f t="shared" si="194"/>
        <v>136.49600000000001</v>
      </c>
      <c r="S1785" s="18">
        <f t="shared" si="195"/>
        <v>0.46758656599843801</v>
      </c>
      <c r="T1785" s="19">
        <f>YEAR(SalesDataTable[[#This Row],[Order Date]])</f>
        <v>2026</v>
      </c>
      <c r="U1785" s="18" t="str">
        <f>"Q"&amp;ROUNDUP(MONTH(SalesDataTable[[#This Row],[Order Date]])/3,0)</f>
        <v>Q3</v>
      </c>
      <c r="V1785" s="15">
        <f>MONTH(SalesDataTable[[#This Row],[Order Date]])</f>
        <v>8</v>
      </c>
      <c r="W1785" s="18" t="str">
        <f>TEXT(SalesDataTable[[#This Row],[Order Date]],"mmm")</f>
        <v>Aug</v>
      </c>
    </row>
    <row r="1786" spans="1:23" ht="15.6">
      <c r="A1786" s="11">
        <v>4827</v>
      </c>
      <c r="B1786" s="12">
        <v>46263</v>
      </c>
      <c r="C1786" s="11">
        <f t="shared" si="189"/>
        <v>2026</v>
      </c>
      <c r="D1786" s="13" t="str">
        <f t="shared" si="190"/>
        <v>Aug</v>
      </c>
      <c r="E1786" s="14" t="str">
        <f t="shared" si="191"/>
        <v>Q3</v>
      </c>
      <c r="F1786" s="11" t="s">
        <v>35</v>
      </c>
      <c r="G1786" s="11" t="s">
        <v>36</v>
      </c>
      <c r="H1786" s="11" t="s">
        <v>26</v>
      </c>
      <c r="I1786" s="11" t="s">
        <v>27</v>
      </c>
      <c r="J1786" s="11" t="s">
        <v>38</v>
      </c>
      <c r="K1786" s="11" t="s">
        <v>39</v>
      </c>
      <c r="L1786" s="15">
        <v>5</v>
      </c>
      <c r="M1786" s="16">
        <v>36.700000000000003</v>
      </c>
      <c r="N1786" s="17">
        <v>0</v>
      </c>
      <c r="O1786" s="16">
        <v>13.45</v>
      </c>
      <c r="P1786" s="16">
        <f t="shared" si="192"/>
        <v>183.5</v>
      </c>
      <c r="Q1786" s="16">
        <f t="shared" si="193"/>
        <v>67.25</v>
      </c>
      <c r="R1786" s="16">
        <f t="shared" si="194"/>
        <v>116.25</v>
      </c>
      <c r="S1786" s="18">
        <f t="shared" si="195"/>
        <v>0.63351498637602199</v>
      </c>
      <c r="T1786" s="19">
        <f>YEAR(SalesDataTable[[#This Row],[Order Date]])</f>
        <v>2026</v>
      </c>
      <c r="U1786" s="18" t="str">
        <f>"Q"&amp;ROUNDUP(MONTH(SalesDataTable[[#This Row],[Order Date]])/3,0)</f>
        <v>Q3</v>
      </c>
      <c r="V1786" s="15">
        <f>MONTH(SalesDataTable[[#This Row],[Order Date]])</f>
        <v>8</v>
      </c>
      <c r="W1786" s="18" t="str">
        <f>TEXT(SalesDataTable[[#This Row],[Order Date]],"mmm")</f>
        <v>Aug</v>
      </c>
    </row>
    <row r="1787" spans="1:23" ht="15.6">
      <c r="A1787" s="11">
        <v>5180</v>
      </c>
      <c r="B1787" s="12">
        <v>46263</v>
      </c>
      <c r="C1787" s="11">
        <f t="shared" si="189"/>
        <v>2026</v>
      </c>
      <c r="D1787" s="13" t="str">
        <f t="shared" si="190"/>
        <v>Aug</v>
      </c>
      <c r="E1787" s="14" t="str">
        <f t="shared" si="191"/>
        <v>Q3</v>
      </c>
      <c r="F1787" s="11" t="s">
        <v>24</v>
      </c>
      <c r="G1787" s="11" t="s">
        <v>74</v>
      </c>
      <c r="H1787" s="11" t="s">
        <v>32</v>
      </c>
      <c r="I1787" s="11" t="s">
        <v>40</v>
      </c>
      <c r="J1787" s="11" t="s">
        <v>47</v>
      </c>
      <c r="K1787" s="11" t="s">
        <v>75</v>
      </c>
      <c r="L1787" s="15">
        <v>8</v>
      </c>
      <c r="M1787" s="16">
        <v>124</v>
      </c>
      <c r="N1787" s="17">
        <v>0.1</v>
      </c>
      <c r="O1787" s="16">
        <v>61.85</v>
      </c>
      <c r="P1787" s="16">
        <f t="shared" si="192"/>
        <v>892.8</v>
      </c>
      <c r="Q1787" s="16">
        <f t="shared" si="193"/>
        <v>494.8</v>
      </c>
      <c r="R1787" s="16">
        <f t="shared" si="194"/>
        <v>398</v>
      </c>
      <c r="S1787" s="18">
        <f t="shared" si="195"/>
        <v>0.44578853046595002</v>
      </c>
      <c r="T1787" s="19">
        <f>YEAR(SalesDataTable[[#This Row],[Order Date]])</f>
        <v>2026</v>
      </c>
      <c r="U1787" s="18" t="str">
        <f>"Q"&amp;ROUNDUP(MONTH(SalesDataTable[[#This Row],[Order Date]])/3,0)</f>
        <v>Q3</v>
      </c>
      <c r="V1787" s="15">
        <f>MONTH(SalesDataTable[[#This Row],[Order Date]])</f>
        <v>8</v>
      </c>
      <c r="W1787" s="18" t="str">
        <f>TEXT(SalesDataTable[[#This Row],[Order Date]],"mmm")</f>
        <v>Aug</v>
      </c>
    </row>
    <row r="1788" spans="1:23" ht="15.6">
      <c r="A1788" s="11">
        <v>121</v>
      </c>
      <c r="B1788" s="12">
        <v>46264</v>
      </c>
      <c r="C1788" s="11">
        <f t="shared" si="189"/>
        <v>2026</v>
      </c>
      <c r="D1788" s="13" t="str">
        <f t="shared" si="190"/>
        <v>Aug</v>
      </c>
      <c r="E1788" s="14" t="str">
        <f t="shared" si="191"/>
        <v>Q3</v>
      </c>
      <c r="F1788" s="11" t="s">
        <v>30</v>
      </c>
      <c r="G1788" s="11" t="s">
        <v>31</v>
      </c>
      <c r="H1788" s="11" t="s">
        <v>52</v>
      </c>
      <c r="I1788" s="11" t="s">
        <v>37</v>
      </c>
      <c r="J1788" s="11" t="s">
        <v>28</v>
      </c>
      <c r="K1788" s="11" t="s">
        <v>29</v>
      </c>
      <c r="L1788" s="15">
        <v>1</v>
      </c>
      <c r="M1788" s="16">
        <v>81.23</v>
      </c>
      <c r="N1788" s="17">
        <v>0.1</v>
      </c>
      <c r="O1788" s="16">
        <v>42.65</v>
      </c>
      <c r="P1788" s="16">
        <f t="shared" si="192"/>
        <v>73.106999999999999</v>
      </c>
      <c r="Q1788" s="16">
        <f t="shared" si="193"/>
        <v>42.65</v>
      </c>
      <c r="R1788" s="16">
        <f t="shared" si="194"/>
        <v>30.457000000000001</v>
      </c>
      <c r="S1788" s="18">
        <f t="shared" si="195"/>
        <v>0.416608532698647</v>
      </c>
      <c r="T1788" s="19">
        <f>YEAR(SalesDataTable[[#This Row],[Order Date]])</f>
        <v>2026</v>
      </c>
      <c r="U1788" s="18" t="str">
        <f>"Q"&amp;ROUNDUP(MONTH(SalesDataTable[[#This Row],[Order Date]])/3,0)</f>
        <v>Q3</v>
      </c>
      <c r="V1788" s="15">
        <f>MONTH(SalesDataTable[[#This Row],[Order Date]])</f>
        <v>8</v>
      </c>
      <c r="W1788" s="18" t="str">
        <f>TEXT(SalesDataTable[[#This Row],[Order Date]],"mmm")</f>
        <v>Aug</v>
      </c>
    </row>
    <row r="1789" spans="1:23" ht="15.6">
      <c r="A1789" s="11">
        <v>618</v>
      </c>
      <c r="B1789" s="12">
        <v>46264</v>
      </c>
      <c r="C1789" s="11">
        <f t="shared" si="189"/>
        <v>2026</v>
      </c>
      <c r="D1789" s="13" t="str">
        <f t="shared" si="190"/>
        <v>Aug</v>
      </c>
      <c r="E1789" s="14" t="str">
        <f t="shared" si="191"/>
        <v>Q3</v>
      </c>
      <c r="F1789" s="11" t="s">
        <v>30</v>
      </c>
      <c r="G1789" s="11" t="s">
        <v>67</v>
      </c>
      <c r="H1789" s="11" t="s">
        <v>26</v>
      </c>
      <c r="I1789" s="11" t="s">
        <v>40</v>
      </c>
      <c r="J1789" s="11" t="s">
        <v>28</v>
      </c>
      <c r="K1789" s="11" t="s">
        <v>50</v>
      </c>
      <c r="L1789" s="15">
        <v>2</v>
      </c>
      <c r="M1789" s="16">
        <v>41.06</v>
      </c>
      <c r="N1789" s="17">
        <v>0.05</v>
      </c>
      <c r="O1789" s="16">
        <v>16.559999999999999</v>
      </c>
      <c r="P1789" s="16">
        <f t="shared" si="192"/>
        <v>78.013999999999996</v>
      </c>
      <c r="Q1789" s="16">
        <f t="shared" si="193"/>
        <v>33.119999999999997</v>
      </c>
      <c r="R1789" s="16">
        <f t="shared" si="194"/>
        <v>44.893999999999998</v>
      </c>
      <c r="S1789" s="18">
        <f t="shared" si="195"/>
        <v>0.57546081472556199</v>
      </c>
      <c r="T1789" s="19">
        <f>YEAR(SalesDataTable[[#This Row],[Order Date]])</f>
        <v>2026</v>
      </c>
      <c r="U1789" s="18" t="str">
        <f>"Q"&amp;ROUNDUP(MONTH(SalesDataTable[[#This Row],[Order Date]])/3,0)</f>
        <v>Q3</v>
      </c>
      <c r="V1789" s="15">
        <f>MONTH(SalesDataTable[[#This Row],[Order Date]])</f>
        <v>8</v>
      </c>
      <c r="W1789" s="18" t="str">
        <f>TEXT(SalesDataTable[[#This Row],[Order Date]],"mmm")</f>
        <v>Aug</v>
      </c>
    </row>
    <row r="1790" spans="1:23" ht="15.6">
      <c r="A1790" s="11">
        <v>2860</v>
      </c>
      <c r="B1790" s="12">
        <v>46264</v>
      </c>
      <c r="C1790" s="11">
        <f t="shared" si="189"/>
        <v>2026</v>
      </c>
      <c r="D1790" s="13" t="str">
        <f t="shared" si="190"/>
        <v>Aug</v>
      </c>
      <c r="E1790" s="14" t="str">
        <f t="shared" si="191"/>
        <v>Q3</v>
      </c>
      <c r="F1790" s="11" t="s">
        <v>44</v>
      </c>
      <c r="G1790" s="11" t="s">
        <v>55</v>
      </c>
      <c r="H1790" s="11" t="s">
        <v>52</v>
      </c>
      <c r="I1790" s="11" t="s">
        <v>27</v>
      </c>
      <c r="J1790" s="11" t="s">
        <v>33</v>
      </c>
      <c r="K1790" s="11" t="s">
        <v>41</v>
      </c>
      <c r="L1790" s="15">
        <v>1</v>
      </c>
      <c r="M1790" s="16">
        <v>143.49</v>
      </c>
      <c r="N1790" s="17">
        <v>0.1</v>
      </c>
      <c r="O1790" s="16">
        <v>80.72</v>
      </c>
      <c r="P1790" s="16">
        <f t="shared" si="192"/>
        <v>129.14099999999999</v>
      </c>
      <c r="Q1790" s="16">
        <f t="shared" si="193"/>
        <v>80.72</v>
      </c>
      <c r="R1790" s="16">
        <f t="shared" si="194"/>
        <v>48.420999999999999</v>
      </c>
      <c r="S1790" s="18">
        <f t="shared" si="195"/>
        <v>0.37494676361496398</v>
      </c>
      <c r="T1790" s="19">
        <f>YEAR(SalesDataTable[[#This Row],[Order Date]])</f>
        <v>2026</v>
      </c>
      <c r="U1790" s="18" t="str">
        <f>"Q"&amp;ROUNDUP(MONTH(SalesDataTable[[#This Row],[Order Date]])/3,0)</f>
        <v>Q3</v>
      </c>
      <c r="V1790" s="15">
        <f>MONTH(SalesDataTable[[#This Row],[Order Date]])</f>
        <v>8</v>
      </c>
      <c r="W1790" s="18" t="str">
        <f>TEXT(SalesDataTable[[#This Row],[Order Date]],"mmm")</f>
        <v>Aug</v>
      </c>
    </row>
    <row r="1791" spans="1:23" ht="15.6">
      <c r="A1791" s="11">
        <v>3768</v>
      </c>
      <c r="B1791" s="12">
        <v>46264</v>
      </c>
      <c r="C1791" s="11">
        <f t="shared" si="189"/>
        <v>2026</v>
      </c>
      <c r="D1791" s="13" t="str">
        <f t="shared" si="190"/>
        <v>Aug</v>
      </c>
      <c r="E1791" s="14" t="str">
        <f t="shared" si="191"/>
        <v>Q3</v>
      </c>
      <c r="F1791" s="11" t="s">
        <v>35</v>
      </c>
      <c r="G1791" s="11" t="s">
        <v>42</v>
      </c>
      <c r="H1791" s="11" t="s">
        <v>43</v>
      </c>
      <c r="I1791" s="11" t="s">
        <v>37</v>
      </c>
      <c r="J1791" s="11" t="s">
        <v>33</v>
      </c>
      <c r="K1791" s="11" t="s">
        <v>41</v>
      </c>
      <c r="L1791" s="15">
        <v>1</v>
      </c>
      <c r="M1791" s="16">
        <v>143.38</v>
      </c>
      <c r="N1791" s="17">
        <v>0</v>
      </c>
      <c r="O1791" s="16">
        <v>78.37</v>
      </c>
      <c r="P1791" s="16">
        <f t="shared" si="192"/>
        <v>143.38</v>
      </c>
      <c r="Q1791" s="16">
        <f t="shared" si="193"/>
        <v>78.37</v>
      </c>
      <c r="R1791" s="16">
        <f t="shared" si="194"/>
        <v>65.010000000000005</v>
      </c>
      <c r="S1791" s="18">
        <f t="shared" si="195"/>
        <v>0.45341051750592798</v>
      </c>
      <c r="T1791" s="19">
        <f>YEAR(SalesDataTable[[#This Row],[Order Date]])</f>
        <v>2026</v>
      </c>
      <c r="U1791" s="18" t="str">
        <f>"Q"&amp;ROUNDUP(MONTH(SalesDataTable[[#This Row],[Order Date]])/3,0)</f>
        <v>Q3</v>
      </c>
      <c r="V1791" s="15">
        <f>MONTH(SalesDataTable[[#This Row],[Order Date]])</f>
        <v>8</v>
      </c>
      <c r="W1791" s="18" t="str">
        <f>TEXT(SalesDataTable[[#This Row],[Order Date]],"mmm")</f>
        <v>Aug</v>
      </c>
    </row>
    <row r="1792" spans="1:23" ht="15.6">
      <c r="A1792" s="11">
        <v>3987</v>
      </c>
      <c r="B1792" s="12">
        <v>46264</v>
      </c>
      <c r="C1792" s="11">
        <f t="shared" si="189"/>
        <v>2026</v>
      </c>
      <c r="D1792" s="13" t="str">
        <f t="shared" si="190"/>
        <v>Aug</v>
      </c>
      <c r="E1792" s="14" t="str">
        <f t="shared" si="191"/>
        <v>Q3</v>
      </c>
      <c r="F1792" s="11" t="s">
        <v>30</v>
      </c>
      <c r="G1792" s="11" t="s">
        <v>67</v>
      </c>
      <c r="H1792" s="11" t="s">
        <v>52</v>
      </c>
      <c r="I1792" s="11" t="s">
        <v>40</v>
      </c>
      <c r="J1792" s="11" t="s">
        <v>33</v>
      </c>
      <c r="K1792" s="11" t="s">
        <v>41</v>
      </c>
      <c r="L1792" s="15">
        <v>1</v>
      </c>
      <c r="M1792" s="16">
        <v>144.54</v>
      </c>
      <c r="N1792" s="17">
        <v>0</v>
      </c>
      <c r="O1792" s="16">
        <v>78.77</v>
      </c>
      <c r="P1792" s="16">
        <f t="shared" si="192"/>
        <v>144.54</v>
      </c>
      <c r="Q1792" s="16">
        <f t="shared" si="193"/>
        <v>78.77</v>
      </c>
      <c r="R1792" s="16">
        <f t="shared" si="194"/>
        <v>65.77</v>
      </c>
      <c r="S1792" s="18">
        <f t="shared" si="195"/>
        <v>0.45502974955029801</v>
      </c>
      <c r="T1792" s="19">
        <f>YEAR(SalesDataTable[[#This Row],[Order Date]])</f>
        <v>2026</v>
      </c>
      <c r="U1792" s="18" t="str">
        <f>"Q"&amp;ROUNDUP(MONTH(SalesDataTable[[#This Row],[Order Date]])/3,0)</f>
        <v>Q3</v>
      </c>
      <c r="V1792" s="15">
        <f>MONTH(SalesDataTable[[#This Row],[Order Date]])</f>
        <v>8</v>
      </c>
      <c r="W1792" s="18" t="str">
        <f>TEXT(SalesDataTable[[#This Row],[Order Date]],"mmm")</f>
        <v>Aug</v>
      </c>
    </row>
    <row r="1793" spans="1:23" ht="15.6">
      <c r="A1793" s="11">
        <v>4990</v>
      </c>
      <c r="B1793" s="12">
        <v>46264</v>
      </c>
      <c r="C1793" s="11">
        <f t="shared" si="189"/>
        <v>2026</v>
      </c>
      <c r="D1793" s="13" t="str">
        <f t="shared" si="190"/>
        <v>Aug</v>
      </c>
      <c r="E1793" s="14" t="str">
        <f t="shared" si="191"/>
        <v>Q3</v>
      </c>
      <c r="F1793" s="11" t="s">
        <v>44</v>
      </c>
      <c r="G1793" s="11" t="s">
        <v>57</v>
      </c>
      <c r="H1793" s="11" t="s">
        <v>52</v>
      </c>
      <c r="I1793" s="11" t="s">
        <v>27</v>
      </c>
      <c r="J1793" s="11" t="s">
        <v>58</v>
      </c>
      <c r="K1793" s="11" t="s">
        <v>59</v>
      </c>
      <c r="L1793" s="15">
        <v>1</v>
      </c>
      <c r="M1793" s="16">
        <v>40.92</v>
      </c>
      <c r="N1793" s="17">
        <v>0.1</v>
      </c>
      <c r="O1793" s="16">
        <v>14.94</v>
      </c>
      <c r="P1793" s="16">
        <f t="shared" si="192"/>
        <v>36.828000000000003</v>
      </c>
      <c r="Q1793" s="16">
        <f t="shared" si="193"/>
        <v>14.94</v>
      </c>
      <c r="R1793" s="16">
        <f t="shared" si="194"/>
        <v>21.888000000000002</v>
      </c>
      <c r="S1793" s="18">
        <f t="shared" si="195"/>
        <v>0.59433040078201405</v>
      </c>
      <c r="T1793" s="19">
        <f>YEAR(SalesDataTable[[#This Row],[Order Date]])</f>
        <v>2026</v>
      </c>
      <c r="U1793" s="18" t="str">
        <f>"Q"&amp;ROUNDUP(MONTH(SalesDataTable[[#This Row],[Order Date]])/3,0)</f>
        <v>Q3</v>
      </c>
      <c r="V1793" s="15">
        <f>MONTH(SalesDataTable[[#This Row],[Order Date]])</f>
        <v>8</v>
      </c>
      <c r="W1793" s="18" t="str">
        <f>TEXT(SalesDataTable[[#This Row],[Order Date]],"mmm")</f>
        <v>Aug</v>
      </c>
    </row>
    <row r="1794" spans="1:23" ht="15.6">
      <c r="A1794" s="11">
        <v>348</v>
      </c>
      <c r="B1794" s="12">
        <v>46265</v>
      </c>
      <c r="C1794" s="11">
        <f t="shared" ref="C1794:C1857" si="196">YEAR(B1794)</f>
        <v>2026</v>
      </c>
      <c r="D1794" s="13" t="str">
        <f t="shared" ref="D1794:D1857" si="197">TEXT(B1794,"MMM")</f>
        <v>Aug</v>
      </c>
      <c r="E1794" s="14" t="str">
        <f t="shared" ref="E1794:E1857" si="198">"Q"&amp;ROUNDUP(MONTH(B1794)/3,0)</f>
        <v>Q3</v>
      </c>
      <c r="F1794" s="11" t="s">
        <v>30</v>
      </c>
      <c r="G1794" s="11" t="s">
        <v>67</v>
      </c>
      <c r="H1794" s="11" t="s">
        <v>32</v>
      </c>
      <c r="I1794" s="11" t="s">
        <v>40</v>
      </c>
      <c r="J1794" s="11" t="s">
        <v>33</v>
      </c>
      <c r="K1794" s="11" t="s">
        <v>61</v>
      </c>
      <c r="L1794" s="15">
        <v>5</v>
      </c>
      <c r="M1794" s="16">
        <v>151.21</v>
      </c>
      <c r="N1794" s="17">
        <v>0.15</v>
      </c>
      <c r="O1794" s="16">
        <v>77.12</v>
      </c>
      <c r="P1794" s="16">
        <f t="shared" ref="P1794:P1857" si="199">L1794*M1794*(1-N1794)</f>
        <v>642.64250000000004</v>
      </c>
      <c r="Q1794" s="16">
        <f t="shared" ref="Q1794:Q1857" si="200">L1794*O1794</f>
        <v>385.6</v>
      </c>
      <c r="R1794" s="16">
        <f t="shared" ref="R1794:R1857" si="201">P1794-Q1794</f>
        <v>257.04250000000002</v>
      </c>
      <c r="S1794" s="18">
        <f t="shared" ref="S1794:S1857" si="202">IFERROR(R1794/P1794,0)</f>
        <v>0.39997743691088</v>
      </c>
      <c r="T1794" s="19">
        <f>YEAR(SalesDataTable[[#This Row],[Order Date]])</f>
        <v>2026</v>
      </c>
      <c r="U1794" s="18" t="str">
        <f>"Q"&amp;ROUNDUP(MONTH(SalesDataTable[[#This Row],[Order Date]])/3,0)</f>
        <v>Q3</v>
      </c>
      <c r="V1794" s="15">
        <f>MONTH(SalesDataTable[[#This Row],[Order Date]])</f>
        <v>8</v>
      </c>
      <c r="W1794" s="18" t="str">
        <f>TEXT(SalesDataTable[[#This Row],[Order Date]],"mmm")</f>
        <v>Aug</v>
      </c>
    </row>
    <row r="1795" spans="1:23" ht="15.6">
      <c r="A1795" s="11">
        <v>1642</v>
      </c>
      <c r="B1795" s="12">
        <v>46265</v>
      </c>
      <c r="C1795" s="11">
        <f t="shared" si="196"/>
        <v>2026</v>
      </c>
      <c r="D1795" s="13" t="str">
        <f t="shared" si="197"/>
        <v>Aug</v>
      </c>
      <c r="E1795" s="14" t="str">
        <f t="shared" si="198"/>
        <v>Q3</v>
      </c>
      <c r="F1795" s="11" t="s">
        <v>44</v>
      </c>
      <c r="G1795" s="11" t="s">
        <v>57</v>
      </c>
      <c r="H1795" s="11" t="s">
        <v>52</v>
      </c>
      <c r="I1795" s="11" t="s">
        <v>37</v>
      </c>
      <c r="J1795" s="11" t="s">
        <v>58</v>
      </c>
      <c r="K1795" s="11" t="s">
        <v>59</v>
      </c>
      <c r="L1795" s="15">
        <v>1</v>
      </c>
      <c r="M1795" s="16">
        <v>40.770000000000003</v>
      </c>
      <c r="N1795" s="17">
        <v>0</v>
      </c>
      <c r="O1795" s="16">
        <v>15.13</v>
      </c>
      <c r="P1795" s="16">
        <f t="shared" si="199"/>
        <v>40.770000000000003</v>
      </c>
      <c r="Q1795" s="16">
        <f t="shared" si="200"/>
        <v>15.13</v>
      </c>
      <c r="R1795" s="16">
        <f t="shared" si="201"/>
        <v>25.64</v>
      </c>
      <c r="S1795" s="18">
        <f t="shared" si="202"/>
        <v>0.62889379445670801</v>
      </c>
      <c r="T1795" s="19">
        <f>YEAR(SalesDataTable[[#This Row],[Order Date]])</f>
        <v>2026</v>
      </c>
      <c r="U1795" s="18" t="str">
        <f>"Q"&amp;ROUNDUP(MONTH(SalesDataTable[[#This Row],[Order Date]])/3,0)</f>
        <v>Q3</v>
      </c>
      <c r="V1795" s="15">
        <f>MONTH(SalesDataTable[[#This Row],[Order Date]])</f>
        <v>8</v>
      </c>
      <c r="W1795" s="18" t="str">
        <f>TEXT(SalesDataTable[[#This Row],[Order Date]],"mmm")</f>
        <v>Aug</v>
      </c>
    </row>
    <row r="1796" spans="1:23" ht="15.6">
      <c r="A1796" s="11">
        <v>2146</v>
      </c>
      <c r="B1796" s="12">
        <v>46265</v>
      </c>
      <c r="C1796" s="11">
        <f t="shared" si="196"/>
        <v>2026</v>
      </c>
      <c r="D1796" s="13" t="str">
        <f t="shared" si="197"/>
        <v>Aug</v>
      </c>
      <c r="E1796" s="14" t="str">
        <f t="shared" si="198"/>
        <v>Q3</v>
      </c>
      <c r="F1796" s="11" t="s">
        <v>24</v>
      </c>
      <c r="G1796" s="11" t="s">
        <v>25</v>
      </c>
      <c r="H1796" s="11" t="s">
        <v>52</v>
      </c>
      <c r="I1796" s="11" t="s">
        <v>37</v>
      </c>
      <c r="J1796" s="11" t="s">
        <v>58</v>
      </c>
      <c r="K1796" s="11" t="s">
        <v>66</v>
      </c>
      <c r="L1796" s="15">
        <v>1</v>
      </c>
      <c r="M1796" s="16">
        <v>35.47</v>
      </c>
      <c r="N1796" s="17">
        <v>0.05</v>
      </c>
      <c r="O1796" s="16">
        <v>14.1</v>
      </c>
      <c r="P1796" s="16">
        <f t="shared" si="199"/>
        <v>33.6965</v>
      </c>
      <c r="Q1796" s="16">
        <f t="shared" si="200"/>
        <v>14.1</v>
      </c>
      <c r="R1796" s="16">
        <f t="shared" si="201"/>
        <v>19.596499999999999</v>
      </c>
      <c r="S1796" s="18">
        <f t="shared" si="202"/>
        <v>0.581558915614381</v>
      </c>
      <c r="T1796" s="19">
        <f>YEAR(SalesDataTable[[#This Row],[Order Date]])</f>
        <v>2026</v>
      </c>
      <c r="U1796" s="18" t="str">
        <f>"Q"&amp;ROUNDUP(MONTH(SalesDataTable[[#This Row],[Order Date]])/3,0)</f>
        <v>Q3</v>
      </c>
      <c r="V1796" s="15">
        <f>MONTH(SalesDataTable[[#This Row],[Order Date]])</f>
        <v>8</v>
      </c>
      <c r="W1796" s="18" t="str">
        <f>TEXT(SalesDataTable[[#This Row],[Order Date]],"mmm")</f>
        <v>Aug</v>
      </c>
    </row>
    <row r="1797" spans="1:23" ht="15.6">
      <c r="A1797" s="11">
        <v>2629</v>
      </c>
      <c r="B1797" s="12">
        <v>46265</v>
      </c>
      <c r="C1797" s="11">
        <f t="shared" si="196"/>
        <v>2026</v>
      </c>
      <c r="D1797" s="13" t="str">
        <f t="shared" si="197"/>
        <v>Aug</v>
      </c>
      <c r="E1797" s="14" t="str">
        <f t="shared" si="198"/>
        <v>Q3</v>
      </c>
      <c r="F1797" s="11" t="s">
        <v>44</v>
      </c>
      <c r="G1797" s="11" t="s">
        <v>57</v>
      </c>
      <c r="H1797" s="11" t="s">
        <v>26</v>
      </c>
      <c r="I1797" s="11" t="s">
        <v>27</v>
      </c>
      <c r="J1797" s="11" t="s">
        <v>28</v>
      </c>
      <c r="K1797" s="11" t="s">
        <v>29</v>
      </c>
      <c r="L1797" s="15">
        <v>1</v>
      </c>
      <c r="M1797" s="16">
        <v>81.72</v>
      </c>
      <c r="N1797" s="17">
        <v>0</v>
      </c>
      <c r="O1797" s="16">
        <v>42.38</v>
      </c>
      <c r="P1797" s="16">
        <f t="shared" si="199"/>
        <v>81.72</v>
      </c>
      <c r="Q1797" s="16">
        <f t="shared" si="200"/>
        <v>42.38</v>
      </c>
      <c r="R1797" s="16">
        <f t="shared" si="201"/>
        <v>39.340000000000003</v>
      </c>
      <c r="S1797" s="18">
        <f t="shared" si="202"/>
        <v>0.48139990210474798</v>
      </c>
      <c r="T1797" s="19">
        <f>YEAR(SalesDataTable[[#This Row],[Order Date]])</f>
        <v>2026</v>
      </c>
      <c r="U1797" s="18" t="str">
        <f>"Q"&amp;ROUNDUP(MONTH(SalesDataTable[[#This Row],[Order Date]])/3,0)</f>
        <v>Q3</v>
      </c>
      <c r="V1797" s="15">
        <f>MONTH(SalesDataTable[[#This Row],[Order Date]])</f>
        <v>8</v>
      </c>
      <c r="W1797" s="18" t="str">
        <f>TEXT(SalesDataTable[[#This Row],[Order Date]],"mmm")</f>
        <v>Aug</v>
      </c>
    </row>
    <row r="1798" spans="1:23" ht="15.6">
      <c r="A1798" s="11">
        <v>2870</v>
      </c>
      <c r="B1798" s="12">
        <v>46265</v>
      </c>
      <c r="C1798" s="11">
        <f t="shared" si="196"/>
        <v>2026</v>
      </c>
      <c r="D1798" s="13" t="str">
        <f t="shared" si="197"/>
        <v>Aug</v>
      </c>
      <c r="E1798" s="14" t="str">
        <f t="shared" si="198"/>
        <v>Q3</v>
      </c>
      <c r="F1798" s="11" t="s">
        <v>44</v>
      </c>
      <c r="G1798" s="11" t="s">
        <v>55</v>
      </c>
      <c r="H1798" s="11" t="s">
        <v>26</v>
      </c>
      <c r="I1798" s="11" t="s">
        <v>37</v>
      </c>
      <c r="J1798" s="11" t="s">
        <v>38</v>
      </c>
      <c r="K1798" s="11" t="s">
        <v>56</v>
      </c>
      <c r="L1798" s="15">
        <v>1</v>
      </c>
      <c r="M1798" s="16">
        <v>45.84</v>
      </c>
      <c r="N1798" s="17">
        <v>0</v>
      </c>
      <c r="O1798" s="16">
        <v>17.84</v>
      </c>
      <c r="P1798" s="16">
        <f t="shared" si="199"/>
        <v>45.84</v>
      </c>
      <c r="Q1798" s="16">
        <f t="shared" si="200"/>
        <v>17.84</v>
      </c>
      <c r="R1798" s="16">
        <f t="shared" si="201"/>
        <v>28</v>
      </c>
      <c r="S1798" s="18">
        <f t="shared" si="202"/>
        <v>0.61082024432809801</v>
      </c>
      <c r="T1798" s="19">
        <f>YEAR(SalesDataTable[[#This Row],[Order Date]])</f>
        <v>2026</v>
      </c>
      <c r="U1798" s="18" t="str">
        <f>"Q"&amp;ROUNDUP(MONTH(SalesDataTable[[#This Row],[Order Date]])/3,0)</f>
        <v>Q3</v>
      </c>
      <c r="V1798" s="15">
        <f>MONTH(SalesDataTable[[#This Row],[Order Date]])</f>
        <v>8</v>
      </c>
      <c r="W1798" s="18" t="str">
        <f>TEXT(SalesDataTable[[#This Row],[Order Date]],"mmm")</f>
        <v>Aug</v>
      </c>
    </row>
    <row r="1799" spans="1:23" ht="15.6">
      <c r="A1799" s="11">
        <v>2975</v>
      </c>
      <c r="B1799" s="12">
        <v>46265</v>
      </c>
      <c r="C1799" s="11">
        <f t="shared" si="196"/>
        <v>2026</v>
      </c>
      <c r="D1799" s="13" t="str">
        <f t="shared" si="197"/>
        <v>Aug</v>
      </c>
      <c r="E1799" s="14" t="str">
        <f t="shared" si="198"/>
        <v>Q3</v>
      </c>
      <c r="F1799" s="11" t="s">
        <v>30</v>
      </c>
      <c r="G1799" s="11" t="s">
        <v>67</v>
      </c>
      <c r="H1799" s="11" t="s">
        <v>26</v>
      </c>
      <c r="I1799" s="11" t="s">
        <v>37</v>
      </c>
      <c r="J1799" s="11" t="s">
        <v>38</v>
      </c>
      <c r="K1799" s="11" t="s">
        <v>56</v>
      </c>
      <c r="L1799" s="15">
        <v>1</v>
      </c>
      <c r="M1799" s="16">
        <v>46.59</v>
      </c>
      <c r="N1799" s="17">
        <v>0</v>
      </c>
      <c r="O1799" s="16">
        <v>18.47</v>
      </c>
      <c r="P1799" s="16">
        <f t="shared" si="199"/>
        <v>46.59</v>
      </c>
      <c r="Q1799" s="16">
        <f t="shared" si="200"/>
        <v>18.47</v>
      </c>
      <c r="R1799" s="16">
        <f t="shared" si="201"/>
        <v>28.12</v>
      </c>
      <c r="S1799" s="18">
        <f t="shared" si="202"/>
        <v>0.60356299635114796</v>
      </c>
      <c r="T1799" s="19">
        <f>YEAR(SalesDataTable[[#This Row],[Order Date]])</f>
        <v>2026</v>
      </c>
      <c r="U1799" s="18" t="str">
        <f>"Q"&amp;ROUNDUP(MONTH(SalesDataTable[[#This Row],[Order Date]])/3,0)</f>
        <v>Q3</v>
      </c>
      <c r="V1799" s="15">
        <f>MONTH(SalesDataTable[[#This Row],[Order Date]])</f>
        <v>8</v>
      </c>
      <c r="W1799" s="18" t="str">
        <f>TEXT(SalesDataTable[[#This Row],[Order Date]],"mmm")</f>
        <v>Aug</v>
      </c>
    </row>
    <row r="1800" spans="1:23" ht="15.6">
      <c r="A1800" s="11">
        <v>3163</v>
      </c>
      <c r="B1800" s="12">
        <v>46265</v>
      </c>
      <c r="C1800" s="11">
        <f t="shared" si="196"/>
        <v>2026</v>
      </c>
      <c r="D1800" s="13" t="str">
        <f t="shared" si="197"/>
        <v>Aug</v>
      </c>
      <c r="E1800" s="14" t="str">
        <f t="shared" si="198"/>
        <v>Q3</v>
      </c>
      <c r="F1800" s="11" t="s">
        <v>24</v>
      </c>
      <c r="G1800" s="11" t="s">
        <v>74</v>
      </c>
      <c r="H1800" s="11" t="s">
        <v>43</v>
      </c>
      <c r="I1800" s="11" t="s">
        <v>40</v>
      </c>
      <c r="J1800" s="11" t="s">
        <v>33</v>
      </c>
      <c r="K1800" s="11" t="s">
        <v>70</v>
      </c>
      <c r="L1800" s="15">
        <v>1</v>
      </c>
      <c r="M1800" s="16">
        <v>69.959999999999994</v>
      </c>
      <c r="N1800" s="17">
        <v>0</v>
      </c>
      <c r="O1800" s="16">
        <v>32.340000000000003</v>
      </c>
      <c r="P1800" s="16">
        <f t="shared" si="199"/>
        <v>69.959999999999994</v>
      </c>
      <c r="Q1800" s="16">
        <f t="shared" si="200"/>
        <v>32.340000000000003</v>
      </c>
      <c r="R1800" s="16">
        <f t="shared" si="201"/>
        <v>37.619999999999997</v>
      </c>
      <c r="S1800" s="18">
        <f t="shared" si="202"/>
        <v>0.53773584905660399</v>
      </c>
      <c r="T1800" s="19">
        <f>YEAR(SalesDataTable[[#This Row],[Order Date]])</f>
        <v>2026</v>
      </c>
      <c r="U1800" s="18" t="str">
        <f>"Q"&amp;ROUNDUP(MONTH(SalesDataTable[[#This Row],[Order Date]])/3,0)</f>
        <v>Q3</v>
      </c>
      <c r="V1800" s="15">
        <f>MONTH(SalesDataTable[[#This Row],[Order Date]])</f>
        <v>8</v>
      </c>
      <c r="W1800" s="18" t="str">
        <f>TEXT(SalesDataTable[[#This Row],[Order Date]],"mmm")</f>
        <v>Aug</v>
      </c>
    </row>
    <row r="1801" spans="1:23" ht="15.6">
      <c r="A1801" s="11">
        <v>94</v>
      </c>
      <c r="B1801" s="12">
        <v>46266</v>
      </c>
      <c r="C1801" s="11">
        <f t="shared" si="196"/>
        <v>2026</v>
      </c>
      <c r="D1801" s="13" t="str">
        <f t="shared" si="197"/>
        <v>Sep</v>
      </c>
      <c r="E1801" s="14" t="str">
        <f t="shared" si="198"/>
        <v>Q3</v>
      </c>
      <c r="F1801" s="11" t="s">
        <v>30</v>
      </c>
      <c r="G1801" s="11" t="s">
        <v>51</v>
      </c>
      <c r="H1801" s="11" t="s">
        <v>43</v>
      </c>
      <c r="I1801" s="11" t="s">
        <v>27</v>
      </c>
      <c r="J1801" s="11" t="s">
        <v>28</v>
      </c>
      <c r="K1801" s="11" t="s">
        <v>46</v>
      </c>
      <c r="L1801" s="15">
        <v>5</v>
      </c>
      <c r="M1801" s="16">
        <v>50.76</v>
      </c>
      <c r="N1801" s="17">
        <v>0</v>
      </c>
      <c r="O1801" s="16">
        <v>22.89</v>
      </c>
      <c r="P1801" s="16">
        <f t="shared" si="199"/>
        <v>253.8</v>
      </c>
      <c r="Q1801" s="16">
        <f t="shared" si="200"/>
        <v>114.45</v>
      </c>
      <c r="R1801" s="16">
        <f t="shared" si="201"/>
        <v>139.35</v>
      </c>
      <c r="S1801" s="18">
        <f t="shared" si="202"/>
        <v>0.549054373522459</v>
      </c>
      <c r="T1801" s="19">
        <f>YEAR(SalesDataTable[[#This Row],[Order Date]])</f>
        <v>2026</v>
      </c>
      <c r="U1801" s="18" t="str">
        <f>"Q"&amp;ROUNDUP(MONTH(SalesDataTable[[#This Row],[Order Date]])/3,0)</f>
        <v>Q3</v>
      </c>
      <c r="V1801" s="15">
        <f>MONTH(SalesDataTable[[#This Row],[Order Date]])</f>
        <v>9</v>
      </c>
      <c r="W1801" s="18" t="str">
        <f>TEXT(SalesDataTable[[#This Row],[Order Date]],"mmm")</f>
        <v>Sep</v>
      </c>
    </row>
    <row r="1802" spans="1:23" ht="15.6">
      <c r="A1802" s="11">
        <v>271</v>
      </c>
      <c r="B1802" s="12">
        <v>46266</v>
      </c>
      <c r="C1802" s="11">
        <f t="shared" si="196"/>
        <v>2026</v>
      </c>
      <c r="D1802" s="13" t="str">
        <f t="shared" si="197"/>
        <v>Sep</v>
      </c>
      <c r="E1802" s="14" t="str">
        <f t="shared" si="198"/>
        <v>Q3</v>
      </c>
      <c r="F1802" s="11" t="s">
        <v>30</v>
      </c>
      <c r="G1802" s="11" t="s">
        <v>67</v>
      </c>
      <c r="H1802" s="11" t="s">
        <v>52</v>
      </c>
      <c r="I1802" s="11" t="s">
        <v>27</v>
      </c>
      <c r="J1802" s="11" t="s">
        <v>33</v>
      </c>
      <c r="K1802" s="11" t="s">
        <v>34</v>
      </c>
      <c r="L1802" s="15">
        <v>1</v>
      </c>
      <c r="M1802" s="16">
        <v>94.29</v>
      </c>
      <c r="N1802" s="17">
        <v>0.1</v>
      </c>
      <c r="O1802" s="16">
        <v>45.12</v>
      </c>
      <c r="P1802" s="16">
        <f t="shared" si="199"/>
        <v>84.861000000000004</v>
      </c>
      <c r="Q1802" s="16">
        <f t="shared" si="200"/>
        <v>45.12</v>
      </c>
      <c r="R1802" s="16">
        <f t="shared" si="201"/>
        <v>39.741</v>
      </c>
      <c r="S1802" s="18">
        <f t="shared" si="202"/>
        <v>0.46830699614664001</v>
      </c>
      <c r="T1802" s="19">
        <f>YEAR(SalesDataTable[[#This Row],[Order Date]])</f>
        <v>2026</v>
      </c>
      <c r="U1802" s="18" t="str">
        <f>"Q"&amp;ROUNDUP(MONTH(SalesDataTable[[#This Row],[Order Date]])/3,0)</f>
        <v>Q3</v>
      </c>
      <c r="V1802" s="15">
        <f>MONTH(SalesDataTable[[#This Row],[Order Date]])</f>
        <v>9</v>
      </c>
      <c r="W1802" s="18" t="str">
        <f>TEXT(SalesDataTable[[#This Row],[Order Date]],"mmm")</f>
        <v>Sep</v>
      </c>
    </row>
    <row r="1803" spans="1:23" ht="15.6">
      <c r="A1803" s="11">
        <v>1481</v>
      </c>
      <c r="B1803" s="12">
        <v>46266</v>
      </c>
      <c r="C1803" s="11">
        <f t="shared" si="196"/>
        <v>2026</v>
      </c>
      <c r="D1803" s="13" t="str">
        <f t="shared" si="197"/>
        <v>Sep</v>
      </c>
      <c r="E1803" s="14" t="str">
        <f t="shared" si="198"/>
        <v>Q3</v>
      </c>
      <c r="F1803" s="11" t="s">
        <v>30</v>
      </c>
      <c r="G1803" s="11" t="s">
        <v>67</v>
      </c>
      <c r="H1803" s="11" t="s">
        <v>32</v>
      </c>
      <c r="I1803" s="11" t="s">
        <v>40</v>
      </c>
      <c r="J1803" s="11" t="s">
        <v>28</v>
      </c>
      <c r="K1803" s="11" t="s">
        <v>29</v>
      </c>
      <c r="L1803" s="15">
        <v>6</v>
      </c>
      <c r="M1803" s="16">
        <v>81.430000000000007</v>
      </c>
      <c r="N1803" s="17">
        <v>0.05</v>
      </c>
      <c r="O1803" s="16">
        <v>42.24</v>
      </c>
      <c r="P1803" s="16">
        <f t="shared" si="199"/>
        <v>464.15100000000001</v>
      </c>
      <c r="Q1803" s="16">
        <f t="shared" si="200"/>
        <v>253.44</v>
      </c>
      <c r="R1803" s="16">
        <f t="shared" si="201"/>
        <v>210.71100000000001</v>
      </c>
      <c r="S1803" s="18">
        <f t="shared" si="202"/>
        <v>0.45397079829624398</v>
      </c>
      <c r="T1803" s="19">
        <f>YEAR(SalesDataTable[[#This Row],[Order Date]])</f>
        <v>2026</v>
      </c>
      <c r="U1803" s="18" t="str">
        <f>"Q"&amp;ROUNDUP(MONTH(SalesDataTable[[#This Row],[Order Date]])/3,0)</f>
        <v>Q3</v>
      </c>
      <c r="V1803" s="15">
        <f>MONTH(SalesDataTable[[#This Row],[Order Date]])</f>
        <v>9</v>
      </c>
      <c r="W1803" s="18" t="str">
        <f>TEXT(SalesDataTable[[#This Row],[Order Date]],"mmm")</f>
        <v>Sep</v>
      </c>
    </row>
    <row r="1804" spans="1:23" ht="15.6">
      <c r="A1804" s="11">
        <v>1663</v>
      </c>
      <c r="B1804" s="12">
        <v>46266</v>
      </c>
      <c r="C1804" s="11">
        <f t="shared" si="196"/>
        <v>2026</v>
      </c>
      <c r="D1804" s="13" t="str">
        <f t="shared" si="197"/>
        <v>Sep</v>
      </c>
      <c r="E1804" s="14" t="str">
        <f t="shared" si="198"/>
        <v>Q3</v>
      </c>
      <c r="F1804" s="11" t="s">
        <v>35</v>
      </c>
      <c r="G1804" s="11" t="s">
        <v>49</v>
      </c>
      <c r="H1804" s="11" t="s">
        <v>26</v>
      </c>
      <c r="I1804" s="11" t="s">
        <v>27</v>
      </c>
      <c r="J1804" s="11" t="s">
        <v>38</v>
      </c>
      <c r="K1804" s="11" t="s">
        <v>56</v>
      </c>
      <c r="L1804" s="15">
        <v>1</v>
      </c>
      <c r="M1804" s="16">
        <v>45.54</v>
      </c>
      <c r="N1804" s="17">
        <v>0.1</v>
      </c>
      <c r="O1804" s="16">
        <v>18.440000000000001</v>
      </c>
      <c r="P1804" s="16">
        <f t="shared" si="199"/>
        <v>40.985999999999997</v>
      </c>
      <c r="Q1804" s="16">
        <f t="shared" si="200"/>
        <v>18.440000000000001</v>
      </c>
      <c r="R1804" s="16">
        <f t="shared" si="201"/>
        <v>22.545999999999999</v>
      </c>
      <c r="S1804" s="18">
        <f t="shared" si="202"/>
        <v>0.55009027472795602</v>
      </c>
      <c r="T1804" s="19">
        <f>YEAR(SalesDataTable[[#This Row],[Order Date]])</f>
        <v>2026</v>
      </c>
      <c r="U1804" s="18" t="str">
        <f>"Q"&amp;ROUNDUP(MONTH(SalesDataTable[[#This Row],[Order Date]])/3,0)</f>
        <v>Q3</v>
      </c>
      <c r="V1804" s="15">
        <f>MONTH(SalesDataTable[[#This Row],[Order Date]])</f>
        <v>9</v>
      </c>
      <c r="W1804" s="18" t="str">
        <f>TEXT(SalesDataTable[[#This Row],[Order Date]],"mmm")</f>
        <v>Sep</v>
      </c>
    </row>
    <row r="1805" spans="1:23" ht="15.6">
      <c r="A1805" s="11">
        <v>2866</v>
      </c>
      <c r="B1805" s="12">
        <v>46266</v>
      </c>
      <c r="C1805" s="11">
        <f t="shared" si="196"/>
        <v>2026</v>
      </c>
      <c r="D1805" s="13" t="str">
        <f t="shared" si="197"/>
        <v>Sep</v>
      </c>
      <c r="E1805" s="14" t="str">
        <f t="shared" si="198"/>
        <v>Q3</v>
      </c>
      <c r="F1805" s="11" t="s">
        <v>24</v>
      </c>
      <c r="G1805" s="11" t="s">
        <v>74</v>
      </c>
      <c r="H1805" s="11" t="s">
        <v>52</v>
      </c>
      <c r="I1805" s="11" t="s">
        <v>27</v>
      </c>
      <c r="J1805" s="11" t="s">
        <v>33</v>
      </c>
      <c r="K1805" s="11" t="s">
        <v>61</v>
      </c>
      <c r="L1805" s="15">
        <v>2</v>
      </c>
      <c r="M1805" s="16">
        <v>156.63999999999999</v>
      </c>
      <c r="N1805" s="17">
        <v>0.1</v>
      </c>
      <c r="O1805" s="16">
        <v>80.09</v>
      </c>
      <c r="P1805" s="16">
        <f t="shared" si="199"/>
        <v>281.952</v>
      </c>
      <c r="Q1805" s="16">
        <f t="shared" si="200"/>
        <v>160.18</v>
      </c>
      <c r="R1805" s="16">
        <f t="shared" si="201"/>
        <v>121.77200000000001</v>
      </c>
      <c r="S1805" s="18">
        <f t="shared" si="202"/>
        <v>0.43188911587787998</v>
      </c>
      <c r="T1805" s="19">
        <f>YEAR(SalesDataTable[[#This Row],[Order Date]])</f>
        <v>2026</v>
      </c>
      <c r="U1805" s="18" t="str">
        <f>"Q"&amp;ROUNDUP(MONTH(SalesDataTable[[#This Row],[Order Date]])/3,0)</f>
        <v>Q3</v>
      </c>
      <c r="V1805" s="15">
        <f>MONTH(SalesDataTable[[#This Row],[Order Date]])</f>
        <v>9</v>
      </c>
      <c r="W1805" s="18" t="str">
        <f>TEXT(SalesDataTable[[#This Row],[Order Date]],"mmm")</f>
        <v>Sep</v>
      </c>
    </row>
    <row r="1806" spans="1:23" ht="15.6">
      <c r="A1806" s="11">
        <v>3288</v>
      </c>
      <c r="B1806" s="12">
        <v>46266</v>
      </c>
      <c r="C1806" s="11">
        <f t="shared" si="196"/>
        <v>2026</v>
      </c>
      <c r="D1806" s="13" t="str">
        <f t="shared" si="197"/>
        <v>Sep</v>
      </c>
      <c r="E1806" s="14" t="str">
        <f t="shared" si="198"/>
        <v>Q3</v>
      </c>
      <c r="F1806" s="11" t="s">
        <v>44</v>
      </c>
      <c r="G1806" s="11" t="s">
        <v>55</v>
      </c>
      <c r="H1806" s="11" t="s">
        <v>52</v>
      </c>
      <c r="I1806" s="11" t="s">
        <v>40</v>
      </c>
      <c r="J1806" s="11" t="s">
        <v>33</v>
      </c>
      <c r="K1806" s="11" t="s">
        <v>70</v>
      </c>
      <c r="L1806" s="15">
        <v>1</v>
      </c>
      <c r="M1806" s="16">
        <v>72.81</v>
      </c>
      <c r="N1806" s="17">
        <v>0</v>
      </c>
      <c r="O1806" s="16">
        <v>32.299999999999997</v>
      </c>
      <c r="P1806" s="16">
        <f t="shared" si="199"/>
        <v>72.81</v>
      </c>
      <c r="Q1806" s="16">
        <f t="shared" si="200"/>
        <v>32.299999999999997</v>
      </c>
      <c r="R1806" s="16">
        <f t="shared" si="201"/>
        <v>40.51</v>
      </c>
      <c r="S1806" s="18">
        <f t="shared" si="202"/>
        <v>0.55637961818431503</v>
      </c>
      <c r="T1806" s="19">
        <f>YEAR(SalesDataTable[[#This Row],[Order Date]])</f>
        <v>2026</v>
      </c>
      <c r="U1806" s="18" t="str">
        <f>"Q"&amp;ROUNDUP(MONTH(SalesDataTable[[#This Row],[Order Date]])/3,0)</f>
        <v>Q3</v>
      </c>
      <c r="V1806" s="15">
        <f>MONTH(SalesDataTable[[#This Row],[Order Date]])</f>
        <v>9</v>
      </c>
      <c r="W1806" s="18" t="str">
        <f>TEXT(SalesDataTable[[#This Row],[Order Date]],"mmm")</f>
        <v>Sep</v>
      </c>
    </row>
    <row r="1807" spans="1:23" ht="15.6">
      <c r="A1807" s="11">
        <v>3426</v>
      </c>
      <c r="B1807" s="12">
        <v>46266</v>
      </c>
      <c r="C1807" s="11">
        <f t="shared" si="196"/>
        <v>2026</v>
      </c>
      <c r="D1807" s="13" t="str">
        <f t="shared" si="197"/>
        <v>Sep</v>
      </c>
      <c r="E1807" s="14" t="str">
        <f t="shared" si="198"/>
        <v>Q3</v>
      </c>
      <c r="F1807" s="11" t="s">
        <v>30</v>
      </c>
      <c r="G1807" s="11" t="s">
        <v>65</v>
      </c>
      <c r="H1807" s="11" t="s">
        <v>43</v>
      </c>
      <c r="I1807" s="11" t="s">
        <v>37</v>
      </c>
      <c r="J1807" s="11" t="s">
        <v>47</v>
      </c>
      <c r="K1807" s="11" t="s">
        <v>64</v>
      </c>
      <c r="L1807" s="15">
        <v>6</v>
      </c>
      <c r="M1807" s="16">
        <v>80.319999999999993</v>
      </c>
      <c r="N1807" s="17">
        <v>0</v>
      </c>
      <c r="O1807" s="16">
        <v>38.42</v>
      </c>
      <c r="P1807" s="16">
        <f t="shared" si="199"/>
        <v>481.92</v>
      </c>
      <c r="Q1807" s="16">
        <f t="shared" si="200"/>
        <v>230.52</v>
      </c>
      <c r="R1807" s="16">
        <f t="shared" si="201"/>
        <v>251.4</v>
      </c>
      <c r="S1807" s="18">
        <f t="shared" si="202"/>
        <v>0.52166334661354596</v>
      </c>
      <c r="T1807" s="19">
        <f>YEAR(SalesDataTable[[#This Row],[Order Date]])</f>
        <v>2026</v>
      </c>
      <c r="U1807" s="18" t="str">
        <f>"Q"&amp;ROUNDUP(MONTH(SalesDataTable[[#This Row],[Order Date]])/3,0)</f>
        <v>Q3</v>
      </c>
      <c r="V1807" s="15">
        <f>MONTH(SalesDataTable[[#This Row],[Order Date]])</f>
        <v>9</v>
      </c>
      <c r="W1807" s="18" t="str">
        <f>TEXT(SalesDataTable[[#This Row],[Order Date]],"mmm")</f>
        <v>Sep</v>
      </c>
    </row>
    <row r="1808" spans="1:23" ht="15.6">
      <c r="A1808" s="11">
        <v>4826</v>
      </c>
      <c r="B1808" s="12">
        <v>46266</v>
      </c>
      <c r="C1808" s="11">
        <f t="shared" si="196"/>
        <v>2026</v>
      </c>
      <c r="D1808" s="13" t="str">
        <f t="shared" si="197"/>
        <v>Sep</v>
      </c>
      <c r="E1808" s="14" t="str">
        <f t="shared" si="198"/>
        <v>Q3</v>
      </c>
      <c r="F1808" s="11" t="s">
        <v>44</v>
      </c>
      <c r="G1808" s="11" t="s">
        <v>71</v>
      </c>
      <c r="H1808" s="11" t="s">
        <v>43</v>
      </c>
      <c r="I1808" s="11" t="s">
        <v>27</v>
      </c>
      <c r="J1808" s="11" t="s">
        <v>38</v>
      </c>
      <c r="K1808" s="11" t="s">
        <v>72</v>
      </c>
      <c r="L1808" s="15">
        <v>5</v>
      </c>
      <c r="M1808" s="16">
        <v>166.81</v>
      </c>
      <c r="N1808" s="17">
        <v>0.05</v>
      </c>
      <c r="O1808" s="16">
        <v>89.24</v>
      </c>
      <c r="P1808" s="16">
        <f t="shared" si="199"/>
        <v>792.34749999999997</v>
      </c>
      <c r="Q1808" s="16">
        <f t="shared" si="200"/>
        <v>446.2</v>
      </c>
      <c r="R1808" s="16">
        <f t="shared" si="201"/>
        <v>346.14749999999998</v>
      </c>
      <c r="S1808" s="18">
        <f t="shared" si="202"/>
        <v>0.43686324497773998</v>
      </c>
      <c r="T1808" s="19">
        <f>YEAR(SalesDataTable[[#This Row],[Order Date]])</f>
        <v>2026</v>
      </c>
      <c r="U1808" s="18" t="str">
        <f>"Q"&amp;ROUNDUP(MONTH(SalesDataTable[[#This Row],[Order Date]])/3,0)</f>
        <v>Q3</v>
      </c>
      <c r="V1808" s="15">
        <f>MONTH(SalesDataTable[[#This Row],[Order Date]])</f>
        <v>9</v>
      </c>
      <c r="W1808" s="18" t="str">
        <f>TEXT(SalesDataTable[[#This Row],[Order Date]],"mmm")</f>
        <v>Sep</v>
      </c>
    </row>
    <row r="1809" spans="1:23" ht="15.6">
      <c r="A1809" s="11">
        <v>662</v>
      </c>
      <c r="B1809" s="12">
        <v>46267</v>
      </c>
      <c r="C1809" s="11">
        <f t="shared" si="196"/>
        <v>2026</v>
      </c>
      <c r="D1809" s="13" t="str">
        <f t="shared" si="197"/>
        <v>Sep</v>
      </c>
      <c r="E1809" s="14" t="str">
        <f t="shared" si="198"/>
        <v>Q3</v>
      </c>
      <c r="F1809" s="11" t="s">
        <v>44</v>
      </c>
      <c r="G1809" s="11" t="s">
        <v>71</v>
      </c>
      <c r="H1809" s="11" t="s">
        <v>26</v>
      </c>
      <c r="I1809" s="11" t="s">
        <v>37</v>
      </c>
      <c r="J1809" s="11" t="s">
        <v>58</v>
      </c>
      <c r="K1809" s="11" t="s">
        <v>59</v>
      </c>
      <c r="L1809" s="15">
        <v>1</v>
      </c>
      <c r="M1809" s="16">
        <v>40.56</v>
      </c>
      <c r="N1809" s="17">
        <v>0.15</v>
      </c>
      <c r="O1809" s="16">
        <v>14.28</v>
      </c>
      <c r="P1809" s="16">
        <f t="shared" si="199"/>
        <v>34.475999999999999</v>
      </c>
      <c r="Q1809" s="16">
        <f t="shared" si="200"/>
        <v>14.28</v>
      </c>
      <c r="R1809" s="16">
        <f t="shared" si="201"/>
        <v>20.196000000000002</v>
      </c>
      <c r="S1809" s="18">
        <f t="shared" si="202"/>
        <v>0.585798816568047</v>
      </c>
      <c r="T1809" s="19">
        <f>YEAR(SalesDataTable[[#This Row],[Order Date]])</f>
        <v>2026</v>
      </c>
      <c r="U1809" s="18" t="str">
        <f>"Q"&amp;ROUNDUP(MONTH(SalesDataTable[[#This Row],[Order Date]])/3,0)</f>
        <v>Q3</v>
      </c>
      <c r="V1809" s="15">
        <f>MONTH(SalesDataTable[[#This Row],[Order Date]])</f>
        <v>9</v>
      </c>
      <c r="W1809" s="18" t="str">
        <f>TEXT(SalesDataTable[[#This Row],[Order Date]],"mmm")</f>
        <v>Sep</v>
      </c>
    </row>
    <row r="1810" spans="1:23" ht="15.6">
      <c r="A1810" s="11">
        <v>1393</v>
      </c>
      <c r="B1810" s="12">
        <v>46267</v>
      </c>
      <c r="C1810" s="11">
        <f t="shared" si="196"/>
        <v>2026</v>
      </c>
      <c r="D1810" s="13" t="str">
        <f t="shared" si="197"/>
        <v>Sep</v>
      </c>
      <c r="E1810" s="14" t="str">
        <f t="shared" si="198"/>
        <v>Q3</v>
      </c>
      <c r="F1810" s="11" t="s">
        <v>35</v>
      </c>
      <c r="G1810" s="11" t="s">
        <v>76</v>
      </c>
      <c r="H1810" s="11" t="s">
        <v>26</v>
      </c>
      <c r="I1810" s="11" t="s">
        <v>27</v>
      </c>
      <c r="J1810" s="11" t="s">
        <v>38</v>
      </c>
      <c r="K1810" s="11" t="s">
        <v>72</v>
      </c>
      <c r="L1810" s="15">
        <v>2</v>
      </c>
      <c r="M1810" s="16">
        <v>162.4</v>
      </c>
      <c r="N1810" s="17">
        <v>0.1</v>
      </c>
      <c r="O1810" s="16">
        <v>88.04</v>
      </c>
      <c r="P1810" s="16">
        <f t="shared" si="199"/>
        <v>292.32</v>
      </c>
      <c r="Q1810" s="16">
        <f t="shared" si="200"/>
        <v>176.08</v>
      </c>
      <c r="R1810" s="16">
        <f t="shared" si="201"/>
        <v>116.24</v>
      </c>
      <c r="S1810" s="18">
        <f t="shared" si="202"/>
        <v>0.39764641488779401</v>
      </c>
      <c r="T1810" s="19">
        <f>YEAR(SalesDataTable[[#This Row],[Order Date]])</f>
        <v>2026</v>
      </c>
      <c r="U1810" s="18" t="str">
        <f>"Q"&amp;ROUNDUP(MONTH(SalesDataTable[[#This Row],[Order Date]])/3,0)</f>
        <v>Q3</v>
      </c>
      <c r="V1810" s="15">
        <f>MONTH(SalesDataTable[[#This Row],[Order Date]])</f>
        <v>9</v>
      </c>
      <c r="W1810" s="18" t="str">
        <f>TEXT(SalesDataTable[[#This Row],[Order Date]],"mmm")</f>
        <v>Sep</v>
      </c>
    </row>
    <row r="1811" spans="1:23" ht="15.6">
      <c r="A1811" s="11">
        <v>1568</v>
      </c>
      <c r="B1811" s="12">
        <v>46267</v>
      </c>
      <c r="C1811" s="11">
        <f t="shared" si="196"/>
        <v>2026</v>
      </c>
      <c r="D1811" s="13" t="str">
        <f t="shared" si="197"/>
        <v>Sep</v>
      </c>
      <c r="E1811" s="14" t="str">
        <f t="shared" si="198"/>
        <v>Q3</v>
      </c>
      <c r="F1811" s="11" t="s">
        <v>24</v>
      </c>
      <c r="G1811" s="11" t="s">
        <v>74</v>
      </c>
      <c r="H1811" s="11" t="s">
        <v>43</v>
      </c>
      <c r="I1811" s="11" t="s">
        <v>27</v>
      </c>
      <c r="J1811" s="11" t="s">
        <v>58</v>
      </c>
      <c r="K1811" s="11" t="s">
        <v>62</v>
      </c>
      <c r="L1811" s="15">
        <v>5</v>
      </c>
      <c r="M1811" s="16">
        <v>123.09</v>
      </c>
      <c r="N1811" s="17">
        <v>0</v>
      </c>
      <c r="O1811" s="16">
        <v>70.3</v>
      </c>
      <c r="P1811" s="16">
        <f t="shared" si="199"/>
        <v>615.45000000000005</v>
      </c>
      <c r="Q1811" s="16">
        <f t="shared" si="200"/>
        <v>351.5</v>
      </c>
      <c r="R1811" s="16">
        <f t="shared" si="201"/>
        <v>263.95</v>
      </c>
      <c r="S1811" s="18">
        <f t="shared" si="202"/>
        <v>0.42887318222438903</v>
      </c>
      <c r="T1811" s="19">
        <f>YEAR(SalesDataTable[[#This Row],[Order Date]])</f>
        <v>2026</v>
      </c>
      <c r="U1811" s="18" t="str">
        <f>"Q"&amp;ROUNDUP(MONTH(SalesDataTable[[#This Row],[Order Date]])/3,0)</f>
        <v>Q3</v>
      </c>
      <c r="V1811" s="15">
        <f>MONTH(SalesDataTable[[#This Row],[Order Date]])</f>
        <v>9</v>
      </c>
      <c r="W1811" s="18" t="str">
        <f>TEXT(SalesDataTable[[#This Row],[Order Date]],"mmm")</f>
        <v>Sep</v>
      </c>
    </row>
    <row r="1812" spans="1:23" ht="15.6">
      <c r="A1812" s="11">
        <v>2428</v>
      </c>
      <c r="B1812" s="12">
        <v>46267</v>
      </c>
      <c r="C1812" s="11">
        <f t="shared" si="196"/>
        <v>2026</v>
      </c>
      <c r="D1812" s="13" t="str">
        <f t="shared" si="197"/>
        <v>Sep</v>
      </c>
      <c r="E1812" s="14">
        <v>54</v>
      </c>
      <c r="F1812" s="11" t="s">
        <v>30</v>
      </c>
      <c r="G1812" s="11" t="s">
        <v>51</v>
      </c>
      <c r="H1812" s="11" t="s">
        <v>52</v>
      </c>
      <c r="I1812" s="11" t="s">
        <v>37</v>
      </c>
      <c r="J1812" s="11" t="s">
        <v>38</v>
      </c>
      <c r="K1812" s="11" t="s">
        <v>39</v>
      </c>
      <c r="L1812" s="15">
        <v>1</v>
      </c>
      <c r="M1812" s="16">
        <v>36.69</v>
      </c>
      <c r="N1812" s="17">
        <v>0</v>
      </c>
      <c r="O1812" s="16">
        <v>13.92</v>
      </c>
      <c r="P1812" s="16">
        <f t="shared" si="199"/>
        <v>36.69</v>
      </c>
      <c r="Q1812" s="16">
        <f t="shared" si="200"/>
        <v>13.92</v>
      </c>
      <c r="R1812" s="16">
        <f t="shared" si="201"/>
        <v>22.77</v>
      </c>
      <c r="S1812" s="18">
        <f t="shared" si="202"/>
        <v>0.62060506950122596</v>
      </c>
      <c r="T1812" s="19">
        <f>YEAR(SalesDataTable[[#This Row],[Order Date]])</f>
        <v>2026</v>
      </c>
      <c r="U1812" s="18" t="str">
        <f>"Q"&amp;ROUNDUP(MONTH(SalesDataTable[[#This Row],[Order Date]])/3,0)</f>
        <v>Q3</v>
      </c>
      <c r="V1812" s="15">
        <f>MONTH(SalesDataTable[[#This Row],[Order Date]])</f>
        <v>9</v>
      </c>
      <c r="W1812" s="18" t="str">
        <f>TEXT(SalesDataTable[[#This Row],[Order Date]],"mmm")</f>
        <v>Sep</v>
      </c>
    </row>
    <row r="1813" spans="1:23" ht="15.6">
      <c r="A1813" s="11">
        <v>2890</v>
      </c>
      <c r="B1813" s="12">
        <v>46267</v>
      </c>
      <c r="C1813" s="11">
        <f t="shared" si="196"/>
        <v>2026</v>
      </c>
      <c r="D1813" s="13" t="str">
        <f t="shared" si="197"/>
        <v>Sep</v>
      </c>
      <c r="E1813" s="14" t="str">
        <f t="shared" si="198"/>
        <v>Q3</v>
      </c>
      <c r="F1813" s="11" t="s">
        <v>35</v>
      </c>
      <c r="G1813" s="11" t="s">
        <v>42</v>
      </c>
      <c r="H1813" s="11" t="s">
        <v>26</v>
      </c>
      <c r="I1813" s="11" t="s">
        <v>40</v>
      </c>
      <c r="J1813" s="11" t="s">
        <v>38</v>
      </c>
      <c r="K1813" s="11" t="s">
        <v>68</v>
      </c>
      <c r="L1813" s="15">
        <v>4</v>
      </c>
      <c r="M1813" s="16">
        <v>130.43</v>
      </c>
      <c r="N1813" s="17">
        <v>0</v>
      </c>
      <c r="O1813" s="16">
        <v>66.849999999999994</v>
      </c>
      <c r="P1813" s="16">
        <f t="shared" si="199"/>
        <v>521.72</v>
      </c>
      <c r="Q1813" s="16">
        <f t="shared" si="200"/>
        <v>267.39999999999998</v>
      </c>
      <c r="R1813" s="16">
        <f t="shared" si="201"/>
        <v>254.32</v>
      </c>
      <c r="S1813" s="18">
        <f t="shared" si="202"/>
        <v>0.48746454036648001</v>
      </c>
      <c r="T1813" s="19">
        <f>YEAR(SalesDataTable[[#This Row],[Order Date]])</f>
        <v>2026</v>
      </c>
      <c r="U1813" s="18" t="str">
        <f>"Q"&amp;ROUNDUP(MONTH(SalesDataTable[[#This Row],[Order Date]])/3,0)</f>
        <v>Q3</v>
      </c>
      <c r="V1813" s="15">
        <f>MONTH(SalesDataTable[[#This Row],[Order Date]])</f>
        <v>9</v>
      </c>
      <c r="W1813" s="18" t="str">
        <f>TEXT(SalesDataTable[[#This Row],[Order Date]],"mmm")</f>
        <v>Sep</v>
      </c>
    </row>
    <row r="1814" spans="1:23" ht="15.6">
      <c r="A1814" s="11">
        <v>2108</v>
      </c>
      <c r="B1814" s="12">
        <v>46268</v>
      </c>
      <c r="C1814" s="11">
        <f t="shared" si="196"/>
        <v>2026</v>
      </c>
      <c r="D1814" s="13" t="str">
        <f t="shared" si="197"/>
        <v>Sep</v>
      </c>
      <c r="E1814" s="14" t="str">
        <f t="shared" si="198"/>
        <v>Q3</v>
      </c>
      <c r="F1814" s="11" t="s">
        <v>30</v>
      </c>
      <c r="G1814" s="11" t="s">
        <v>65</v>
      </c>
      <c r="H1814" s="11" t="s">
        <v>26</v>
      </c>
      <c r="I1814" s="11" t="s">
        <v>27</v>
      </c>
      <c r="J1814" s="11" t="s">
        <v>33</v>
      </c>
      <c r="K1814" s="11" t="s">
        <v>41</v>
      </c>
      <c r="L1814" s="15">
        <v>1</v>
      </c>
      <c r="M1814" s="16">
        <v>146.13999999999999</v>
      </c>
      <c r="N1814" s="17">
        <v>0</v>
      </c>
      <c r="O1814" s="16">
        <v>81.040000000000006</v>
      </c>
      <c r="P1814" s="16">
        <f t="shared" si="199"/>
        <v>146.13999999999999</v>
      </c>
      <c r="Q1814" s="16">
        <f t="shared" si="200"/>
        <v>81.040000000000006</v>
      </c>
      <c r="R1814" s="16">
        <f t="shared" si="201"/>
        <v>65.099999999999994</v>
      </c>
      <c r="S1814" s="18">
        <f t="shared" si="202"/>
        <v>0.44546325441357598</v>
      </c>
      <c r="T1814" s="19">
        <f>YEAR(SalesDataTable[[#This Row],[Order Date]])</f>
        <v>2026</v>
      </c>
      <c r="U1814" s="18" t="str">
        <f>"Q"&amp;ROUNDUP(MONTH(SalesDataTable[[#This Row],[Order Date]])/3,0)</f>
        <v>Q3</v>
      </c>
      <c r="V1814" s="15">
        <f>MONTH(SalesDataTable[[#This Row],[Order Date]])</f>
        <v>9</v>
      </c>
      <c r="W1814" s="18" t="str">
        <f>TEXT(SalesDataTable[[#This Row],[Order Date]],"mmm")</f>
        <v>Sep</v>
      </c>
    </row>
    <row r="1815" spans="1:23" ht="15.6">
      <c r="A1815" s="11">
        <v>2340</v>
      </c>
      <c r="B1815" s="12">
        <v>46268</v>
      </c>
      <c r="C1815" s="11">
        <f t="shared" si="196"/>
        <v>2026</v>
      </c>
      <c r="D1815" s="13" t="str">
        <f t="shared" si="197"/>
        <v>Sep</v>
      </c>
      <c r="E1815" s="14" t="str">
        <f t="shared" si="198"/>
        <v>Q3</v>
      </c>
      <c r="F1815" s="11" t="s">
        <v>30</v>
      </c>
      <c r="G1815" s="11" t="s">
        <v>73</v>
      </c>
      <c r="H1815" s="11" t="s">
        <v>43</v>
      </c>
      <c r="I1815" s="11" t="s">
        <v>37</v>
      </c>
      <c r="J1815" s="11" t="s">
        <v>47</v>
      </c>
      <c r="K1815" s="11" t="s">
        <v>48</v>
      </c>
      <c r="L1815" s="15">
        <v>4</v>
      </c>
      <c r="M1815" s="16">
        <v>332.93</v>
      </c>
      <c r="N1815" s="17">
        <v>0</v>
      </c>
      <c r="O1815" s="16">
        <v>193.56</v>
      </c>
      <c r="P1815" s="16">
        <f t="shared" si="199"/>
        <v>1331.72</v>
      </c>
      <c r="Q1815" s="16">
        <f t="shared" si="200"/>
        <v>774.24</v>
      </c>
      <c r="R1815" s="16">
        <f t="shared" si="201"/>
        <v>557.48</v>
      </c>
      <c r="S1815" s="18">
        <f t="shared" si="202"/>
        <v>0.41861652599645599</v>
      </c>
      <c r="T1815" s="19">
        <f>YEAR(SalesDataTable[[#This Row],[Order Date]])</f>
        <v>2026</v>
      </c>
      <c r="U1815" s="18" t="str">
        <f>"Q"&amp;ROUNDUP(MONTH(SalesDataTable[[#This Row],[Order Date]])/3,0)</f>
        <v>Q3</v>
      </c>
      <c r="V1815" s="15">
        <f>MONTH(SalesDataTable[[#This Row],[Order Date]])</f>
        <v>9</v>
      </c>
      <c r="W1815" s="18" t="str">
        <f>TEXT(SalesDataTable[[#This Row],[Order Date]],"mmm")</f>
        <v>Sep</v>
      </c>
    </row>
    <row r="1816" spans="1:23" ht="15.6">
      <c r="A1816" s="11">
        <v>3078</v>
      </c>
      <c r="B1816" s="12">
        <v>46268</v>
      </c>
      <c r="C1816" s="11">
        <f t="shared" si="196"/>
        <v>2026</v>
      </c>
      <c r="D1816" s="13" t="str">
        <f t="shared" si="197"/>
        <v>Sep</v>
      </c>
      <c r="E1816" s="14" t="str">
        <f t="shared" si="198"/>
        <v>Q3</v>
      </c>
      <c r="F1816" s="11" t="s">
        <v>30</v>
      </c>
      <c r="G1816" s="11" t="s">
        <v>73</v>
      </c>
      <c r="H1816" s="11" t="s">
        <v>43</v>
      </c>
      <c r="I1816" s="11" t="s">
        <v>40</v>
      </c>
      <c r="J1816" s="11" t="s">
        <v>47</v>
      </c>
      <c r="K1816" s="11" t="s">
        <v>75</v>
      </c>
      <c r="L1816" s="15">
        <v>4</v>
      </c>
      <c r="M1816" s="16">
        <v>122.43</v>
      </c>
      <c r="N1816" s="17">
        <v>0</v>
      </c>
      <c r="O1816" s="16">
        <v>61.5</v>
      </c>
      <c r="P1816" s="16">
        <f t="shared" si="199"/>
        <v>489.72</v>
      </c>
      <c r="Q1816" s="16">
        <f t="shared" si="200"/>
        <v>246</v>
      </c>
      <c r="R1816" s="16">
        <f t="shared" si="201"/>
        <v>243.72</v>
      </c>
      <c r="S1816" s="18">
        <f t="shared" si="202"/>
        <v>0.49767213918157299</v>
      </c>
      <c r="T1816" s="19">
        <f>YEAR(SalesDataTable[[#This Row],[Order Date]])</f>
        <v>2026</v>
      </c>
      <c r="U1816" s="18" t="str">
        <f>"Q"&amp;ROUNDUP(MONTH(SalesDataTable[[#This Row],[Order Date]])/3,0)</f>
        <v>Q3</v>
      </c>
      <c r="V1816" s="15">
        <f>MONTH(SalesDataTable[[#This Row],[Order Date]])</f>
        <v>9</v>
      </c>
      <c r="W1816" s="18" t="str">
        <f>TEXT(SalesDataTable[[#This Row],[Order Date]],"mmm")</f>
        <v>Sep</v>
      </c>
    </row>
    <row r="1817" spans="1:23" ht="15.6">
      <c r="A1817" s="11">
        <v>3575</v>
      </c>
      <c r="B1817" s="12">
        <v>46268</v>
      </c>
      <c r="C1817" s="11">
        <f t="shared" si="196"/>
        <v>2026</v>
      </c>
      <c r="D1817" s="13" t="str">
        <f t="shared" si="197"/>
        <v>Sep</v>
      </c>
      <c r="E1817" s="14" t="str">
        <f t="shared" si="198"/>
        <v>Q3</v>
      </c>
      <c r="F1817" s="11" t="s">
        <v>35</v>
      </c>
      <c r="G1817" s="11" t="s">
        <v>36</v>
      </c>
      <c r="H1817" s="11" t="s">
        <v>52</v>
      </c>
      <c r="I1817" s="11" t="s">
        <v>27</v>
      </c>
      <c r="J1817" s="11" t="s">
        <v>28</v>
      </c>
      <c r="K1817" s="11" t="s">
        <v>29</v>
      </c>
      <c r="L1817" s="15">
        <v>3</v>
      </c>
      <c r="M1817" s="16">
        <v>81.12</v>
      </c>
      <c r="N1817" s="17">
        <v>0.1</v>
      </c>
      <c r="O1817" s="16">
        <v>41.78</v>
      </c>
      <c r="P1817" s="16">
        <f t="shared" si="199"/>
        <v>219.024</v>
      </c>
      <c r="Q1817" s="16">
        <f t="shared" si="200"/>
        <v>125.34</v>
      </c>
      <c r="R1817" s="16">
        <f t="shared" si="201"/>
        <v>93.683999999999997</v>
      </c>
      <c r="S1817" s="18">
        <f t="shared" si="202"/>
        <v>0.42773394696471601</v>
      </c>
      <c r="T1817" s="19">
        <f>YEAR(SalesDataTable[[#This Row],[Order Date]])</f>
        <v>2026</v>
      </c>
      <c r="U1817" s="18" t="str">
        <f>"Q"&amp;ROUNDUP(MONTH(SalesDataTable[[#This Row],[Order Date]])/3,0)</f>
        <v>Q3</v>
      </c>
      <c r="V1817" s="15">
        <f>MONTH(SalesDataTable[[#This Row],[Order Date]])</f>
        <v>9</v>
      </c>
      <c r="W1817" s="18" t="str">
        <f>TEXT(SalesDataTable[[#This Row],[Order Date]],"mmm")</f>
        <v>Sep</v>
      </c>
    </row>
    <row r="1818" spans="1:23" ht="15.6">
      <c r="A1818" s="11">
        <v>3700</v>
      </c>
      <c r="B1818" s="12">
        <v>46268</v>
      </c>
      <c r="C1818" s="11">
        <f t="shared" si="196"/>
        <v>2026</v>
      </c>
      <c r="D1818" s="13" t="str">
        <f t="shared" si="197"/>
        <v>Sep</v>
      </c>
      <c r="E1818" s="14" t="str">
        <f t="shared" si="198"/>
        <v>Q3</v>
      </c>
      <c r="F1818" s="11" t="s">
        <v>30</v>
      </c>
      <c r="G1818" s="11" t="s">
        <v>73</v>
      </c>
      <c r="H1818" s="11" t="s">
        <v>26</v>
      </c>
      <c r="I1818" s="11" t="s">
        <v>27</v>
      </c>
      <c r="J1818" s="11" t="s">
        <v>38</v>
      </c>
      <c r="K1818" s="11" t="s">
        <v>72</v>
      </c>
      <c r="L1818" s="15">
        <v>1</v>
      </c>
      <c r="M1818" s="16">
        <v>168.54</v>
      </c>
      <c r="N1818" s="17">
        <v>0.05</v>
      </c>
      <c r="O1818" s="16">
        <v>87.82</v>
      </c>
      <c r="P1818" s="16">
        <f t="shared" si="199"/>
        <v>160.113</v>
      </c>
      <c r="Q1818" s="16">
        <f t="shared" si="200"/>
        <v>87.82</v>
      </c>
      <c r="R1818" s="16">
        <f t="shared" si="201"/>
        <v>72.293000000000006</v>
      </c>
      <c r="S1818" s="18">
        <f t="shared" si="202"/>
        <v>0.45151236938911898</v>
      </c>
      <c r="T1818" s="19">
        <f>YEAR(SalesDataTable[[#This Row],[Order Date]])</f>
        <v>2026</v>
      </c>
      <c r="U1818" s="18" t="str">
        <f>"Q"&amp;ROUNDUP(MONTH(SalesDataTable[[#This Row],[Order Date]])/3,0)</f>
        <v>Q3</v>
      </c>
      <c r="V1818" s="15">
        <f>MONTH(SalesDataTable[[#This Row],[Order Date]])</f>
        <v>9</v>
      </c>
      <c r="W1818" s="18" t="str">
        <f>TEXT(SalesDataTable[[#This Row],[Order Date]],"mmm")</f>
        <v>Sep</v>
      </c>
    </row>
    <row r="1819" spans="1:23" ht="15.6">
      <c r="A1819" s="11">
        <v>3762</v>
      </c>
      <c r="B1819" s="12">
        <v>46268</v>
      </c>
      <c r="C1819" s="11">
        <f t="shared" si="196"/>
        <v>2026</v>
      </c>
      <c r="D1819" s="13" t="str">
        <f t="shared" si="197"/>
        <v>Sep</v>
      </c>
      <c r="E1819" s="14" t="str">
        <f t="shared" si="198"/>
        <v>Q3</v>
      </c>
      <c r="F1819" s="11" t="s">
        <v>24</v>
      </c>
      <c r="G1819" s="11" t="s">
        <v>25</v>
      </c>
      <c r="H1819" s="11" t="s">
        <v>43</v>
      </c>
      <c r="I1819" s="11" t="s">
        <v>37</v>
      </c>
      <c r="J1819" s="11" t="s">
        <v>28</v>
      </c>
      <c r="K1819" s="11" t="s">
        <v>50</v>
      </c>
      <c r="L1819" s="15">
        <v>4</v>
      </c>
      <c r="M1819" s="16">
        <v>39.61</v>
      </c>
      <c r="N1819" s="17">
        <v>0.1</v>
      </c>
      <c r="O1819" s="16">
        <v>16.829999999999998</v>
      </c>
      <c r="P1819" s="16">
        <f t="shared" si="199"/>
        <v>142.596</v>
      </c>
      <c r="Q1819" s="16">
        <f t="shared" si="200"/>
        <v>67.319999999999993</v>
      </c>
      <c r="R1819" s="16">
        <f t="shared" si="201"/>
        <v>75.275999999999996</v>
      </c>
      <c r="S1819" s="18">
        <f t="shared" si="202"/>
        <v>0.52789699570815496</v>
      </c>
      <c r="T1819" s="19">
        <f>YEAR(SalesDataTable[[#This Row],[Order Date]])</f>
        <v>2026</v>
      </c>
      <c r="U1819" s="18" t="str">
        <f>"Q"&amp;ROUNDUP(MONTH(SalesDataTable[[#This Row],[Order Date]])/3,0)</f>
        <v>Q3</v>
      </c>
      <c r="V1819" s="15">
        <f>MONTH(SalesDataTable[[#This Row],[Order Date]])</f>
        <v>9</v>
      </c>
      <c r="W1819" s="18" t="str">
        <f>TEXT(SalesDataTable[[#This Row],[Order Date]],"mmm")</f>
        <v>Sep</v>
      </c>
    </row>
    <row r="1820" spans="1:23" ht="15.6">
      <c r="A1820" s="11">
        <v>2790</v>
      </c>
      <c r="B1820" s="12">
        <v>46269</v>
      </c>
      <c r="C1820" s="11">
        <f t="shared" si="196"/>
        <v>2026</v>
      </c>
      <c r="D1820" s="13" t="str">
        <f t="shared" si="197"/>
        <v>Sep</v>
      </c>
      <c r="E1820" s="14" t="str">
        <f t="shared" si="198"/>
        <v>Q3</v>
      </c>
      <c r="F1820" s="11" t="s">
        <v>44</v>
      </c>
      <c r="G1820" s="11" t="s">
        <v>57</v>
      </c>
      <c r="H1820" s="11" t="s">
        <v>26</v>
      </c>
      <c r="I1820" s="11" t="s">
        <v>27</v>
      </c>
      <c r="J1820" s="11" t="s">
        <v>58</v>
      </c>
      <c r="K1820" s="11" t="s">
        <v>59</v>
      </c>
      <c r="L1820" s="15">
        <v>1</v>
      </c>
      <c r="M1820" s="16">
        <v>39.85</v>
      </c>
      <c r="N1820" s="17">
        <v>0.1</v>
      </c>
      <c r="O1820" s="16">
        <v>14.96</v>
      </c>
      <c r="P1820" s="16">
        <f t="shared" si="199"/>
        <v>35.865000000000002</v>
      </c>
      <c r="Q1820" s="16">
        <f t="shared" si="200"/>
        <v>14.96</v>
      </c>
      <c r="R1820" s="16">
        <f t="shared" si="201"/>
        <v>20.905000000000001</v>
      </c>
      <c r="S1820" s="18">
        <f t="shared" si="202"/>
        <v>0.58288024536456196</v>
      </c>
      <c r="T1820" s="19">
        <f>YEAR(SalesDataTable[[#This Row],[Order Date]])</f>
        <v>2026</v>
      </c>
      <c r="U1820" s="18" t="str">
        <f>"Q"&amp;ROUNDUP(MONTH(SalesDataTable[[#This Row],[Order Date]])/3,0)</f>
        <v>Q3</v>
      </c>
      <c r="V1820" s="15">
        <f>MONTH(SalesDataTable[[#This Row],[Order Date]])</f>
        <v>9</v>
      </c>
      <c r="W1820" s="18" t="str">
        <f>TEXT(SalesDataTable[[#This Row],[Order Date]],"mmm")</f>
        <v>Sep</v>
      </c>
    </row>
    <row r="1821" spans="1:23" ht="15.6">
      <c r="A1821" s="11">
        <v>4149</v>
      </c>
      <c r="B1821" s="12">
        <v>46269</v>
      </c>
      <c r="C1821" s="11">
        <f t="shared" si="196"/>
        <v>2026</v>
      </c>
      <c r="D1821" s="13" t="str">
        <f t="shared" si="197"/>
        <v>Sep</v>
      </c>
      <c r="E1821" s="14" t="str">
        <f t="shared" si="198"/>
        <v>Q3</v>
      </c>
      <c r="F1821" s="11" t="s">
        <v>44</v>
      </c>
      <c r="G1821" s="11" t="s">
        <v>57</v>
      </c>
      <c r="H1821" s="11" t="s">
        <v>26</v>
      </c>
      <c r="I1821" s="11" t="s">
        <v>37</v>
      </c>
      <c r="J1821" s="11" t="s">
        <v>58</v>
      </c>
      <c r="K1821" s="11" t="s">
        <v>59</v>
      </c>
      <c r="L1821" s="15">
        <v>1</v>
      </c>
      <c r="M1821" s="16">
        <v>40.51</v>
      </c>
      <c r="N1821" s="17">
        <v>0.05</v>
      </c>
      <c r="O1821" s="16">
        <v>14.7</v>
      </c>
      <c r="P1821" s="16">
        <f t="shared" si="199"/>
        <v>38.484499999999997</v>
      </c>
      <c r="Q1821" s="16">
        <f t="shared" si="200"/>
        <v>14.7</v>
      </c>
      <c r="R1821" s="16">
        <f t="shared" si="201"/>
        <v>23.784500000000001</v>
      </c>
      <c r="S1821" s="18">
        <f t="shared" si="202"/>
        <v>0.61802803726175504</v>
      </c>
      <c r="T1821" s="19">
        <f>YEAR(SalesDataTable[[#This Row],[Order Date]])</f>
        <v>2026</v>
      </c>
      <c r="U1821" s="18" t="str">
        <f>"Q"&amp;ROUNDUP(MONTH(SalesDataTable[[#This Row],[Order Date]])/3,0)</f>
        <v>Q3</v>
      </c>
      <c r="V1821" s="15">
        <f>MONTH(SalesDataTable[[#This Row],[Order Date]])</f>
        <v>9</v>
      </c>
      <c r="W1821" s="18" t="str">
        <f>TEXT(SalesDataTable[[#This Row],[Order Date]],"mmm")</f>
        <v>Sep</v>
      </c>
    </row>
    <row r="1822" spans="1:23" ht="15.6">
      <c r="A1822" s="11">
        <v>1955</v>
      </c>
      <c r="B1822" s="12">
        <v>46270</v>
      </c>
      <c r="C1822" s="11">
        <f t="shared" si="196"/>
        <v>2026</v>
      </c>
      <c r="D1822" s="13" t="str">
        <f t="shared" si="197"/>
        <v>Sep</v>
      </c>
      <c r="E1822" s="14" t="str">
        <f t="shared" si="198"/>
        <v>Q3</v>
      </c>
      <c r="F1822" s="11" t="s">
        <v>30</v>
      </c>
      <c r="G1822" s="11" t="s">
        <v>67</v>
      </c>
      <c r="H1822" s="11" t="s">
        <v>26</v>
      </c>
      <c r="I1822" s="11" t="s">
        <v>27</v>
      </c>
      <c r="J1822" s="11" t="s">
        <v>47</v>
      </c>
      <c r="K1822" s="11" t="s">
        <v>75</v>
      </c>
      <c r="L1822" s="15">
        <v>1</v>
      </c>
      <c r="M1822" s="16">
        <v>121.59</v>
      </c>
      <c r="N1822" s="17">
        <v>0</v>
      </c>
      <c r="O1822" s="16">
        <v>62.44</v>
      </c>
      <c r="P1822" s="16">
        <f t="shared" si="199"/>
        <v>121.59</v>
      </c>
      <c r="Q1822" s="16">
        <f t="shared" si="200"/>
        <v>62.44</v>
      </c>
      <c r="R1822" s="16">
        <f t="shared" si="201"/>
        <v>59.15</v>
      </c>
      <c r="S1822" s="18">
        <f t="shared" si="202"/>
        <v>0.48647092688543497</v>
      </c>
      <c r="T1822" s="19">
        <f>YEAR(SalesDataTable[[#This Row],[Order Date]])</f>
        <v>2026</v>
      </c>
      <c r="U1822" s="18" t="str">
        <f>"Q"&amp;ROUNDUP(MONTH(SalesDataTable[[#This Row],[Order Date]])/3,0)</f>
        <v>Q3</v>
      </c>
      <c r="V1822" s="15">
        <f>MONTH(SalesDataTable[[#This Row],[Order Date]])</f>
        <v>9</v>
      </c>
      <c r="W1822" s="18" t="str">
        <f>TEXT(SalesDataTable[[#This Row],[Order Date]],"mmm")</f>
        <v>Sep</v>
      </c>
    </row>
    <row r="1823" spans="1:23" ht="15.6">
      <c r="A1823" s="11">
        <v>2077</v>
      </c>
      <c r="B1823" s="12">
        <v>46270</v>
      </c>
      <c r="C1823" s="11">
        <f t="shared" si="196"/>
        <v>2026</v>
      </c>
      <c r="D1823" s="13" t="str">
        <f t="shared" si="197"/>
        <v>Sep</v>
      </c>
      <c r="E1823" s="14" t="str">
        <f t="shared" si="198"/>
        <v>Q3</v>
      </c>
      <c r="F1823" s="11" t="s">
        <v>44</v>
      </c>
      <c r="G1823" s="11" t="s">
        <v>57</v>
      </c>
      <c r="H1823" s="11" t="s">
        <v>32</v>
      </c>
      <c r="I1823" s="11" t="s">
        <v>40</v>
      </c>
      <c r="J1823" s="11" t="s">
        <v>33</v>
      </c>
      <c r="K1823" s="11" t="s">
        <v>61</v>
      </c>
      <c r="L1823" s="15">
        <v>4</v>
      </c>
      <c r="M1823" s="16">
        <v>152.99</v>
      </c>
      <c r="N1823" s="17">
        <v>0.15</v>
      </c>
      <c r="O1823" s="16">
        <v>77.12</v>
      </c>
      <c r="P1823" s="16">
        <f t="shared" si="199"/>
        <v>520.16600000000005</v>
      </c>
      <c r="Q1823" s="16">
        <f t="shared" si="200"/>
        <v>308.48</v>
      </c>
      <c r="R1823" s="16">
        <f t="shared" si="201"/>
        <v>211.68600000000001</v>
      </c>
      <c r="S1823" s="18">
        <f t="shared" si="202"/>
        <v>0.40695854784818702</v>
      </c>
      <c r="T1823" s="19">
        <f>YEAR(SalesDataTable[[#This Row],[Order Date]])</f>
        <v>2026</v>
      </c>
      <c r="U1823" s="18" t="str">
        <f>"Q"&amp;ROUNDUP(MONTH(SalesDataTable[[#This Row],[Order Date]])/3,0)</f>
        <v>Q3</v>
      </c>
      <c r="V1823" s="15">
        <f>MONTH(SalesDataTable[[#This Row],[Order Date]])</f>
        <v>9</v>
      </c>
      <c r="W1823" s="18" t="str">
        <f>TEXT(SalesDataTable[[#This Row],[Order Date]],"mmm")</f>
        <v>Sep</v>
      </c>
    </row>
    <row r="1824" spans="1:23" ht="15.6">
      <c r="A1824" s="11">
        <v>2879</v>
      </c>
      <c r="B1824" s="12">
        <v>46270</v>
      </c>
      <c r="C1824" s="11">
        <f t="shared" si="196"/>
        <v>2026</v>
      </c>
      <c r="D1824" s="13" t="str">
        <f t="shared" si="197"/>
        <v>Sep</v>
      </c>
      <c r="E1824" s="14" t="str">
        <f t="shared" si="198"/>
        <v>Q3</v>
      </c>
      <c r="F1824" s="11" t="s">
        <v>35</v>
      </c>
      <c r="G1824" s="11" t="s">
        <v>63</v>
      </c>
      <c r="H1824" s="11" t="s">
        <v>26</v>
      </c>
      <c r="I1824" s="11" t="s">
        <v>40</v>
      </c>
      <c r="J1824" s="11" t="s">
        <v>38</v>
      </c>
      <c r="K1824" s="11" t="s">
        <v>39</v>
      </c>
      <c r="L1824" s="15">
        <v>3</v>
      </c>
      <c r="M1824" s="16">
        <v>36.19</v>
      </c>
      <c r="N1824" s="17">
        <v>0.1</v>
      </c>
      <c r="O1824" s="16">
        <v>13.97</v>
      </c>
      <c r="P1824" s="16">
        <f t="shared" si="199"/>
        <v>97.712999999999994</v>
      </c>
      <c r="Q1824" s="16">
        <f t="shared" si="200"/>
        <v>41.91</v>
      </c>
      <c r="R1824" s="16">
        <f t="shared" si="201"/>
        <v>55.802999999999997</v>
      </c>
      <c r="S1824" s="18">
        <f t="shared" si="202"/>
        <v>0.57109084768659202</v>
      </c>
      <c r="T1824" s="19">
        <f>YEAR(SalesDataTable[[#This Row],[Order Date]])</f>
        <v>2026</v>
      </c>
      <c r="U1824" s="18" t="str">
        <f>"Q"&amp;ROUNDUP(MONTH(SalesDataTable[[#This Row],[Order Date]])/3,0)</f>
        <v>Q3</v>
      </c>
      <c r="V1824" s="15">
        <f>MONTH(SalesDataTable[[#This Row],[Order Date]])</f>
        <v>9</v>
      </c>
      <c r="W1824" s="18" t="str">
        <f>TEXT(SalesDataTable[[#This Row],[Order Date]],"mmm")</f>
        <v>Sep</v>
      </c>
    </row>
    <row r="1825" spans="1:23" ht="15.6">
      <c r="A1825" s="11">
        <v>3353</v>
      </c>
      <c r="B1825" s="12">
        <v>46270</v>
      </c>
      <c r="C1825" s="11">
        <f t="shared" si="196"/>
        <v>2026</v>
      </c>
      <c r="D1825" s="13" t="str">
        <f t="shared" si="197"/>
        <v>Sep</v>
      </c>
      <c r="E1825" s="14" t="str">
        <f t="shared" si="198"/>
        <v>Q3</v>
      </c>
      <c r="F1825" s="11" t="s">
        <v>35</v>
      </c>
      <c r="G1825" s="11" t="s">
        <v>76</v>
      </c>
      <c r="H1825" s="11" t="s">
        <v>43</v>
      </c>
      <c r="I1825" s="11" t="s">
        <v>37</v>
      </c>
      <c r="J1825" s="11" t="s">
        <v>33</v>
      </c>
      <c r="K1825" s="11" t="s">
        <v>41</v>
      </c>
      <c r="L1825" s="15">
        <v>2</v>
      </c>
      <c r="M1825" s="16">
        <v>142.44</v>
      </c>
      <c r="N1825" s="17">
        <v>0</v>
      </c>
      <c r="O1825" s="16">
        <v>77.33</v>
      </c>
      <c r="P1825" s="16">
        <f t="shared" si="199"/>
        <v>284.88</v>
      </c>
      <c r="Q1825" s="16">
        <f t="shared" si="200"/>
        <v>154.66</v>
      </c>
      <c r="R1825" s="16">
        <f t="shared" si="201"/>
        <v>130.22</v>
      </c>
      <c r="S1825" s="18">
        <f t="shared" si="202"/>
        <v>0.457104745857905</v>
      </c>
      <c r="T1825" s="19">
        <f>YEAR(SalesDataTable[[#This Row],[Order Date]])</f>
        <v>2026</v>
      </c>
      <c r="U1825" s="18" t="str">
        <f>"Q"&amp;ROUNDUP(MONTH(SalesDataTable[[#This Row],[Order Date]])/3,0)</f>
        <v>Q3</v>
      </c>
      <c r="V1825" s="15">
        <f>MONTH(SalesDataTable[[#This Row],[Order Date]])</f>
        <v>9</v>
      </c>
      <c r="W1825" s="18" t="str">
        <f>TEXT(SalesDataTable[[#This Row],[Order Date]],"mmm")</f>
        <v>Sep</v>
      </c>
    </row>
    <row r="1826" spans="1:23" ht="15.6">
      <c r="A1826" s="11">
        <v>3514</v>
      </c>
      <c r="B1826" s="12">
        <v>46270</v>
      </c>
      <c r="C1826" s="11">
        <f t="shared" si="196"/>
        <v>2026</v>
      </c>
      <c r="D1826" s="13" t="str">
        <f t="shared" si="197"/>
        <v>Sep</v>
      </c>
      <c r="E1826" s="14" t="str">
        <f t="shared" si="198"/>
        <v>Q3</v>
      </c>
      <c r="F1826" s="11" t="s">
        <v>30</v>
      </c>
      <c r="G1826" s="11" t="s">
        <v>51</v>
      </c>
      <c r="H1826" s="11" t="s">
        <v>26</v>
      </c>
      <c r="I1826" s="11" t="s">
        <v>37</v>
      </c>
      <c r="J1826" s="11" t="s">
        <v>38</v>
      </c>
      <c r="K1826" s="11" t="s">
        <v>68</v>
      </c>
      <c r="L1826" s="15">
        <v>2</v>
      </c>
      <c r="M1826" s="16">
        <v>133.81</v>
      </c>
      <c r="N1826" s="17">
        <v>0</v>
      </c>
      <c r="O1826" s="16">
        <v>66.78</v>
      </c>
      <c r="P1826" s="16">
        <f t="shared" si="199"/>
        <v>267.62</v>
      </c>
      <c r="Q1826" s="16">
        <f t="shared" si="200"/>
        <v>133.56</v>
      </c>
      <c r="R1826" s="16">
        <f t="shared" si="201"/>
        <v>134.06</v>
      </c>
      <c r="S1826" s="18">
        <f t="shared" si="202"/>
        <v>0.50093416037665395</v>
      </c>
      <c r="T1826" s="19">
        <f>YEAR(SalesDataTable[[#This Row],[Order Date]])</f>
        <v>2026</v>
      </c>
      <c r="U1826" s="18" t="str">
        <f>"Q"&amp;ROUNDUP(MONTH(SalesDataTable[[#This Row],[Order Date]])/3,0)</f>
        <v>Q3</v>
      </c>
      <c r="V1826" s="15">
        <f>MONTH(SalesDataTable[[#This Row],[Order Date]])</f>
        <v>9</v>
      </c>
      <c r="W1826" s="18" t="str">
        <f>TEXT(SalesDataTable[[#This Row],[Order Date]],"mmm")</f>
        <v>Sep</v>
      </c>
    </row>
    <row r="1827" spans="1:23" ht="15.6">
      <c r="A1827" s="11">
        <v>3964</v>
      </c>
      <c r="B1827" s="12">
        <v>46270</v>
      </c>
      <c r="C1827" s="11">
        <f t="shared" si="196"/>
        <v>2026</v>
      </c>
      <c r="D1827" s="13" t="str">
        <f t="shared" si="197"/>
        <v>Sep</v>
      </c>
      <c r="E1827" s="14" t="str">
        <f t="shared" si="198"/>
        <v>Q3</v>
      </c>
      <c r="F1827" s="11" t="s">
        <v>30</v>
      </c>
      <c r="G1827" s="11" t="s">
        <v>67</v>
      </c>
      <c r="H1827" s="11" t="s">
        <v>43</v>
      </c>
      <c r="I1827" s="11" t="s">
        <v>37</v>
      </c>
      <c r="J1827" s="11" t="s">
        <v>58</v>
      </c>
      <c r="K1827" s="11" t="s">
        <v>59</v>
      </c>
      <c r="L1827" s="15">
        <v>2</v>
      </c>
      <c r="M1827" s="16">
        <v>40.49</v>
      </c>
      <c r="N1827" s="17">
        <v>0.15</v>
      </c>
      <c r="O1827" s="16">
        <v>14.32</v>
      </c>
      <c r="P1827" s="16">
        <f t="shared" si="199"/>
        <v>68.832999999999998</v>
      </c>
      <c r="Q1827" s="16">
        <f t="shared" si="200"/>
        <v>28.64</v>
      </c>
      <c r="R1827" s="16">
        <f t="shared" si="201"/>
        <v>40.192999999999998</v>
      </c>
      <c r="S1827" s="18">
        <f t="shared" si="202"/>
        <v>0.58392050324698896</v>
      </c>
      <c r="T1827" s="19">
        <f>YEAR(SalesDataTable[[#This Row],[Order Date]])</f>
        <v>2026</v>
      </c>
      <c r="U1827" s="18" t="str">
        <f>"Q"&amp;ROUNDUP(MONTH(SalesDataTable[[#This Row],[Order Date]])/3,0)</f>
        <v>Q3</v>
      </c>
      <c r="V1827" s="15">
        <f>MONTH(SalesDataTable[[#This Row],[Order Date]])</f>
        <v>9</v>
      </c>
      <c r="W1827" s="18" t="str">
        <f>TEXT(SalesDataTable[[#This Row],[Order Date]],"mmm")</f>
        <v>Sep</v>
      </c>
    </row>
    <row r="1828" spans="1:23" ht="15.6">
      <c r="A1828" s="11">
        <v>4599</v>
      </c>
      <c r="B1828" s="12">
        <v>46270</v>
      </c>
      <c r="C1828" s="11">
        <f t="shared" si="196"/>
        <v>2026</v>
      </c>
      <c r="D1828" s="13" t="str">
        <f t="shared" si="197"/>
        <v>Sep</v>
      </c>
      <c r="E1828" s="14" t="str">
        <f t="shared" si="198"/>
        <v>Q3</v>
      </c>
      <c r="F1828" s="11" t="s">
        <v>35</v>
      </c>
      <c r="G1828" s="11" t="s">
        <v>36</v>
      </c>
      <c r="H1828" s="11" t="s">
        <v>26</v>
      </c>
      <c r="I1828" s="11" t="s">
        <v>40</v>
      </c>
      <c r="J1828" s="11" t="s">
        <v>47</v>
      </c>
      <c r="K1828" s="11" t="s">
        <v>53</v>
      </c>
      <c r="L1828" s="15">
        <v>4</v>
      </c>
      <c r="M1828" s="16">
        <v>198.1</v>
      </c>
      <c r="N1828" s="17">
        <v>0</v>
      </c>
      <c r="O1828" s="16">
        <v>101.61</v>
      </c>
      <c r="P1828" s="16">
        <f t="shared" si="199"/>
        <v>792.4</v>
      </c>
      <c r="Q1828" s="16">
        <f t="shared" si="200"/>
        <v>406.44</v>
      </c>
      <c r="R1828" s="16">
        <f t="shared" si="201"/>
        <v>385.96</v>
      </c>
      <c r="S1828" s="18">
        <f t="shared" si="202"/>
        <v>0.48707723372034301</v>
      </c>
      <c r="T1828" s="19">
        <f>YEAR(SalesDataTable[[#This Row],[Order Date]])</f>
        <v>2026</v>
      </c>
      <c r="U1828" s="18" t="str">
        <f>"Q"&amp;ROUNDUP(MONTH(SalesDataTable[[#This Row],[Order Date]])/3,0)</f>
        <v>Q3</v>
      </c>
      <c r="V1828" s="15">
        <f>MONTH(SalesDataTable[[#This Row],[Order Date]])</f>
        <v>9</v>
      </c>
      <c r="W1828" s="18" t="str">
        <f>TEXT(SalesDataTable[[#This Row],[Order Date]],"mmm")</f>
        <v>Sep</v>
      </c>
    </row>
    <row r="1829" spans="1:23" ht="15.6">
      <c r="A1829" s="11">
        <v>5030</v>
      </c>
      <c r="B1829" s="12">
        <v>46270</v>
      </c>
      <c r="C1829" s="11">
        <f t="shared" si="196"/>
        <v>2026</v>
      </c>
      <c r="D1829" s="13" t="str">
        <f t="shared" si="197"/>
        <v>Sep</v>
      </c>
      <c r="E1829" s="14" t="str">
        <f t="shared" si="198"/>
        <v>Q3</v>
      </c>
      <c r="F1829" s="11" t="s">
        <v>30</v>
      </c>
      <c r="G1829" s="11" t="s">
        <v>67</v>
      </c>
      <c r="H1829" s="11" t="s">
        <v>43</v>
      </c>
      <c r="I1829" s="11" t="s">
        <v>37</v>
      </c>
      <c r="J1829" s="11" t="s">
        <v>28</v>
      </c>
      <c r="K1829" s="11" t="s">
        <v>29</v>
      </c>
      <c r="L1829" s="15">
        <v>1</v>
      </c>
      <c r="M1829" s="16">
        <v>83.73</v>
      </c>
      <c r="N1829" s="17">
        <v>0.15</v>
      </c>
      <c r="O1829" s="16">
        <v>43.34</v>
      </c>
      <c r="P1829" s="16">
        <f t="shared" si="199"/>
        <v>71.170500000000004</v>
      </c>
      <c r="Q1829" s="16">
        <f t="shared" si="200"/>
        <v>43.34</v>
      </c>
      <c r="R1829" s="16">
        <f t="shared" si="201"/>
        <v>27.830500000000001</v>
      </c>
      <c r="S1829" s="18">
        <f t="shared" si="202"/>
        <v>0.39103982689457001</v>
      </c>
      <c r="T1829" s="19">
        <f>YEAR(SalesDataTable[[#This Row],[Order Date]])</f>
        <v>2026</v>
      </c>
      <c r="U1829" s="18" t="str">
        <f>"Q"&amp;ROUNDUP(MONTH(SalesDataTable[[#This Row],[Order Date]])/3,0)</f>
        <v>Q3</v>
      </c>
      <c r="V1829" s="15">
        <f>MONTH(SalesDataTable[[#This Row],[Order Date]])</f>
        <v>9</v>
      </c>
      <c r="W1829" s="18" t="str">
        <f>TEXT(SalesDataTable[[#This Row],[Order Date]],"mmm")</f>
        <v>Sep</v>
      </c>
    </row>
    <row r="1830" spans="1:23" ht="15.6">
      <c r="A1830" s="11">
        <v>1593</v>
      </c>
      <c r="B1830" s="12">
        <v>46271</v>
      </c>
      <c r="C1830" s="11">
        <f t="shared" si="196"/>
        <v>2026</v>
      </c>
      <c r="D1830" s="13" t="str">
        <f t="shared" si="197"/>
        <v>Sep</v>
      </c>
      <c r="E1830" s="14" t="str">
        <f t="shared" si="198"/>
        <v>Q3</v>
      </c>
      <c r="F1830" s="11" t="s">
        <v>30</v>
      </c>
      <c r="G1830" s="11" t="s">
        <v>73</v>
      </c>
      <c r="H1830" s="11" t="s">
        <v>43</v>
      </c>
      <c r="I1830" s="11" t="s">
        <v>37</v>
      </c>
      <c r="J1830" s="11" t="s">
        <v>47</v>
      </c>
      <c r="K1830" s="11" t="s">
        <v>53</v>
      </c>
      <c r="L1830" s="15">
        <v>2</v>
      </c>
      <c r="M1830" s="16">
        <v>194.92</v>
      </c>
      <c r="N1830" s="17">
        <v>0</v>
      </c>
      <c r="O1830" s="16">
        <v>102.66</v>
      </c>
      <c r="P1830" s="16">
        <f t="shared" si="199"/>
        <v>389.84</v>
      </c>
      <c r="Q1830" s="16">
        <f t="shared" si="200"/>
        <v>205.32</v>
      </c>
      <c r="R1830" s="16">
        <f t="shared" si="201"/>
        <v>184.52</v>
      </c>
      <c r="S1830" s="18">
        <f t="shared" si="202"/>
        <v>0.473322388672276</v>
      </c>
      <c r="T1830" s="19">
        <f>YEAR(SalesDataTable[[#This Row],[Order Date]])</f>
        <v>2026</v>
      </c>
      <c r="U1830" s="18" t="str">
        <f>"Q"&amp;ROUNDUP(MONTH(SalesDataTable[[#This Row],[Order Date]])/3,0)</f>
        <v>Q3</v>
      </c>
      <c r="V1830" s="15">
        <f>MONTH(SalesDataTable[[#This Row],[Order Date]])</f>
        <v>9</v>
      </c>
      <c r="W1830" s="18" t="str">
        <f>TEXT(SalesDataTable[[#This Row],[Order Date]],"mmm")</f>
        <v>Sep</v>
      </c>
    </row>
    <row r="1831" spans="1:23" ht="15.6">
      <c r="A1831" s="11">
        <v>1818</v>
      </c>
      <c r="B1831" s="12">
        <v>46271</v>
      </c>
      <c r="C1831" s="11">
        <f t="shared" si="196"/>
        <v>2026</v>
      </c>
      <c r="D1831" s="13" t="str">
        <f t="shared" si="197"/>
        <v>Sep</v>
      </c>
      <c r="E1831" s="14" t="str">
        <f t="shared" si="198"/>
        <v>Q3</v>
      </c>
      <c r="F1831" s="11" t="s">
        <v>30</v>
      </c>
      <c r="G1831" s="11" t="s">
        <v>67</v>
      </c>
      <c r="H1831" s="11" t="s">
        <v>43</v>
      </c>
      <c r="I1831" s="11" t="s">
        <v>37</v>
      </c>
      <c r="J1831" s="11" t="s">
        <v>38</v>
      </c>
      <c r="K1831" s="11" t="s">
        <v>72</v>
      </c>
      <c r="L1831" s="15">
        <v>1</v>
      </c>
      <c r="M1831" s="16">
        <v>161.03</v>
      </c>
      <c r="N1831" s="17">
        <v>0</v>
      </c>
      <c r="O1831" s="16">
        <v>89.86</v>
      </c>
      <c r="P1831" s="16">
        <f t="shared" si="199"/>
        <v>161.03</v>
      </c>
      <c r="Q1831" s="16">
        <f t="shared" si="200"/>
        <v>89.86</v>
      </c>
      <c r="R1831" s="16">
        <f t="shared" si="201"/>
        <v>71.17</v>
      </c>
      <c r="S1831" s="18">
        <f t="shared" si="202"/>
        <v>0.441967335279141</v>
      </c>
      <c r="T1831" s="19">
        <f>YEAR(SalesDataTable[[#This Row],[Order Date]])</f>
        <v>2026</v>
      </c>
      <c r="U1831" s="18" t="str">
        <f>"Q"&amp;ROUNDUP(MONTH(SalesDataTable[[#This Row],[Order Date]])/3,0)</f>
        <v>Q3</v>
      </c>
      <c r="V1831" s="15">
        <f>MONTH(SalesDataTable[[#This Row],[Order Date]])</f>
        <v>9</v>
      </c>
      <c r="W1831" s="18" t="str">
        <f>TEXT(SalesDataTable[[#This Row],[Order Date]],"mmm")</f>
        <v>Sep</v>
      </c>
    </row>
    <row r="1832" spans="1:23" ht="15.6">
      <c r="A1832" s="11">
        <v>2370</v>
      </c>
      <c r="B1832" s="12">
        <v>46271</v>
      </c>
      <c r="C1832" s="11">
        <f t="shared" si="196"/>
        <v>2026</v>
      </c>
      <c r="D1832" s="13" t="str">
        <f t="shared" si="197"/>
        <v>Sep</v>
      </c>
      <c r="E1832" s="14" t="str">
        <f t="shared" si="198"/>
        <v>Q3</v>
      </c>
      <c r="F1832" s="11" t="s">
        <v>44</v>
      </c>
      <c r="G1832" s="11" t="s">
        <v>45</v>
      </c>
      <c r="H1832" s="11" t="s">
        <v>52</v>
      </c>
      <c r="I1832" s="11" t="s">
        <v>37</v>
      </c>
      <c r="J1832" s="11" t="s">
        <v>58</v>
      </c>
      <c r="K1832" s="11" t="s">
        <v>66</v>
      </c>
      <c r="L1832" s="15">
        <v>1</v>
      </c>
      <c r="M1832" s="16">
        <v>35.68</v>
      </c>
      <c r="N1832" s="17">
        <v>0.05</v>
      </c>
      <c r="O1832" s="16">
        <v>13.76</v>
      </c>
      <c r="P1832" s="16">
        <f t="shared" si="199"/>
        <v>33.896000000000001</v>
      </c>
      <c r="Q1832" s="16">
        <f t="shared" si="200"/>
        <v>13.76</v>
      </c>
      <c r="R1832" s="16">
        <f t="shared" si="201"/>
        <v>20.135999999999999</v>
      </c>
      <c r="S1832" s="18">
        <f t="shared" si="202"/>
        <v>0.59405239556289802</v>
      </c>
      <c r="T1832" s="19">
        <f>YEAR(SalesDataTable[[#This Row],[Order Date]])</f>
        <v>2026</v>
      </c>
      <c r="U1832" s="18" t="str">
        <f>"Q"&amp;ROUNDUP(MONTH(SalesDataTable[[#This Row],[Order Date]])/3,0)</f>
        <v>Q3</v>
      </c>
      <c r="V1832" s="15">
        <f>MONTH(SalesDataTable[[#This Row],[Order Date]])</f>
        <v>9</v>
      </c>
      <c r="W1832" s="18" t="str">
        <f>TEXT(SalesDataTable[[#This Row],[Order Date]],"mmm")</f>
        <v>Sep</v>
      </c>
    </row>
    <row r="1833" spans="1:23" ht="15.6">
      <c r="A1833" s="11">
        <v>2726</v>
      </c>
      <c r="B1833" s="12">
        <v>46271</v>
      </c>
      <c r="C1833" s="11">
        <f t="shared" si="196"/>
        <v>2026</v>
      </c>
      <c r="D1833" s="13" t="str">
        <f t="shared" si="197"/>
        <v>Sep</v>
      </c>
      <c r="E1833" s="14" t="str">
        <f t="shared" si="198"/>
        <v>Q3</v>
      </c>
      <c r="F1833" s="11" t="s">
        <v>30</v>
      </c>
      <c r="G1833" s="11" t="s">
        <v>51</v>
      </c>
      <c r="H1833" s="11" t="s">
        <v>26</v>
      </c>
      <c r="I1833" s="11" t="s">
        <v>37</v>
      </c>
      <c r="J1833" s="11" t="s">
        <v>28</v>
      </c>
      <c r="K1833" s="11" t="s">
        <v>50</v>
      </c>
      <c r="L1833" s="15">
        <v>1</v>
      </c>
      <c r="M1833" s="16">
        <v>39.68</v>
      </c>
      <c r="N1833" s="17">
        <v>0.05</v>
      </c>
      <c r="O1833" s="16">
        <v>16.63</v>
      </c>
      <c r="P1833" s="16">
        <f t="shared" si="199"/>
        <v>37.695999999999998</v>
      </c>
      <c r="Q1833" s="16">
        <f t="shared" si="200"/>
        <v>16.63</v>
      </c>
      <c r="R1833" s="16">
        <f t="shared" si="201"/>
        <v>21.065999999999999</v>
      </c>
      <c r="S1833" s="18">
        <f t="shared" si="202"/>
        <v>0.55883913412563702</v>
      </c>
      <c r="T1833" s="19">
        <f>YEAR(SalesDataTable[[#This Row],[Order Date]])</f>
        <v>2026</v>
      </c>
      <c r="U1833" s="18" t="str">
        <f>"Q"&amp;ROUNDUP(MONTH(SalesDataTable[[#This Row],[Order Date]])/3,0)</f>
        <v>Q3</v>
      </c>
      <c r="V1833" s="15">
        <f>MONTH(SalesDataTable[[#This Row],[Order Date]])</f>
        <v>9</v>
      </c>
      <c r="W1833" s="18" t="str">
        <f>TEXT(SalesDataTable[[#This Row],[Order Date]],"mmm")</f>
        <v>Sep</v>
      </c>
    </row>
    <row r="1834" spans="1:23" ht="15.6">
      <c r="A1834" s="11">
        <v>2755</v>
      </c>
      <c r="B1834" s="12">
        <v>46271</v>
      </c>
      <c r="C1834" s="11">
        <f t="shared" si="196"/>
        <v>2026</v>
      </c>
      <c r="D1834" s="13" t="str">
        <f t="shared" si="197"/>
        <v>Sep</v>
      </c>
      <c r="E1834" s="14" t="str">
        <f t="shared" si="198"/>
        <v>Q3</v>
      </c>
      <c r="F1834" s="11" t="s">
        <v>35</v>
      </c>
      <c r="G1834" s="11" t="s">
        <v>63</v>
      </c>
      <c r="H1834" s="11" t="s">
        <v>26</v>
      </c>
      <c r="I1834" s="11" t="s">
        <v>37</v>
      </c>
      <c r="J1834" s="11" t="s">
        <v>33</v>
      </c>
      <c r="K1834" s="11" t="s">
        <v>41</v>
      </c>
      <c r="L1834" s="15">
        <v>3</v>
      </c>
      <c r="M1834" s="16">
        <v>146.22</v>
      </c>
      <c r="N1834" s="17">
        <v>0</v>
      </c>
      <c r="O1834" s="16">
        <v>80.13</v>
      </c>
      <c r="P1834" s="16">
        <f t="shared" si="199"/>
        <v>438.66</v>
      </c>
      <c r="Q1834" s="16">
        <f t="shared" si="200"/>
        <v>240.39</v>
      </c>
      <c r="R1834" s="16">
        <f t="shared" si="201"/>
        <v>198.27</v>
      </c>
      <c r="S1834" s="18">
        <f t="shared" si="202"/>
        <v>0.45199015182601598</v>
      </c>
      <c r="T1834" s="19">
        <f>YEAR(SalesDataTable[[#This Row],[Order Date]])</f>
        <v>2026</v>
      </c>
      <c r="U1834" s="18" t="str">
        <f>"Q"&amp;ROUNDUP(MONTH(SalesDataTable[[#This Row],[Order Date]])/3,0)</f>
        <v>Q3</v>
      </c>
      <c r="V1834" s="15">
        <f>MONTH(SalesDataTable[[#This Row],[Order Date]])</f>
        <v>9</v>
      </c>
      <c r="W1834" s="18" t="str">
        <f>TEXT(SalesDataTable[[#This Row],[Order Date]],"mmm")</f>
        <v>Sep</v>
      </c>
    </row>
    <row r="1835" spans="1:23" ht="15.6">
      <c r="A1835" s="11">
        <v>3187</v>
      </c>
      <c r="B1835" s="12">
        <v>46271</v>
      </c>
      <c r="C1835" s="11">
        <f t="shared" si="196"/>
        <v>2026</v>
      </c>
      <c r="D1835" s="13" t="str">
        <f t="shared" si="197"/>
        <v>Sep</v>
      </c>
      <c r="E1835" s="14" t="str">
        <f t="shared" si="198"/>
        <v>Q3</v>
      </c>
      <c r="F1835" s="11" t="s">
        <v>44</v>
      </c>
      <c r="G1835" s="11" t="s">
        <v>55</v>
      </c>
      <c r="H1835" s="11" t="s">
        <v>43</v>
      </c>
      <c r="I1835" s="11" t="s">
        <v>27</v>
      </c>
      <c r="J1835" s="11" t="s">
        <v>33</v>
      </c>
      <c r="K1835" s="11" t="s">
        <v>70</v>
      </c>
      <c r="L1835" s="15">
        <v>1</v>
      </c>
      <c r="M1835" s="16">
        <v>71.680000000000007</v>
      </c>
      <c r="N1835" s="17">
        <v>0</v>
      </c>
      <c r="O1835" s="16">
        <v>31.87</v>
      </c>
      <c r="P1835" s="16">
        <f t="shared" si="199"/>
        <v>71.680000000000007</v>
      </c>
      <c r="Q1835" s="16">
        <f t="shared" si="200"/>
        <v>31.87</v>
      </c>
      <c r="R1835" s="16">
        <f t="shared" si="201"/>
        <v>39.81</v>
      </c>
      <c r="S1835" s="18">
        <f t="shared" si="202"/>
        <v>0.55538504464285698</v>
      </c>
      <c r="T1835" s="19">
        <f>YEAR(SalesDataTable[[#This Row],[Order Date]])</f>
        <v>2026</v>
      </c>
      <c r="U1835" s="18" t="str">
        <f>"Q"&amp;ROUNDUP(MONTH(SalesDataTable[[#This Row],[Order Date]])/3,0)</f>
        <v>Q3</v>
      </c>
      <c r="V1835" s="15">
        <f>MONTH(SalesDataTable[[#This Row],[Order Date]])</f>
        <v>9</v>
      </c>
      <c r="W1835" s="18" t="str">
        <f>TEXT(SalesDataTable[[#This Row],[Order Date]],"mmm")</f>
        <v>Sep</v>
      </c>
    </row>
    <row r="1836" spans="1:23" ht="15.6">
      <c r="A1836" s="11">
        <v>3471</v>
      </c>
      <c r="B1836" s="12">
        <v>46271</v>
      </c>
      <c r="C1836" s="11">
        <f t="shared" si="196"/>
        <v>2026</v>
      </c>
      <c r="D1836" s="13" t="str">
        <f t="shared" si="197"/>
        <v>Sep</v>
      </c>
      <c r="E1836" s="14" t="str">
        <f t="shared" si="198"/>
        <v>Q3</v>
      </c>
      <c r="F1836" s="11" t="s">
        <v>35</v>
      </c>
      <c r="G1836" s="11" t="s">
        <v>63</v>
      </c>
      <c r="H1836" s="11" t="s">
        <v>52</v>
      </c>
      <c r="I1836" s="11" t="s">
        <v>37</v>
      </c>
      <c r="J1836" s="11" t="s">
        <v>58</v>
      </c>
      <c r="K1836" s="11" t="s">
        <v>69</v>
      </c>
      <c r="L1836" s="15">
        <v>2</v>
      </c>
      <c r="M1836" s="16">
        <v>51.77</v>
      </c>
      <c r="N1836" s="17">
        <v>0</v>
      </c>
      <c r="O1836" s="16">
        <v>21.46</v>
      </c>
      <c r="P1836" s="16">
        <f t="shared" si="199"/>
        <v>103.54</v>
      </c>
      <c r="Q1836" s="16">
        <f t="shared" si="200"/>
        <v>42.92</v>
      </c>
      <c r="R1836" s="16">
        <f t="shared" si="201"/>
        <v>60.62</v>
      </c>
      <c r="S1836" s="18">
        <f t="shared" si="202"/>
        <v>0.585474212864593</v>
      </c>
      <c r="T1836" s="19">
        <f>YEAR(SalesDataTable[[#This Row],[Order Date]])</f>
        <v>2026</v>
      </c>
      <c r="U1836" s="18" t="str">
        <f>"Q"&amp;ROUNDUP(MONTH(SalesDataTable[[#This Row],[Order Date]])/3,0)</f>
        <v>Q3</v>
      </c>
      <c r="V1836" s="15">
        <f>MONTH(SalesDataTable[[#This Row],[Order Date]])</f>
        <v>9</v>
      </c>
      <c r="W1836" s="18" t="str">
        <f>TEXT(SalesDataTable[[#This Row],[Order Date]],"mmm")</f>
        <v>Sep</v>
      </c>
    </row>
    <row r="1837" spans="1:23" ht="15.6">
      <c r="A1837" s="11">
        <v>3529</v>
      </c>
      <c r="B1837" s="12">
        <v>46271</v>
      </c>
      <c r="C1837" s="11">
        <f t="shared" si="196"/>
        <v>2026</v>
      </c>
      <c r="D1837" s="13" t="str">
        <f t="shared" si="197"/>
        <v>Sep</v>
      </c>
      <c r="E1837" s="14" t="str">
        <f t="shared" si="198"/>
        <v>Q3</v>
      </c>
      <c r="F1837" s="11" t="s">
        <v>35</v>
      </c>
      <c r="G1837" s="11" t="s">
        <v>49</v>
      </c>
      <c r="H1837" s="11" t="s">
        <v>32</v>
      </c>
      <c r="I1837" s="11" t="s">
        <v>27</v>
      </c>
      <c r="J1837" s="11" t="s">
        <v>58</v>
      </c>
      <c r="K1837" s="11" t="s">
        <v>59</v>
      </c>
      <c r="L1837" s="15">
        <v>4</v>
      </c>
      <c r="M1837" s="16">
        <v>39.4</v>
      </c>
      <c r="N1837" s="17">
        <v>0.15</v>
      </c>
      <c r="O1837" s="16">
        <v>14.95</v>
      </c>
      <c r="P1837" s="16">
        <f t="shared" si="199"/>
        <v>133.96</v>
      </c>
      <c r="Q1837" s="16">
        <f t="shared" si="200"/>
        <v>59.8</v>
      </c>
      <c r="R1837" s="16">
        <f t="shared" si="201"/>
        <v>74.16</v>
      </c>
      <c r="S1837" s="18">
        <f t="shared" si="202"/>
        <v>0.55359808898178597</v>
      </c>
      <c r="T1837" s="19">
        <f>YEAR(SalesDataTable[[#This Row],[Order Date]])</f>
        <v>2026</v>
      </c>
      <c r="U1837" s="18" t="str">
        <f>"Q"&amp;ROUNDUP(MONTH(SalesDataTable[[#This Row],[Order Date]])/3,0)</f>
        <v>Q3</v>
      </c>
      <c r="V1837" s="15">
        <f>MONTH(SalesDataTable[[#This Row],[Order Date]])</f>
        <v>9</v>
      </c>
      <c r="W1837" s="18" t="str">
        <f>TEXT(SalesDataTable[[#This Row],[Order Date]],"mmm")</f>
        <v>Sep</v>
      </c>
    </row>
    <row r="1838" spans="1:23" ht="15.6">
      <c r="A1838" s="11">
        <v>3549</v>
      </c>
      <c r="B1838" s="12">
        <v>46271</v>
      </c>
      <c r="C1838" s="11">
        <f t="shared" si="196"/>
        <v>2026</v>
      </c>
      <c r="D1838" s="13" t="str">
        <f t="shared" si="197"/>
        <v>Sep</v>
      </c>
      <c r="E1838" s="14" t="str">
        <f t="shared" si="198"/>
        <v>Q3</v>
      </c>
      <c r="F1838" s="11" t="s">
        <v>44</v>
      </c>
      <c r="G1838" s="11" t="s">
        <v>57</v>
      </c>
      <c r="H1838" s="11" t="s">
        <v>26</v>
      </c>
      <c r="I1838" s="11" t="s">
        <v>37</v>
      </c>
      <c r="J1838" s="11" t="s">
        <v>38</v>
      </c>
      <c r="K1838" s="11" t="s">
        <v>56</v>
      </c>
      <c r="L1838" s="15">
        <v>1</v>
      </c>
      <c r="M1838" s="16">
        <v>47.17</v>
      </c>
      <c r="N1838" s="17">
        <v>0</v>
      </c>
      <c r="O1838" s="16">
        <v>18.64</v>
      </c>
      <c r="P1838" s="16">
        <f t="shared" si="199"/>
        <v>47.17</v>
      </c>
      <c r="Q1838" s="16">
        <f t="shared" si="200"/>
        <v>18.64</v>
      </c>
      <c r="R1838" s="16">
        <f t="shared" si="201"/>
        <v>28.53</v>
      </c>
      <c r="S1838" s="18">
        <f t="shared" si="202"/>
        <v>0.60483358066567705</v>
      </c>
      <c r="T1838" s="19">
        <f>YEAR(SalesDataTable[[#This Row],[Order Date]])</f>
        <v>2026</v>
      </c>
      <c r="U1838" s="18" t="str">
        <f>"Q"&amp;ROUNDUP(MONTH(SalesDataTable[[#This Row],[Order Date]])/3,0)</f>
        <v>Q3</v>
      </c>
      <c r="V1838" s="15">
        <f>MONTH(SalesDataTable[[#This Row],[Order Date]])</f>
        <v>9</v>
      </c>
      <c r="W1838" s="18" t="str">
        <f>TEXT(SalesDataTable[[#This Row],[Order Date]],"mmm")</f>
        <v>Sep</v>
      </c>
    </row>
    <row r="1839" spans="1:23" ht="15.6">
      <c r="A1839" s="11">
        <v>4003</v>
      </c>
      <c r="B1839" s="12">
        <v>46271</v>
      </c>
      <c r="C1839" s="11">
        <f t="shared" si="196"/>
        <v>2026</v>
      </c>
      <c r="D1839" s="13" t="str">
        <f t="shared" si="197"/>
        <v>Sep</v>
      </c>
      <c r="E1839" s="14" t="str">
        <f t="shared" si="198"/>
        <v>Q3</v>
      </c>
      <c r="F1839" s="11" t="s">
        <v>44</v>
      </c>
      <c r="G1839" s="11" t="s">
        <v>45</v>
      </c>
      <c r="H1839" s="11" t="s">
        <v>52</v>
      </c>
      <c r="I1839" s="11" t="s">
        <v>27</v>
      </c>
      <c r="J1839" s="11" t="s">
        <v>58</v>
      </c>
      <c r="K1839" s="11" t="s">
        <v>69</v>
      </c>
      <c r="L1839" s="15">
        <v>2</v>
      </c>
      <c r="M1839" s="16">
        <v>50.41</v>
      </c>
      <c r="N1839" s="17">
        <v>0.1</v>
      </c>
      <c r="O1839" s="16">
        <v>22.05</v>
      </c>
      <c r="P1839" s="16">
        <f t="shared" si="199"/>
        <v>90.738</v>
      </c>
      <c r="Q1839" s="16">
        <f t="shared" si="200"/>
        <v>44.1</v>
      </c>
      <c r="R1839" s="16">
        <f t="shared" si="201"/>
        <v>46.637999999999998</v>
      </c>
      <c r="S1839" s="18">
        <f t="shared" si="202"/>
        <v>0.51398532037294198</v>
      </c>
      <c r="T1839" s="19">
        <f>YEAR(SalesDataTable[[#This Row],[Order Date]])</f>
        <v>2026</v>
      </c>
      <c r="U1839" s="18" t="str">
        <f>"Q"&amp;ROUNDUP(MONTH(SalesDataTable[[#This Row],[Order Date]])/3,0)</f>
        <v>Q3</v>
      </c>
      <c r="V1839" s="15">
        <f>MONTH(SalesDataTable[[#This Row],[Order Date]])</f>
        <v>9</v>
      </c>
      <c r="W1839" s="18" t="str">
        <f>TEXT(SalesDataTable[[#This Row],[Order Date]],"mmm")</f>
        <v>Sep</v>
      </c>
    </row>
    <row r="1840" spans="1:23" ht="15.6">
      <c r="A1840" s="11">
        <v>4613</v>
      </c>
      <c r="B1840" s="12">
        <v>46271</v>
      </c>
      <c r="C1840" s="11">
        <f t="shared" si="196"/>
        <v>2026</v>
      </c>
      <c r="D1840" s="13" t="str">
        <f t="shared" si="197"/>
        <v>Sep</v>
      </c>
      <c r="E1840" s="14" t="str">
        <f t="shared" si="198"/>
        <v>Q3</v>
      </c>
      <c r="F1840" s="11" t="s">
        <v>44</v>
      </c>
      <c r="G1840" s="11" t="s">
        <v>71</v>
      </c>
      <c r="H1840" s="11" t="s">
        <v>26</v>
      </c>
      <c r="I1840" s="11" t="s">
        <v>40</v>
      </c>
      <c r="J1840" s="11" t="s">
        <v>28</v>
      </c>
      <c r="K1840" s="11" t="s">
        <v>29</v>
      </c>
      <c r="L1840" s="15">
        <v>4</v>
      </c>
      <c r="M1840" s="16">
        <v>80.38</v>
      </c>
      <c r="N1840" s="17">
        <v>0.1</v>
      </c>
      <c r="O1840" s="16">
        <v>42.55</v>
      </c>
      <c r="P1840" s="16">
        <f t="shared" si="199"/>
        <v>289.36799999999999</v>
      </c>
      <c r="Q1840" s="16">
        <f t="shared" si="200"/>
        <v>170.2</v>
      </c>
      <c r="R1840" s="16">
        <f t="shared" si="201"/>
        <v>119.16800000000001</v>
      </c>
      <c r="S1840" s="18">
        <f t="shared" si="202"/>
        <v>0.41182162505874897</v>
      </c>
      <c r="T1840" s="19">
        <f>YEAR(SalesDataTable[[#This Row],[Order Date]])</f>
        <v>2026</v>
      </c>
      <c r="U1840" s="18" t="str">
        <f>"Q"&amp;ROUNDUP(MONTH(SalesDataTable[[#This Row],[Order Date]])/3,0)</f>
        <v>Q3</v>
      </c>
      <c r="V1840" s="15">
        <f>MONTH(SalesDataTable[[#This Row],[Order Date]])</f>
        <v>9</v>
      </c>
      <c r="W1840" s="18" t="str">
        <f>TEXT(SalesDataTable[[#This Row],[Order Date]],"mmm")</f>
        <v>Sep</v>
      </c>
    </row>
    <row r="1841" spans="1:23" ht="15.6">
      <c r="A1841" s="11">
        <v>75</v>
      </c>
      <c r="B1841" s="12">
        <v>46272</v>
      </c>
      <c r="C1841" s="11">
        <f t="shared" si="196"/>
        <v>2026</v>
      </c>
      <c r="D1841" s="13" t="str">
        <f t="shared" si="197"/>
        <v>Sep</v>
      </c>
      <c r="E1841" s="14" t="str">
        <f t="shared" si="198"/>
        <v>Q3</v>
      </c>
      <c r="F1841" s="11" t="s">
        <v>24</v>
      </c>
      <c r="G1841" s="11" t="s">
        <v>25</v>
      </c>
      <c r="H1841" s="11" t="s">
        <v>26</v>
      </c>
      <c r="I1841" s="11" t="s">
        <v>40</v>
      </c>
      <c r="J1841" s="11" t="s">
        <v>58</v>
      </c>
      <c r="K1841" s="11" t="s">
        <v>59</v>
      </c>
      <c r="L1841" s="15">
        <v>2</v>
      </c>
      <c r="M1841" s="16">
        <v>40.78</v>
      </c>
      <c r="N1841" s="17">
        <v>0</v>
      </c>
      <c r="O1841" s="16">
        <v>15.04</v>
      </c>
      <c r="P1841" s="16">
        <f t="shared" si="199"/>
        <v>81.56</v>
      </c>
      <c r="Q1841" s="16">
        <f t="shared" si="200"/>
        <v>30.08</v>
      </c>
      <c r="R1841" s="16">
        <f t="shared" si="201"/>
        <v>51.48</v>
      </c>
      <c r="S1841" s="18">
        <f t="shared" si="202"/>
        <v>0.63119176066699401</v>
      </c>
      <c r="T1841" s="19">
        <f>YEAR(SalesDataTable[[#This Row],[Order Date]])</f>
        <v>2026</v>
      </c>
      <c r="U1841" s="18" t="str">
        <f>"Q"&amp;ROUNDUP(MONTH(SalesDataTable[[#This Row],[Order Date]])/3,0)</f>
        <v>Q3</v>
      </c>
      <c r="V1841" s="15">
        <f>MONTH(SalesDataTable[[#This Row],[Order Date]])</f>
        <v>9</v>
      </c>
      <c r="W1841" s="18" t="str">
        <f>TEXT(SalesDataTable[[#This Row],[Order Date]],"mmm")</f>
        <v>Sep</v>
      </c>
    </row>
    <row r="1842" spans="1:23" ht="15.6">
      <c r="A1842" s="11">
        <v>601</v>
      </c>
      <c r="B1842" s="12">
        <v>46272</v>
      </c>
      <c r="C1842" s="11">
        <f t="shared" si="196"/>
        <v>2026</v>
      </c>
      <c r="D1842" s="13" t="str">
        <f t="shared" si="197"/>
        <v>Sep</v>
      </c>
      <c r="E1842" s="14" t="str">
        <f t="shared" si="198"/>
        <v>Q3</v>
      </c>
      <c r="F1842" s="11" t="s">
        <v>30</v>
      </c>
      <c r="G1842" s="11" t="s">
        <v>67</v>
      </c>
      <c r="H1842" s="11" t="s">
        <v>26</v>
      </c>
      <c r="I1842" s="11" t="s">
        <v>27</v>
      </c>
      <c r="J1842" s="11" t="s">
        <v>33</v>
      </c>
      <c r="K1842" s="11" t="s">
        <v>41</v>
      </c>
      <c r="L1842" s="15">
        <v>1</v>
      </c>
      <c r="M1842" s="16">
        <v>141.69</v>
      </c>
      <c r="N1842" s="17">
        <v>0</v>
      </c>
      <c r="O1842" s="16">
        <v>80.34</v>
      </c>
      <c r="P1842" s="16">
        <f t="shared" si="199"/>
        <v>141.69</v>
      </c>
      <c r="Q1842" s="16">
        <f t="shared" si="200"/>
        <v>80.34</v>
      </c>
      <c r="R1842" s="16">
        <f t="shared" si="201"/>
        <v>61.35</v>
      </c>
      <c r="S1842" s="18">
        <f t="shared" si="202"/>
        <v>0.43298750793986901</v>
      </c>
      <c r="T1842" s="19">
        <f>YEAR(SalesDataTable[[#This Row],[Order Date]])</f>
        <v>2026</v>
      </c>
      <c r="U1842" s="18" t="str">
        <f>"Q"&amp;ROUNDUP(MONTH(SalesDataTable[[#This Row],[Order Date]])/3,0)</f>
        <v>Q3</v>
      </c>
      <c r="V1842" s="15">
        <f>MONTH(SalesDataTable[[#This Row],[Order Date]])</f>
        <v>9</v>
      </c>
      <c r="W1842" s="18" t="str">
        <f>TEXT(SalesDataTable[[#This Row],[Order Date]],"mmm")</f>
        <v>Sep</v>
      </c>
    </row>
    <row r="1843" spans="1:23" ht="15.6">
      <c r="A1843" s="11">
        <v>1617</v>
      </c>
      <c r="B1843" s="12">
        <v>46272</v>
      </c>
      <c r="C1843" s="11">
        <f t="shared" si="196"/>
        <v>2026</v>
      </c>
      <c r="D1843" s="13" t="str">
        <f t="shared" si="197"/>
        <v>Sep</v>
      </c>
      <c r="E1843" s="14" t="str">
        <f t="shared" si="198"/>
        <v>Q3</v>
      </c>
      <c r="F1843" s="11" t="s">
        <v>44</v>
      </c>
      <c r="G1843" s="11" t="s">
        <v>57</v>
      </c>
      <c r="H1843" s="11" t="s">
        <v>26</v>
      </c>
      <c r="I1843" s="11" t="s">
        <v>37</v>
      </c>
      <c r="J1843" s="11" t="s">
        <v>47</v>
      </c>
      <c r="K1843" s="11" t="s">
        <v>64</v>
      </c>
      <c r="L1843" s="15">
        <v>1</v>
      </c>
      <c r="M1843" s="16">
        <v>83.28</v>
      </c>
      <c r="N1843" s="17">
        <v>0.1</v>
      </c>
      <c r="O1843" s="16">
        <v>39.75</v>
      </c>
      <c r="P1843" s="16">
        <f t="shared" si="199"/>
        <v>74.951999999999998</v>
      </c>
      <c r="Q1843" s="16">
        <f t="shared" si="200"/>
        <v>39.75</v>
      </c>
      <c r="R1843" s="16">
        <f t="shared" si="201"/>
        <v>35.201999999999998</v>
      </c>
      <c r="S1843" s="18">
        <f t="shared" si="202"/>
        <v>0.46966058277297501</v>
      </c>
      <c r="T1843" s="19">
        <f>YEAR(SalesDataTable[[#This Row],[Order Date]])</f>
        <v>2026</v>
      </c>
      <c r="U1843" s="18" t="str">
        <f>"Q"&amp;ROUNDUP(MONTH(SalesDataTable[[#This Row],[Order Date]])/3,0)</f>
        <v>Q3</v>
      </c>
      <c r="V1843" s="15">
        <f>MONTH(SalesDataTable[[#This Row],[Order Date]])</f>
        <v>9</v>
      </c>
      <c r="W1843" s="18" t="str">
        <f>TEXT(SalesDataTable[[#This Row],[Order Date]],"mmm")</f>
        <v>Sep</v>
      </c>
    </row>
    <row r="1844" spans="1:23" ht="15.6">
      <c r="A1844" s="11">
        <v>2305</v>
      </c>
      <c r="B1844" s="12">
        <v>46272</v>
      </c>
      <c r="C1844" s="11">
        <f t="shared" si="196"/>
        <v>2026</v>
      </c>
      <c r="D1844" s="13" t="str">
        <f t="shared" si="197"/>
        <v>Sep</v>
      </c>
      <c r="E1844" s="14" t="str">
        <f t="shared" si="198"/>
        <v>Q3</v>
      </c>
      <c r="F1844" s="11" t="s">
        <v>44</v>
      </c>
      <c r="G1844" s="11" t="s">
        <v>55</v>
      </c>
      <c r="H1844" s="11" t="s">
        <v>52</v>
      </c>
      <c r="I1844" s="11" t="s">
        <v>27</v>
      </c>
      <c r="J1844" s="11" t="s">
        <v>47</v>
      </c>
      <c r="K1844" s="11" t="s">
        <v>64</v>
      </c>
      <c r="L1844" s="15">
        <v>2</v>
      </c>
      <c r="M1844" s="16">
        <v>82.43</v>
      </c>
      <c r="N1844" s="17">
        <v>0</v>
      </c>
      <c r="O1844" s="16">
        <v>40.51</v>
      </c>
      <c r="P1844" s="16">
        <f t="shared" si="199"/>
        <v>164.86</v>
      </c>
      <c r="Q1844" s="16">
        <f t="shared" si="200"/>
        <v>81.02</v>
      </c>
      <c r="R1844" s="16">
        <f t="shared" si="201"/>
        <v>83.84</v>
      </c>
      <c r="S1844" s="18">
        <f t="shared" si="202"/>
        <v>0.50855271139148395</v>
      </c>
      <c r="T1844" s="19">
        <f>YEAR(SalesDataTable[[#This Row],[Order Date]])</f>
        <v>2026</v>
      </c>
      <c r="U1844" s="18" t="str">
        <f>"Q"&amp;ROUNDUP(MONTH(SalesDataTable[[#This Row],[Order Date]])/3,0)</f>
        <v>Q3</v>
      </c>
      <c r="V1844" s="15">
        <f>MONTH(SalesDataTable[[#This Row],[Order Date]])</f>
        <v>9</v>
      </c>
      <c r="W1844" s="18" t="str">
        <f>TEXT(SalesDataTable[[#This Row],[Order Date]],"mmm")</f>
        <v>Sep</v>
      </c>
    </row>
    <row r="1845" spans="1:23" ht="15.6">
      <c r="A1845" s="11">
        <v>2344</v>
      </c>
      <c r="B1845" s="12">
        <v>46272</v>
      </c>
      <c r="C1845" s="11">
        <f t="shared" si="196"/>
        <v>2026</v>
      </c>
      <c r="D1845" s="13" t="str">
        <f t="shared" si="197"/>
        <v>Sep</v>
      </c>
      <c r="E1845" s="14" t="str">
        <f t="shared" si="198"/>
        <v>Q3</v>
      </c>
      <c r="F1845" s="11" t="s">
        <v>24</v>
      </c>
      <c r="G1845" s="11" t="s">
        <v>74</v>
      </c>
      <c r="H1845" s="11" t="s">
        <v>52</v>
      </c>
      <c r="I1845" s="11" t="s">
        <v>37</v>
      </c>
      <c r="J1845" s="11" t="s">
        <v>58</v>
      </c>
      <c r="K1845" s="11" t="s">
        <v>66</v>
      </c>
      <c r="L1845" s="15">
        <v>4</v>
      </c>
      <c r="M1845" s="16">
        <v>36.380000000000003</v>
      </c>
      <c r="N1845" s="17">
        <v>0</v>
      </c>
      <c r="O1845" s="16">
        <v>14.16</v>
      </c>
      <c r="P1845" s="16">
        <f t="shared" si="199"/>
        <v>145.52000000000001</v>
      </c>
      <c r="Q1845" s="16">
        <f t="shared" si="200"/>
        <v>56.64</v>
      </c>
      <c r="R1845" s="16">
        <f t="shared" si="201"/>
        <v>88.88</v>
      </c>
      <c r="S1845" s="18">
        <f t="shared" si="202"/>
        <v>0.61077515118196801</v>
      </c>
      <c r="T1845" s="19">
        <f>YEAR(SalesDataTable[[#This Row],[Order Date]])</f>
        <v>2026</v>
      </c>
      <c r="U1845" s="18" t="str">
        <f>"Q"&amp;ROUNDUP(MONTH(SalesDataTable[[#This Row],[Order Date]])/3,0)</f>
        <v>Q3</v>
      </c>
      <c r="V1845" s="15">
        <f>MONTH(SalesDataTable[[#This Row],[Order Date]])</f>
        <v>9</v>
      </c>
      <c r="W1845" s="18" t="str">
        <f>TEXT(SalesDataTable[[#This Row],[Order Date]],"mmm")</f>
        <v>Sep</v>
      </c>
    </row>
    <row r="1846" spans="1:23" ht="15.6">
      <c r="A1846" s="11">
        <v>2601</v>
      </c>
      <c r="B1846" s="12">
        <v>46272</v>
      </c>
      <c r="C1846" s="11">
        <f t="shared" si="196"/>
        <v>2026</v>
      </c>
      <c r="D1846" s="13" t="str">
        <f t="shared" si="197"/>
        <v>Sep</v>
      </c>
      <c r="E1846" s="14" t="str">
        <f t="shared" si="198"/>
        <v>Q3</v>
      </c>
      <c r="F1846" s="11" t="s">
        <v>30</v>
      </c>
      <c r="G1846" s="11" t="s">
        <v>65</v>
      </c>
      <c r="H1846" s="11" t="s">
        <v>26</v>
      </c>
      <c r="I1846" s="11" t="s">
        <v>37</v>
      </c>
      <c r="J1846" s="11" t="s">
        <v>28</v>
      </c>
      <c r="K1846" s="11" t="s">
        <v>29</v>
      </c>
      <c r="L1846" s="15">
        <v>1</v>
      </c>
      <c r="M1846" s="16">
        <v>82.86</v>
      </c>
      <c r="N1846" s="17">
        <v>0</v>
      </c>
      <c r="O1846" s="16">
        <v>43.33</v>
      </c>
      <c r="P1846" s="16">
        <f t="shared" si="199"/>
        <v>82.86</v>
      </c>
      <c r="Q1846" s="16">
        <f t="shared" si="200"/>
        <v>43.33</v>
      </c>
      <c r="R1846" s="16">
        <f t="shared" si="201"/>
        <v>39.53</v>
      </c>
      <c r="S1846" s="18">
        <f t="shared" si="202"/>
        <v>0.47706975621530301</v>
      </c>
      <c r="T1846" s="19">
        <f>YEAR(SalesDataTable[[#This Row],[Order Date]])</f>
        <v>2026</v>
      </c>
      <c r="U1846" s="18" t="str">
        <f>"Q"&amp;ROUNDUP(MONTH(SalesDataTable[[#This Row],[Order Date]])/3,0)</f>
        <v>Q3</v>
      </c>
      <c r="V1846" s="15">
        <f>MONTH(SalesDataTable[[#This Row],[Order Date]])</f>
        <v>9</v>
      </c>
      <c r="W1846" s="18" t="str">
        <f>TEXT(SalesDataTable[[#This Row],[Order Date]],"mmm")</f>
        <v>Sep</v>
      </c>
    </row>
    <row r="1847" spans="1:23" ht="15.6">
      <c r="A1847" s="11">
        <v>2831</v>
      </c>
      <c r="B1847" s="12">
        <v>46272</v>
      </c>
      <c r="C1847" s="11">
        <f t="shared" si="196"/>
        <v>2026</v>
      </c>
      <c r="D1847" s="13" t="str">
        <f t="shared" si="197"/>
        <v>Sep</v>
      </c>
      <c r="E1847" s="14" t="str">
        <f t="shared" si="198"/>
        <v>Q3</v>
      </c>
      <c r="F1847" s="11" t="s">
        <v>24</v>
      </c>
      <c r="G1847" s="11" t="s">
        <v>60</v>
      </c>
      <c r="H1847" s="11" t="s">
        <v>26</v>
      </c>
      <c r="I1847" s="11" t="s">
        <v>37</v>
      </c>
      <c r="J1847" s="11" t="s">
        <v>38</v>
      </c>
      <c r="K1847" s="11" t="s">
        <v>56</v>
      </c>
      <c r="L1847" s="15">
        <v>1</v>
      </c>
      <c r="M1847" s="16">
        <v>46.44</v>
      </c>
      <c r="N1847" s="17">
        <v>0.05</v>
      </c>
      <c r="O1847" s="16">
        <v>17.88</v>
      </c>
      <c r="P1847" s="16">
        <f t="shared" si="199"/>
        <v>44.118000000000002</v>
      </c>
      <c r="Q1847" s="16">
        <f t="shared" si="200"/>
        <v>17.88</v>
      </c>
      <c r="R1847" s="16">
        <f t="shared" si="201"/>
        <v>26.238</v>
      </c>
      <c r="S1847" s="18">
        <f t="shared" si="202"/>
        <v>0.59472324221406203</v>
      </c>
      <c r="T1847" s="19">
        <f>YEAR(SalesDataTable[[#This Row],[Order Date]])</f>
        <v>2026</v>
      </c>
      <c r="U1847" s="18" t="str">
        <f>"Q"&amp;ROUNDUP(MONTH(SalesDataTable[[#This Row],[Order Date]])/3,0)</f>
        <v>Q3</v>
      </c>
      <c r="V1847" s="15">
        <f>MONTH(SalesDataTable[[#This Row],[Order Date]])</f>
        <v>9</v>
      </c>
      <c r="W1847" s="18" t="str">
        <f>TEXT(SalesDataTable[[#This Row],[Order Date]],"mmm")</f>
        <v>Sep</v>
      </c>
    </row>
    <row r="1848" spans="1:23" ht="15.6">
      <c r="A1848" s="11">
        <v>2845</v>
      </c>
      <c r="B1848" s="12">
        <v>46272</v>
      </c>
      <c r="C1848" s="11">
        <f t="shared" si="196"/>
        <v>2026</v>
      </c>
      <c r="D1848" s="13" t="str">
        <f t="shared" si="197"/>
        <v>Sep</v>
      </c>
      <c r="E1848" s="14" t="str">
        <f t="shared" si="198"/>
        <v>Q3</v>
      </c>
      <c r="F1848" s="11" t="s">
        <v>24</v>
      </c>
      <c r="G1848" s="11" t="s">
        <v>25</v>
      </c>
      <c r="H1848" s="11" t="s">
        <v>32</v>
      </c>
      <c r="I1848" s="11" t="s">
        <v>40</v>
      </c>
      <c r="J1848" s="11" t="s">
        <v>38</v>
      </c>
      <c r="K1848" s="11" t="s">
        <v>68</v>
      </c>
      <c r="L1848" s="15">
        <v>4</v>
      </c>
      <c r="M1848" s="16">
        <v>133.26</v>
      </c>
      <c r="N1848" s="17">
        <v>0.1</v>
      </c>
      <c r="O1848" s="16">
        <v>68.77</v>
      </c>
      <c r="P1848" s="16">
        <f t="shared" si="199"/>
        <v>479.73599999999999</v>
      </c>
      <c r="Q1848" s="16">
        <f t="shared" si="200"/>
        <v>275.08</v>
      </c>
      <c r="R1848" s="16">
        <f t="shared" si="201"/>
        <v>204.65600000000001</v>
      </c>
      <c r="S1848" s="18">
        <f t="shared" si="202"/>
        <v>0.42660129738022601</v>
      </c>
      <c r="T1848" s="19">
        <f>YEAR(SalesDataTable[[#This Row],[Order Date]])</f>
        <v>2026</v>
      </c>
      <c r="U1848" s="18" t="str">
        <f>"Q"&amp;ROUNDUP(MONTH(SalesDataTable[[#This Row],[Order Date]])/3,0)</f>
        <v>Q3</v>
      </c>
      <c r="V1848" s="15">
        <f>MONTH(SalesDataTable[[#This Row],[Order Date]])</f>
        <v>9</v>
      </c>
      <c r="W1848" s="18" t="str">
        <f>TEXT(SalesDataTable[[#This Row],[Order Date]],"mmm")</f>
        <v>Sep</v>
      </c>
    </row>
    <row r="1849" spans="1:23" ht="15.6">
      <c r="A1849" s="11">
        <v>3679</v>
      </c>
      <c r="B1849" s="12">
        <v>46272</v>
      </c>
      <c r="C1849" s="11">
        <f t="shared" si="196"/>
        <v>2026</v>
      </c>
      <c r="D1849" s="13" t="str">
        <f t="shared" si="197"/>
        <v>Sep</v>
      </c>
      <c r="E1849" s="14" t="str">
        <f t="shared" si="198"/>
        <v>Q3</v>
      </c>
      <c r="F1849" s="11" t="s">
        <v>30</v>
      </c>
      <c r="G1849" s="11" t="s">
        <v>67</v>
      </c>
      <c r="H1849" s="11" t="s">
        <v>52</v>
      </c>
      <c r="I1849" s="11" t="s">
        <v>37</v>
      </c>
      <c r="J1849" s="11" t="s">
        <v>33</v>
      </c>
      <c r="K1849" s="11" t="s">
        <v>41</v>
      </c>
      <c r="L1849" s="15">
        <v>1</v>
      </c>
      <c r="M1849" s="16">
        <v>147.36000000000001</v>
      </c>
      <c r="N1849" s="17">
        <v>0</v>
      </c>
      <c r="O1849" s="16">
        <v>81.599999999999994</v>
      </c>
      <c r="P1849" s="16">
        <f t="shared" si="199"/>
        <v>147.36000000000001</v>
      </c>
      <c r="Q1849" s="16">
        <f t="shared" si="200"/>
        <v>81.599999999999994</v>
      </c>
      <c r="R1849" s="16">
        <f t="shared" si="201"/>
        <v>65.760000000000005</v>
      </c>
      <c r="S1849" s="18">
        <f t="shared" si="202"/>
        <v>0.44625407166123798</v>
      </c>
      <c r="T1849" s="19">
        <f>YEAR(SalesDataTable[[#This Row],[Order Date]])</f>
        <v>2026</v>
      </c>
      <c r="U1849" s="18" t="str">
        <f>"Q"&amp;ROUNDUP(MONTH(SalesDataTable[[#This Row],[Order Date]])/3,0)</f>
        <v>Q3</v>
      </c>
      <c r="V1849" s="15">
        <f>MONTH(SalesDataTable[[#This Row],[Order Date]])</f>
        <v>9</v>
      </c>
      <c r="W1849" s="18" t="str">
        <f>TEXT(SalesDataTable[[#This Row],[Order Date]],"mmm")</f>
        <v>Sep</v>
      </c>
    </row>
    <row r="1850" spans="1:23" ht="15.6">
      <c r="A1850" s="11">
        <v>3828</v>
      </c>
      <c r="B1850" s="12">
        <v>46272</v>
      </c>
      <c r="C1850" s="11">
        <f t="shared" si="196"/>
        <v>2026</v>
      </c>
      <c r="D1850" s="13" t="str">
        <f t="shared" si="197"/>
        <v>Sep</v>
      </c>
      <c r="E1850" s="14" t="str">
        <f t="shared" si="198"/>
        <v>Q3</v>
      </c>
      <c r="F1850" s="11" t="s">
        <v>24</v>
      </c>
      <c r="G1850" s="11" t="s">
        <v>25</v>
      </c>
      <c r="H1850" s="11" t="s">
        <v>26</v>
      </c>
      <c r="I1850" s="11" t="s">
        <v>37</v>
      </c>
      <c r="J1850" s="11" t="s">
        <v>38</v>
      </c>
      <c r="K1850" s="11" t="s">
        <v>72</v>
      </c>
      <c r="L1850" s="15">
        <v>2</v>
      </c>
      <c r="M1850" s="16">
        <v>166.13</v>
      </c>
      <c r="N1850" s="17">
        <v>0.15</v>
      </c>
      <c r="O1850" s="16">
        <v>86.71</v>
      </c>
      <c r="P1850" s="16">
        <f t="shared" si="199"/>
        <v>282.42099999999999</v>
      </c>
      <c r="Q1850" s="16">
        <f t="shared" si="200"/>
        <v>173.42</v>
      </c>
      <c r="R1850" s="16">
        <f t="shared" si="201"/>
        <v>109.001</v>
      </c>
      <c r="S1850" s="18">
        <f t="shared" si="202"/>
        <v>0.38595217777714802</v>
      </c>
      <c r="T1850" s="19">
        <f>YEAR(SalesDataTable[[#This Row],[Order Date]])</f>
        <v>2026</v>
      </c>
      <c r="U1850" s="18" t="str">
        <f>"Q"&amp;ROUNDUP(MONTH(SalesDataTable[[#This Row],[Order Date]])/3,0)</f>
        <v>Q3</v>
      </c>
      <c r="V1850" s="15">
        <f>MONTH(SalesDataTable[[#This Row],[Order Date]])</f>
        <v>9</v>
      </c>
      <c r="W1850" s="18" t="str">
        <f>TEXT(SalesDataTable[[#This Row],[Order Date]],"mmm")</f>
        <v>Sep</v>
      </c>
    </row>
    <row r="1851" spans="1:23" ht="15.6">
      <c r="A1851" s="11">
        <v>4226</v>
      </c>
      <c r="B1851" s="12">
        <v>46272</v>
      </c>
      <c r="C1851" s="11">
        <f t="shared" si="196"/>
        <v>2026</v>
      </c>
      <c r="D1851" s="13" t="str">
        <f t="shared" si="197"/>
        <v>Sep</v>
      </c>
      <c r="E1851" s="14" t="str">
        <f t="shared" si="198"/>
        <v>Q3</v>
      </c>
      <c r="F1851" s="11" t="s">
        <v>35</v>
      </c>
      <c r="G1851" s="11" t="s">
        <v>42</v>
      </c>
      <c r="H1851" s="11" t="s">
        <v>26</v>
      </c>
      <c r="I1851" s="11" t="s">
        <v>37</v>
      </c>
      <c r="J1851" s="11" t="s">
        <v>58</v>
      </c>
      <c r="K1851" s="11" t="s">
        <v>69</v>
      </c>
      <c r="L1851" s="15">
        <v>1</v>
      </c>
      <c r="M1851" s="16">
        <v>51.74</v>
      </c>
      <c r="N1851" s="17">
        <v>0</v>
      </c>
      <c r="O1851" s="16">
        <v>22.45</v>
      </c>
      <c r="P1851" s="16">
        <f t="shared" si="199"/>
        <v>51.74</v>
      </c>
      <c r="Q1851" s="16">
        <f t="shared" si="200"/>
        <v>22.45</v>
      </c>
      <c r="R1851" s="16">
        <f t="shared" si="201"/>
        <v>29.29</v>
      </c>
      <c r="S1851" s="18">
        <f t="shared" si="202"/>
        <v>0.56609972941631204</v>
      </c>
      <c r="T1851" s="19">
        <f>YEAR(SalesDataTable[[#This Row],[Order Date]])</f>
        <v>2026</v>
      </c>
      <c r="U1851" s="18" t="str">
        <f>"Q"&amp;ROUNDUP(MONTH(SalesDataTable[[#This Row],[Order Date]])/3,0)</f>
        <v>Q3</v>
      </c>
      <c r="V1851" s="15">
        <f>MONTH(SalesDataTable[[#This Row],[Order Date]])</f>
        <v>9</v>
      </c>
      <c r="W1851" s="18" t="str">
        <f>TEXT(SalesDataTable[[#This Row],[Order Date]],"mmm")</f>
        <v>Sep</v>
      </c>
    </row>
    <row r="1852" spans="1:23" ht="15.6">
      <c r="A1852" s="11">
        <v>58</v>
      </c>
      <c r="B1852" s="12">
        <v>46273</v>
      </c>
      <c r="C1852" s="11">
        <f t="shared" si="196"/>
        <v>2026</v>
      </c>
      <c r="D1852" s="13" t="str">
        <f t="shared" si="197"/>
        <v>Sep</v>
      </c>
      <c r="E1852" s="14" t="str">
        <f t="shared" si="198"/>
        <v>Q3</v>
      </c>
      <c r="F1852" s="11" t="s">
        <v>24</v>
      </c>
      <c r="G1852" s="11" t="s">
        <v>25</v>
      </c>
      <c r="H1852" s="11" t="s">
        <v>43</v>
      </c>
      <c r="I1852" s="11" t="s">
        <v>27</v>
      </c>
      <c r="J1852" s="11" t="s">
        <v>33</v>
      </c>
      <c r="K1852" s="11" t="s">
        <v>70</v>
      </c>
      <c r="L1852" s="15">
        <v>1</v>
      </c>
      <c r="M1852" s="16">
        <v>71.7</v>
      </c>
      <c r="N1852" s="17">
        <v>0</v>
      </c>
      <c r="O1852" s="16">
        <v>32</v>
      </c>
      <c r="P1852" s="16">
        <f t="shared" si="199"/>
        <v>71.7</v>
      </c>
      <c r="Q1852" s="16">
        <f t="shared" si="200"/>
        <v>32</v>
      </c>
      <c r="R1852" s="16">
        <f t="shared" si="201"/>
        <v>39.700000000000003</v>
      </c>
      <c r="S1852" s="18">
        <f t="shared" si="202"/>
        <v>0.55369595536959604</v>
      </c>
      <c r="T1852" s="19">
        <f>YEAR(SalesDataTable[[#This Row],[Order Date]])</f>
        <v>2026</v>
      </c>
      <c r="U1852" s="18" t="str">
        <f>"Q"&amp;ROUNDUP(MONTH(SalesDataTable[[#This Row],[Order Date]])/3,0)</f>
        <v>Q3</v>
      </c>
      <c r="V1852" s="15">
        <f>MONTH(SalesDataTable[[#This Row],[Order Date]])</f>
        <v>9</v>
      </c>
      <c r="W1852" s="18" t="str">
        <f>TEXT(SalesDataTable[[#This Row],[Order Date]],"mmm")</f>
        <v>Sep</v>
      </c>
    </row>
    <row r="1853" spans="1:23" ht="15.6">
      <c r="A1853" s="11">
        <v>1224</v>
      </c>
      <c r="B1853" s="12">
        <v>46273</v>
      </c>
      <c r="C1853" s="11">
        <f t="shared" si="196"/>
        <v>2026</v>
      </c>
      <c r="D1853" s="13" t="str">
        <f t="shared" si="197"/>
        <v>Sep</v>
      </c>
      <c r="E1853" s="14" t="str">
        <f t="shared" si="198"/>
        <v>Q3</v>
      </c>
      <c r="F1853" s="11" t="s">
        <v>35</v>
      </c>
      <c r="G1853" s="11" t="s">
        <v>36</v>
      </c>
      <c r="H1853" s="11" t="s">
        <v>26</v>
      </c>
      <c r="I1853" s="11" t="s">
        <v>27</v>
      </c>
      <c r="J1853" s="11" t="s">
        <v>28</v>
      </c>
      <c r="K1853" s="11" t="s">
        <v>50</v>
      </c>
      <c r="L1853" s="15">
        <v>2</v>
      </c>
      <c r="M1853" s="16">
        <v>39.409999999999997</v>
      </c>
      <c r="N1853" s="17">
        <v>0.05</v>
      </c>
      <c r="O1853" s="16">
        <v>17.12</v>
      </c>
      <c r="P1853" s="16">
        <f t="shared" si="199"/>
        <v>74.879000000000005</v>
      </c>
      <c r="Q1853" s="16">
        <f t="shared" si="200"/>
        <v>34.24</v>
      </c>
      <c r="R1853" s="16">
        <f t="shared" si="201"/>
        <v>40.639000000000003</v>
      </c>
      <c r="S1853" s="18">
        <f t="shared" si="202"/>
        <v>0.54272893601677397</v>
      </c>
      <c r="T1853" s="19">
        <f>YEAR(SalesDataTable[[#This Row],[Order Date]])</f>
        <v>2026</v>
      </c>
      <c r="U1853" s="18" t="str">
        <f>"Q"&amp;ROUNDUP(MONTH(SalesDataTable[[#This Row],[Order Date]])/3,0)</f>
        <v>Q3</v>
      </c>
      <c r="V1853" s="15">
        <f>MONTH(SalesDataTable[[#This Row],[Order Date]])</f>
        <v>9</v>
      </c>
      <c r="W1853" s="18" t="str">
        <f>TEXT(SalesDataTable[[#This Row],[Order Date]],"mmm")</f>
        <v>Sep</v>
      </c>
    </row>
    <row r="1854" spans="1:23" ht="15.6">
      <c r="A1854" s="11">
        <v>4345</v>
      </c>
      <c r="B1854" s="12">
        <v>46273</v>
      </c>
      <c r="C1854" s="11">
        <f t="shared" si="196"/>
        <v>2026</v>
      </c>
      <c r="D1854" s="13" t="str">
        <f t="shared" si="197"/>
        <v>Sep</v>
      </c>
      <c r="E1854" s="14" t="str">
        <f t="shared" si="198"/>
        <v>Q3</v>
      </c>
      <c r="F1854" s="11" t="s">
        <v>24</v>
      </c>
      <c r="G1854" s="11" t="s">
        <v>60</v>
      </c>
      <c r="H1854" s="11" t="s">
        <v>26</v>
      </c>
      <c r="I1854" s="11" t="s">
        <v>37</v>
      </c>
      <c r="J1854" s="11" t="s">
        <v>47</v>
      </c>
      <c r="K1854" s="11" t="s">
        <v>48</v>
      </c>
      <c r="L1854" s="15">
        <v>2</v>
      </c>
      <c r="M1854" s="16">
        <v>345.33</v>
      </c>
      <c r="N1854" s="17">
        <v>0</v>
      </c>
      <c r="O1854" s="16">
        <v>198.22</v>
      </c>
      <c r="P1854" s="16">
        <f t="shared" si="199"/>
        <v>690.66</v>
      </c>
      <c r="Q1854" s="16">
        <f t="shared" si="200"/>
        <v>396.44</v>
      </c>
      <c r="R1854" s="16">
        <f t="shared" si="201"/>
        <v>294.22000000000003</v>
      </c>
      <c r="S1854" s="18">
        <f t="shared" si="202"/>
        <v>0.425998320447109</v>
      </c>
      <c r="T1854" s="19">
        <f>YEAR(SalesDataTable[[#This Row],[Order Date]])</f>
        <v>2026</v>
      </c>
      <c r="U1854" s="18" t="str">
        <f>"Q"&amp;ROUNDUP(MONTH(SalesDataTable[[#This Row],[Order Date]])/3,0)</f>
        <v>Q3</v>
      </c>
      <c r="V1854" s="15">
        <f>MONTH(SalesDataTable[[#This Row],[Order Date]])</f>
        <v>9</v>
      </c>
      <c r="W1854" s="18" t="str">
        <f>TEXT(SalesDataTable[[#This Row],[Order Date]],"mmm")</f>
        <v>Sep</v>
      </c>
    </row>
    <row r="1855" spans="1:23" ht="15.6">
      <c r="A1855" s="11">
        <v>1069</v>
      </c>
      <c r="B1855" s="12">
        <v>46274</v>
      </c>
      <c r="C1855" s="11">
        <f t="shared" si="196"/>
        <v>2026</v>
      </c>
      <c r="D1855" s="13" t="str">
        <f t="shared" si="197"/>
        <v>Sep</v>
      </c>
      <c r="E1855" s="14" t="str">
        <f t="shared" si="198"/>
        <v>Q3</v>
      </c>
      <c r="F1855" s="11" t="s">
        <v>44</v>
      </c>
      <c r="G1855" s="11" t="s">
        <v>71</v>
      </c>
      <c r="H1855" s="11" t="s">
        <v>26</v>
      </c>
      <c r="I1855" s="11" t="s">
        <v>27</v>
      </c>
      <c r="J1855" s="11" t="s">
        <v>33</v>
      </c>
      <c r="K1855" s="11" t="s">
        <v>41</v>
      </c>
      <c r="L1855" s="15">
        <v>1</v>
      </c>
      <c r="M1855" s="16">
        <v>145.33000000000001</v>
      </c>
      <c r="N1855" s="17">
        <v>0.1</v>
      </c>
      <c r="O1855" s="16">
        <v>80.97</v>
      </c>
      <c r="P1855" s="16">
        <f t="shared" si="199"/>
        <v>130.797</v>
      </c>
      <c r="Q1855" s="16">
        <f t="shared" si="200"/>
        <v>80.97</v>
      </c>
      <c r="R1855" s="16">
        <f t="shared" si="201"/>
        <v>49.826999999999998</v>
      </c>
      <c r="S1855" s="18">
        <f t="shared" si="202"/>
        <v>0.38094910433725598</v>
      </c>
      <c r="T1855" s="19">
        <f>YEAR(SalesDataTable[[#This Row],[Order Date]])</f>
        <v>2026</v>
      </c>
      <c r="U1855" s="18" t="str">
        <f>"Q"&amp;ROUNDUP(MONTH(SalesDataTable[[#This Row],[Order Date]])/3,0)</f>
        <v>Q3</v>
      </c>
      <c r="V1855" s="15">
        <f>MONTH(SalesDataTable[[#This Row],[Order Date]])</f>
        <v>9</v>
      </c>
      <c r="W1855" s="18" t="str">
        <f>TEXT(SalesDataTable[[#This Row],[Order Date]],"mmm")</f>
        <v>Sep</v>
      </c>
    </row>
    <row r="1856" spans="1:23" ht="15.6">
      <c r="A1856" s="11">
        <v>1489</v>
      </c>
      <c r="B1856" s="12">
        <v>46274</v>
      </c>
      <c r="C1856" s="11">
        <f t="shared" si="196"/>
        <v>2026</v>
      </c>
      <c r="D1856" s="13" t="str">
        <f t="shared" si="197"/>
        <v>Sep</v>
      </c>
      <c r="E1856" s="14" t="str">
        <f t="shared" si="198"/>
        <v>Q3</v>
      </c>
      <c r="F1856" s="11" t="s">
        <v>24</v>
      </c>
      <c r="G1856" s="11" t="s">
        <v>25</v>
      </c>
      <c r="H1856" s="11" t="s">
        <v>26</v>
      </c>
      <c r="I1856" s="11" t="s">
        <v>27</v>
      </c>
      <c r="J1856" s="11" t="s">
        <v>28</v>
      </c>
      <c r="K1856" s="11" t="s">
        <v>46</v>
      </c>
      <c r="L1856" s="15">
        <v>3</v>
      </c>
      <c r="M1856" s="16">
        <v>50.03</v>
      </c>
      <c r="N1856" s="17">
        <v>0.1</v>
      </c>
      <c r="O1856" s="16">
        <v>22.89</v>
      </c>
      <c r="P1856" s="16">
        <f t="shared" si="199"/>
        <v>135.08099999999999</v>
      </c>
      <c r="Q1856" s="16">
        <f t="shared" si="200"/>
        <v>68.67</v>
      </c>
      <c r="R1856" s="16">
        <f t="shared" si="201"/>
        <v>66.411000000000001</v>
      </c>
      <c r="S1856" s="18">
        <f t="shared" si="202"/>
        <v>0.49163835032314002</v>
      </c>
      <c r="T1856" s="19">
        <f>YEAR(SalesDataTable[[#This Row],[Order Date]])</f>
        <v>2026</v>
      </c>
      <c r="U1856" s="18" t="str">
        <f>"Q"&amp;ROUNDUP(MONTH(SalesDataTable[[#This Row],[Order Date]])/3,0)</f>
        <v>Q3</v>
      </c>
      <c r="V1856" s="15">
        <f>MONTH(SalesDataTable[[#This Row],[Order Date]])</f>
        <v>9</v>
      </c>
      <c r="W1856" s="18" t="str">
        <f>TEXT(SalesDataTable[[#This Row],[Order Date]],"mmm")</f>
        <v>Sep</v>
      </c>
    </row>
    <row r="1857" spans="1:23" ht="15.6">
      <c r="A1857" s="11">
        <v>2045</v>
      </c>
      <c r="B1857" s="12">
        <v>46274</v>
      </c>
      <c r="C1857" s="11">
        <f t="shared" si="196"/>
        <v>2026</v>
      </c>
      <c r="D1857" s="13" t="str">
        <f t="shared" si="197"/>
        <v>Sep</v>
      </c>
      <c r="E1857" s="14" t="str">
        <f t="shared" si="198"/>
        <v>Q3</v>
      </c>
      <c r="F1857" s="11" t="s">
        <v>30</v>
      </c>
      <c r="G1857" s="11" t="s">
        <v>31</v>
      </c>
      <c r="H1857" s="11" t="s">
        <v>52</v>
      </c>
      <c r="I1857" s="11" t="s">
        <v>27</v>
      </c>
      <c r="J1857" s="11" t="s">
        <v>38</v>
      </c>
      <c r="K1857" s="11" t="s">
        <v>39</v>
      </c>
      <c r="L1857" s="15">
        <v>1</v>
      </c>
      <c r="M1857" s="16">
        <v>35.68</v>
      </c>
      <c r="N1857" s="17">
        <v>0.05</v>
      </c>
      <c r="O1857" s="16">
        <v>13.37</v>
      </c>
      <c r="P1857" s="16">
        <f t="shared" si="199"/>
        <v>33.896000000000001</v>
      </c>
      <c r="Q1857" s="16">
        <f t="shared" si="200"/>
        <v>13.37</v>
      </c>
      <c r="R1857" s="16">
        <f t="shared" si="201"/>
        <v>20.526</v>
      </c>
      <c r="S1857" s="18">
        <f t="shared" si="202"/>
        <v>0.60555817795610101</v>
      </c>
      <c r="T1857" s="19">
        <f>YEAR(SalesDataTable[[#This Row],[Order Date]])</f>
        <v>2026</v>
      </c>
      <c r="U1857" s="18" t="str">
        <f>"Q"&amp;ROUNDUP(MONTH(SalesDataTable[[#This Row],[Order Date]])/3,0)</f>
        <v>Q3</v>
      </c>
      <c r="V1857" s="15">
        <f>MONTH(SalesDataTable[[#This Row],[Order Date]])</f>
        <v>9</v>
      </c>
      <c r="W1857" s="18" t="str">
        <f>TEXT(SalesDataTable[[#This Row],[Order Date]],"mmm")</f>
        <v>Sep</v>
      </c>
    </row>
    <row r="1858" spans="1:23" ht="15.6">
      <c r="A1858" s="11">
        <v>2610</v>
      </c>
      <c r="B1858" s="12">
        <v>46274</v>
      </c>
      <c r="C1858" s="11">
        <f t="shared" ref="C1858:C1921" si="203">YEAR(B1858)</f>
        <v>2026</v>
      </c>
      <c r="D1858" s="13" t="str">
        <f t="shared" ref="D1858:D1921" si="204">TEXT(B1858,"MMM")</f>
        <v>Sep</v>
      </c>
      <c r="E1858" s="14" t="str">
        <f t="shared" ref="E1858:E1921" si="205">"Q"&amp;ROUNDUP(MONTH(B1858)/3,0)</f>
        <v>Q3</v>
      </c>
      <c r="F1858" s="11" t="s">
        <v>44</v>
      </c>
      <c r="G1858" s="11" t="s">
        <v>57</v>
      </c>
      <c r="H1858" s="11" t="s">
        <v>26</v>
      </c>
      <c r="I1858" s="11" t="s">
        <v>27</v>
      </c>
      <c r="J1858" s="11" t="s">
        <v>47</v>
      </c>
      <c r="K1858" s="11" t="s">
        <v>48</v>
      </c>
      <c r="L1858" s="15">
        <v>1</v>
      </c>
      <c r="M1858" s="16">
        <v>341.87</v>
      </c>
      <c r="N1858" s="17">
        <v>0.1</v>
      </c>
      <c r="O1858" s="16">
        <v>190.66</v>
      </c>
      <c r="P1858" s="16">
        <f t="shared" ref="P1858:P1921" si="206">L1858*M1858*(1-N1858)</f>
        <v>307.68299999999999</v>
      </c>
      <c r="Q1858" s="16">
        <f t="shared" ref="Q1858:Q1921" si="207">L1858*O1858</f>
        <v>190.66</v>
      </c>
      <c r="R1858" s="16">
        <f t="shared" ref="R1858:R1921" si="208">P1858-Q1858</f>
        <v>117.023</v>
      </c>
      <c r="S1858" s="18">
        <f t="shared" ref="S1858:S1921" si="209">IFERROR(R1858/P1858,0)</f>
        <v>0.38033625517171898</v>
      </c>
      <c r="T1858" s="19">
        <f>YEAR(SalesDataTable[[#This Row],[Order Date]])</f>
        <v>2026</v>
      </c>
      <c r="U1858" s="18" t="str">
        <f>"Q"&amp;ROUNDUP(MONTH(SalesDataTable[[#This Row],[Order Date]])/3,0)</f>
        <v>Q3</v>
      </c>
      <c r="V1858" s="15">
        <f>MONTH(SalesDataTable[[#This Row],[Order Date]])</f>
        <v>9</v>
      </c>
      <c r="W1858" s="18" t="str">
        <f>TEXT(SalesDataTable[[#This Row],[Order Date]],"mmm")</f>
        <v>Sep</v>
      </c>
    </row>
    <row r="1859" spans="1:23" ht="15.6">
      <c r="A1859" s="11">
        <v>4210</v>
      </c>
      <c r="B1859" s="12">
        <v>46274</v>
      </c>
      <c r="C1859" s="11">
        <f t="shared" si="203"/>
        <v>2026</v>
      </c>
      <c r="D1859" s="13" t="str">
        <f t="shared" si="204"/>
        <v>Sep</v>
      </c>
      <c r="E1859" s="14" t="str">
        <f t="shared" si="205"/>
        <v>Q3</v>
      </c>
      <c r="F1859" s="11" t="s">
        <v>30</v>
      </c>
      <c r="G1859" s="11" t="s">
        <v>51</v>
      </c>
      <c r="H1859" s="11" t="s">
        <v>26</v>
      </c>
      <c r="I1859" s="11" t="s">
        <v>27</v>
      </c>
      <c r="J1859" s="11" t="s">
        <v>38</v>
      </c>
      <c r="K1859" s="11" t="s">
        <v>72</v>
      </c>
      <c r="L1859" s="15">
        <v>1</v>
      </c>
      <c r="M1859" s="16">
        <v>164.6</v>
      </c>
      <c r="N1859" s="17">
        <v>0</v>
      </c>
      <c r="O1859" s="16">
        <v>87.21</v>
      </c>
      <c r="P1859" s="16">
        <f t="shared" si="206"/>
        <v>164.6</v>
      </c>
      <c r="Q1859" s="16">
        <f t="shared" si="207"/>
        <v>87.21</v>
      </c>
      <c r="R1859" s="16">
        <f t="shared" si="208"/>
        <v>77.39</v>
      </c>
      <c r="S1859" s="18">
        <f t="shared" si="209"/>
        <v>0.470170109356015</v>
      </c>
      <c r="T1859" s="19">
        <f>YEAR(SalesDataTable[[#This Row],[Order Date]])</f>
        <v>2026</v>
      </c>
      <c r="U1859" s="18" t="str">
        <f>"Q"&amp;ROUNDUP(MONTH(SalesDataTable[[#This Row],[Order Date]])/3,0)</f>
        <v>Q3</v>
      </c>
      <c r="V1859" s="15">
        <f>MONTH(SalesDataTable[[#This Row],[Order Date]])</f>
        <v>9</v>
      </c>
      <c r="W1859" s="18" t="str">
        <f>TEXT(SalesDataTable[[#This Row],[Order Date]],"mmm")</f>
        <v>Sep</v>
      </c>
    </row>
    <row r="1860" spans="1:23" ht="15.6">
      <c r="A1860" s="11">
        <v>4584</v>
      </c>
      <c r="B1860" s="12">
        <v>46274</v>
      </c>
      <c r="C1860" s="11">
        <f t="shared" si="203"/>
        <v>2026</v>
      </c>
      <c r="D1860" s="13" t="str">
        <f t="shared" si="204"/>
        <v>Sep</v>
      </c>
      <c r="E1860" s="14" t="str">
        <f t="shared" si="205"/>
        <v>Q3</v>
      </c>
      <c r="F1860" s="11" t="s">
        <v>44</v>
      </c>
      <c r="G1860" s="11" t="s">
        <v>57</v>
      </c>
      <c r="H1860" s="11" t="s">
        <v>26</v>
      </c>
      <c r="I1860" s="11" t="s">
        <v>27</v>
      </c>
      <c r="J1860" s="11" t="s">
        <v>58</v>
      </c>
      <c r="K1860" s="11" t="s">
        <v>59</v>
      </c>
      <c r="L1860" s="15">
        <v>2</v>
      </c>
      <c r="M1860" s="16">
        <v>41.24</v>
      </c>
      <c r="N1860" s="17">
        <v>0</v>
      </c>
      <c r="O1860" s="16">
        <v>14.46</v>
      </c>
      <c r="P1860" s="16">
        <f t="shared" si="206"/>
        <v>82.48</v>
      </c>
      <c r="Q1860" s="16">
        <f t="shared" si="207"/>
        <v>28.92</v>
      </c>
      <c r="R1860" s="16">
        <f t="shared" si="208"/>
        <v>53.56</v>
      </c>
      <c r="S1860" s="18">
        <f t="shared" si="209"/>
        <v>0.64936954413191095</v>
      </c>
      <c r="T1860" s="19">
        <f>YEAR(SalesDataTable[[#This Row],[Order Date]])</f>
        <v>2026</v>
      </c>
      <c r="U1860" s="18" t="str">
        <f>"Q"&amp;ROUNDUP(MONTH(SalesDataTable[[#This Row],[Order Date]])/3,0)</f>
        <v>Q3</v>
      </c>
      <c r="V1860" s="15">
        <f>MONTH(SalesDataTable[[#This Row],[Order Date]])</f>
        <v>9</v>
      </c>
      <c r="W1860" s="18" t="str">
        <f>TEXT(SalesDataTable[[#This Row],[Order Date]],"mmm")</f>
        <v>Sep</v>
      </c>
    </row>
    <row r="1861" spans="1:23" ht="15.6">
      <c r="A1861" s="11">
        <v>44</v>
      </c>
      <c r="B1861" s="12">
        <v>46275</v>
      </c>
      <c r="C1861" s="11">
        <f t="shared" si="203"/>
        <v>2026</v>
      </c>
      <c r="D1861" s="13" t="str">
        <f t="shared" si="204"/>
        <v>Sep</v>
      </c>
      <c r="E1861" s="14" t="str">
        <f t="shared" si="205"/>
        <v>Q3</v>
      </c>
      <c r="F1861" s="11" t="s">
        <v>35</v>
      </c>
      <c r="G1861" s="11" t="s">
        <v>63</v>
      </c>
      <c r="H1861" s="11" t="s">
        <v>43</v>
      </c>
      <c r="I1861" s="11" t="s">
        <v>37</v>
      </c>
      <c r="J1861" s="11" t="s">
        <v>28</v>
      </c>
      <c r="K1861" s="11" t="s">
        <v>50</v>
      </c>
      <c r="L1861" s="15">
        <v>1</v>
      </c>
      <c r="M1861" s="16">
        <v>40.1</v>
      </c>
      <c r="N1861" s="17">
        <v>0</v>
      </c>
      <c r="O1861" s="16">
        <v>16.920000000000002</v>
      </c>
      <c r="P1861" s="16">
        <f t="shared" si="206"/>
        <v>40.1</v>
      </c>
      <c r="Q1861" s="16">
        <f t="shared" si="207"/>
        <v>16.920000000000002</v>
      </c>
      <c r="R1861" s="16">
        <f t="shared" si="208"/>
        <v>23.18</v>
      </c>
      <c r="S1861" s="18">
        <f t="shared" si="209"/>
        <v>0.57805486284289298</v>
      </c>
      <c r="T1861" s="19">
        <f>YEAR(SalesDataTable[[#This Row],[Order Date]])</f>
        <v>2026</v>
      </c>
      <c r="U1861" s="18" t="str">
        <f>"Q"&amp;ROUNDUP(MONTH(SalesDataTable[[#This Row],[Order Date]])/3,0)</f>
        <v>Q3</v>
      </c>
      <c r="V1861" s="15">
        <f>MONTH(SalesDataTable[[#This Row],[Order Date]])</f>
        <v>9</v>
      </c>
      <c r="W1861" s="18" t="str">
        <f>TEXT(SalesDataTable[[#This Row],[Order Date]],"mmm")</f>
        <v>Sep</v>
      </c>
    </row>
    <row r="1862" spans="1:23" ht="15.6">
      <c r="A1862" s="11">
        <v>97</v>
      </c>
      <c r="B1862" s="12">
        <v>46275</v>
      </c>
      <c r="C1862" s="11">
        <f t="shared" si="203"/>
        <v>2026</v>
      </c>
      <c r="D1862" s="13" t="str">
        <f t="shared" si="204"/>
        <v>Sep</v>
      </c>
      <c r="E1862" s="14" t="str">
        <f t="shared" si="205"/>
        <v>Q3</v>
      </c>
      <c r="F1862" s="11" t="s">
        <v>30</v>
      </c>
      <c r="G1862" s="11" t="s">
        <v>51</v>
      </c>
      <c r="H1862" s="11" t="s">
        <v>26</v>
      </c>
      <c r="I1862" s="11" t="s">
        <v>37</v>
      </c>
      <c r="J1862" s="11" t="s">
        <v>47</v>
      </c>
      <c r="K1862" s="11" t="s">
        <v>64</v>
      </c>
      <c r="L1862" s="15">
        <v>2</v>
      </c>
      <c r="M1862" s="16">
        <v>80.239999999999995</v>
      </c>
      <c r="N1862" s="17">
        <v>0</v>
      </c>
      <c r="O1862" s="16">
        <v>40.5</v>
      </c>
      <c r="P1862" s="16">
        <f t="shared" si="206"/>
        <v>160.47999999999999</v>
      </c>
      <c r="Q1862" s="16">
        <f t="shared" si="207"/>
        <v>81</v>
      </c>
      <c r="R1862" s="16">
        <f t="shared" si="208"/>
        <v>79.48</v>
      </c>
      <c r="S1862" s="18">
        <f t="shared" si="209"/>
        <v>0.49526420737786597</v>
      </c>
      <c r="T1862" s="19">
        <f>YEAR(SalesDataTable[[#This Row],[Order Date]])</f>
        <v>2026</v>
      </c>
      <c r="U1862" s="18" t="str">
        <f>"Q"&amp;ROUNDUP(MONTH(SalesDataTable[[#This Row],[Order Date]])/3,0)</f>
        <v>Q3</v>
      </c>
      <c r="V1862" s="15">
        <f>MONTH(SalesDataTable[[#This Row],[Order Date]])</f>
        <v>9</v>
      </c>
      <c r="W1862" s="18" t="str">
        <f>TEXT(SalesDataTable[[#This Row],[Order Date]],"mmm")</f>
        <v>Sep</v>
      </c>
    </row>
    <row r="1863" spans="1:23" ht="15.6">
      <c r="A1863" s="11">
        <v>1015</v>
      </c>
      <c r="B1863" s="12">
        <v>46275</v>
      </c>
      <c r="C1863" s="11">
        <f t="shared" si="203"/>
        <v>2026</v>
      </c>
      <c r="D1863" s="13" t="str">
        <f t="shared" si="204"/>
        <v>Sep</v>
      </c>
      <c r="E1863" s="14" t="str">
        <f t="shared" si="205"/>
        <v>Q3</v>
      </c>
      <c r="F1863" s="11" t="s">
        <v>35</v>
      </c>
      <c r="G1863" s="11" t="s">
        <v>42</v>
      </c>
      <c r="H1863" s="11" t="s">
        <v>26</v>
      </c>
      <c r="I1863" s="11" t="s">
        <v>37</v>
      </c>
      <c r="J1863" s="11" t="s">
        <v>33</v>
      </c>
      <c r="K1863" s="11" t="s">
        <v>61</v>
      </c>
      <c r="L1863" s="15">
        <v>4</v>
      </c>
      <c r="M1863" s="16">
        <v>151.01</v>
      </c>
      <c r="N1863" s="17">
        <v>0</v>
      </c>
      <c r="O1863" s="16">
        <v>80.569999999999993</v>
      </c>
      <c r="P1863" s="16">
        <f t="shared" si="206"/>
        <v>604.04</v>
      </c>
      <c r="Q1863" s="16">
        <f t="shared" si="207"/>
        <v>322.27999999999997</v>
      </c>
      <c r="R1863" s="16">
        <f t="shared" si="208"/>
        <v>281.76</v>
      </c>
      <c r="S1863" s="18">
        <f t="shared" si="209"/>
        <v>0.46645917488908001</v>
      </c>
      <c r="T1863" s="19">
        <f>YEAR(SalesDataTable[[#This Row],[Order Date]])</f>
        <v>2026</v>
      </c>
      <c r="U1863" s="18" t="str">
        <f>"Q"&amp;ROUNDUP(MONTH(SalesDataTable[[#This Row],[Order Date]])/3,0)</f>
        <v>Q3</v>
      </c>
      <c r="V1863" s="15">
        <f>MONTH(SalesDataTable[[#This Row],[Order Date]])</f>
        <v>9</v>
      </c>
      <c r="W1863" s="18" t="str">
        <f>TEXT(SalesDataTable[[#This Row],[Order Date]],"mmm")</f>
        <v>Sep</v>
      </c>
    </row>
    <row r="1864" spans="1:23" ht="15.6">
      <c r="A1864" s="11">
        <v>1128</v>
      </c>
      <c r="B1864" s="12">
        <v>46275</v>
      </c>
      <c r="C1864" s="11">
        <f t="shared" si="203"/>
        <v>2026</v>
      </c>
      <c r="D1864" s="13" t="str">
        <f t="shared" si="204"/>
        <v>Sep</v>
      </c>
      <c r="E1864" s="14" t="str">
        <f t="shared" si="205"/>
        <v>Q3</v>
      </c>
      <c r="F1864" s="11" t="s">
        <v>24</v>
      </c>
      <c r="G1864" s="11" t="s">
        <v>74</v>
      </c>
      <c r="H1864" s="11" t="s">
        <v>52</v>
      </c>
      <c r="I1864" s="11" t="s">
        <v>27</v>
      </c>
      <c r="J1864" s="11" t="s">
        <v>28</v>
      </c>
      <c r="K1864" s="11" t="s">
        <v>46</v>
      </c>
      <c r="L1864" s="15">
        <v>1</v>
      </c>
      <c r="M1864" s="16">
        <v>51.32</v>
      </c>
      <c r="N1864" s="17">
        <v>0.1</v>
      </c>
      <c r="O1864" s="16">
        <v>22.67</v>
      </c>
      <c r="P1864" s="16">
        <f t="shared" si="206"/>
        <v>46.188000000000002</v>
      </c>
      <c r="Q1864" s="16">
        <f t="shared" si="207"/>
        <v>22.67</v>
      </c>
      <c r="R1864" s="16">
        <f t="shared" si="208"/>
        <v>23.518000000000001</v>
      </c>
      <c r="S1864" s="18">
        <f t="shared" si="209"/>
        <v>0.50917987356023198</v>
      </c>
      <c r="T1864" s="19">
        <f>YEAR(SalesDataTable[[#This Row],[Order Date]])</f>
        <v>2026</v>
      </c>
      <c r="U1864" s="18" t="str">
        <f>"Q"&amp;ROUNDUP(MONTH(SalesDataTable[[#This Row],[Order Date]])/3,0)</f>
        <v>Q3</v>
      </c>
      <c r="V1864" s="15">
        <f>MONTH(SalesDataTable[[#This Row],[Order Date]])</f>
        <v>9</v>
      </c>
      <c r="W1864" s="18" t="str">
        <f>TEXT(SalesDataTable[[#This Row],[Order Date]],"mmm")</f>
        <v>Sep</v>
      </c>
    </row>
    <row r="1865" spans="1:23" ht="15.6">
      <c r="A1865" s="11">
        <v>3548</v>
      </c>
      <c r="B1865" s="12">
        <v>46275</v>
      </c>
      <c r="C1865" s="11">
        <f t="shared" si="203"/>
        <v>2026</v>
      </c>
      <c r="D1865" s="13" t="str">
        <f t="shared" si="204"/>
        <v>Sep</v>
      </c>
      <c r="E1865" s="14" t="str">
        <f t="shared" si="205"/>
        <v>Q3</v>
      </c>
      <c r="F1865" s="11" t="s">
        <v>44</v>
      </c>
      <c r="G1865" s="11" t="s">
        <v>55</v>
      </c>
      <c r="H1865" s="11" t="s">
        <v>43</v>
      </c>
      <c r="I1865" s="11" t="s">
        <v>27</v>
      </c>
      <c r="J1865" s="11" t="s">
        <v>33</v>
      </c>
      <c r="K1865" s="11" t="s">
        <v>70</v>
      </c>
      <c r="L1865" s="15">
        <v>2</v>
      </c>
      <c r="M1865" s="16">
        <v>72.61</v>
      </c>
      <c r="N1865" s="17">
        <v>0</v>
      </c>
      <c r="O1865" s="16">
        <v>32.68</v>
      </c>
      <c r="P1865" s="16">
        <f t="shared" si="206"/>
        <v>145.22</v>
      </c>
      <c r="Q1865" s="16">
        <f t="shared" si="207"/>
        <v>65.36</v>
      </c>
      <c r="R1865" s="16">
        <f t="shared" si="208"/>
        <v>79.86</v>
      </c>
      <c r="S1865" s="18">
        <f t="shared" si="209"/>
        <v>0.54992425285773305</v>
      </c>
      <c r="T1865" s="19">
        <f>YEAR(SalesDataTable[[#This Row],[Order Date]])</f>
        <v>2026</v>
      </c>
      <c r="U1865" s="18" t="str">
        <f>"Q"&amp;ROUNDUP(MONTH(SalesDataTable[[#This Row],[Order Date]])/3,0)</f>
        <v>Q3</v>
      </c>
      <c r="V1865" s="15">
        <f>MONTH(SalesDataTable[[#This Row],[Order Date]])</f>
        <v>9</v>
      </c>
      <c r="W1865" s="18" t="str">
        <f>TEXT(SalesDataTable[[#This Row],[Order Date]],"mmm")</f>
        <v>Sep</v>
      </c>
    </row>
    <row r="1866" spans="1:23" ht="15.6">
      <c r="A1866" s="11">
        <v>242</v>
      </c>
      <c r="B1866" s="12">
        <v>46276</v>
      </c>
      <c r="C1866" s="11">
        <f t="shared" si="203"/>
        <v>2026</v>
      </c>
      <c r="D1866" s="13" t="str">
        <f t="shared" si="204"/>
        <v>Sep</v>
      </c>
      <c r="E1866" s="14" t="str">
        <f t="shared" si="205"/>
        <v>Q3</v>
      </c>
      <c r="F1866" s="11" t="s">
        <v>44</v>
      </c>
      <c r="G1866" s="11" t="s">
        <v>71</v>
      </c>
      <c r="H1866" s="11" t="s">
        <v>52</v>
      </c>
      <c r="I1866" s="11" t="s">
        <v>40</v>
      </c>
      <c r="J1866" s="11" t="s">
        <v>58</v>
      </c>
      <c r="K1866" s="11" t="s">
        <v>59</v>
      </c>
      <c r="L1866" s="15">
        <v>5</v>
      </c>
      <c r="M1866" s="16">
        <v>40.94</v>
      </c>
      <c r="N1866" s="17">
        <v>0</v>
      </c>
      <c r="O1866" s="16">
        <v>14.78</v>
      </c>
      <c r="P1866" s="16">
        <f t="shared" si="206"/>
        <v>204.7</v>
      </c>
      <c r="Q1866" s="16">
        <f t="shared" si="207"/>
        <v>73.900000000000006</v>
      </c>
      <c r="R1866" s="16">
        <f t="shared" si="208"/>
        <v>130.80000000000001</v>
      </c>
      <c r="S1866" s="18">
        <f t="shared" si="209"/>
        <v>0.63898387884709296</v>
      </c>
      <c r="T1866" s="19">
        <f>YEAR(SalesDataTable[[#This Row],[Order Date]])</f>
        <v>2026</v>
      </c>
      <c r="U1866" s="18" t="str">
        <f>"Q"&amp;ROUNDUP(MONTH(SalesDataTable[[#This Row],[Order Date]])/3,0)</f>
        <v>Q3</v>
      </c>
      <c r="V1866" s="15">
        <f>MONTH(SalesDataTable[[#This Row],[Order Date]])</f>
        <v>9</v>
      </c>
      <c r="W1866" s="18" t="str">
        <f>TEXT(SalesDataTable[[#This Row],[Order Date]],"mmm")</f>
        <v>Sep</v>
      </c>
    </row>
    <row r="1867" spans="1:23" ht="15.6">
      <c r="A1867" s="11">
        <v>784</v>
      </c>
      <c r="B1867" s="12">
        <v>46276</v>
      </c>
      <c r="C1867" s="11">
        <f t="shared" si="203"/>
        <v>2026</v>
      </c>
      <c r="D1867" s="13" t="str">
        <f t="shared" si="204"/>
        <v>Sep</v>
      </c>
      <c r="E1867" s="14" t="str">
        <f t="shared" si="205"/>
        <v>Q3</v>
      </c>
      <c r="F1867" s="11" t="s">
        <v>35</v>
      </c>
      <c r="G1867" s="11" t="s">
        <v>76</v>
      </c>
      <c r="H1867" s="11" t="s">
        <v>52</v>
      </c>
      <c r="I1867" s="11" t="s">
        <v>37</v>
      </c>
      <c r="J1867" s="11" t="s">
        <v>28</v>
      </c>
      <c r="K1867" s="11" t="s">
        <v>29</v>
      </c>
      <c r="L1867" s="15">
        <v>4</v>
      </c>
      <c r="M1867" s="16">
        <v>81.69</v>
      </c>
      <c r="N1867" s="17">
        <v>0</v>
      </c>
      <c r="O1867" s="16">
        <v>42.23</v>
      </c>
      <c r="P1867" s="16">
        <f t="shared" si="206"/>
        <v>326.76</v>
      </c>
      <c r="Q1867" s="16">
        <f t="shared" si="207"/>
        <v>168.92</v>
      </c>
      <c r="R1867" s="16">
        <f t="shared" si="208"/>
        <v>157.84</v>
      </c>
      <c r="S1867" s="18">
        <f t="shared" si="209"/>
        <v>0.48304566042355201</v>
      </c>
      <c r="T1867" s="19">
        <f>YEAR(SalesDataTable[[#This Row],[Order Date]])</f>
        <v>2026</v>
      </c>
      <c r="U1867" s="18" t="str">
        <f>"Q"&amp;ROUNDUP(MONTH(SalesDataTable[[#This Row],[Order Date]])/3,0)</f>
        <v>Q3</v>
      </c>
      <c r="V1867" s="15">
        <f>MONTH(SalesDataTable[[#This Row],[Order Date]])</f>
        <v>9</v>
      </c>
      <c r="W1867" s="18" t="str">
        <f>TEXT(SalesDataTable[[#This Row],[Order Date]],"mmm")</f>
        <v>Sep</v>
      </c>
    </row>
    <row r="1868" spans="1:23" ht="15.6">
      <c r="A1868" s="11">
        <v>1535</v>
      </c>
      <c r="B1868" s="12">
        <v>46276</v>
      </c>
      <c r="C1868" s="11">
        <f t="shared" si="203"/>
        <v>2026</v>
      </c>
      <c r="D1868" s="13" t="str">
        <f t="shared" si="204"/>
        <v>Sep</v>
      </c>
      <c r="E1868" s="14" t="str">
        <f t="shared" si="205"/>
        <v>Q3</v>
      </c>
      <c r="F1868" s="11" t="s">
        <v>24</v>
      </c>
      <c r="G1868" s="11" t="s">
        <v>74</v>
      </c>
      <c r="H1868" s="11" t="s">
        <v>43</v>
      </c>
      <c r="I1868" s="11" t="s">
        <v>37</v>
      </c>
      <c r="J1868" s="11" t="s">
        <v>28</v>
      </c>
      <c r="K1868" s="11" t="s">
        <v>46</v>
      </c>
      <c r="L1868" s="15">
        <v>1</v>
      </c>
      <c r="M1868" s="16">
        <v>51.25</v>
      </c>
      <c r="N1868" s="17">
        <v>0.05</v>
      </c>
      <c r="O1868" s="16">
        <v>21.99</v>
      </c>
      <c r="P1868" s="16">
        <f t="shared" si="206"/>
        <v>48.6875</v>
      </c>
      <c r="Q1868" s="16">
        <f t="shared" si="207"/>
        <v>21.99</v>
      </c>
      <c r="R1868" s="16">
        <f t="shared" si="208"/>
        <v>26.697500000000002</v>
      </c>
      <c r="S1868" s="18">
        <f t="shared" si="209"/>
        <v>0.54834403080872895</v>
      </c>
      <c r="T1868" s="19">
        <f>YEAR(SalesDataTable[[#This Row],[Order Date]])</f>
        <v>2026</v>
      </c>
      <c r="U1868" s="18" t="str">
        <f>"Q"&amp;ROUNDUP(MONTH(SalesDataTable[[#This Row],[Order Date]])/3,0)</f>
        <v>Q3</v>
      </c>
      <c r="V1868" s="15">
        <f>MONTH(SalesDataTable[[#This Row],[Order Date]])</f>
        <v>9</v>
      </c>
      <c r="W1868" s="18" t="str">
        <f>TEXT(SalesDataTable[[#This Row],[Order Date]],"mmm")</f>
        <v>Sep</v>
      </c>
    </row>
    <row r="1869" spans="1:23" ht="15.6">
      <c r="A1869" s="11">
        <v>1687</v>
      </c>
      <c r="B1869" s="12">
        <v>46276</v>
      </c>
      <c r="C1869" s="11">
        <f t="shared" si="203"/>
        <v>2026</v>
      </c>
      <c r="D1869" s="13" t="str">
        <f t="shared" si="204"/>
        <v>Sep</v>
      </c>
      <c r="E1869" s="14" t="str">
        <f t="shared" si="205"/>
        <v>Q3</v>
      </c>
      <c r="F1869" s="11" t="s">
        <v>35</v>
      </c>
      <c r="G1869" s="11" t="s">
        <v>76</v>
      </c>
      <c r="H1869" s="11" t="s">
        <v>26</v>
      </c>
      <c r="I1869" s="11" t="s">
        <v>27</v>
      </c>
      <c r="J1869" s="11" t="s">
        <v>58</v>
      </c>
      <c r="K1869" s="11" t="s">
        <v>69</v>
      </c>
      <c r="L1869" s="15">
        <v>1</v>
      </c>
      <c r="M1869" s="16">
        <v>50.78</v>
      </c>
      <c r="N1869" s="17">
        <v>0.05</v>
      </c>
      <c r="O1869" s="16">
        <v>22.52</v>
      </c>
      <c r="P1869" s="16">
        <f t="shared" si="206"/>
        <v>48.241</v>
      </c>
      <c r="Q1869" s="16">
        <f t="shared" si="207"/>
        <v>22.52</v>
      </c>
      <c r="R1869" s="16">
        <f t="shared" si="208"/>
        <v>25.721</v>
      </c>
      <c r="S1869" s="18">
        <f t="shared" si="209"/>
        <v>0.53317717294417599</v>
      </c>
      <c r="T1869" s="19">
        <f>YEAR(SalesDataTable[[#This Row],[Order Date]])</f>
        <v>2026</v>
      </c>
      <c r="U1869" s="18" t="str">
        <f>"Q"&amp;ROUNDUP(MONTH(SalesDataTable[[#This Row],[Order Date]])/3,0)</f>
        <v>Q3</v>
      </c>
      <c r="V1869" s="15">
        <f>MONTH(SalesDataTable[[#This Row],[Order Date]])</f>
        <v>9</v>
      </c>
      <c r="W1869" s="18" t="str">
        <f>TEXT(SalesDataTable[[#This Row],[Order Date]],"mmm")</f>
        <v>Sep</v>
      </c>
    </row>
    <row r="1870" spans="1:23" ht="15.6">
      <c r="A1870" s="11">
        <v>2162</v>
      </c>
      <c r="B1870" s="12">
        <v>46276</v>
      </c>
      <c r="C1870" s="11">
        <f t="shared" si="203"/>
        <v>2026</v>
      </c>
      <c r="D1870" s="13" t="str">
        <f t="shared" si="204"/>
        <v>Sep</v>
      </c>
      <c r="E1870" s="14" t="str">
        <f t="shared" si="205"/>
        <v>Q3</v>
      </c>
      <c r="F1870" s="11" t="s">
        <v>30</v>
      </c>
      <c r="G1870" s="11" t="s">
        <v>31</v>
      </c>
      <c r="H1870" s="11" t="s">
        <v>26</v>
      </c>
      <c r="I1870" s="11" t="s">
        <v>37</v>
      </c>
      <c r="J1870" s="11" t="s">
        <v>38</v>
      </c>
      <c r="K1870" s="11" t="s">
        <v>68</v>
      </c>
      <c r="L1870" s="15">
        <v>1</v>
      </c>
      <c r="M1870" s="16">
        <v>133.31</v>
      </c>
      <c r="N1870" s="17">
        <v>0.05</v>
      </c>
      <c r="O1870" s="16">
        <v>67.790000000000006</v>
      </c>
      <c r="P1870" s="16">
        <f t="shared" si="206"/>
        <v>126.64449999999999</v>
      </c>
      <c r="Q1870" s="16">
        <f t="shared" si="207"/>
        <v>67.790000000000006</v>
      </c>
      <c r="R1870" s="16">
        <f t="shared" si="208"/>
        <v>58.854500000000002</v>
      </c>
      <c r="S1870" s="18">
        <f t="shared" si="209"/>
        <v>0.46472211584395701</v>
      </c>
      <c r="T1870" s="19">
        <f>YEAR(SalesDataTable[[#This Row],[Order Date]])</f>
        <v>2026</v>
      </c>
      <c r="U1870" s="18" t="str">
        <f>"Q"&amp;ROUNDUP(MONTH(SalesDataTable[[#This Row],[Order Date]])/3,0)</f>
        <v>Q3</v>
      </c>
      <c r="V1870" s="15">
        <f>MONTH(SalesDataTable[[#This Row],[Order Date]])</f>
        <v>9</v>
      </c>
      <c r="W1870" s="18" t="str">
        <f>TEXT(SalesDataTable[[#This Row],[Order Date]],"mmm")</f>
        <v>Sep</v>
      </c>
    </row>
    <row r="1871" spans="1:23" ht="15.6">
      <c r="A1871" s="11">
        <v>2307</v>
      </c>
      <c r="B1871" s="12">
        <v>46276</v>
      </c>
      <c r="C1871" s="11">
        <f t="shared" si="203"/>
        <v>2026</v>
      </c>
      <c r="D1871" s="13" t="str">
        <f t="shared" si="204"/>
        <v>Sep</v>
      </c>
      <c r="E1871" s="14" t="str">
        <f t="shared" si="205"/>
        <v>Q3</v>
      </c>
      <c r="F1871" s="11" t="s">
        <v>35</v>
      </c>
      <c r="G1871" s="11" t="s">
        <v>36</v>
      </c>
      <c r="H1871" s="11" t="s">
        <v>26</v>
      </c>
      <c r="I1871" s="11" t="s">
        <v>27</v>
      </c>
      <c r="J1871" s="11" t="s">
        <v>38</v>
      </c>
      <c r="K1871" s="11" t="s">
        <v>72</v>
      </c>
      <c r="L1871" s="15">
        <v>1</v>
      </c>
      <c r="M1871" s="16">
        <v>162.06</v>
      </c>
      <c r="N1871" s="17">
        <v>0</v>
      </c>
      <c r="O1871" s="16">
        <v>86.95</v>
      </c>
      <c r="P1871" s="16">
        <f t="shared" si="206"/>
        <v>162.06</v>
      </c>
      <c r="Q1871" s="16">
        <f t="shared" si="207"/>
        <v>86.95</v>
      </c>
      <c r="R1871" s="16">
        <f t="shared" si="208"/>
        <v>75.11</v>
      </c>
      <c r="S1871" s="18">
        <f t="shared" si="209"/>
        <v>0.46347031963470298</v>
      </c>
      <c r="T1871" s="19">
        <f>YEAR(SalesDataTable[[#This Row],[Order Date]])</f>
        <v>2026</v>
      </c>
      <c r="U1871" s="18" t="str">
        <f>"Q"&amp;ROUNDUP(MONTH(SalesDataTable[[#This Row],[Order Date]])/3,0)</f>
        <v>Q3</v>
      </c>
      <c r="V1871" s="15">
        <f>MONTH(SalesDataTable[[#This Row],[Order Date]])</f>
        <v>9</v>
      </c>
      <c r="W1871" s="18" t="str">
        <f>TEXT(SalesDataTable[[#This Row],[Order Date]],"mmm")</f>
        <v>Sep</v>
      </c>
    </row>
    <row r="1872" spans="1:23" ht="15.6">
      <c r="A1872" s="11">
        <v>3976</v>
      </c>
      <c r="B1872" s="12">
        <v>46276</v>
      </c>
      <c r="C1872" s="11">
        <f t="shared" si="203"/>
        <v>2026</v>
      </c>
      <c r="D1872" s="13" t="str">
        <f t="shared" si="204"/>
        <v>Sep</v>
      </c>
      <c r="E1872" s="14" t="str">
        <f t="shared" si="205"/>
        <v>Q3</v>
      </c>
      <c r="F1872" s="11" t="s">
        <v>35</v>
      </c>
      <c r="G1872" s="11" t="s">
        <v>49</v>
      </c>
      <c r="H1872" s="11" t="s">
        <v>43</v>
      </c>
      <c r="I1872" s="11" t="s">
        <v>27</v>
      </c>
      <c r="J1872" s="11" t="s">
        <v>38</v>
      </c>
      <c r="K1872" s="11" t="s">
        <v>39</v>
      </c>
      <c r="L1872" s="15">
        <v>2</v>
      </c>
      <c r="M1872" s="16">
        <v>37.03</v>
      </c>
      <c r="N1872" s="17">
        <v>0.1</v>
      </c>
      <c r="O1872" s="16">
        <v>13.46</v>
      </c>
      <c r="P1872" s="16">
        <f t="shared" si="206"/>
        <v>66.653999999999996</v>
      </c>
      <c r="Q1872" s="16">
        <f t="shared" si="207"/>
        <v>26.92</v>
      </c>
      <c r="R1872" s="16">
        <f t="shared" si="208"/>
        <v>39.734000000000002</v>
      </c>
      <c r="S1872" s="18">
        <f t="shared" si="209"/>
        <v>0.59612326342004995</v>
      </c>
      <c r="T1872" s="19">
        <f>YEAR(SalesDataTable[[#This Row],[Order Date]])</f>
        <v>2026</v>
      </c>
      <c r="U1872" s="18" t="str">
        <f>"Q"&amp;ROUNDUP(MONTH(SalesDataTable[[#This Row],[Order Date]])/3,0)</f>
        <v>Q3</v>
      </c>
      <c r="V1872" s="15">
        <f>MONTH(SalesDataTable[[#This Row],[Order Date]])</f>
        <v>9</v>
      </c>
      <c r="W1872" s="18" t="str">
        <f>TEXT(SalesDataTable[[#This Row],[Order Date]],"mmm")</f>
        <v>Sep</v>
      </c>
    </row>
    <row r="1873" spans="1:23" ht="15.6">
      <c r="A1873" s="11">
        <v>5066</v>
      </c>
      <c r="B1873" s="12">
        <v>46276</v>
      </c>
      <c r="C1873" s="11">
        <f t="shared" si="203"/>
        <v>2026</v>
      </c>
      <c r="D1873" s="13" t="str">
        <f t="shared" si="204"/>
        <v>Sep</v>
      </c>
      <c r="E1873" s="14" t="str">
        <f t="shared" si="205"/>
        <v>Q3</v>
      </c>
      <c r="F1873" s="11" t="s">
        <v>30</v>
      </c>
      <c r="G1873" s="11" t="s">
        <v>65</v>
      </c>
      <c r="H1873" s="11" t="s">
        <v>26</v>
      </c>
      <c r="I1873" s="11" t="s">
        <v>37</v>
      </c>
      <c r="J1873" s="11" t="s">
        <v>47</v>
      </c>
      <c r="K1873" s="11" t="s">
        <v>48</v>
      </c>
      <c r="L1873" s="15">
        <v>1</v>
      </c>
      <c r="M1873" s="16">
        <v>338.01</v>
      </c>
      <c r="N1873" s="17">
        <v>0</v>
      </c>
      <c r="O1873" s="16">
        <v>190.89</v>
      </c>
      <c r="P1873" s="16">
        <f t="shared" si="206"/>
        <v>338.01</v>
      </c>
      <c r="Q1873" s="16">
        <f t="shared" si="207"/>
        <v>190.89</v>
      </c>
      <c r="R1873" s="16">
        <f t="shared" si="208"/>
        <v>147.12</v>
      </c>
      <c r="S1873" s="18">
        <f t="shared" si="209"/>
        <v>0.435253394869974</v>
      </c>
      <c r="T1873" s="19">
        <f>YEAR(SalesDataTable[[#This Row],[Order Date]])</f>
        <v>2026</v>
      </c>
      <c r="U1873" s="18" t="str">
        <f>"Q"&amp;ROUNDUP(MONTH(SalesDataTable[[#This Row],[Order Date]])/3,0)</f>
        <v>Q3</v>
      </c>
      <c r="V1873" s="15">
        <f>MONTH(SalesDataTable[[#This Row],[Order Date]])</f>
        <v>9</v>
      </c>
      <c r="W1873" s="18" t="str">
        <f>TEXT(SalesDataTable[[#This Row],[Order Date]],"mmm")</f>
        <v>Sep</v>
      </c>
    </row>
    <row r="1874" spans="1:23" ht="15.6">
      <c r="A1874" s="11">
        <v>78</v>
      </c>
      <c r="B1874" s="12">
        <v>46277</v>
      </c>
      <c r="C1874" s="11">
        <f t="shared" si="203"/>
        <v>2026</v>
      </c>
      <c r="D1874" s="13" t="str">
        <f t="shared" si="204"/>
        <v>Sep</v>
      </c>
      <c r="E1874" s="14" t="str">
        <f t="shared" si="205"/>
        <v>Q3</v>
      </c>
      <c r="F1874" s="11" t="s">
        <v>44</v>
      </c>
      <c r="G1874" s="11" t="s">
        <v>71</v>
      </c>
      <c r="H1874" s="11" t="s">
        <v>26</v>
      </c>
      <c r="I1874" s="11" t="s">
        <v>37</v>
      </c>
      <c r="J1874" s="11" t="s">
        <v>58</v>
      </c>
      <c r="K1874" s="11" t="s">
        <v>59</v>
      </c>
      <c r="L1874" s="15">
        <v>5</v>
      </c>
      <c r="M1874" s="16">
        <v>40.78</v>
      </c>
      <c r="N1874" s="17">
        <v>0.05</v>
      </c>
      <c r="O1874" s="16">
        <v>14.94</v>
      </c>
      <c r="P1874" s="16">
        <f t="shared" si="206"/>
        <v>193.70500000000001</v>
      </c>
      <c r="Q1874" s="16">
        <f t="shared" si="207"/>
        <v>74.7</v>
      </c>
      <c r="R1874" s="16">
        <f t="shared" si="208"/>
        <v>119.005</v>
      </c>
      <c r="S1874" s="18">
        <f t="shared" si="209"/>
        <v>0.61436204537828099</v>
      </c>
      <c r="T1874" s="19">
        <f>YEAR(SalesDataTable[[#This Row],[Order Date]])</f>
        <v>2026</v>
      </c>
      <c r="U1874" s="18" t="str">
        <f>"Q"&amp;ROUNDUP(MONTH(SalesDataTable[[#This Row],[Order Date]])/3,0)</f>
        <v>Q3</v>
      </c>
      <c r="V1874" s="15">
        <f>MONTH(SalesDataTable[[#This Row],[Order Date]])</f>
        <v>9</v>
      </c>
      <c r="W1874" s="18" t="str">
        <f>TEXT(SalesDataTable[[#This Row],[Order Date]],"mmm")</f>
        <v>Sep</v>
      </c>
    </row>
    <row r="1875" spans="1:23" ht="15.6">
      <c r="A1875" s="11">
        <v>354</v>
      </c>
      <c r="B1875" s="12">
        <v>46277</v>
      </c>
      <c r="C1875" s="11">
        <f t="shared" si="203"/>
        <v>2026</v>
      </c>
      <c r="D1875" s="13" t="str">
        <f t="shared" si="204"/>
        <v>Sep</v>
      </c>
      <c r="E1875" s="14" t="str">
        <f t="shared" si="205"/>
        <v>Q3</v>
      </c>
      <c r="F1875" s="11" t="s">
        <v>35</v>
      </c>
      <c r="G1875" s="11" t="s">
        <v>76</v>
      </c>
      <c r="H1875" s="11" t="s">
        <v>26</v>
      </c>
      <c r="I1875" s="11" t="s">
        <v>27</v>
      </c>
      <c r="J1875" s="11" t="s">
        <v>28</v>
      </c>
      <c r="K1875" s="11" t="s">
        <v>46</v>
      </c>
      <c r="L1875" s="15">
        <v>4</v>
      </c>
      <c r="M1875" s="16">
        <v>51.47</v>
      </c>
      <c r="N1875" s="17">
        <v>0</v>
      </c>
      <c r="O1875" s="16">
        <v>21.9</v>
      </c>
      <c r="P1875" s="16">
        <f t="shared" si="206"/>
        <v>205.88</v>
      </c>
      <c r="Q1875" s="16">
        <f t="shared" si="207"/>
        <v>87.6</v>
      </c>
      <c r="R1875" s="16">
        <f t="shared" si="208"/>
        <v>118.28</v>
      </c>
      <c r="S1875" s="18">
        <f t="shared" si="209"/>
        <v>0.57450942296483398</v>
      </c>
      <c r="T1875" s="19">
        <f>YEAR(SalesDataTable[[#This Row],[Order Date]])</f>
        <v>2026</v>
      </c>
      <c r="U1875" s="18" t="str">
        <f>"Q"&amp;ROUNDUP(MONTH(SalesDataTable[[#This Row],[Order Date]])/3,0)</f>
        <v>Q3</v>
      </c>
      <c r="V1875" s="15">
        <f>MONTH(SalesDataTable[[#This Row],[Order Date]])</f>
        <v>9</v>
      </c>
      <c r="W1875" s="18" t="str">
        <f>TEXT(SalesDataTable[[#This Row],[Order Date]],"mmm")</f>
        <v>Sep</v>
      </c>
    </row>
    <row r="1876" spans="1:23" ht="15.6">
      <c r="A1876" s="11">
        <v>1738</v>
      </c>
      <c r="B1876" s="12">
        <v>46277</v>
      </c>
      <c r="C1876" s="11">
        <f t="shared" si="203"/>
        <v>2026</v>
      </c>
      <c r="D1876" s="13" t="str">
        <f t="shared" si="204"/>
        <v>Sep</v>
      </c>
      <c r="E1876" s="14" t="str">
        <f t="shared" si="205"/>
        <v>Q3</v>
      </c>
      <c r="F1876" s="11" t="s">
        <v>24</v>
      </c>
      <c r="G1876" s="11" t="s">
        <v>74</v>
      </c>
      <c r="H1876" s="11" t="s">
        <v>32</v>
      </c>
      <c r="I1876" s="11" t="s">
        <v>40</v>
      </c>
      <c r="J1876" s="11" t="s">
        <v>33</v>
      </c>
      <c r="K1876" s="11" t="s">
        <v>41</v>
      </c>
      <c r="L1876" s="15">
        <v>10</v>
      </c>
      <c r="M1876" s="16">
        <v>144.4</v>
      </c>
      <c r="N1876" s="17">
        <v>0.1</v>
      </c>
      <c r="O1876" s="16">
        <v>81.069999999999993</v>
      </c>
      <c r="P1876" s="16">
        <f t="shared" si="206"/>
        <v>1299.5999999999999</v>
      </c>
      <c r="Q1876" s="16">
        <f t="shared" si="207"/>
        <v>810.7</v>
      </c>
      <c r="R1876" s="16">
        <f t="shared" si="208"/>
        <v>488.9</v>
      </c>
      <c r="S1876" s="18">
        <f t="shared" si="209"/>
        <v>0.37619267466912898</v>
      </c>
      <c r="T1876" s="19">
        <f>YEAR(SalesDataTable[[#This Row],[Order Date]])</f>
        <v>2026</v>
      </c>
      <c r="U1876" s="18" t="str">
        <f>"Q"&amp;ROUNDUP(MONTH(SalesDataTable[[#This Row],[Order Date]])/3,0)</f>
        <v>Q3</v>
      </c>
      <c r="V1876" s="15">
        <f>MONTH(SalesDataTable[[#This Row],[Order Date]])</f>
        <v>9</v>
      </c>
      <c r="W1876" s="18" t="str">
        <f>TEXT(SalesDataTable[[#This Row],[Order Date]],"mmm")</f>
        <v>Sep</v>
      </c>
    </row>
    <row r="1877" spans="1:23" ht="15.6">
      <c r="A1877" s="11">
        <v>1900</v>
      </c>
      <c r="B1877" s="12">
        <v>46277</v>
      </c>
      <c r="C1877" s="11">
        <f t="shared" si="203"/>
        <v>2026</v>
      </c>
      <c r="D1877" s="13" t="str">
        <f t="shared" si="204"/>
        <v>Sep</v>
      </c>
      <c r="E1877" s="14" t="str">
        <f t="shared" si="205"/>
        <v>Q3</v>
      </c>
      <c r="F1877" s="11" t="s">
        <v>30</v>
      </c>
      <c r="G1877" s="11" t="s">
        <v>51</v>
      </c>
      <c r="H1877" s="11" t="s">
        <v>43</v>
      </c>
      <c r="I1877" s="11" t="s">
        <v>37</v>
      </c>
      <c r="J1877" s="11" t="s">
        <v>58</v>
      </c>
      <c r="K1877" s="11" t="s">
        <v>69</v>
      </c>
      <c r="L1877" s="15">
        <v>1</v>
      </c>
      <c r="M1877" s="16">
        <v>51.34</v>
      </c>
      <c r="N1877" s="17">
        <v>0.1</v>
      </c>
      <c r="O1877" s="16">
        <v>22.63</v>
      </c>
      <c r="P1877" s="16">
        <f t="shared" si="206"/>
        <v>46.206000000000003</v>
      </c>
      <c r="Q1877" s="16">
        <f t="shared" si="207"/>
        <v>22.63</v>
      </c>
      <c r="R1877" s="16">
        <f t="shared" si="208"/>
        <v>23.576000000000001</v>
      </c>
      <c r="S1877" s="18">
        <f t="shared" si="209"/>
        <v>0.51023676578799304</v>
      </c>
      <c r="T1877" s="19">
        <f>YEAR(SalesDataTable[[#This Row],[Order Date]])</f>
        <v>2026</v>
      </c>
      <c r="U1877" s="18" t="str">
        <f>"Q"&amp;ROUNDUP(MONTH(SalesDataTable[[#This Row],[Order Date]])/3,0)</f>
        <v>Q3</v>
      </c>
      <c r="V1877" s="15">
        <f>MONTH(SalesDataTable[[#This Row],[Order Date]])</f>
        <v>9</v>
      </c>
      <c r="W1877" s="18" t="str">
        <f>TEXT(SalesDataTable[[#This Row],[Order Date]],"mmm")</f>
        <v>Sep</v>
      </c>
    </row>
    <row r="1878" spans="1:23" ht="15.6">
      <c r="A1878" s="11">
        <v>3375</v>
      </c>
      <c r="B1878" s="12">
        <v>46277</v>
      </c>
      <c r="C1878" s="11">
        <f t="shared" si="203"/>
        <v>2026</v>
      </c>
      <c r="D1878" s="13" t="str">
        <f t="shared" si="204"/>
        <v>Sep</v>
      </c>
      <c r="E1878" s="14" t="str">
        <f t="shared" si="205"/>
        <v>Q3</v>
      </c>
      <c r="F1878" s="11" t="s">
        <v>30</v>
      </c>
      <c r="G1878" s="11" t="s">
        <v>31</v>
      </c>
      <c r="H1878" s="11" t="s">
        <v>32</v>
      </c>
      <c r="I1878" s="11" t="s">
        <v>27</v>
      </c>
      <c r="J1878" s="11" t="s">
        <v>38</v>
      </c>
      <c r="K1878" s="11" t="s">
        <v>56</v>
      </c>
      <c r="L1878" s="15">
        <v>6</v>
      </c>
      <c r="M1878" s="16">
        <v>47.72</v>
      </c>
      <c r="N1878" s="17">
        <v>0.1</v>
      </c>
      <c r="O1878" s="16">
        <v>18.41</v>
      </c>
      <c r="P1878" s="16">
        <f t="shared" si="206"/>
        <v>257.68799999999999</v>
      </c>
      <c r="Q1878" s="16">
        <f t="shared" si="207"/>
        <v>110.46</v>
      </c>
      <c r="R1878" s="16">
        <f t="shared" si="208"/>
        <v>147.22800000000001</v>
      </c>
      <c r="S1878" s="18">
        <f t="shared" si="209"/>
        <v>0.57134208810654696</v>
      </c>
      <c r="T1878" s="19">
        <f>YEAR(SalesDataTable[[#This Row],[Order Date]])</f>
        <v>2026</v>
      </c>
      <c r="U1878" s="18" t="str">
        <f>"Q"&amp;ROUNDUP(MONTH(SalesDataTable[[#This Row],[Order Date]])/3,0)</f>
        <v>Q3</v>
      </c>
      <c r="V1878" s="15">
        <f>MONTH(SalesDataTable[[#This Row],[Order Date]])</f>
        <v>9</v>
      </c>
      <c r="W1878" s="18" t="str">
        <f>TEXT(SalesDataTable[[#This Row],[Order Date]],"mmm")</f>
        <v>Sep</v>
      </c>
    </row>
    <row r="1879" spans="1:23" ht="15.6">
      <c r="A1879" s="11">
        <v>3567</v>
      </c>
      <c r="B1879" s="12">
        <v>46277</v>
      </c>
      <c r="C1879" s="11">
        <f t="shared" si="203"/>
        <v>2026</v>
      </c>
      <c r="D1879" s="13" t="str">
        <f t="shared" si="204"/>
        <v>Sep</v>
      </c>
      <c r="E1879" s="14" t="str">
        <f t="shared" si="205"/>
        <v>Q3</v>
      </c>
      <c r="F1879" s="11" t="s">
        <v>30</v>
      </c>
      <c r="G1879" s="11" t="s">
        <v>65</v>
      </c>
      <c r="H1879" s="11" t="s">
        <v>26</v>
      </c>
      <c r="I1879" s="11" t="s">
        <v>40</v>
      </c>
      <c r="J1879" s="11" t="s">
        <v>47</v>
      </c>
      <c r="K1879" s="11" t="s">
        <v>64</v>
      </c>
      <c r="L1879" s="15">
        <v>1</v>
      </c>
      <c r="M1879" s="16">
        <v>81.489999999999995</v>
      </c>
      <c r="N1879" s="17">
        <v>0.1</v>
      </c>
      <c r="O1879" s="16">
        <v>38.83</v>
      </c>
      <c r="P1879" s="16">
        <f t="shared" si="206"/>
        <v>73.340999999999994</v>
      </c>
      <c r="Q1879" s="16">
        <f t="shared" si="207"/>
        <v>38.83</v>
      </c>
      <c r="R1879" s="16">
        <f t="shared" si="208"/>
        <v>34.511000000000003</v>
      </c>
      <c r="S1879" s="18">
        <f t="shared" si="209"/>
        <v>0.47055535103148299</v>
      </c>
      <c r="T1879" s="19">
        <f>YEAR(SalesDataTable[[#This Row],[Order Date]])</f>
        <v>2026</v>
      </c>
      <c r="U1879" s="18" t="str">
        <f>"Q"&amp;ROUNDUP(MONTH(SalesDataTable[[#This Row],[Order Date]])/3,0)</f>
        <v>Q3</v>
      </c>
      <c r="V1879" s="15">
        <f>MONTH(SalesDataTable[[#This Row],[Order Date]])</f>
        <v>9</v>
      </c>
      <c r="W1879" s="18" t="str">
        <f>TEXT(SalesDataTable[[#This Row],[Order Date]],"mmm")</f>
        <v>Sep</v>
      </c>
    </row>
    <row r="1880" spans="1:23" ht="15.6">
      <c r="A1880" s="11">
        <v>4106</v>
      </c>
      <c r="B1880" s="12">
        <v>46277</v>
      </c>
      <c r="C1880" s="11">
        <f t="shared" si="203"/>
        <v>2026</v>
      </c>
      <c r="D1880" s="13" t="str">
        <f t="shared" si="204"/>
        <v>Sep</v>
      </c>
      <c r="E1880" s="14" t="str">
        <f t="shared" si="205"/>
        <v>Q3</v>
      </c>
      <c r="F1880" s="11" t="s">
        <v>30</v>
      </c>
      <c r="G1880" s="11" t="s">
        <v>51</v>
      </c>
      <c r="H1880" s="11" t="s">
        <v>43</v>
      </c>
      <c r="I1880" s="11" t="s">
        <v>27</v>
      </c>
      <c r="J1880" s="11" t="s">
        <v>28</v>
      </c>
      <c r="K1880" s="11" t="s">
        <v>50</v>
      </c>
      <c r="L1880" s="15">
        <v>2</v>
      </c>
      <c r="M1880" s="16">
        <v>39.700000000000003</v>
      </c>
      <c r="N1880" s="17">
        <v>0</v>
      </c>
      <c r="O1880" s="16">
        <v>16.32</v>
      </c>
      <c r="P1880" s="16">
        <f t="shared" si="206"/>
        <v>79.400000000000006</v>
      </c>
      <c r="Q1880" s="16">
        <f t="shared" si="207"/>
        <v>32.64</v>
      </c>
      <c r="R1880" s="16">
        <f t="shared" si="208"/>
        <v>46.76</v>
      </c>
      <c r="S1880" s="18">
        <f t="shared" si="209"/>
        <v>0.58891687657430702</v>
      </c>
      <c r="T1880" s="19">
        <f>YEAR(SalesDataTable[[#This Row],[Order Date]])</f>
        <v>2026</v>
      </c>
      <c r="U1880" s="18" t="str">
        <f>"Q"&amp;ROUNDUP(MONTH(SalesDataTable[[#This Row],[Order Date]])/3,0)</f>
        <v>Q3</v>
      </c>
      <c r="V1880" s="15">
        <f>MONTH(SalesDataTable[[#This Row],[Order Date]])</f>
        <v>9</v>
      </c>
      <c r="W1880" s="18" t="str">
        <f>TEXT(SalesDataTable[[#This Row],[Order Date]],"mmm")</f>
        <v>Sep</v>
      </c>
    </row>
    <row r="1881" spans="1:23" ht="15.6">
      <c r="A1881" s="11">
        <v>4293</v>
      </c>
      <c r="B1881" s="12">
        <v>46277</v>
      </c>
      <c r="C1881" s="11">
        <f t="shared" si="203"/>
        <v>2026</v>
      </c>
      <c r="D1881" s="13" t="str">
        <f t="shared" si="204"/>
        <v>Sep</v>
      </c>
      <c r="E1881" s="14" t="str">
        <f t="shared" si="205"/>
        <v>Q3</v>
      </c>
      <c r="F1881" s="11" t="s">
        <v>30</v>
      </c>
      <c r="G1881" s="11" t="s">
        <v>67</v>
      </c>
      <c r="H1881" s="11" t="s">
        <v>32</v>
      </c>
      <c r="I1881" s="11" t="s">
        <v>37</v>
      </c>
      <c r="J1881" s="11" t="s">
        <v>47</v>
      </c>
      <c r="K1881" s="11" t="s">
        <v>48</v>
      </c>
      <c r="L1881" s="15">
        <v>4</v>
      </c>
      <c r="M1881" s="16">
        <v>344.67</v>
      </c>
      <c r="N1881" s="17">
        <v>0.1</v>
      </c>
      <c r="O1881" s="16">
        <v>195.35</v>
      </c>
      <c r="P1881" s="16">
        <f t="shared" si="206"/>
        <v>1240.8119999999999</v>
      </c>
      <c r="Q1881" s="16">
        <f t="shared" si="207"/>
        <v>781.4</v>
      </c>
      <c r="R1881" s="16">
        <f t="shared" si="208"/>
        <v>459.41199999999998</v>
      </c>
      <c r="S1881" s="18">
        <f t="shared" si="209"/>
        <v>0.37025109363868203</v>
      </c>
      <c r="T1881" s="19">
        <f>YEAR(SalesDataTable[[#This Row],[Order Date]])</f>
        <v>2026</v>
      </c>
      <c r="U1881" s="18" t="str">
        <f>"Q"&amp;ROUNDUP(MONTH(SalesDataTable[[#This Row],[Order Date]])/3,0)</f>
        <v>Q3</v>
      </c>
      <c r="V1881" s="15">
        <f>MONTH(SalesDataTable[[#This Row],[Order Date]])</f>
        <v>9</v>
      </c>
      <c r="W1881" s="18" t="str">
        <f>TEXT(SalesDataTable[[#This Row],[Order Date]],"mmm")</f>
        <v>Sep</v>
      </c>
    </row>
    <row r="1882" spans="1:23" ht="15.6">
      <c r="A1882" s="11">
        <v>4859</v>
      </c>
      <c r="B1882" s="12">
        <v>46277</v>
      </c>
      <c r="C1882" s="11">
        <f t="shared" si="203"/>
        <v>2026</v>
      </c>
      <c r="D1882" s="13" t="str">
        <f t="shared" si="204"/>
        <v>Sep</v>
      </c>
      <c r="E1882" s="14" t="str">
        <f t="shared" si="205"/>
        <v>Q3</v>
      </c>
      <c r="F1882" s="11" t="s">
        <v>24</v>
      </c>
      <c r="G1882" s="11" t="s">
        <v>25</v>
      </c>
      <c r="H1882" s="11" t="s">
        <v>26</v>
      </c>
      <c r="I1882" s="11" t="s">
        <v>27</v>
      </c>
      <c r="J1882" s="11" t="s">
        <v>28</v>
      </c>
      <c r="K1882" s="11" t="s">
        <v>29</v>
      </c>
      <c r="L1882" s="15">
        <v>1</v>
      </c>
      <c r="M1882" s="16">
        <v>80.39</v>
      </c>
      <c r="N1882" s="17">
        <v>0</v>
      </c>
      <c r="O1882" s="16">
        <v>42.85</v>
      </c>
      <c r="P1882" s="16">
        <f t="shared" si="206"/>
        <v>80.39</v>
      </c>
      <c r="Q1882" s="16">
        <f t="shared" si="207"/>
        <v>42.85</v>
      </c>
      <c r="R1882" s="16">
        <f t="shared" si="208"/>
        <v>37.54</v>
      </c>
      <c r="S1882" s="18">
        <f t="shared" si="209"/>
        <v>0.46697350416718503</v>
      </c>
      <c r="T1882" s="19">
        <f>YEAR(SalesDataTable[[#This Row],[Order Date]])</f>
        <v>2026</v>
      </c>
      <c r="U1882" s="18" t="str">
        <f>"Q"&amp;ROUNDUP(MONTH(SalesDataTable[[#This Row],[Order Date]])/3,0)</f>
        <v>Q3</v>
      </c>
      <c r="V1882" s="15">
        <f>MONTH(SalesDataTable[[#This Row],[Order Date]])</f>
        <v>9</v>
      </c>
      <c r="W1882" s="18" t="str">
        <f>TEXT(SalesDataTable[[#This Row],[Order Date]],"mmm")</f>
        <v>Sep</v>
      </c>
    </row>
    <row r="1883" spans="1:23" ht="15.6">
      <c r="A1883" s="11">
        <v>770</v>
      </c>
      <c r="B1883" s="12">
        <v>46278</v>
      </c>
      <c r="C1883" s="11">
        <f t="shared" si="203"/>
        <v>2026</v>
      </c>
      <c r="D1883" s="13" t="str">
        <f t="shared" si="204"/>
        <v>Sep</v>
      </c>
      <c r="E1883" s="14" t="str">
        <f t="shared" si="205"/>
        <v>Q3</v>
      </c>
      <c r="F1883" s="11" t="s">
        <v>35</v>
      </c>
      <c r="G1883" s="11" t="s">
        <v>42</v>
      </c>
      <c r="H1883" s="11" t="s">
        <v>43</v>
      </c>
      <c r="I1883" s="11" t="s">
        <v>27</v>
      </c>
      <c r="J1883" s="11" t="s">
        <v>33</v>
      </c>
      <c r="K1883" s="11" t="s">
        <v>41</v>
      </c>
      <c r="L1883" s="15">
        <v>1</v>
      </c>
      <c r="M1883" s="16">
        <v>143.66999999999999</v>
      </c>
      <c r="N1883" s="17">
        <v>0.1</v>
      </c>
      <c r="O1883" s="16">
        <v>79.89</v>
      </c>
      <c r="P1883" s="16">
        <f t="shared" si="206"/>
        <v>129.303</v>
      </c>
      <c r="Q1883" s="16">
        <f t="shared" si="207"/>
        <v>79.89</v>
      </c>
      <c r="R1883" s="16">
        <f t="shared" si="208"/>
        <v>49.412999999999997</v>
      </c>
      <c r="S1883" s="18">
        <f t="shared" si="209"/>
        <v>0.382148906057864</v>
      </c>
      <c r="T1883" s="19">
        <f>YEAR(SalesDataTable[[#This Row],[Order Date]])</f>
        <v>2026</v>
      </c>
      <c r="U1883" s="18" t="str">
        <f>"Q"&amp;ROUNDUP(MONTH(SalesDataTable[[#This Row],[Order Date]])/3,0)</f>
        <v>Q3</v>
      </c>
      <c r="V1883" s="15">
        <f>MONTH(SalesDataTable[[#This Row],[Order Date]])</f>
        <v>9</v>
      </c>
      <c r="W1883" s="18" t="str">
        <f>TEXT(SalesDataTable[[#This Row],[Order Date]],"mmm")</f>
        <v>Sep</v>
      </c>
    </row>
    <row r="1884" spans="1:23" ht="15.6">
      <c r="A1884" s="11">
        <v>1375</v>
      </c>
      <c r="B1884" s="12">
        <v>46278</v>
      </c>
      <c r="C1884" s="11">
        <f t="shared" si="203"/>
        <v>2026</v>
      </c>
      <c r="D1884" s="13" t="str">
        <f t="shared" si="204"/>
        <v>Sep</v>
      </c>
      <c r="E1884" s="14" t="str">
        <f t="shared" si="205"/>
        <v>Q3</v>
      </c>
      <c r="F1884" s="11" t="s">
        <v>30</v>
      </c>
      <c r="G1884" s="11" t="s">
        <v>67</v>
      </c>
      <c r="H1884" s="11" t="s">
        <v>43</v>
      </c>
      <c r="I1884" s="11" t="s">
        <v>27</v>
      </c>
      <c r="J1884" s="11" t="s">
        <v>38</v>
      </c>
      <c r="K1884" s="11" t="s">
        <v>39</v>
      </c>
      <c r="L1884" s="15">
        <v>1</v>
      </c>
      <c r="M1884" s="16">
        <v>35.86</v>
      </c>
      <c r="N1884" s="17">
        <v>0</v>
      </c>
      <c r="O1884" s="16">
        <v>13.33</v>
      </c>
      <c r="P1884" s="16">
        <f t="shared" si="206"/>
        <v>35.86</v>
      </c>
      <c r="Q1884" s="16">
        <f t="shared" si="207"/>
        <v>13.33</v>
      </c>
      <c r="R1884" s="16">
        <f t="shared" si="208"/>
        <v>22.53</v>
      </c>
      <c r="S1884" s="18">
        <f t="shared" si="209"/>
        <v>0.62827663134411604</v>
      </c>
      <c r="T1884" s="19">
        <f>YEAR(SalesDataTable[[#This Row],[Order Date]])</f>
        <v>2026</v>
      </c>
      <c r="U1884" s="18" t="str">
        <f>"Q"&amp;ROUNDUP(MONTH(SalesDataTable[[#This Row],[Order Date]])/3,0)</f>
        <v>Q3</v>
      </c>
      <c r="V1884" s="15">
        <f>MONTH(SalesDataTable[[#This Row],[Order Date]])</f>
        <v>9</v>
      </c>
      <c r="W1884" s="18" t="str">
        <f>TEXT(SalesDataTable[[#This Row],[Order Date]],"mmm")</f>
        <v>Sep</v>
      </c>
    </row>
    <row r="1885" spans="1:23" ht="15.6">
      <c r="A1885" s="11">
        <v>2063</v>
      </c>
      <c r="B1885" s="12">
        <v>46278</v>
      </c>
      <c r="C1885" s="11">
        <f t="shared" si="203"/>
        <v>2026</v>
      </c>
      <c r="D1885" s="13" t="str">
        <f t="shared" si="204"/>
        <v>Sep</v>
      </c>
      <c r="E1885" s="14" t="str">
        <f t="shared" si="205"/>
        <v>Q3</v>
      </c>
      <c r="F1885" s="11" t="s">
        <v>30</v>
      </c>
      <c r="G1885" s="11" t="s">
        <v>73</v>
      </c>
      <c r="H1885" s="11" t="s">
        <v>43</v>
      </c>
      <c r="I1885" s="11" t="s">
        <v>27</v>
      </c>
      <c r="J1885" s="11" t="s">
        <v>38</v>
      </c>
      <c r="K1885" s="11" t="s">
        <v>68</v>
      </c>
      <c r="L1885" s="15">
        <v>3</v>
      </c>
      <c r="M1885" s="16">
        <v>130.28</v>
      </c>
      <c r="N1885" s="17">
        <v>0.1</v>
      </c>
      <c r="O1885" s="16">
        <v>65.33</v>
      </c>
      <c r="P1885" s="16">
        <f t="shared" si="206"/>
        <v>351.75599999999997</v>
      </c>
      <c r="Q1885" s="16">
        <f t="shared" si="207"/>
        <v>195.99</v>
      </c>
      <c r="R1885" s="16">
        <f t="shared" si="208"/>
        <v>155.76599999999999</v>
      </c>
      <c r="S1885" s="18">
        <f t="shared" si="209"/>
        <v>0.44282400300208102</v>
      </c>
      <c r="T1885" s="19">
        <f>YEAR(SalesDataTable[[#This Row],[Order Date]])</f>
        <v>2026</v>
      </c>
      <c r="U1885" s="18" t="str">
        <f>"Q"&amp;ROUNDUP(MONTH(SalesDataTable[[#This Row],[Order Date]])/3,0)</f>
        <v>Q3</v>
      </c>
      <c r="V1885" s="15">
        <f>MONTH(SalesDataTable[[#This Row],[Order Date]])</f>
        <v>9</v>
      </c>
      <c r="W1885" s="18" t="str">
        <f>TEXT(SalesDataTable[[#This Row],[Order Date]],"mmm")</f>
        <v>Sep</v>
      </c>
    </row>
    <row r="1886" spans="1:23" ht="15.6">
      <c r="A1886" s="11">
        <v>2563</v>
      </c>
      <c r="B1886" s="12">
        <v>46278</v>
      </c>
      <c r="C1886" s="11">
        <f t="shared" si="203"/>
        <v>2026</v>
      </c>
      <c r="D1886" s="13" t="str">
        <f t="shared" si="204"/>
        <v>Sep</v>
      </c>
      <c r="E1886" s="14" t="str">
        <f t="shared" si="205"/>
        <v>Q3</v>
      </c>
      <c r="F1886" s="11" t="s">
        <v>30</v>
      </c>
      <c r="G1886" s="11" t="s">
        <v>51</v>
      </c>
      <c r="H1886" s="11" t="s">
        <v>52</v>
      </c>
      <c r="I1886" s="11" t="s">
        <v>27</v>
      </c>
      <c r="J1886" s="11" t="s">
        <v>33</v>
      </c>
      <c r="K1886" s="11" t="s">
        <v>61</v>
      </c>
      <c r="L1886" s="15">
        <v>1</v>
      </c>
      <c r="M1886" s="16">
        <v>157.88999999999999</v>
      </c>
      <c r="N1886" s="17">
        <v>0.1</v>
      </c>
      <c r="O1886" s="16">
        <v>78.209999999999994</v>
      </c>
      <c r="P1886" s="16">
        <f t="shared" si="206"/>
        <v>142.101</v>
      </c>
      <c r="Q1886" s="16">
        <f t="shared" si="207"/>
        <v>78.209999999999994</v>
      </c>
      <c r="R1886" s="16">
        <f t="shared" si="208"/>
        <v>63.890999999999998</v>
      </c>
      <c r="S1886" s="18">
        <f t="shared" si="209"/>
        <v>0.44961682183798901</v>
      </c>
      <c r="T1886" s="19">
        <f>YEAR(SalesDataTable[[#This Row],[Order Date]])</f>
        <v>2026</v>
      </c>
      <c r="U1886" s="18" t="str">
        <f>"Q"&amp;ROUNDUP(MONTH(SalesDataTable[[#This Row],[Order Date]])/3,0)</f>
        <v>Q3</v>
      </c>
      <c r="V1886" s="15">
        <f>MONTH(SalesDataTable[[#This Row],[Order Date]])</f>
        <v>9</v>
      </c>
      <c r="W1886" s="18" t="str">
        <f>TEXT(SalesDataTable[[#This Row],[Order Date]],"mmm")</f>
        <v>Sep</v>
      </c>
    </row>
    <row r="1887" spans="1:23" ht="15.6">
      <c r="A1887" s="11">
        <v>2786</v>
      </c>
      <c r="B1887" s="12">
        <v>46278</v>
      </c>
      <c r="C1887" s="11">
        <f t="shared" si="203"/>
        <v>2026</v>
      </c>
      <c r="D1887" s="13" t="str">
        <f t="shared" si="204"/>
        <v>Sep</v>
      </c>
      <c r="E1887" s="14" t="str">
        <f t="shared" si="205"/>
        <v>Q3</v>
      </c>
      <c r="F1887" s="11" t="s">
        <v>44</v>
      </c>
      <c r="G1887" s="11" t="s">
        <v>57</v>
      </c>
      <c r="H1887" s="11" t="s">
        <v>26</v>
      </c>
      <c r="I1887" s="11" t="s">
        <v>37</v>
      </c>
      <c r="J1887" s="11" t="s">
        <v>58</v>
      </c>
      <c r="K1887" s="11" t="s">
        <v>59</v>
      </c>
      <c r="L1887" s="15">
        <v>2</v>
      </c>
      <c r="M1887" s="16">
        <v>40.83</v>
      </c>
      <c r="N1887" s="17">
        <v>0</v>
      </c>
      <c r="O1887" s="16">
        <v>14.56</v>
      </c>
      <c r="P1887" s="16">
        <f t="shared" si="206"/>
        <v>81.66</v>
      </c>
      <c r="Q1887" s="16">
        <f t="shared" si="207"/>
        <v>29.12</v>
      </c>
      <c r="R1887" s="16">
        <f t="shared" si="208"/>
        <v>52.54</v>
      </c>
      <c r="S1887" s="18">
        <f t="shared" si="209"/>
        <v>0.64339946118050495</v>
      </c>
      <c r="T1887" s="19">
        <f>YEAR(SalesDataTable[[#This Row],[Order Date]])</f>
        <v>2026</v>
      </c>
      <c r="U1887" s="18" t="str">
        <f>"Q"&amp;ROUNDUP(MONTH(SalesDataTable[[#This Row],[Order Date]])/3,0)</f>
        <v>Q3</v>
      </c>
      <c r="V1887" s="15">
        <f>MONTH(SalesDataTable[[#This Row],[Order Date]])</f>
        <v>9</v>
      </c>
      <c r="W1887" s="18" t="str">
        <f>TEXT(SalesDataTable[[#This Row],[Order Date]],"mmm")</f>
        <v>Sep</v>
      </c>
    </row>
    <row r="1888" spans="1:23" ht="15.6">
      <c r="A1888" s="11">
        <v>3269</v>
      </c>
      <c r="B1888" s="12">
        <v>46278</v>
      </c>
      <c r="C1888" s="11">
        <f t="shared" si="203"/>
        <v>2026</v>
      </c>
      <c r="D1888" s="13" t="str">
        <f t="shared" si="204"/>
        <v>Sep</v>
      </c>
      <c r="E1888" s="14" t="str">
        <f t="shared" si="205"/>
        <v>Q3</v>
      </c>
      <c r="F1888" s="11" t="s">
        <v>35</v>
      </c>
      <c r="G1888" s="11" t="s">
        <v>76</v>
      </c>
      <c r="H1888" s="11" t="s">
        <v>43</v>
      </c>
      <c r="I1888" s="11" t="s">
        <v>37</v>
      </c>
      <c r="J1888" s="11" t="s">
        <v>58</v>
      </c>
      <c r="K1888" s="11" t="s">
        <v>66</v>
      </c>
      <c r="L1888" s="15">
        <v>2</v>
      </c>
      <c r="M1888" s="16">
        <v>37.119999999999997</v>
      </c>
      <c r="N1888" s="17">
        <v>0</v>
      </c>
      <c r="O1888" s="16">
        <v>14.26</v>
      </c>
      <c r="P1888" s="16">
        <f t="shared" si="206"/>
        <v>74.239999999999995</v>
      </c>
      <c r="Q1888" s="16">
        <f t="shared" si="207"/>
        <v>28.52</v>
      </c>
      <c r="R1888" s="16">
        <f t="shared" si="208"/>
        <v>45.72</v>
      </c>
      <c r="S1888" s="18">
        <f t="shared" si="209"/>
        <v>0.615840517241379</v>
      </c>
      <c r="T1888" s="19">
        <f>YEAR(SalesDataTable[[#This Row],[Order Date]])</f>
        <v>2026</v>
      </c>
      <c r="U1888" s="18" t="str">
        <f>"Q"&amp;ROUNDUP(MONTH(SalesDataTable[[#This Row],[Order Date]])/3,0)</f>
        <v>Q3</v>
      </c>
      <c r="V1888" s="15">
        <f>MONTH(SalesDataTable[[#This Row],[Order Date]])</f>
        <v>9</v>
      </c>
      <c r="W1888" s="18" t="str">
        <f>TEXT(SalesDataTable[[#This Row],[Order Date]],"mmm")</f>
        <v>Sep</v>
      </c>
    </row>
    <row r="1889" spans="1:23" ht="15.6">
      <c r="A1889" s="11">
        <v>3346</v>
      </c>
      <c r="B1889" s="12">
        <v>46278</v>
      </c>
      <c r="C1889" s="11">
        <f t="shared" si="203"/>
        <v>2026</v>
      </c>
      <c r="D1889" s="13" t="str">
        <f t="shared" si="204"/>
        <v>Sep</v>
      </c>
      <c r="E1889" s="14" t="str">
        <f t="shared" si="205"/>
        <v>Q3</v>
      </c>
      <c r="F1889" s="11" t="s">
        <v>44</v>
      </c>
      <c r="G1889" s="11" t="s">
        <v>57</v>
      </c>
      <c r="H1889" s="11" t="s">
        <v>26</v>
      </c>
      <c r="I1889" s="11" t="s">
        <v>27</v>
      </c>
      <c r="J1889" s="11" t="s">
        <v>47</v>
      </c>
      <c r="K1889" s="11" t="s">
        <v>75</v>
      </c>
      <c r="L1889" s="15">
        <v>2</v>
      </c>
      <c r="M1889" s="16">
        <v>124.04</v>
      </c>
      <c r="N1889" s="17">
        <v>0.05</v>
      </c>
      <c r="O1889" s="16">
        <v>59.29</v>
      </c>
      <c r="P1889" s="16">
        <f t="shared" si="206"/>
        <v>235.67599999999999</v>
      </c>
      <c r="Q1889" s="16">
        <f t="shared" si="207"/>
        <v>118.58</v>
      </c>
      <c r="R1889" s="16">
        <f t="shared" si="208"/>
        <v>117.096</v>
      </c>
      <c r="S1889" s="18">
        <f t="shared" si="209"/>
        <v>0.49685160983723398</v>
      </c>
      <c r="T1889" s="19">
        <f>YEAR(SalesDataTable[[#This Row],[Order Date]])</f>
        <v>2026</v>
      </c>
      <c r="U1889" s="18" t="str">
        <f>"Q"&amp;ROUNDUP(MONTH(SalesDataTable[[#This Row],[Order Date]])/3,0)</f>
        <v>Q3</v>
      </c>
      <c r="V1889" s="15">
        <f>MONTH(SalesDataTable[[#This Row],[Order Date]])</f>
        <v>9</v>
      </c>
      <c r="W1889" s="18" t="str">
        <f>TEXT(SalesDataTable[[#This Row],[Order Date]],"mmm")</f>
        <v>Sep</v>
      </c>
    </row>
    <row r="1890" spans="1:23" ht="15.6">
      <c r="A1890" s="11">
        <v>4097</v>
      </c>
      <c r="B1890" s="12">
        <v>46278</v>
      </c>
      <c r="C1890" s="11">
        <f t="shared" si="203"/>
        <v>2026</v>
      </c>
      <c r="D1890" s="13" t="str">
        <f t="shared" si="204"/>
        <v>Sep</v>
      </c>
      <c r="E1890" s="14" t="str">
        <f t="shared" si="205"/>
        <v>Q3</v>
      </c>
      <c r="F1890" s="11" t="s">
        <v>30</v>
      </c>
      <c r="G1890" s="11" t="s">
        <v>67</v>
      </c>
      <c r="H1890" s="11" t="s">
        <v>26</v>
      </c>
      <c r="I1890" s="11" t="s">
        <v>27</v>
      </c>
      <c r="J1890" s="11" t="s">
        <v>33</v>
      </c>
      <c r="K1890" s="11" t="s">
        <v>41</v>
      </c>
      <c r="L1890" s="15">
        <v>1</v>
      </c>
      <c r="M1890" s="16">
        <v>142.36000000000001</v>
      </c>
      <c r="N1890" s="17">
        <v>0</v>
      </c>
      <c r="O1890" s="16">
        <v>78.3</v>
      </c>
      <c r="P1890" s="16">
        <f t="shared" si="206"/>
        <v>142.36000000000001</v>
      </c>
      <c r="Q1890" s="16">
        <f t="shared" si="207"/>
        <v>78.3</v>
      </c>
      <c r="R1890" s="16">
        <f t="shared" si="208"/>
        <v>64.06</v>
      </c>
      <c r="S1890" s="18">
        <f t="shared" si="209"/>
        <v>0.449985951109862</v>
      </c>
      <c r="T1890" s="19">
        <f>YEAR(SalesDataTable[[#This Row],[Order Date]])</f>
        <v>2026</v>
      </c>
      <c r="U1890" s="18" t="str">
        <f>"Q"&amp;ROUNDUP(MONTH(SalesDataTable[[#This Row],[Order Date]])/3,0)</f>
        <v>Q3</v>
      </c>
      <c r="V1890" s="15">
        <f>MONTH(SalesDataTable[[#This Row],[Order Date]])</f>
        <v>9</v>
      </c>
      <c r="W1890" s="18" t="str">
        <f>TEXT(SalesDataTable[[#This Row],[Order Date]],"mmm")</f>
        <v>Sep</v>
      </c>
    </row>
    <row r="1891" spans="1:23" ht="15.6">
      <c r="A1891" s="11">
        <v>4208</v>
      </c>
      <c r="B1891" s="12">
        <v>46278</v>
      </c>
      <c r="C1891" s="11">
        <f t="shared" si="203"/>
        <v>2026</v>
      </c>
      <c r="D1891" s="13" t="str">
        <f t="shared" si="204"/>
        <v>Sep</v>
      </c>
      <c r="E1891" s="14" t="str">
        <f t="shared" si="205"/>
        <v>Q3</v>
      </c>
      <c r="F1891" s="11" t="s">
        <v>30</v>
      </c>
      <c r="G1891" s="11" t="s">
        <v>67</v>
      </c>
      <c r="H1891" s="11" t="s">
        <v>32</v>
      </c>
      <c r="I1891" s="11" t="s">
        <v>40</v>
      </c>
      <c r="J1891" s="11" t="s">
        <v>28</v>
      </c>
      <c r="K1891" s="11" t="s">
        <v>54</v>
      </c>
      <c r="L1891" s="15">
        <v>6</v>
      </c>
      <c r="M1891" s="16">
        <v>104.11</v>
      </c>
      <c r="N1891" s="17">
        <v>0.1</v>
      </c>
      <c r="O1891" s="16">
        <v>49</v>
      </c>
      <c r="P1891" s="16">
        <f t="shared" si="206"/>
        <v>562.19399999999996</v>
      </c>
      <c r="Q1891" s="16">
        <f t="shared" si="207"/>
        <v>294</v>
      </c>
      <c r="R1891" s="16">
        <f t="shared" si="208"/>
        <v>268.19400000000002</v>
      </c>
      <c r="S1891" s="18">
        <f t="shared" si="209"/>
        <v>0.47704884790659402</v>
      </c>
      <c r="T1891" s="19">
        <f>YEAR(SalesDataTable[[#This Row],[Order Date]])</f>
        <v>2026</v>
      </c>
      <c r="U1891" s="18" t="str">
        <f>"Q"&amp;ROUNDUP(MONTH(SalesDataTable[[#This Row],[Order Date]])/3,0)</f>
        <v>Q3</v>
      </c>
      <c r="V1891" s="15">
        <f>MONTH(SalesDataTable[[#This Row],[Order Date]])</f>
        <v>9</v>
      </c>
      <c r="W1891" s="18" t="str">
        <f>TEXT(SalesDataTable[[#This Row],[Order Date]],"mmm")</f>
        <v>Sep</v>
      </c>
    </row>
    <row r="1892" spans="1:23" ht="15.6">
      <c r="A1892" s="11">
        <v>4606</v>
      </c>
      <c r="B1892" s="12">
        <v>46278</v>
      </c>
      <c r="C1892" s="11">
        <f t="shared" si="203"/>
        <v>2026</v>
      </c>
      <c r="D1892" s="13" t="str">
        <f t="shared" si="204"/>
        <v>Sep</v>
      </c>
      <c r="E1892" s="14" t="str">
        <f t="shared" si="205"/>
        <v>Q3</v>
      </c>
      <c r="F1892" s="11" t="s">
        <v>44</v>
      </c>
      <c r="G1892" s="11" t="s">
        <v>57</v>
      </c>
      <c r="H1892" s="11" t="s">
        <v>26</v>
      </c>
      <c r="I1892" s="11" t="s">
        <v>40</v>
      </c>
      <c r="J1892" s="11" t="s">
        <v>47</v>
      </c>
      <c r="K1892" s="11" t="s">
        <v>48</v>
      </c>
      <c r="L1892" s="15">
        <v>1</v>
      </c>
      <c r="M1892" s="16">
        <v>335.02</v>
      </c>
      <c r="N1892" s="17">
        <v>0.05</v>
      </c>
      <c r="O1892" s="16">
        <v>198.44</v>
      </c>
      <c r="P1892" s="16">
        <f t="shared" si="206"/>
        <v>318.26900000000001</v>
      </c>
      <c r="Q1892" s="16">
        <f t="shared" si="207"/>
        <v>198.44</v>
      </c>
      <c r="R1892" s="16">
        <f t="shared" si="208"/>
        <v>119.82899999999999</v>
      </c>
      <c r="S1892" s="18">
        <f t="shared" si="209"/>
        <v>0.37650226695028399</v>
      </c>
      <c r="T1892" s="19">
        <f>YEAR(SalesDataTable[[#This Row],[Order Date]])</f>
        <v>2026</v>
      </c>
      <c r="U1892" s="18" t="str">
        <f>"Q"&amp;ROUNDUP(MONTH(SalesDataTable[[#This Row],[Order Date]])/3,0)</f>
        <v>Q3</v>
      </c>
      <c r="V1892" s="15">
        <f>MONTH(SalesDataTable[[#This Row],[Order Date]])</f>
        <v>9</v>
      </c>
      <c r="W1892" s="18" t="str">
        <f>TEXT(SalesDataTable[[#This Row],[Order Date]],"mmm")</f>
        <v>Sep</v>
      </c>
    </row>
    <row r="1893" spans="1:23" ht="15.6">
      <c r="A1893" s="11">
        <v>222</v>
      </c>
      <c r="B1893" s="12">
        <v>46279</v>
      </c>
      <c r="C1893" s="11">
        <f t="shared" si="203"/>
        <v>2026</v>
      </c>
      <c r="D1893" s="13" t="str">
        <f t="shared" si="204"/>
        <v>Sep</v>
      </c>
      <c r="E1893" s="14" t="str">
        <f t="shared" si="205"/>
        <v>Q3</v>
      </c>
      <c r="F1893" s="11" t="s">
        <v>30</v>
      </c>
      <c r="G1893" s="11" t="s">
        <v>67</v>
      </c>
      <c r="H1893" s="11" t="s">
        <v>26</v>
      </c>
      <c r="I1893" s="11" t="s">
        <v>27</v>
      </c>
      <c r="J1893" s="11" t="s">
        <v>28</v>
      </c>
      <c r="K1893" s="11" t="s">
        <v>46</v>
      </c>
      <c r="L1893" s="15">
        <v>2</v>
      </c>
      <c r="M1893" s="16">
        <v>49.69</v>
      </c>
      <c r="N1893" s="17">
        <v>0.05</v>
      </c>
      <c r="O1893" s="16">
        <v>22.55</v>
      </c>
      <c r="P1893" s="16">
        <f t="shared" si="206"/>
        <v>94.411000000000001</v>
      </c>
      <c r="Q1893" s="16">
        <f t="shared" si="207"/>
        <v>45.1</v>
      </c>
      <c r="R1893" s="16">
        <f t="shared" si="208"/>
        <v>49.311</v>
      </c>
      <c r="S1893" s="18">
        <f t="shared" si="209"/>
        <v>0.52230142674052804</v>
      </c>
      <c r="T1893" s="19">
        <f>YEAR(SalesDataTable[[#This Row],[Order Date]])</f>
        <v>2026</v>
      </c>
      <c r="U1893" s="18" t="str">
        <f>"Q"&amp;ROUNDUP(MONTH(SalesDataTable[[#This Row],[Order Date]])/3,0)</f>
        <v>Q3</v>
      </c>
      <c r="V1893" s="15">
        <f>MONTH(SalesDataTable[[#This Row],[Order Date]])</f>
        <v>9</v>
      </c>
      <c r="W1893" s="18" t="str">
        <f>TEXT(SalesDataTable[[#This Row],[Order Date]],"mmm")</f>
        <v>Sep</v>
      </c>
    </row>
    <row r="1894" spans="1:23" ht="15.6">
      <c r="A1894" s="11">
        <v>241</v>
      </c>
      <c r="B1894" s="12">
        <v>46279</v>
      </c>
      <c r="C1894" s="11">
        <f t="shared" si="203"/>
        <v>2026</v>
      </c>
      <c r="D1894" s="13" t="str">
        <f t="shared" si="204"/>
        <v>Sep</v>
      </c>
      <c r="E1894" s="14" t="str">
        <f t="shared" si="205"/>
        <v>Q3</v>
      </c>
      <c r="F1894" s="11" t="s">
        <v>35</v>
      </c>
      <c r="G1894" s="11" t="s">
        <v>49</v>
      </c>
      <c r="H1894" s="11" t="s">
        <v>26</v>
      </c>
      <c r="I1894" s="11" t="s">
        <v>27</v>
      </c>
      <c r="J1894" s="11" t="s">
        <v>28</v>
      </c>
      <c r="K1894" s="11" t="s">
        <v>46</v>
      </c>
      <c r="L1894" s="15">
        <v>4</v>
      </c>
      <c r="M1894" s="16">
        <v>50.5</v>
      </c>
      <c r="N1894" s="17">
        <v>0</v>
      </c>
      <c r="O1894" s="16">
        <v>23.02</v>
      </c>
      <c r="P1894" s="16">
        <f t="shared" si="206"/>
        <v>202</v>
      </c>
      <c r="Q1894" s="16">
        <f t="shared" si="207"/>
        <v>92.08</v>
      </c>
      <c r="R1894" s="16">
        <f t="shared" si="208"/>
        <v>109.92</v>
      </c>
      <c r="S1894" s="18">
        <f t="shared" si="209"/>
        <v>0.54415841584158398</v>
      </c>
      <c r="T1894" s="19">
        <f>YEAR(SalesDataTable[[#This Row],[Order Date]])</f>
        <v>2026</v>
      </c>
      <c r="U1894" s="18" t="str">
        <f>"Q"&amp;ROUNDUP(MONTH(SalesDataTable[[#This Row],[Order Date]])/3,0)</f>
        <v>Q3</v>
      </c>
      <c r="V1894" s="15">
        <f>MONTH(SalesDataTable[[#This Row],[Order Date]])</f>
        <v>9</v>
      </c>
      <c r="W1894" s="18" t="str">
        <f>TEXT(SalesDataTable[[#This Row],[Order Date]],"mmm")</f>
        <v>Sep</v>
      </c>
    </row>
    <row r="1895" spans="1:23" ht="15.6">
      <c r="A1895" s="11">
        <v>753</v>
      </c>
      <c r="B1895" s="12">
        <v>46279</v>
      </c>
      <c r="C1895" s="11">
        <f t="shared" si="203"/>
        <v>2026</v>
      </c>
      <c r="D1895" s="13" t="str">
        <f t="shared" si="204"/>
        <v>Sep</v>
      </c>
      <c r="E1895" s="14" t="str">
        <f t="shared" si="205"/>
        <v>Q3</v>
      </c>
      <c r="F1895" s="11" t="s">
        <v>44</v>
      </c>
      <c r="G1895" s="11" t="s">
        <v>45</v>
      </c>
      <c r="H1895" s="11" t="s">
        <v>43</v>
      </c>
      <c r="I1895" s="11" t="s">
        <v>27</v>
      </c>
      <c r="J1895" s="11" t="s">
        <v>38</v>
      </c>
      <c r="K1895" s="11" t="s">
        <v>56</v>
      </c>
      <c r="L1895" s="15">
        <v>1</v>
      </c>
      <c r="M1895" s="16">
        <v>47.55</v>
      </c>
      <c r="N1895" s="17">
        <v>0.05</v>
      </c>
      <c r="O1895" s="16">
        <v>18.350000000000001</v>
      </c>
      <c r="P1895" s="16">
        <f t="shared" si="206"/>
        <v>45.172499999999999</v>
      </c>
      <c r="Q1895" s="16">
        <f t="shared" si="207"/>
        <v>18.350000000000001</v>
      </c>
      <c r="R1895" s="16">
        <f t="shared" si="208"/>
        <v>26.822500000000002</v>
      </c>
      <c r="S1895" s="18">
        <f t="shared" si="209"/>
        <v>0.59377940118434902</v>
      </c>
      <c r="T1895" s="19">
        <f>YEAR(SalesDataTable[[#This Row],[Order Date]])</f>
        <v>2026</v>
      </c>
      <c r="U1895" s="18" t="str">
        <f>"Q"&amp;ROUNDUP(MONTH(SalesDataTable[[#This Row],[Order Date]])/3,0)</f>
        <v>Q3</v>
      </c>
      <c r="V1895" s="15">
        <f>MONTH(SalesDataTable[[#This Row],[Order Date]])</f>
        <v>9</v>
      </c>
      <c r="W1895" s="18" t="str">
        <f>TEXT(SalesDataTable[[#This Row],[Order Date]],"mmm")</f>
        <v>Sep</v>
      </c>
    </row>
    <row r="1896" spans="1:23" ht="15.6">
      <c r="A1896" s="11">
        <v>2530</v>
      </c>
      <c r="B1896" s="12">
        <v>46279</v>
      </c>
      <c r="C1896" s="11">
        <f t="shared" si="203"/>
        <v>2026</v>
      </c>
      <c r="D1896" s="13" t="str">
        <f t="shared" si="204"/>
        <v>Sep</v>
      </c>
      <c r="E1896" s="14" t="str">
        <f t="shared" si="205"/>
        <v>Q3</v>
      </c>
      <c r="F1896" s="11" t="s">
        <v>44</v>
      </c>
      <c r="G1896" s="11" t="s">
        <v>55</v>
      </c>
      <c r="H1896" s="11" t="s">
        <v>26</v>
      </c>
      <c r="I1896" s="11" t="s">
        <v>37</v>
      </c>
      <c r="J1896" s="11" t="s">
        <v>38</v>
      </c>
      <c r="K1896" s="11" t="s">
        <v>56</v>
      </c>
      <c r="L1896" s="15">
        <v>6</v>
      </c>
      <c r="M1896" s="16">
        <v>46.16</v>
      </c>
      <c r="N1896" s="17">
        <v>0.1</v>
      </c>
      <c r="O1896" s="16">
        <v>18.39</v>
      </c>
      <c r="P1896" s="16">
        <f t="shared" si="206"/>
        <v>249.26400000000001</v>
      </c>
      <c r="Q1896" s="16">
        <f t="shared" si="207"/>
        <v>110.34</v>
      </c>
      <c r="R1896" s="16">
        <f t="shared" si="208"/>
        <v>138.92400000000001</v>
      </c>
      <c r="S1896" s="18">
        <f t="shared" si="209"/>
        <v>0.55733679953783899</v>
      </c>
      <c r="T1896" s="19">
        <f>YEAR(SalesDataTable[[#This Row],[Order Date]])</f>
        <v>2026</v>
      </c>
      <c r="U1896" s="18" t="str">
        <f>"Q"&amp;ROUNDUP(MONTH(SalesDataTable[[#This Row],[Order Date]])/3,0)</f>
        <v>Q3</v>
      </c>
      <c r="V1896" s="15">
        <f>MONTH(SalesDataTable[[#This Row],[Order Date]])</f>
        <v>9</v>
      </c>
      <c r="W1896" s="18" t="str">
        <f>TEXT(SalesDataTable[[#This Row],[Order Date]],"mmm")</f>
        <v>Sep</v>
      </c>
    </row>
    <row r="1897" spans="1:23" ht="15.6">
      <c r="A1897" s="11">
        <v>572</v>
      </c>
      <c r="B1897" s="12">
        <v>46280</v>
      </c>
      <c r="C1897" s="11">
        <f t="shared" si="203"/>
        <v>2026</v>
      </c>
      <c r="D1897" s="13" t="str">
        <f t="shared" si="204"/>
        <v>Sep</v>
      </c>
      <c r="E1897" s="14" t="str">
        <f t="shared" si="205"/>
        <v>Q3</v>
      </c>
      <c r="F1897" s="11" t="s">
        <v>24</v>
      </c>
      <c r="G1897" s="11" t="s">
        <v>74</v>
      </c>
      <c r="H1897" s="11" t="s">
        <v>43</v>
      </c>
      <c r="I1897" s="11" t="s">
        <v>27</v>
      </c>
      <c r="J1897" s="11" t="s">
        <v>38</v>
      </c>
      <c r="K1897" s="11" t="s">
        <v>68</v>
      </c>
      <c r="L1897" s="15">
        <v>2</v>
      </c>
      <c r="M1897" s="16">
        <v>135.79</v>
      </c>
      <c r="N1897" s="17">
        <v>0.05</v>
      </c>
      <c r="O1897" s="16">
        <v>66.53</v>
      </c>
      <c r="P1897" s="16">
        <f t="shared" si="206"/>
        <v>258.00099999999998</v>
      </c>
      <c r="Q1897" s="16">
        <f t="shared" si="207"/>
        <v>133.06</v>
      </c>
      <c r="R1897" s="16">
        <f t="shared" si="208"/>
        <v>124.941</v>
      </c>
      <c r="S1897" s="18">
        <f t="shared" si="209"/>
        <v>0.484265564862152</v>
      </c>
      <c r="T1897" s="19">
        <f>YEAR(SalesDataTable[[#This Row],[Order Date]])</f>
        <v>2026</v>
      </c>
      <c r="U1897" s="18" t="str">
        <f>"Q"&amp;ROUNDUP(MONTH(SalesDataTable[[#This Row],[Order Date]])/3,0)</f>
        <v>Q3</v>
      </c>
      <c r="V1897" s="15">
        <f>MONTH(SalesDataTable[[#This Row],[Order Date]])</f>
        <v>9</v>
      </c>
      <c r="W1897" s="18" t="str">
        <f>TEXT(SalesDataTable[[#This Row],[Order Date]],"mmm")</f>
        <v>Sep</v>
      </c>
    </row>
    <row r="1898" spans="1:23" ht="15.6">
      <c r="A1898" s="11">
        <v>874</v>
      </c>
      <c r="B1898" s="12">
        <v>46280</v>
      </c>
      <c r="C1898" s="11">
        <f t="shared" si="203"/>
        <v>2026</v>
      </c>
      <c r="D1898" s="13" t="str">
        <f t="shared" si="204"/>
        <v>Sep</v>
      </c>
      <c r="E1898" s="14" t="str">
        <f t="shared" si="205"/>
        <v>Q3</v>
      </c>
      <c r="F1898" s="11" t="s">
        <v>24</v>
      </c>
      <c r="G1898" s="11" t="s">
        <v>74</v>
      </c>
      <c r="H1898" s="11" t="s">
        <v>26</v>
      </c>
      <c r="I1898" s="11" t="s">
        <v>27</v>
      </c>
      <c r="J1898" s="11" t="s">
        <v>33</v>
      </c>
      <c r="K1898" s="11" t="s">
        <v>41</v>
      </c>
      <c r="L1898" s="15">
        <v>2</v>
      </c>
      <c r="M1898" s="16">
        <v>141.91999999999999</v>
      </c>
      <c r="N1898" s="17">
        <v>0</v>
      </c>
      <c r="O1898" s="16">
        <v>79.900000000000006</v>
      </c>
      <c r="P1898" s="16">
        <f t="shared" si="206"/>
        <v>283.83999999999997</v>
      </c>
      <c r="Q1898" s="16">
        <f t="shared" si="207"/>
        <v>159.80000000000001</v>
      </c>
      <c r="R1898" s="16">
        <f t="shared" si="208"/>
        <v>124.04</v>
      </c>
      <c r="S1898" s="18">
        <f t="shared" si="209"/>
        <v>0.43700676437429498</v>
      </c>
      <c r="T1898" s="19">
        <f>YEAR(SalesDataTable[[#This Row],[Order Date]])</f>
        <v>2026</v>
      </c>
      <c r="U1898" s="18" t="str">
        <f>"Q"&amp;ROUNDUP(MONTH(SalesDataTable[[#This Row],[Order Date]])/3,0)</f>
        <v>Q3</v>
      </c>
      <c r="V1898" s="15">
        <f>MONTH(SalesDataTable[[#This Row],[Order Date]])</f>
        <v>9</v>
      </c>
      <c r="W1898" s="18" t="str">
        <f>TEXT(SalesDataTable[[#This Row],[Order Date]],"mmm")</f>
        <v>Sep</v>
      </c>
    </row>
    <row r="1899" spans="1:23" ht="15.6">
      <c r="A1899" s="11">
        <v>937</v>
      </c>
      <c r="B1899" s="12">
        <v>46280</v>
      </c>
      <c r="C1899" s="11">
        <f t="shared" si="203"/>
        <v>2026</v>
      </c>
      <c r="D1899" s="13" t="str">
        <f t="shared" si="204"/>
        <v>Sep</v>
      </c>
      <c r="E1899" s="14" t="str">
        <f t="shared" si="205"/>
        <v>Q3</v>
      </c>
      <c r="F1899" s="11" t="s">
        <v>44</v>
      </c>
      <c r="G1899" s="11" t="s">
        <v>45</v>
      </c>
      <c r="H1899" s="11" t="s">
        <v>52</v>
      </c>
      <c r="I1899" s="11" t="s">
        <v>40</v>
      </c>
      <c r="J1899" s="11" t="s">
        <v>33</v>
      </c>
      <c r="K1899" s="11" t="s">
        <v>41</v>
      </c>
      <c r="L1899" s="15">
        <v>1</v>
      </c>
      <c r="M1899" s="16">
        <v>146.41</v>
      </c>
      <c r="N1899" s="17">
        <v>0.15</v>
      </c>
      <c r="O1899" s="16">
        <v>80.87</v>
      </c>
      <c r="P1899" s="16">
        <f t="shared" si="206"/>
        <v>124.4485</v>
      </c>
      <c r="Q1899" s="16">
        <f t="shared" si="207"/>
        <v>80.87</v>
      </c>
      <c r="R1899" s="16">
        <f t="shared" si="208"/>
        <v>43.578499999999998</v>
      </c>
      <c r="S1899" s="18">
        <f t="shared" si="209"/>
        <v>0.35017296311325602</v>
      </c>
      <c r="T1899" s="19">
        <f>YEAR(SalesDataTable[[#This Row],[Order Date]])</f>
        <v>2026</v>
      </c>
      <c r="U1899" s="18" t="str">
        <f>"Q"&amp;ROUNDUP(MONTH(SalesDataTable[[#This Row],[Order Date]])/3,0)</f>
        <v>Q3</v>
      </c>
      <c r="V1899" s="15">
        <f>MONTH(SalesDataTable[[#This Row],[Order Date]])</f>
        <v>9</v>
      </c>
      <c r="W1899" s="18" t="str">
        <f>TEXT(SalesDataTable[[#This Row],[Order Date]],"mmm")</f>
        <v>Sep</v>
      </c>
    </row>
    <row r="1900" spans="1:23" ht="15.6">
      <c r="A1900" s="11">
        <v>1229</v>
      </c>
      <c r="B1900" s="12">
        <v>46280</v>
      </c>
      <c r="C1900" s="11">
        <f t="shared" si="203"/>
        <v>2026</v>
      </c>
      <c r="D1900" s="13" t="str">
        <f t="shared" si="204"/>
        <v>Sep</v>
      </c>
      <c r="E1900" s="14" t="str">
        <f t="shared" si="205"/>
        <v>Q3</v>
      </c>
      <c r="F1900" s="11" t="s">
        <v>30</v>
      </c>
      <c r="G1900" s="11" t="s">
        <v>31</v>
      </c>
      <c r="H1900" s="11" t="s">
        <v>52</v>
      </c>
      <c r="I1900" s="11" t="s">
        <v>37</v>
      </c>
      <c r="J1900" s="11" t="s">
        <v>28</v>
      </c>
      <c r="K1900" s="11" t="s">
        <v>50</v>
      </c>
      <c r="L1900" s="15">
        <v>5</v>
      </c>
      <c r="M1900" s="16">
        <v>40.17</v>
      </c>
      <c r="N1900" s="17">
        <v>0</v>
      </c>
      <c r="O1900" s="16">
        <v>16.27</v>
      </c>
      <c r="P1900" s="16">
        <f t="shared" si="206"/>
        <v>200.85</v>
      </c>
      <c r="Q1900" s="16">
        <f t="shared" si="207"/>
        <v>81.349999999999994</v>
      </c>
      <c r="R1900" s="16">
        <f t="shared" si="208"/>
        <v>119.5</v>
      </c>
      <c r="S1900" s="18">
        <f t="shared" si="209"/>
        <v>0.59497137167040104</v>
      </c>
      <c r="T1900" s="19">
        <f>YEAR(SalesDataTable[[#This Row],[Order Date]])</f>
        <v>2026</v>
      </c>
      <c r="U1900" s="18" t="str">
        <f>"Q"&amp;ROUNDUP(MONTH(SalesDataTable[[#This Row],[Order Date]])/3,0)</f>
        <v>Q3</v>
      </c>
      <c r="V1900" s="15">
        <f>MONTH(SalesDataTable[[#This Row],[Order Date]])</f>
        <v>9</v>
      </c>
      <c r="W1900" s="18" t="str">
        <f>TEXT(SalesDataTable[[#This Row],[Order Date]],"mmm")</f>
        <v>Sep</v>
      </c>
    </row>
    <row r="1901" spans="1:23" ht="15.6">
      <c r="A1901" s="11">
        <v>2186</v>
      </c>
      <c r="B1901" s="12">
        <v>46280</v>
      </c>
      <c r="C1901" s="11">
        <f t="shared" si="203"/>
        <v>2026</v>
      </c>
      <c r="D1901" s="13" t="str">
        <f t="shared" si="204"/>
        <v>Sep</v>
      </c>
      <c r="E1901" s="14" t="str">
        <f t="shared" si="205"/>
        <v>Q3</v>
      </c>
      <c r="F1901" s="11" t="s">
        <v>35</v>
      </c>
      <c r="G1901" s="11" t="s">
        <v>36</v>
      </c>
      <c r="H1901" s="11" t="s">
        <v>26</v>
      </c>
      <c r="I1901" s="11" t="s">
        <v>27</v>
      </c>
      <c r="J1901" s="11" t="s">
        <v>33</v>
      </c>
      <c r="K1901" s="11" t="s">
        <v>34</v>
      </c>
      <c r="L1901" s="15">
        <v>2</v>
      </c>
      <c r="M1901" s="16">
        <v>91.6</v>
      </c>
      <c r="N1901" s="17">
        <v>0</v>
      </c>
      <c r="O1901" s="16">
        <v>46.54</v>
      </c>
      <c r="P1901" s="16">
        <f t="shared" si="206"/>
        <v>183.2</v>
      </c>
      <c r="Q1901" s="16">
        <f t="shared" si="207"/>
        <v>93.08</v>
      </c>
      <c r="R1901" s="16">
        <f t="shared" si="208"/>
        <v>90.12</v>
      </c>
      <c r="S1901" s="18">
        <f t="shared" si="209"/>
        <v>0.49192139737991297</v>
      </c>
      <c r="T1901" s="19">
        <f>YEAR(SalesDataTable[[#This Row],[Order Date]])</f>
        <v>2026</v>
      </c>
      <c r="U1901" s="18" t="str">
        <f>"Q"&amp;ROUNDUP(MONTH(SalesDataTable[[#This Row],[Order Date]])/3,0)</f>
        <v>Q3</v>
      </c>
      <c r="V1901" s="15">
        <f>MONTH(SalesDataTable[[#This Row],[Order Date]])</f>
        <v>9</v>
      </c>
      <c r="W1901" s="18" t="str">
        <f>TEXT(SalesDataTable[[#This Row],[Order Date]],"mmm")</f>
        <v>Sep</v>
      </c>
    </row>
    <row r="1902" spans="1:23" ht="15.6">
      <c r="A1902" s="11">
        <v>2922</v>
      </c>
      <c r="B1902" s="12">
        <v>46280</v>
      </c>
      <c r="C1902" s="11">
        <f t="shared" si="203"/>
        <v>2026</v>
      </c>
      <c r="D1902" s="13" t="str">
        <f t="shared" si="204"/>
        <v>Sep</v>
      </c>
      <c r="E1902" s="14" t="str">
        <f t="shared" si="205"/>
        <v>Q3</v>
      </c>
      <c r="F1902" s="11" t="s">
        <v>35</v>
      </c>
      <c r="G1902" s="11" t="s">
        <v>36</v>
      </c>
      <c r="H1902" s="11" t="s">
        <v>26</v>
      </c>
      <c r="I1902" s="11" t="s">
        <v>37</v>
      </c>
      <c r="J1902" s="11" t="s">
        <v>58</v>
      </c>
      <c r="K1902" s="11" t="s">
        <v>62</v>
      </c>
      <c r="L1902" s="15">
        <v>4</v>
      </c>
      <c r="M1902" s="16">
        <v>121.47</v>
      </c>
      <c r="N1902" s="17">
        <v>0.05</v>
      </c>
      <c r="O1902" s="16">
        <v>67.650000000000006</v>
      </c>
      <c r="P1902" s="16">
        <f t="shared" si="206"/>
        <v>461.58600000000001</v>
      </c>
      <c r="Q1902" s="16">
        <f t="shared" si="207"/>
        <v>270.60000000000002</v>
      </c>
      <c r="R1902" s="16">
        <f t="shared" si="208"/>
        <v>190.98599999999999</v>
      </c>
      <c r="S1902" s="18">
        <f t="shared" si="209"/>
        <v>0.41376038268058402</v>
      </c>
      <c r="T1902" s="19">
        <f>YEAR(SalesDataTable[[#This Row],[Order Date]])</f>
        <v>2026</v>
      </c>
      <c r="U1902" s="18" t="str">
        <f>"Q"&amp;ROUNDUP(MONTH(SalesDataTable[[#This Row],[Order Date]])/3,0)</f>
        <v>Q3</v>
      </c>
      <c r="V1902" s="15">
        <f>MONTH(SalesDataTable[[#This Row],[Order Date]])</f>
        <v>9</v>
      </c>
      <c r="W1902" s="18" t="str">
        <f>TEXT(SalesDataTable[[#This Row],[Order Date]],"mmm")</f>
        <v>Sep</v>
      </c>
    </row>
    <row r="1903" spans="1:23" ht="15.6">
      <c r="A1903" s="11">
        <v>3140</v>
      </c>
      <c r="B1903" s="12">
        <v>46280</v>
      </c>
      <c r="C1903" s="11">
        <f t="shared" si="203"/>
        <v>2026</v>
      </c>
      <c r="D1903" s="13" t="str">
        <f t="shared" si="204"/>
        <v>Sep</v>
      </c>
      <c r="E1903" s="14" t="str">
        <f t="shared" si="205"/>
        <v>Q3</v>
      </c>
      <c r="F1903" s="11" t="s">
        <v>30</v>
      </c>
      <c r="G1903" s="11" t="s">
        <v>67</v>
      </c>
      <c r="H1903" s="11" t="s">
        <v>52</v>
      </c>
      <c r="I1903" s="11" t="s">
        <v>37</v>
      </c>
      <c r="J1903" s="11" t="s">
        <v>47</v>
      </c>
      <c r="K1903" s="11" t="s">
        <v>75</v>
      </c>
      <c r="L1903" s="15">
        <v>2</v>
      </c>
      <c r="M1903" s="16">
        <v>122.69</v>
      </c>
      <c r="N1903" s="17">
        <v>0</v>
      </c>
      <c r="O1903" s="16">
        <v>61.4</v>
      </c>
      <c r="P1903" s="16">
        <f t="shared" si="206"/>
        <v>245.38</v>
      </c>
      <c r="Q1903" s="16">
        <f t="shared" si="207"/>
        <v>122.8</v>
      </c>
      <c r="R1903" s="16">
        <f t="shared" si="208"/>
        <v>122.58</v>
      </c>
      <c r="S1903" s="18">
        <f t="shared" si="209"/>
        <v>0.49955171570625201</v>
      </c>
      <c r="T1903" s="19">
        <f>YEAR(SalesDataTable[[#This Row],[Order Date]])</f>
        <v>2026</v>
      </c>
      <c r="U1903" s="18" t="str">
        <f>"Q"&amp;ROUNDUP(MONTH(SalesDataTable[[#This Row],[Order Date]])/3,0)</f>
        <v>Q3</v>
      </c>
      <c r="V1903" s="15">
        <f>MONTH(SalesDataTable[[#This Row],[Order Date]])</f>
        <v>9</v>
      </c>
      <c r="W1903" s="18" t="str">
        <f>TEXT(SalesDataTable[[#This Row],[Order Date]],"mmm")</f>
        <v>Sep</v>
      </c>
    </row>
    <row r="1904" spans="1:23" ht="15.6">
      <c r="A1904" s="11">
        <v>3369</v>
      </c>
      <c r="B1904" s="12">
        <v>46280</v>
      </c>
      <c r="C1904" s="11">
        <f t="shared" si="203"/>
        <v>2026</v>
      </c>
      <c r="D1904" s="13" t="str">
        <f t="shared" si="204"/>
        <v>Sep</v>
      </c>
      <c r="E1904" s="14" t="str">
        <f t="shared" si="205"/>
        <v>Q3</v>
      </c>
      <c r="F1904" s="11" t="s">
        <v>30</v>
      </c>
      <c r="G1904" s="11" t="s">
        <v>67</v>
      </c>
      <c r="H1904" s="11" t="s">
        <v>52</v>
      </c>
      <c r="I1904" s="11" t="s">
        <v>37</v>
      </c>
      <c r="J1904" s="11" t="s">
        <v>38</v>
      </c>
      <c r="K1904" s="11" t="s">
        <v>56</v>
      </c>
      <c r="L1904" s="15">
        <v>1</v>
      </c>
      <c r="M1904" s="16">
        <v>45.59</v>
      </c>
      <c r="N1904" s="17">
        <v>0</v>
      </c>
      <c r="O1904" s="16">
        <v>18.28</v>
      </c>
      <c r="P1904" s="16">
        <f t="shared" si="206"/>
        <v>45.59</v>
      </c>
      <c r="Q1904" s="16">
        <f t="shared" si="207"/>
        <v>18.28</v>
      </c>
      <c r="R1904" s="16">
        <f t="shared" si="208"/>
        <v>27.31</v>
      </c>
      <c r="S1904" s="18">
        <f t="shared" si="209"/>
        <v>0.59903487606931305</v>
      </c>
      <c r="T1904" s="19">
        <f>YEAR(SalesDataTable[[#This Row],[Order Date]])</f>
        <v>2026</v>
      </c>
      <c r="U1904" s="18" t="str">
        <f>"Q"&amp;ROUNDUP(MONTH(SalesDataTable[[#This Row],[Order Date]])/3,0)</f>
        <v>Q3</v>
      </c>
      <c r="V1904" s="15">
        <f>MONTH(SalesDataTable[[#This Row],[Order Date]])</f>
        <v>9</v>
      </c>
      <c r="W1904" s="18" t="str">
        <f>TEXT(SalesDataTable[[#This Row],[Order Date]],"mmm")</f>
        <v>Sep</v>
      </c>
    </row>
    <row r="1905" spans="1:23" ht="15.6">
      <c r="A1905" s="11">
        <v>4865</v>
      </c>
      <c r="B1905" s="12">
        <v>46280</v>
      </c>
      <c r="C1905" s="11">
        <f t="shared" si="203"/>
        <v>2026</v>
      </c>
      <c r="D1905" s="13" t="str">
        <f t="shared" si="204"/>
        <v>Sep</v>
      </c>
      <c r="E1905" s="14" t="str">
        <f t="shared" si="205"/>
        <v>Q3</v>
      </c>
      <c r="F1905" s="11" t="s">
        <v>44</v>
      </c>
      <c r="G1905" s="11" t="s">
        <v>45</v>
      </c>
      <c r="H1905" s="11" t="s">
        <v>26</v>
      </c>
      <c r="I1905" s="11" t="s">
        <v>27</v>
      </c>
      <c r="J1905" s="11" t="s">
        <v>28</v>
      </c>
      <c r="K1905" s="11" t="s">
        <v>29</v>
      </c>
      <c r="L1905" s="15">
        <v>1</v>
      </c>
      <c r="M1905" s="16">
        <v>83.8</v>
      </c>
      <c r="N1905" s="17">
        <v>0</v>
      </c>
      <c r="O1905" s="16">
        <v>42.23</v>
      </c>
      <c r="P1905" s="16">
        <f t="shared" si="206"/>
        <v>83.8</v>
      </c>
      <c r="Q1905" s="16">
        <f t="shared" si="207"/>
        <v>42.23</v>
      </c>
      <c r="R1905" s="16">
        <f t="shared" si="208"/>
        <v>41.57</v>
      </c>
      <c r="S1905" s="18">
        <f t="shared" si="209"/>
        <v>0.49606205250596702</v>
      </c>
      <c r="T1905" s="19">
        <f>YEAR(SalesDataTable[[#This Row],[Order Date]])</f>
        <v>2026</v>
      </c>
      <c r="U1905" s="18" t="str">
        <f>"Q"&amp;ROUNDUP(MONTH(SalesDataTable[[#This Row],[Order Date]])/3,0)</f>
        <v>Q3</v>
      </c>
      <c r="V1905" s="15">
        <f>MONTH(SalesDataTable[[#This Row],[Order Date]])</f>
        <v>9</v>
      </c>
      <c r="W1905" s="18" t="str">
        <f>TEXT(SalesDataTable[[#This Row],[Order Date]],"mmm")</f>
        <v>Sep</v>
      </c>
    </row>
    <row r="1906" spans="1:23" ht="15.6">
      <c r="A1906" s="11">
        <v>103</v>
      </c>
      <c r="B1906" s="12">
        <v>46281</v>
      </c>
      <c r="C1906" s="11">
        <f t="shared" si="203"/>
        <v>2026</v>
      </c>
      <c r="D1906" s="13" t="str">
        <f t="shared" si="204"/>
        <v>Sep</v>
      </c>
      <c r="E1906" s="14" t="str">
        <f t="shared" si="205"/>
        <v>Q3</v>
      </c>
      <c r="F1906" s="11" t="s">
        <v>35</v>
      </c>
      <c r="G1906" s="11" t="s">
        <v>42</v>
      </c>
      <c r="H1906" s="11" t="s">
        <v>26</v>
      </c>
      <c r="I1906" s="11" t="s">
        <v>37</v>
      </c>
      <c r="J1906" s="11" t="s">
        <v>38</v>
      </c>
      <c r="K1906" s="11" t="s">
        <v>68</v>
      </c>
      <c r="L1906" s="15">
        <v>1</v>
      </c>
      <c r="M1906" s="16">
        <v>132.58000000000001</v>
      </c>
      <c r="N1906" s="17">
        <v>0.15</v>
      </c>
      <c r="O1906" s="16">
        <v>67.62</v>
      </c>
      <c r="P1906" s="16">
        <f t="shared" si="206"/>
        <v>112.693</v>
      </c>
      <c r="Q1906" s="16">
        <f t="shared" si="207"/>
        <v>67.62</v>
      </c>
      <c r="R1906" s="16">
        <f t="shared" si="208"/>
        <v>45.073</v>
      </c>
      <c r="S1906" s="18">
        <f t="shared" si="209"/>
        <v>0.39996273060438498</v>
      </c>
      <c r="T1906" s="19">
        <f>YEAR(SalesDataTable[[#This Row],[Order Date]])</f>
        <v>2026</v>
      </c>
      <c r="U1906" s="18" t="str">
        <f>"Q"&amp;ROUNDUP(MONTH(SalesDataTable[[#This Row],[Order Date]])/3,0)</f>
        <v>Q3</v>
      </c>
      <c r="V1906" s="15">
        <f>MONTH(SalesDataTable[[#This Row],[Order Date]])</f>
        <v>9</v>
      </c>
      <c r="W1906" s="18" t="str">
        <f>TEXT(SalesDataTable[[#This Row],[Order Date]],"mmm")</f>
        <v>Sep</v>
      </c>
    </row>
    <row r="1907" spans="1:23" ht="15.6">
      <c r="A1907" s="11">
        <v>4500</v>
      </c>
      <c r="B1907" s="12">
        <v>46281</v>
      </c>
      <c r="C1907" s="11">
        <f t="shared" si="203"/>
        <v>2026</v>
      </c>
      <c r="D1907" s="13" t="str">
        <f t="shared" si="204"/>
        <v>Sep</v>
      </c>
      <c r="E1907" s="14" t="str">
        <f t="shared" si="205"/>
        <v>Q3</v>
      </c>
      <c r="F1907" s="11" t="s">
        <v>44</v>
      </c>
      <c r="G1907" s="11" t="s">
        <v>57</v>
      </c>
      <c r="H1907" s="11" t="s">
        <v>26</v>
      </c>
      <c r="I1907" s="11" t="s">
        <v>37</v>
      </c>
      <c r="J1907" s="11" t="s">
        <v>47</v>
      </c>
      <c r="K1907" s="11" t="s">
        <v>75</v>
      </c>
      <c r="L1907" s="15">
        <v>2</v>
      </c>
      <c r="M1907" s="16">
        <v>122.12</v>
      </c>
      <c r="N1907" s="17">
        <v>0.05</v>
      </c>
      <c r="O1907" s="16">
        <v>61.76</v>
      </c>
      <c r="P1907" s="16">
        <f t="shared" si="206"/>
        <v>232.02799999999999</v>
      </c>
      <c r="Q1907" s="16">
        <f t="shared" si="207"/>
        <v>123.52</v>
      </c>
      <c r="R1907" s="16">
        <f t="shared" si="208"/>
        <v>108.508</v>
      </c>
      <c r="S1907" s="18">
        <f t="shared" si="209"/>
        <v>0.46765045597945099</v>
      </c>
      <c r="T1907" s="19">
        <f>YEAR(SalesDataTable[[#This Row],[Order Date]])</f>
        <v>2026</v>
      </c>
      <c r="U1907" s="18" t="str">
        <f>"Q"&amp;ROUNDUP(MONTH(SalesDataTable[[#This Row],[Order Date]])/3,0)</f>
        <v>Q3</v>
      </c>
      <c r="V1907" s="15">
        <f>MONTH(SalesDataTable[[#This Row],[Order Date]])</f>
        <v>9</v>
      </c>
      <c r="W1907" s="18" t="str">
        <f>TEXT(SalesDataTable[[#This Row],[Order Date]],"mmm")</f>
        <v>Sep</v>
      </c>
    </row>
    <row r="1908" spans="1:23" ht="15.6">
      <c r="A1908" s="11">
        <v>5093</v>
      </c>
      <c r="B1908" s="12">
        <v>46281</v>
      </c>
      <c r="C1908" s="11">
        <f t="shared" si="203"/>
        <v>2026</v>
      </c>
      <c r="D1908" s="13" t="str">
        <f t="shared" si="204"/>
        <v>Sep</v>
      </c>
      <c r="E1908" s="14" t="str">
        <f t="shared" si="205"/>
        <v>Q3</v>
      </c>
      <c r="F1908" s="11" t="s">
        <v>24</v>
      </c>
      <c r="G1908" s="11" t="s">
        <v>25</v>
      </c>
      <c r="H1908" s="11" t="s">
        <v>32</v>
      </c>
      <c r="I1908" s="11" t="s">
        <v>40</v>
      </c>
      <c r="J1908" s="11" t="s">
        <v>33</v>
      </c>
      <c r="K1908" s="11" t="s">
        <v>41</v>
      </c>
      <c r="L1908" s="15">
        <v>3</v>
      </c>
      <c r="M1908" s="16">
        <v>140.47</v>
      </c>
      <c r="N1908" s="17">
        <v>0.15</v>
      </c>
      <c r="O1908" s="16">
        <v>81.739999999999995</v>
      </c>
      <c r="P1908" s="16">
        <f t="shared" si="206"/>
        <v>358.19850000000002</v>
      </c>
      <c r="Q1908" s="16">
        <f t="shared" si="207"/>
        <v>245.22</v>
      </c>
      <c r="R1908" s="16">
        <f t="shared" si="208"/>
        <v>112.9785</v>
      </c>
      <c r="S1908" s="18">
        <f t="shared" si="209"/>
        <v>0.31540751845694498</v>
      </c>
      <c r="T1908" s="19">
        <f>YEAR(SalesDataTable[[#This Row],[Order Date]])</f>
        <v>2026</v>
      </c>
      <c r="U1908" s="18" t="str">
        <f>"Q"&amp;ROUNDUP(MONTH(SalesDataTable[[#This Row],[Order Date]])/3,0)</f>
        <v>Q3</v>
      </c>
      <c r="V1908" s="15">
        <f>MONTH(SalesDataTable[[#This Row],[Order Date]])</f>
        <v>9</v>
      </c>
      <c r="W1908" s="18" t="str">
        <f>TEXT(SalesDataTable[[#This Row],[Order Date]],"mmm")</f>
        <v>Sep</v>
      </c>
    </row>
    <row r="1909" spans="1:23" ht="15.6">
      <c r="A1909" s="11">
        <v>5147</v>
      </c>
      <c r="B1909" s="12">
        <v>46281</v>
      </c>
      <c r="C1909" s="11">
        <f t="shared" si="203"/>
        <v>2026</v>
      </c>
      <c r="D1909" s="13" t="str">
        <f t="shared" si="204"/>
        <v>Sep</v>
      </c>
      <c r="E1909" s="14" t="str">
        <f t="shared" si="205"/>
        <v>Q3</v>
      </c>
      <c r="F1909" s="11" t="s">
        <v>44</v>
      </c>
      <c r="G1909" s="11" t="s">
        <v>71</v>
      </c>
      <c r="H1909" s="11" t="s">
        <v>26</v>
      </c>
      <c r="I1909" s="11" t="s">
        <v>37</v>
      </c>
      <c r="J1909" s="11" t="s">
        <v>33</v>
      </c>
      <c r="K1909" s="11" t="s">
        <v>41</v>
      </c>
      <c r="L1909" s="15">
        <v>2</v>
      </c>
      <c r="M1909" s="16">
        <v>145.35</v>
      </c>
      <c r="N1909" s="17">
        <v>0.05</v>
      </c>
      <c r="O1909" s="16">
        <v>78.39</v>
      </c>
      <c r="P1909" s="16">
        <f t="shared" si="206"/>
        <v>276.16500000000002</v>
      </c>
      <c r="Q1909" s="16">
        <f t="shared" si="207"/>
        <v>156.78</v>
      </c>
      <c r="R1909" s="16">
        <f t="shared" si="208"/>
        <v>119.38500000000001</v>
      </c>
      <c r="S1909" s="18">
        <f t="shared" si="209"/>
        <v>0.43229591005377199</v>
      </c>
      <c r="T1909" s="19">
        <f>YEAR(SalesDataTable[[#This Row],[Order Date]])</f>
        <v>2026</v>
      </c>
      <c r="U1909" s="18" t="str">
        <f>"Q"&amp;ROUNDUP(MONTH(SalesDataTable[[#This Row],[Order Date]])/3,0)</f>
        <v>Q3</v>
      </c>
      <c r="V1909" s="15">
        <f>MONTH(SalesDataTable[[#This Row],[Order Date]])</f>
        <v>9</v>
      </c>
      <c r="W1909" s="18" t="str">
        <f>TEXT(SalesDataTable[[#This Row],[Order Date]],"mmm")</f>
        <v>Sep</v>
      </c>
    </row>
    <row r="1910" spans="1:23" ht="15.6">
      <c r="A1910" s="11">
        <v>365</v>
      </c>
      <c r="B1910" s="12">
        <v>46282</v>
      </c>
      <c r="C1910" s="11">
        <f t="shared" si="203"/>
        <v>2026</v>
      </c>
      <c r="D1910" s="13" t="str">
        <f t="shared" si="204"/>
        <v>Sep</v>
      </c>
      <c r="E1910" s="14" t="str">
        <f t="shared" si="205"/>
        <v>Q3</v>
      </c>
      <c r="F1910" s="11" t="s">
        <v>44</v>
      </c>
      <c r="G1910" s="11" t="s">
        <v>57</v>
      </c>
      <c r="H1910" s="11" t="s">
        <v>52</v>
      </c>
      <c r="I1910" s="11" t="s">
        <v>27</v>
      </c>
      <c r="J1910" s="11" t="s">
        <v>47</v>
      </c>
      <c r="K1910" s="11" t="s">
        <v>75</v>
      </c>
      <c r="L1910" s="15">
        <v>2</v>
      </c>
      <c r="M1910" s="16">
        <v>121.25</v>
      </c>
      <c r="N1910" s="17">
        <v>0</v>
      </c>
      <c r="O1910" s="16">
        <v>61.5</v>
      </c>
      <c r="P1910" s="16">
        <f t="shared" si="206"/>
        <v>242.5</v>
      </c>
      <c r="Q1910" s="16">
        <f t="shared" si="207"/>
        <v>123</v>
      </c>
      <c r="R1910" s="16">
        <f t="shared" si="208"/>
        <v>119.5</v>
      </c>
      <c r="S1910" s="18">
        <f t="shared" si="209"/>
        <v>0.49278350515463898</v>
      </c>
      <c r="T1910" s="19">
        <f>YEAR(SalesDataTable[[#This Row],[Order Date]])</f>
        <v>2026</v>
      </c>
      <c r="U1910" s="18" t="str">
        <f>"Q"&amp;ROUNDUP(MONTH(SalesDataTable[[#This Row],[Order Date]])/3,0)</f>
        <v>Q3</v>
      </c>
      <c r="V1910" s="15">
        <f>MONTH(SalesDataTable[[#This Row],[Order Date]])</f>
        <v>9</v>
      </c>
      <c r="W1910" s="18" t="str">
        <f>TEXT(SalesDataTable[[#This Row],[Order Date]],"mmm")</f>
        <v>Sep</v>
      </c>
    </row>
    <row r="1911" spans="1:23" ht="15.6">
      <c r="A1911" s="11">
        <v>494</v>
      </c>
      <c r="B1911" s="12">
        <v>46282</v>
      </c>
      <c r="C1911" s="11">
        <f t="shared" si="203"/>
        <v>2026</v>
      </c>
      <c r="D1911" s="13" t="str">
        <f t="shared" si="204"/>
        <v>Sep</v>
      </c>
      <c r="E1911" s="14" t="str">
        <f t="shared" si="205"/>
        <v>Q3</v>
      </c>
      <c r="F1911" s="11" t="s">
        <v>44</v>
      </c>
      <c r="G1911" s="11" t="s">
        <v>45</v>
      </c>
      <c r="H1911" s="11" t="s">
        <v>26</v>
      </c>
      <c r="I1911" s="11" t="s">
        <v>37</v>
      </c>
      <c r="J1911" s="11" t="s">
        <v>38</v>
      </c>
      <c r="K1911" s="11" t="s">
        <v>39</v>
      </c>
      <c r="L1911" s="15">
        <v>1</v>
      </c>
      <c r="M1911" s="16">
        <v>35.94</v>
      </c>
      <c r="N1911" s="17">
        <v>0.1</v>
      </c>
      <c r="O1911" s="16">
        <v>13.19</v>
      </c>
      <c r="P1911" s="16">
        <f t="shared" si="206"/>
        <v>32.345999999999997</v>
      </c>
      <c r="Q1911" s="16">
        <f t="shared" si="207"/>
        <v>13.19</v>
      </c>
      <c r="R1911" s="16">
        <f t="shared" si="208"/>
        <v>19.155999999999999</v>
      </c>
      <c r="S1911" s="18">
        <f t="shared" si="209"/>
        <v>0.59222160390774703</v>
      </c>
      <c r="T1911" s="19">
        <f>YEAR(SalesDataTable[[#This Row],[Order Date]])</f>
        <v>2026</v>
      </c>
      <c r="U1911" s="18" t="str">
        <f>"Q"&amp;ROUNDUP(MONTH(SalesDataTable[[#This Row],[Order Date]])/3,0)</f>
        <v>Q3</v>
      </c>
      <c r="V1911" s="15">
        <f>MONTH(SalesDataTable[[#This Row],[Order Date]])</f>
        <v>9</v>
      </c>
      <c r="W1911" s="18" t="str">
        <f>TEXT(SalesDataTable[[#This Row],[Order Date]],"mmm")</f>
        <v>Sep</v>
      </c>
    </row>
    <row r="1912" spans="1:23" ht="15.6">
      <c r="A1912" s="11">
        <v>665</v>
      </c>
      <c r="B1912" s="12">
        <v>46282</v>
      </c>
      <c r="C1912" s="11">
        <f t="shared" si="203"/>
        <v>2026</v>
      </c>
      <c r="D1912" s="13" t="str">
        <f t="shared" si="204"/>
        <v>Sep</v>
      </c>
      <c r="E1912" s="14" t="str">
        <f t="shared" si="205"/>
        <v>Q3</v>
      </c>
      <c r="F1912" s="11" t="s">
        <v>30</v>
      </c>
      <c r="G1912" s="11" t="s">
        <v>73</v>
      </c>
      <c r="H1912" s="11" t="s">
        <v>26</v>
      </c>
      <c r="I1912" s="11" t="s">
        <v>37</v>
      </c>
      <c r="J1912" s="11" t="s">
        <v>28</v>
      </c>
      <c r="K1912" s="11" t="s">
        <v>54</v>
      </c>
      <c r="L1912" s="15">
        <v>1</v>
      </c>
      <c r="M1912" s="16">
        <v>101.18</v>
      </c>
      <c r="N1912" s="17">
        <v>0.1</v>
      </c>
      <c r="O1912" s="16">
        <v>49.38</v>
      </c>
      <c r="P1912" s="16">
        <f t="shared" si="206"/>
        <v>91.061999999999998</v>
      </c>
      <c r="Q1912" s="16">
        <f t="shared" si="207"/>
        <v>49.38</v>
      </c>
      <c r="R1912" s="16">
        <f t="shared" si="208"/>
        <v>41.682000000000002</v>
      </c>
      <c r="S1912" s="18">
        <f t="shared" si="209"/>
        <v>0.45773209461685399</v>
      </c>
      <c r="T1912" s="19">
        <f>YEAR(SalesDataTable[[#This Row],[Order Date]])</f>
        <v>2026</v>
      </c>
      <c r="U1912" s="18" t="str">
        <f>"Q"&amp;ROUNDUP(MONTH(SalesDataTable[[#This Row],[Order Date]])/3,0)</f>
        <v>Q3</v>
      </c>
      <c r="V1912" s="15">
        <f>MONTH(SalesDataTable[[#This Row],[Order Date]])</f>
        <v>9</v>
      </c>
      <c r="W1912" s="18" t="str">
        <f>TEXT(SalesDataTable[[#This Row],[Order Date]],"mmm")</f>
        <v>Sep</v>
      </c>
    </row>
    <row r="1913" spans="1:23" ht="15.6">
      <c r="A1913" s="11">
        <v>2067</v>
      </c>
      <c r="B1913" s="12">
        <v>46282</v>
      </c>
      <c r="C1913" s="11">
        <f t="shared" si="203"/>
        <v>2026</v>
      </c>
      <c r="D1913" s="13" t="str">
        <f t="shared" si="204"/>
        <v>Sep</v>
      </c>
      <c r="E1913" s="14" t="str">
        <f t="shared" si="205"/>
        <v>Q3</v>
      </c>
      <c r="F1913" s="11" t="s">
        <v>44</v>
      </c>
      <c r="G1913" s="11" t="s">
        <v>55</v>
      </c>
      <c r="H1913" s="11" t="s">
        <v>43</v>
      </c>
      <c r="I1913" s="11" t="s">
        <v>37</v>
      </c>
      <c r="J1913" s="11" t="s">
        <v>28</v>
      </c>
      <c r="K1913" s="11" t="s">
        <v>29</v>
      </c>
      <c r="L1913" s="15">
        <v>2</v>
      </c>
      <c r="M1913" s="16">
        <v>82.47</v>
      </c>
      <c r="N1913" s="17">
        <v>0</v>
      </c>
      <c r="O1913" s="16">
        <v>42.49</v>
      </c>
      <c r="P1913" s="16">
        <f t="shared" si="206"/>
        <v>164.94</v>
      </c>
      <c r="Q1913" s="16">
        <f t="shared" si="207"/>
        <v>84.98</v>
      </c>
      <c r="R1913" s="16">
        <f t="shared" si="208"/>
        <v>79.959999999999994</v>
      </c>
      <c r="S1913" s="18">
        <f t="shared" si="209"/>
        <v>0.48478234509518597</v>
      </c>
      <c r="T1913" s="19">
        <f>YEAR(SalesDataTable[[#This Row],[Order Date]])</f>
        <v>2026</v>
      </c>
      <c r="U1913" s="18" t="str">
        <f>"Q"&amp;ROUNDUP(MONTH(SalesDataTable[[#This Row],[Order Date]])/3,0)</f>
        <v>Q3</v>
      </c>
      <c r="V1913" s="15">
        <f>MONTH(SalesDataTable[[#This Row],[Order Date]])</f>
        <v>9</v>
      </c>
      <c r="W1913" s="18" t="str">
        <f>TEXT(SalesDataTable[[#This Row],[Order Date]],"mmm")</f>
        <v>Sep</v>
      </c>
    </row>
    <row r="1914" spans="1:23" ht="15.6">
      <c r="A1914" s="11">
        <v>2648</v>
      </c>
      <c r="B1914" s="12">
        <v>46282</v>
      </c>
      <c r="C1914" s="11">
        <f t="shared" si="203"/>
        <v>2026</v>
      </c>
      <c r="D1914" s="13" t="str">
        <f t="shared" si="204"/>
        <v>Sep</v>
      </c>
      <c r="E1914" s="14" t="str">
        <f t="shared" si="205"/>
        <v>Q3</v>
      </c>
      <c r="F1914" s="11" t="s">
        <v>35</v>
      </c>
      <c r="G1914" s="11" t="s">
        <v>76</v>
      </c>
      <c r="H1914" s="11" t="s">
        <v>52</v>
      </c>
      <c r="I1914" s="11" t="s">
        <v>37</v>
      </c>
      <c r="J1914" s="11" t="s">
        <v>58</v>
      </c>
      <c r="K1914" s="11" t="s">
        <v>69</v>
      </c>
      <c r="L1914" s="15">
        <v>1</v>
      </c>
      <c r="M1914" s="16">
        <v>50.47</v>
      </c>
      <c r="N1914" s="17">
        <v>0.05</v>
      </c>
      <c r="O1914" s="16">
        <v>22.27</v>
      </c>
      <c r="P1914" s="16">
        <f t="shared" si="206"/>
        <v>47.9465</v>
      </c>
      <c r="Q1914" s="16">
        <f t="shared" si="207"/>
        <v>22.27</v>
      </c>
      <c r="R1914" s="16">
        <f t="shared" si="208"/>
        <v>25.676500000000001</v>
      </c>
      <c r="S1914" s="18">
        <f t="shared" si="209"/>
        <v>0.53552396942425395</v>
      </c>
      <c r="T1914" s="19">
        <f>YEAR(SalesDataTable[[#This Row],[Order Date]])</f>
        <v>2026</v>
      </c>
      <c r="U1914" s="18" t="str">
        <f>"Q"&amp;ROUNDUP(MONTH(SalesDataTable[[#This Row],[Order Date]])/3,0)</f>
        <v>Q3</v>
      </c>
      <c r="V1914" s="15">
        <f>MONTH(SalesDataTable[[#This Row],[Order Date]])</f>
        <v>9</v>
      </c>
      <c r="W1914" s="18" t="str">
        <f>TEXT(SalesDataTable[[#This Row],[Order Date]],"mmm")</f>
        <v>Sep</v>
      </c>
    </row>
    <row r="1915" spans="1:23" ht="15.6">
      <c r="A1915" s="11">
        <v>3074</v>
      </c>
      <c r="B1915" s="12">
        <v>46282</v>
      </c>
      <c r="C1915" s="11">
        <f t="shared" si="203"/>
        <v>2026</v>
      </c>
      <c r="D1915" s="13" t="str">
        <f t="shared" si="204"/>
        <v>Sep</v>
      </c>
      <c r="E1915" s="14" t="str">
        <f t="shared" si="205"/>
        <v>Q3</v>
      </c>
      <c r="F1915" s="11" t="s">
        <v>44</v>
      </c>
      <c r="G1915" s="11" t="s">
        <v>57</v>
      </c>
      <c r="H1915" s="11" t="s">
        <v>32</v>
      </c>
      <c r="I1915" s="11" t="s">
        <v>40</v>
      </c>
      <c r="J1915" s="11" t="s">
        <v>47</v>
      </c>
      <c r="K1915" s="11" t="s">
        <v>64</v>
      </c>
      <c r="L1915" s="15">
        <v>5</v>
      </c>
      <c r="M1915" s="16">
        <v>82.63</v>
      </c>
      <c r="N1915" s="17">
        <v>0.15</v>
      </c>
      <c r="O1915" s="16">
        <v>38.630000000000003</v>
      </c>
      <c r="P1915" s="16">
        <f t="shared" si="206"/>
        <v>351.17750000000001</v>
      </c>
      <c r="Q1915" s="16">
        <f t="shared" si="207"/>
        <v>193.15</v>
      </c>
      <c r="R1915" s="16">
        <f t="shared" si="208"/>
        <v>158.0275</v>
      </c>
      <c r="S1915" s="18">
        <f t="shared" si="209"/>
        <v>0.44999323703825</v>
      </c>
      <c r="T1915" s="19">
        <f>YEAR(SalesDataTable[[#This Row],[Order Date]])</f>
        <v>2026</v>
      </c>
      <c r="U1915" s="18" t="str">
        <f>"Q"&amp;ROUNDUP(MONTH(SalesDataTable[[#This Row],[Order Date]])/3,0)</f>
        <v>Q3</v>
      </c>
      <c r="V1915" s="15">
        <f>MONTH(SalesDataTable[[#This Row],[Order Date]])</f>
        <v>9</v>
      </c>
      <c r="W1915" s="18" t="str">
        <f>TEXT(SalesDataTable[[#This Row],[Order Date]],"mmm")</f>
        <v>Sep</v>
      </c>
    </row>
    <row r="1916" spans="1:23" ht="15.6">
      <c r="A1916" s="11">
        <v>259</v>
      </c>
      <c r="B1916" s="12">
        <v>46283</v>
      </c>
      <c r="C1916" s="11">
        <f t="shared" si="203"/>
        <v>2026</v>
      </c>
      <c r="D1916" s="13" t="str">
        <f t="shared" si="204"/>
        <v>Sep</v>
      </c>
      <c r="E1916" s="14" t="str">
        <f t="shared" si="205"/>
        <v>Q3</v>
      </c>
      <c r="F1916" s="11" t="s">
        <v>44</v>
      </c>
      <c r="G1916" s="11" t="s">
        <v>57</v>
      </c>
      <c r="H1916" s="11" t="s">
        <v>43</v>
      </c>
      <c r="I1916" s="11" t="s">
        <v>40</v>
      </c>
      <c r="J1916" s="11" t="s">
        <v>38</v>
      </c>
      <c r="K1916" s="11" t="s">
        <v>72</v>
      </c>
      <c r="L1916" s="15">
        <v>4</v>
      </c>
      <c r="M1916" s="16">
        <v>168.48</v>
      </c>
      <c r="N1916" s="17">
        <v>0.1</v>
      </c>
      <c r="O1916" s="16">
        <v>89.85</v>
      </c>
      <c r="P1916" s="16">
        <f t="shared" si="206"/>
        <v>606.52800000000002</v>
      </c>
      <c r="Q1916" s="16">
        <f t="shared" si="207"/>
        <v>359.4</v>
      </c>
      <c r="R1916" s="16">
        <f t="shared" si="208"/>
        <v>247.12799999999999</v>
      </c>
      <c r="S1916" s="18">
        <f t="shared" si="209"/>
        <v>0.40744697689142101</v>
      </c>
      <c r="T1916" s="19">
        <f>YEAR(SalesDataTable[[#This Row],[Order Date]])</f>
        <v>2026</v>
      </c>
      <c r="U1916" s="18" t="str">
        <f>"Q"&amp;ROUNDUP(MONTH(SalesDataTable[[#This Row],[Order Date]])/3,0)</f>
        <v>Q3</v>
      </c>
      <c r="V1916" s="15">
        <f>MONTH(SalesDataTable[[#This Row],[Order Date]])</f>
        <v>9</v>
      </c>
      <c r="W1916" s="18" t="str">
        <f>TEXT(SalesDataTable[[#This Row],[Order Date]],"mmm")</f>
        <v>Sep</v>
      </c>
    </row>
    <row r="1917" spans="1:23" ht="15.6">
      <c r="A1917" s="11">
        <v>997</v>
      </c>
      <c r="B1917" s="12">
        <v>46283</v>
      </c>
      <c r="C1917" s="11">
        <f t="shared" si="203"/>
        <v>2026</v>
      </c>
      <c r="D1917" s="13" t="str">
        <f t="shared" si="204"/>
        <v>Sep</v>
      </c>
      <c r="E1917" s="14" t="str">
        <f t="shared" si="205"/>
        <v>Q3</v>
      </c>
      <c r="F1917" s="11" t="s">
        <v>30</v>
      </c>
      <c r="G1917" s="11" t="s">
        <v>65</v>
      </c>
      <c r="H1917" s="11" t="s">
        <v>52</v>
      </c>
      <c r="I1917" s="11" t="s">
        <v>27</v>
      </c>
      <c r="J1917" s="11" t="s">
        <v>47</v>
      </c>
      <c r="K1917" s="11" t="s">
        <v>75</v>
      </c>
      <c r="L1917" s="15">
        <v>2</v>
      </c>
      <c r="M1917" s="16">
        <v>121.82</v>
      </c>
      <c r="N1917" s="17">
        <v>0</v>
      </c>
      <c r="O1917" s="16">
        <v>61.92</v>
      </c>
      <c r="P1917" s="16">
        <f t="shared" si="206"/>
        <v>243.64</v>
      </c>
      <c r="Q1917" s="16">
        <f t="shared" si="207"/>
        <v>123.84</v>
      </c>
      <c r="R1917" s="16">
        <f t="shared" si="208"/>
        <v>119.8</v>
      </c>
      <c r="S1917" s="18">
        <f t="shared" si="209"/>
        <v>0.49170907896897098</v>
      </c>
      <c r="T1917" s="19">
        <f>YEAR(SalesDataTable[[#This Row],[Order Date]])</f>
        <v>2026</v>
      </c>
      <c r="U1917" s="18" t="str">
        <f>"Q"&amp;ROUNDUP(MONTH(SalesDataTable[[#This Row],[Order Date]])/3,0)</f>
        <v>Q3</v>
      </c>
      <c r="V1917" s="15">
        <f>MONTH(SalesDataTable[[#This Row],[Order Date]])</f>
        <v>9</v>
      </c>
      <c r="W1917" s="18" t="str">
        <f>TEXT(SalesDataTable[[#This Row],[Order Date]],"mmm")</f>
        <v>Sep</v>
      </c>
    </row>
    <row r="1918" spans="1:23" ht="15.6">
      <c r="A1918" s="11">
        <v>2102</v>
      </c>
      <c r="B1918" s="12">
        <v>46283</v>
      </c>
      <c r="C1918" s="11">
        <f t="shared" si="203"/>
        <v>2026</v>
      </c>
      <c r="D1918" s="13" t="str">
        <f t="shared" si="204"/>
        <v>Sep</v>
      </c>
      <c r="E1918" s="14" t="str">
        <f t="shared" si="205"/>
        <v>Q3</v>
      </c>
      <c r="F1918" s="11" t="s">
        <v>24</v>
      </c>
      <c r="G1918" s="11" t="s">
        <v>74</v>
      </c>
      <c r="H1918" s="11" t="s">
        <v>43</v>
      </c>
      <c r="I1918" s="11" t="s">
        <v>27</v>
      </c>
      <c r="J1918" s="11" t="s">
        <v>28</v>
      </c>
      <c r="K1918" s="11" t="s">
        <v>46</v>
      </c>
      <c r="L1918" s="15">
        <v>1</v>
      </c>
      <c r="M1918" s="16">
        <v>50.02</v>
      </c>
      <c r="N1918" s="17">
        <v>0.1</v>
      </c>
      <c r="O1918" s="16">
        <v>22.47</v>
      </c>
      <c r="P1918" s="16">
        <f t="shared" si="206"/>
        <v>45.018000000000001</v>
      </c>
      <c r="Q1918" s="16">
        <f t="shared" si="207"/>
        <v>22.47</v>
      </c>
      <c r="R1918" s="16">
        <f t="shared" si="208"/>
        <v>22.547999999999998</v>
      </c>
      <c r="S1918" s="18">
        <f t="shared" si="209"/>
        <v>0.50086632013861099</v>
      </c>
      <c r="T1918" s="19">
        <f>YEAR(SalesDataTable[[#This Row],[Order Date]])</f>
        <v>2026</v>
      </c>
      <c r="U1918" s="18" t="str">
        <f>"Q"&amp;ROUNDUP(MONTH(SalesDataTable[[#This Row],[Order Date]])/3,0)</f>
        <v>Q3</v>
      </c>
      <c r="V1918" s="15">
        <f>MONTH(SalesDataTable[[#This Row],[Order Date]])</f>
        <v>9</v>
      </c>
      <c r="W1918" s="18" t="str">
        <f>TEXT(SalesDataTable[[#This Row],[Order Date]],"mmm")</f>
        <v>Sep</v>
      </c>
    </row>
    <row r="1919" spans="1:23" ht="15.6">
      <c r="A1919" s="11">
        <v>2452</v>
      </c>
      <c r="B1919" s="12">
        <v>46283</v>
      </c>
      <c r="C1919" s="11">
        <f t="shared" si="203"/>
        <v>2026</v>
      </c>
      <c r="D1919" s="13" t="str">
        <f t="shared" si="204"/>
        <v>Sep</v>
      </c>
      <c r="E1919" s="14" t="str">
        <f t="shared" si="205"/>
        <v>Q3</v>
      </c>
      <c r="F1919" s="11" t="s">
        <v>35</v>
      </c>
      <c r="G1919" s="11" t="s">
        <v>49</v>
      </c>
      <c r="H1919" s="11" t="s">
        <v>26</v>
      </c>
      <c r="I1919" s="11" t="s">
        <v>37</v>
      </c>
      <c r="J1919" s="11" t="s">
        <v>58</v>
      </c>
      <c r="K1919" s="11" t="s">
        <v>69</v>
      </c>
      <c r="L1919" s="15">
        <v>1</v>
      </c>
      <c r="M1919" s="16">
        <v>50.17</v>
      </c>
      <c r="N1919" s="17">
        <v>0.1</v>
      </c>
      <c r="O1919" s="16">
        <v>21.99</v>
      </c>
      <c r="P1919" s="16">
        <f t="shared" si="206"/>
        <v>45.152999999999999</v>
      </c>
      <c r="Q1919" s="16">
        <f t="shared" si="207"/>
        <v>21.99</v>
      </c>
      <c r="R1919" s="16">
        <f t="shared" si="208"/>
        <v>23.163</v>
      </c>
      <c r="S1919" s="18">
        <f t="shared" si="209"/>
        <v>0.51298917015480705</v>
      </c>
      <c r="T1919" s="19">
        <f>YEAR(SalesDataTable[[#This Row],[Order Date]])</f>
        <v>2026</v>
      </c>
      <c r="U1919" s="18" t="str">
        <f>"Q"&amp;ROUNDUP(MONTH(SalesDataTable[[#This Row],[Order Date]])/3,0)</f>
        <v>Q3</v>
      </c>
      <c r="V1919" s="15">
        <f>MONTH(SalesDataTable[[#This Row],[Order Date]])</f>
        <v>9</v>
      </c>
      <c r="W1919" s="18" t="str">
        <f>TEXT(SalesDataTable[[#This Row],[Order Date]],"mmm")</f>
        <v>Sep</v>
      </c>
    </row>
    <row r="1920" spans="1:23" ht="15.6">
      <c r="A1920" s="11">
        <v>2761</v>
      </c>
      <c r="B1920" s="12">
        <v>46283</v>
      </c>
      <c r="C1920" s="11">
        <f t="shared" si="203"/>
        <v>2026</v>
      </c>
      <c r="D1920" s="13" t="str">
        <f t="shared" si="204"/>
        <v>Sep</v>
      </c>
      <c r="E1920" s="14" t="str">
        <f t="shared" si="205"/>
        <v>Q3</v>
      </c>
      <c r="F1920" s="11" t="s">
        <v>24</v>
      </c>
      <c r="G1920" s="11" t="s">
        <v>74</v>
      </c>
      <c r="H1920" s="11" t="s">
        <v>32</v>
      </c>
      <c r="I1920" s="11" t="s">
        <v>40</v>
      </c>
      <c r="J1920" s="11" t="s">
        <v>47</v>
      </c>
      <c r="K1920" s="11" t="s">
        <v>75</v>
      </c>
      <c r="L1920" s="15">
        <v>5</v>
      </c>
      <c r="M1920" s="16">
        <v>124.51</v>
      </c>
      <c r="N1920" s="17">
        <v>0.1</v>
      </c>
      <c r="O1920" s="16">
        <v>60.29</v>
      </c>
      <c r="P1920" s="16">
        <f t="shared" si="206"/>
        <v>560.29499999999996</v>
      </c>
      <c r="Q1920" s="16">
        <f t="shared" si="207"/>
        <v>301.45</v>
      </c>
      <c r="R1920" s="16">
        <f t="shared" si="208"/>
        <v>258.84500000000003</v>
      </c>
      <c r="S1920" s="18">
        <f t="shared" si="209"/>
        <v>0.46197984990049901</v>
      </c>
      <c r="T1920" s="19">
        <f>YEAR(SalesDataTable[[#This Row],[Order Date]])</f>
        <v>2026</v>
      </c>
      <c r="U1920" s="18" t="str">
        <f>"Q"&amp;ROUNDUP(MONTH(SalesDataTable[[#This Row],[Order Date]])/3,0)</f>
        <v>Q3</v>
      </c>
      <c r="V1920" s="15">
        <f>MONTH(SalesDataTable[[#This Row],[Order Date]])</f>
        <v>9</v>
      </c>
      <c r="W1920" s="18" t="str">
        <f>TEXT(SalesDataTable[[#This Row],[Order Date]],"mmm")</f>
        <v>Sep</v>
      </c>
    </row>
    <row r="1921" spans="1:23" ht="15.6">
      <c r="A1921" s="11">
        <v>3993</v>
      </c>
      <c r="B1921" s="12">
        <v>46283</v>
      </c>
      <c r="C1921" s="11">
        <f t="shared" si="203"/>
        <v>2026</v>
      </c>
      <c r="D1921" s="13" t="str">
        <f t="shared" si="204"/>
        <v>Sep</v>
      </c>
      <c r="E1921" s="14" t="str">
        <f t="shared" si="205"/>
        <v>Q3</v>
      </c>
      <c r="F1921" s="11" t="s">
        <v>30</v>
      </c>
      <c r="G1921" s="11" t="s">
        <v>67</v>
      </c>
      <c r="H1921" s="11" t="s">
        <v>52</v>
      </c>
      <c r="I1921" s="11" t="s">
        <v>27</v>
      </c>
      <c r="J1921" s="11" t="s">
        <v>33</v>
      </c>
      <c r="K1921" s="11" t="s">
        <v>61</v>
      </c>
      <c r="L1921" s="15">
        <v>1</v>
      </c>
      <c r="M1921" s="16">
        <v>153.68</v>
      </c>
      <c r="N1921" s="17">
        <v>0.05</v>
      </c>
      <c r="O1921" s="16">
        <v>77.42</v>
      </c>
      <c r="P1921" s="16">
        <f t="shared" si="206"/>
        <v>145.99600000000001</v>
      </c>
      <c r="Q1921" s="16">
        <f t="shared" si="207"/>
        <v>77.42</v>
      </c>
      <c r="R1921" s="16">
        <f t="shared" si="208"/>
        <v>68.575999999999993</v>
      </c>
      <c r="S1921" s="18">
        <f t="shared" si="209"/>
        <v>0.469711498945177</v>
      </c>
      <c r="T1921" s="19">
        <f>YEAR(SalesDataTable[[#This Row],[Order Date]])</f>
        <v>2026</v>
      </c>
      <c r="U1921" s="18" t="str">
        <f>"Q"&amp;ROUNDUP(MONTH(SalesDataTable[[#This Row],[Order Date]])/3,0)</f>
        <v>Q3</v>
      </c>
      <c r="V1921" s="15">
        <f>MONTH(SalesDataTable[[#This Row],[Order Date]])</f>
        <v>9</v>
      </c>
      <c r="W1921" s="18" t="str">
        <f>TEXT(SalesDataTable[[#This Row],[Order Date]],"mmm")</f>
        <v>Sep</v>
      </c>
    </row>
    <row r="1922" spans="1:23" ht="15.6">
      <c r="A1922" s="11">
        <v>4343</v>
      </c>
      <c r="B1922" s="12">
        <v>46283</v>
      </c>
      <c r="C1922" s="11">
        <f t="shared" ref="C1922:C1985" si="210">YEAR(B1922)</f>
        <v>2026</v>
      </c>
      <c r="D1922" s="13" t="str">
        <f t="shared" ref="D1922:D1985" si="211">TEXT(B1922,"MMM")</f>
        <v>Sep</v>
      </c>
      <c r="E1922" s="14" t="str">
        <f t="shared" ref="E1922:E1985" si="212">"Q"&amp;ROUNDUP(MONTH(B1922)/3,0)</f>
        <v>Q3</v>
      </c>
      <c r="F1922" s="11" t="s">
        <v>30</v>
      </c>
      <c r="G1922" s="11" t="s">
        <v>67</v>
      </c>
      <c r="H1922" s="11" t="s">
        <v>52</v>
      </c>
      <c r="I1922" s="11" t="s">
        <v>37</v>
      </c>
      <c r="J1922" s="11" t="s">
        <v>47</v>
      </c>
      <c r="K1922" s="11" t="s">
        <v>75</v>
      </c>
      <c r="L1922" s="15">
        <v>2</v>
      </c>
      <c r="M1922" s="16">
        <v>121.37</v>
      </c>
      <c r="N1922" s="17">
        <v>0.05</v>
      </c>
      <c r="O1922" s="16">
        <v>60.13</v>
      </c>
      <c r="P1922" s="16">
        <f t="shared" ref="P1922:P1985" si="213">L1922*M1922*(1-N1922)</f>
        <v>230.60300000000001</v>
      </c>
      <c r="Q1922" s="16">
        <f t="shared" ref="Q1922:Q1985" si="214">L1922*O1922</f>
        <v>120.26</v>
      </c>
      <c r="R1922" s="16">
        <f t="shared" ref="R1922:R1985" si="215">P1922-Q1922</f>
        <v>110.343</v>
      </c>
      <c r="S1922" s="18">
        <f t="shared" ref="S1922:S1985" si="216">IFERROR(R1922/P1922,0)</f>
        <v>0.47849767782726199</v>
      </c>
      <c r="T1922" s="19">
        <f>YEAR(SalesDataTable[[#This Row],[Order Date]])</f>
        <v>2026</v>
      </c>
      <c r="U1922" s="18" t="str">
        <f>"Q"&amp;ROUNDUP(MONTH(SalesDataTable[[#This Row],[Order Date]])/3,0)</f>
        <v>Q3</v>
      </c>
      <c r="V1922" s="15">
        <f>MONTH(SalesDataTable[[#This Row],[Order Date]])</f>
        <v>9</v>
      </c>
      <c r="W1922" s="18" t="str">
        <f>TEXT(SalesDataTable[[#This Row],[Order Date]],"mmm")</f>
        <v>Sep</v>
      </c>
    </row>
    <row r="1923" spans="1:23" ht="15.6">
      <c r="A1923" s="11">
        <v>4429</v>
      </c>
      <c r="B1923" s="12">
        <v>46283</v>
      </c>
      <c r="C1923" s="11">
        <f t="shared" si="210"/>
        <v>2026</v>
      </c>
      <c r="D1923" s="13" t="str">
        <f t="shared" si="211"/>
        <v>Sep</v>
      </c>
      <c r="E1923" s="14" t="str">
        <f t="shared" si="212"/>
        <v>Q3</v>
      </c>
      <c r="F1923" s="11" t="s">
        <v>24</v>
      </c>
      <c r="G1923" s="11" t="s">
        <v>74</v>
      </c>
      <c r="H1923" s="11" t="s">
        <v>26</v>
      </c>
      <c r="I1923" s="11" t="s">
        <v>40</v>
      </c>
      <c r="J1923" s="11" t="s">
        <v>33</v>
      </c>
      <c r="K1923" s="11" t="s">
        <v>41</v>
      </c>
      <c r="L1923" s="15">
        <v>2</v>
      </c>
      <c r="M1923" s="16">
        <v>145.1</v>
      </c>
      <c r="N1923" s="17">
        <v>0.1</v>
      </c>
      <c r="O1923" s="16">
        <v>77.62</v>
      </c>
      <c r="P1923" s="16">
        <f t="shared" si="213"/>
        <v>261.18</v>
      </c>
      <c r="Q1923" s="16">
        <f t="shared" si="214"/>
        <v>155.24</v>
      </c>
      <c r="R1923" s="16">
        <f t="shared" si="215"/>
        <v>105.94</v>
      </c>
      <c r="S1923" s="18">
        <f t="shared" si="216"/>
        <v>0.40562064476606202</v>
      </c>
      <c r="T1923" s="19">
        <f>YEAR(SalesDataTable[[#This Row],[Order Date]])</f>
        <v>2026</v>
      </c>
      <c r="U1923" s="18" t="str">
        <f>"Q"&amp;ROUNDUP(MONTH(SalesDataTable[[#This Row],[Order Date]])/3,0)</f>
        <v>Q3</v>
      </c>
      <c r="V1923" s="15">
        <f>MONTH(SalesDataTable[[#This Row],[Order Date]])</f>
        <v>9</v>
      </c>
      <c r="W1923" s="18" t="str">
        <f>TEXT(SalesDataTable[[#This Row],[Order Date]],"mmm")</f>
        <v>Sep</v>
      </c>
    </row>
    <row r="1924" spans="1:23" ht="15.6">
      <c r="A1924" s="11">
        <v>4824</v>
      </c>
      <c r="B1924" s="12">
        <v>46283</v>
      </c>
      <c r="C1924" s="11">
        <f t="shared" si="210"/>
        <v>2026</v>
      </c>
      <c r="D1924" s="13" t="str">
        <f t="shared" si="211"/>
        <v>Sep</v>
      </c>
      <c r="E1924" s="14" t="str">
        <f t="shared" si="212"/>
        <v>Q3</v>
      </c>
      <c r="F1924" s="11" t="s">
        <v>44</v>
      </c>
      <c r="G1924" s="11" t="s">
        <v>57</v>
      </c>
      <c r="H1924" s="11" t="s">
        <v>26</v>
      </c>
      <c r="I1924" s="11" t="s">
        <v>27</v>
      </c>
      <c r="J1924" s="11" t="s">
        <v>58</v>
      </c>
      <c r="K1924" s="11" t="s">
        <v>66</v>
      </c>
      <c r="L1924" s="15">
        <v>1</v>
      </c>
      <c r="M1924" s="16">
        <v>36.729999999999997</v>
      </c>
      <c r="N1924" s="17">
        <v>0.05</v>
      </c>
      <c r="O1924" s="16">
        <v>14.11</v>
      </c>
      <c r="P1924" s="16">
        <f t="shared" si="213"/>
        <v>34.893500000000003</v>
      </c>
      <c r="Q1924" s="16">
        <f t="shared" si="214"/>
        <v>14.11</v>
      </c>
      <c r="R1924" s="16">
        <f t="shared" si="215"/>
        <v>20.7835</v>
      </c>
      <c r="S1924" s="18">
        <f t="shared" si="216"/>
        <v>0.59562669265049395</v>
      </c>
      <c r="T1924" s="19">
        <f>YEAR(SalesDataTable[[#This Row],[Order Date]])</f>
        <v>2026</v>
      </c>
      <c r="U1924" s="18" t="str">
        <f>"Q"&amp;ROUNDUP(MONTH(SalesDataTable[[#This Row],[Order Date]])/3,0)</f>
        <v>Q3</v>
      </c>
      <c r="V1924" s="15">
        <f>MONTH(SalesDataTable[[#This Row],[Order Date]])</f>
        <v>9</v>
      </c>
      <c r="W1924" s="18" t="str">
        <f>TEXT(SalesDataTable[[#This Row],[Order Date]],"mmm")</f>
        <v>Sep</v>
      </c>
    </row>
    <row r="1925" spans="1:23" ht="15.6">
      <c r="A1925" s="11">
        <v>4881</v>
      </c>
      <c r="B1925" s="12">
        <v>46283</v>
      </c>
      <c r="C1925" s="11">
        <f t="shared" si="210"/>
        <v>2026</v>
      </c>
      <c r="D1925" s="13" t="str">
        <f t="shared" si="211"/>
        <v>Sep</v>
      </c>
      <c r="E1925" s="14" t="str">
        <f t="shared" si="212"/>
        <v>Q3</v>
      </c>
      <c r="F1925" s="11" t="s">
        <v>35</v>
      </c>
      <c r="G1925" s="11" t="s">
        <v>36</v>
      </c>
      <c r="H1925" s="11" t="s">
        <v>26</v>
      </c>
      <c r="I1925" s="11" t="s">
        <v>40</v>
      </c>
      <c r="J1925" s="11" t="s">
        <v>38</v>
      </c>
      <c r="K1925" s="11" t="s">
        <v>68</v>
      </c>
      <c r="L1925" s="15">
        <v>4</v>
      </c>
      <c r="M1925" s="16">
        <v>134.15</v>
      </c>
      <c r="N1925" s="17">
        <v>0.05</v>
      </c>
      <c r="O1925" s="16">
        <v>65.58</v>
      </c>
      <c r="P1925" s="16">
        <f t="shared" si="213"/>
        <v>509.77</v>
      </c>
      <c r="Q1925" s="16">
        <f t="shared" si="214"/>
        <v>262.32</v>
      </c>
      <c r="R1925" s="16">
        <f t="shared" si="215"/>
        <v>247.45</v>
      </c>
      <c r="S1925" s="18">
        <f t="shared" si="216"/>
        <v>0.485414991074406</v>
      </c>
      <c r="T1925" s="19">
        <f>YEAR(SalesDataTable[[#This Row],[Order Date]])</f>
        <v>2026</v>
      </c>
      <c r="U1925" s="18" t="str">
        <f>"Q"&amp;ROUNDUP(MONTH(SalesDataTable[[#This Row],[Order Date]])/3,0)</f>
        <v>Q3</v>
      </c>
      <c r="V1925" s="15">
        <f>MONTH(SalesDataTable[[#This Row],[Order Date]])</f>
        <v>9</v>
      </c>
      <c r="W1925" s="18" t="str">
        <f>TEXT(SalesDataTable[[#This Row],[Order Date]],"mmm")</f>
        <v>Sep</v>
      </c>
    </row>
    <row r="1926" spans="1:23" ht="15.6">
      <c r="A1926" s="11">
        <v>5138</v>
      </c>
      <c r="B1926" s="12">
        <v>46283</v>
      </c>
      <c r="C1926" s="11">
        <f t="shared" si="210"/>
        <v>2026</v>
      </c>
      <c r="D1926" s="13" t="str">
        <f t="shared" si="211"/>
        <v>Sep</v>
      </c>
      <c r="E1926" s="14" t="str">
        <f t="shared" si="212"/>
        <v>Q3</v>
      </c>
      <c r="F1926" s="11" t="s">
        <v>24</v>
      </c>
      <c r="G1926" s="11" t="s">
        <v>25</v>
      </c>
      <c r="H1926" s="11" t="s">
        <v>32</v>
      </c>
      <c r="I1926" s="11" t="s">
        <v>40</v>
      </c>
      <c r="J1926" s="11" t="s">
        <v>33</v>
      </c>
      <c r="K1926" s="11" t="s">
        <v>34</v>
      </c>
      <c r="L1926" s="15">
        <v>8</v>
      </c>
      <c r="M1926" s="16">
        <v>94.21</v>
      </c>
      <c r="N1926" s="17">
        <v>0.1</v>
      </c>
      <c r="O1926" s="16">
        <v>45.05</v>
      </c>
      <c r="P1926" s="16">
        <f t="shared" si="213"/>
        <v>678.31200000000001</v>
      </c>
      <c r="Q1926" s="16">
        <f t="shared" si="214"/>
        <v>360.4</v>
      </c>
      <c r="R1926" s="16">
        <f t="shared" si="215"/>
        <v>317.91199999999998</v>
      </c>
      <c r="S1926" s="18">
        <f t="shared" si="216"/>
        <v>0.468681078913538</v>
      </c>
      <c r="T1926" s="19">
        <f>YEAR(SalesDataTable[[#This Row],[Order Date]])</f>
        <v>2026</v>
      </c>
      <c r="U1926" s="18" t="str">
        <f>"Q"&amp;ROUNDUP(MONTH(SalesDataTable[[#This Row],[Order Date]])/3,0)</f>
        <v>Q3</v>
      </c>
      <c r="V1926" s="15">
        <f>MONTH(SalesDataTable[[#This Row],[Order Date]])</f>
        <v>9</v>
      </c>
      <c r="W1926" s="18" t="str">
        <f>TEXT(SalesDataTable[[#This Row],[Order Date]],"mmm")</f>
        <v>Sep</v>
      </c>
    </row>
    <row r="1927" spans="1:23" ht="15.6">
      <c r="A1927" s="11">
        <v>1214</v>
      </c>
      <c r="B1927" s="12">
        <v>46284</v>
      </c>
      <c r="C1927" s="11">
        <f t="shared" si="210"/>
        <v>2026</v>
      </c>
      <c r="D1927" s="13" t="str">
        <f t="shared" si="211"/>
        <v>Sep</v>
      </c>
      <c r="E1927" s="14" t="str">
        <f t="shared" si="212"/>
        <v>Q3</v>
      </c>
      <c r="F1927" s="11" t="s">
        <v>24</v>
      </c>
      <c r="G1927" s="11" t="s">
        <v>74</v>
      </c>
      <c r="H1927" s="11" t="s">
        <v>43</v>
      </c>
      <c r="I1927" s="11" t="s">
        <v>27</v>
      </c>
      <c r="J1927" s="11" t="s">
        <v>47</v>
      </c>
      <c r="K1927" s="11" t="s">
        <v>53</v>
      </c>
      <c r="L1927" s="15">
        <v>1</v>
      </c>
      <c r="M1927" s="16">
        <v>198.29</v>
      </c>
      <c r="N1927" s="17">
        <v>0.05</v>
      </c>
      <c r="O1927" s="16">
        <v>106.24</v>
      </c>
      <c r="P1927" s="16">
        <f t="shared" si="213"/>
        <v>188.37549999999999</v>
      </c>
      <c r="Q1927" s="16">
        <f t="shared" si="214"/>
        <v>106.24</v>
      </c>
      <c r="R1927" s="16">
        <f t="shared" si="215"/>
        <v>82.135499999999993</v>
      </c>
      <c r="S1927" s="18">
        <f t="shared" si="216"/>
        <v>0.436020076920831</v>
      </c>
      <c r="T1927" s="19">
        <f>YEAR(SalesDataTable[[#This Row],[Order Date]])</f>
        <v>2026</v>
      </c>
      <c r="U1927" s="18" t="str">
        <f>"Q"&amp;ROUNDUP(MONTH(SalesDataTable[[#This Row],[Order Date]])/3,0)</f>
        <v>Q3</v>
      </c>
      <c r="V1927" s="15">
        <f>MONTH(SalesDataTable[[#This Row],[Order Date]])</f>
        <v>9</v>
      </c>
      <c r="W1927" s="18" t="str">
        <f>TEXT(SalesDataTable[[#This Row],[Order Date]],"mmm")</f>
        <v>Sep</v>
      </c>
    </row>
    <row r="1928" spans="1:23" ht="15.6">
      <c r="A1928" s="11">
        <v>1346</v>
      </c>
      <c r="B1928" s="12">
        <v>46284</v>
      </c>
      <c r="C1928" s="11">
        <f t="shared" si="210"/>
        <v>2026</v>
      </c>
      <c r="D1928" s="13" t="str">
        <f t="shared" si="211"/>
        <v>Sep</v>
      </c>
      <c r="E1928" s="14" t="str">
        <f t="shared" si="212"/>
        <v>Q3</v>
      </c>
      <c r="F1928" s="11" t="s">
        <v>30</v>
      </c>
      <c r="G1928" s="11" t="s">
        <v>73</v>
      </c>
      <c r="H1928" s="11" t="s">
        <v>52</v>
      </c>
      <c r="I1928" s="11" t="s">
        <v>27</v>
      </c>
      <c r="J1928" s="11" t="s">
        <v>38</v>
      </c>
      <c r="K1928" s="11" t="s">
        <v>72</v>
      </c>
      <c r="L1928" s="15">
        <v>3</v>
      </c>
      <c r="M1928" s="16">
        <v>166.21</v>
      </c>
      <c r="N1928" s="17">
        <v>0.05</v>
      </c>
      <c r="O1928" s="16">
        <v>85.03</v>
      </c>
      <c r="P1928" s="16">
        <f t="shared" si="213"/>
        <v>473.69850000000002</v>
      </c>
      <c r="Q1928" s="16">
        <f t="shared" si="214"/>
        <v>255.09</v>
      </c>
      <c r="R1928" s="16">
        <f t="shared" si="215"/>
        <v>218.60849999999999</v>
      </c>
      <c r="S1928" s="18">
        <f t="shared" si="216"/>
        <v>0.46149291163049899</v>
      </c>
      <c r="T1928" s="19">
        <f>YEAR(SalesDataTable[[#This Row],[Order Date]])</f>
        <v>2026</v>
      </c>
      <c r="U1928" s="18" t="str">
        <f>"Q"&amp;ROUNDUP(MONTH(SalesDataTable[[#This Row],[Order Date]])/3,0)</f>
        <v>Q3</v>
      </c>
      <c r="V1928" s="15">
        <f>MONTH(SalesDataTable[[#This Row],[Order Date]])</f>
        <v>9</v>
      </c>
      <c r="W1928" s="18" t="str">
        <f>TEXT(SalesDataTable[[#This Row],[Order Date]],"mmm")</f>
        <v>Sep</v>
      </c>
    </row>
    <row r="1929" spans="1:23" ht="15.6">
      <c r="A1929" s="11">
        <v>1361</v>
      </c>
      <c r="B1929" s="12">
        <v>46284</v>
      </c>
      <c r="C1929" s="11">
        <f t="shared" si="210"/>
        <v>2026</v>
      </c>
      <c r="D1929" s="13" t="str">
        <f t="shared" si="211"/>
        <v>Sep</v>
      </c>
      <c r="E1929" s="14" t="str">
        <f t="shared" si="212"/>
        <v>Q3</v>
      </c>
      <c r="F1929" s="11" t="s">
        <v>30</v>
      </c>
      <c r="G1929" s="11" t="s">
        <v>51</v>
      </c>
      <c r="H1929" s="11" t="s">
        <v>52</v>
      </c>
      <c r="I1929" s="11" t="s">
        <v>37</v>
      </c>
      <c r="J1929" s="11" t="s">
        <v>28</v>
      </c>
      <c r="K1929" s="11" t="s">
        <v>50</v>
      </c>
      <c r="L1929" s="15">
        <v>1</v>
      </c>
      <c r="M1929" s="16">
        <v>40.700000000000003</v>
      </c>
      <c r="N1929" s="17">
        <v>0.05</v>
      </c>
      <c r="O1929" s="16">
        <v>16.43</v>
      </c>
      <c r="P1929" s="16">
        <f t="shared" si="213"/>
        <v>38.664999999999999</v>
      </c>
      <c r="Q1929" s="16">
        <f t="shared" si="214"/>
        <v>16.43</v>
      </c>
      <c r="R1929" s="16">
        <f t="shared" si="215"/>
        <v>22.234999999999999</v>
      </c>
      <c r="S1929" s="18">
        <f t="shared" si="216"/>
        <v>0.57506789085736498</v>
      </c>
      <c r="T1929" s="19">
        <f>YEAR(SalesDataTable[[#This Row],[Order Date]])</f>
        <v>2026</v>
      </c>
      <c r="U1929" s="18" t="str">
        <f>"Q"&amp;ROUNDUP(MONTH(SalesDataTable[[#This Row],[Order Date]])/3,0)</f>
        <v>Q3</v>
      </c>
      <c r="V1929" s="15">
        <f>MONTH(SalesDataTable[[#This Row],[Order Date]])</f>
        <v>9</v>
      </c>
      <c r="W1929" s="18" t="str">
        <f>TEXT(SalesDataTable[[#This Row],[Order Date]],"mmm")</f>
        <v>Sep</v>
      </c>
    </row>
    <row r="1930" spans="1:23" ht="15.6">
      <c r="A1930" s="11">
        <v>2728</v>
      </c>
      <c r="B1930" s="12">
        <v>46284</v>
      </c>
      <c r="C1930" s="11">
        <f t="shared" si="210"/>
        <v>2026</v>
      </c>
      <c r="D1930" s="13" t="str">
        <f t="shared" si="211"/>
        <v>Sep</v>
      </c>
      <c r="E1930" s="14" t="str">
        <f t="shared" si="212"/>
        <v>Q3</v>
      </c>
      <c r="F1930" s="11" t="s">
        <v>24</v>
      </c>
      <c r="G1930" s="11" t="s">
        <v>74</v>
      </c>
      <c r="H1930" s="11" t="s">
        <v>26</v>
      </c>
      <c r="I1930" s="11" t="s">
        <v>37</v>
      </c>
      <c r="J1930" s="11" t="s">
        <v>33</v>
      </c>
      <c r="K1930" s="11" t="s">
        <v>61</v>
      </c>
      <c r="L1930" s="15">
        <v>3</v>
      </c>
      <c r="M1930" s="16">
        <v>153.5</v>
      </c>
      <c r="N1930" s="17">
        <v>0</v>
      </c>
      <c r="O1930" s="16">
        <v>80.819999999999993</v>
      </c>
      <c r="P1930" s="16">
        <f t="shared" si="213"/>
        <v>460.5</v>
      </c>
      <c r="Q1930" s="16">
        <f t="shared" si="214"/>
        <v>242.46</v>
      </c>
      <c r="R1930" s="16">
        <f t="shared" si="215"/>
        <v>218.04</v>
      </c>
      <c r="S1930" s="18">
        <f t="shared" si="216"/>
        <v>0.47348534201954401</v>
      </c>
      <c r="T1930" s="19">
        <f>YEAR(SalesDataTable[[#This Row],[Order Date]])</f>
        <v>2026</v>
      </c>
      <c r="U1930" s="18" t="str">
        <f>"Q"&amp;ROUNDUP(MONTH(SalesDataTable[[#This Row],[Order Date]])/3,0)</f>
        <v>Q3</v>
      </c>
      <c r="V1930" s="15">
        <f>MONTH(SalesDataTable[[#This Row],[Order Date]])</f>
        <v>9</v>
      </c>
      <c r="W1930" s="18" t="str">
        <f>TEXT(SalesDataTable[[#This Row],[Order Date]],"mmm")</f>
        <v>Sep</v>
      </c>
    </row>
    <row r="1931" spans="1:23" ht="15.6">
      <c r="A1931" s="11">
        <v>2788</v>
      </c>
      <c r="B1931" s="12">
        <v>46284</v>
      </c>
      <c r="C1931" s="11">
        <f t="shared" si="210"/>
        <v>2026</v>
      </c>
      <c r="D1931" s="13" t="str">
        <f t="shared" si="211"/>
        <v>Sep</v>
      </c>
      <c r="E1931" s="14" t="str">
        <f t="shared" si="212"/>
        <v>Q3</v>
      </c>
      <c r="F1931" s="11" t="s">
        <v>30</v>
      </c>
      <c r="G1931" s="11" t="s">
        <v>67</v>
      </c>
      <c r="H1931" s="11" t="s">
        <v>52</v>
      </c>
      <c r="I1931" s="11" t="s">
        <v>37</v>
      </c>
      <c r="J1931" s="11" t="s">
        <v>33</v>
      </c>
      <c r="K1931" s="11" t="s">
        <v>70</v>
      </c>
      <c r="L1931" s="15">
        <v>1</v>
      </c>
      <c r="M1931" s="16">
        <v>70.430000000000007</v>
      </c>
      <c r="N1931" s="17">
        <v>0</v>
      </c>
      <c r="O1931" s="16">
        <v>31.51</v>
      </c>
      <c r="P1931" s="16">
        <f t="shared" si="213"/>
        <v>70.430000000000007</v>
      </c>
      <c r="Q1931" s="16">
        <f t="shared" si="214"/>
        <v>31.51</v>
      </c>
      <c r="R1931" s="16">
        <f t="shared" si="215"/>
        <v>38.92</v>
      </c>
      <c r="S1931" s="18">
        <f t="shared" si="216"/>
        <v>0.55260542382507405</v>
      </c>
      <c r="T1931" s="19">
        <f>YEAR(SalesDataTable[[#This Row],[Order Date]])</f>
        <v>2026</v>
      </c>
      <c r="U1931" s="18" t="str">
        <f>"Q"&amp;ROUNDUP(MONTH(SalesDataTable[[#This Row],[Order Date]])/3,0)</f>
        <v>Q3</v>
      </c>
      <c r="V1931" s="15">
        <f>MONTH(SalesDataTable[[#This Row],[Order Date]])</f>
        <v>9</v>
      </c>
      <c r="W1931" s="18" t="str">
        <f>TEXT(SalesDataTable[[#This Row],[Order Date]],"mmm")</f>
        <v>Sep</v>
      </c>
    </row>
    <row r="1932" spans="1:23" ht="15.6">
      <c r="A1932" s="11">
        <v>2932</v>
      </c>
      <c r="B1932" s="12">
        <v>46284</v>
      </c>
      <c r="C1932" s="11">
        <f t="shared" si="210"/>
        <v>2026</v>
      </c>
      <c r="D1932" s="13" t="str">
        <f t="shared" si="211"/>
        <v>Sep</v>
      </c>
      <c r="E1932" s="14" t="str">
        <f t="shared" si="212"/>
        <v>Q3</v>
      </c>
      <c r="F1932" s="11" t="s">
        <v>24</v>
      </c>
      <c r="G1932" s="11" t="s">
        <v>74</v>
      </c>
      <c r="H1932" s="11" t="s">
        <v>43</v>
      </c>
      <c r="I1932" s="11" t="s">
        <v>40</v>
      </c>
      <c r="J1932" s="11" t="s">
        <v>28</v>
      </c>
      <c r="K1932" s="11" t="s">
        <v>46</v>
      </c>
      <c r="L1932" s="15">
        <v>4</v>
      </c>
      <c r="M1932" s="16">
        <v>49.93</v>
      </c>
      <c r="N1932" s="17">
        <v>0</v>
      </c>
      <c r="O1932" s="16">
        <v>22.99</v>
      </c>
      <c r="P1932" s="16">
        <f t="shared" si="213"/>
        <v>199.72</v>
      </c>
      <c r="Q1932" s="16">
        <f t="shared" si="214"/>
        <v>91.96</v>
      </c>
      <c r="R1932" s="16">
        <f t="shared" si="215"/>
        <v>107.76</v>
      </c>
      <c r="S1932" s="18">
        <f t="shared" si="216"/>
        <v>0.53955537752853999</v>
      </c>
      <c r="T1932" s="19">
        <f>YEAR(SalesDataTable[[#This Row],[Order Date]])</f>
        <v>2026</v>
      </c>
      <c r="U1932" s="18" t="str">
        <f>"Q"&amp;ROUNDUP(MONTH(SalesDataTable[[#This Row],[Order Date]])/3,0)</f>
        <v>Q3</v>
      </c>
      <c r="V1932" s="15">
        <f>MONTH(SalesDataTable[[#This Row],[Order Date]])</f>
        <v>9</v>
      </c>
      <c r="W1932" s="18" t="str">
        <f>TEXT(SalesDataTable[[#This Row],[Order Date]],"mmm")</f>
        <v>Sep</v>
      </c>
    </row>
    <row r="1933" spans="1:23" ht="15.6">
      <c r="A1933" s="11">
        <v>3399</v>
      </c>
      <c r="B1933" s="12">
        <v>46284</v>
      </c>
      <c r="C1933" s="11">
        <f t="shared" si="210"/>
        <v>2026</v>
      </c>
      <c r="D1933" s="13" t="str">
        <f t="shared" si="211"/>
        <v>Sep</v>
      </c>
      <c r="E1933" s="14" t="str">
        <f t="shared" si="212"/>
        <v>Q3</v>
      </c>
      <c r="F1933" s="11" t="s">
        <v>30</v>
      </c>
      <c r="G1933" s="11" t="s">
        <v>67</v>
      </c>
      <c r="H1933" s="11" t="s">
        <v>43</v>
      </c>
      <c r="I1933" s="11" t="s">
        <v>27</v>
      </c>
      <c r="J1933" s="11" t="s">
        <v>28</v>
      </c>
      <c r="K1933" s="11" t="s">
        <v>46</v>
      </c>
      <c r="L1933" s="15">
        <v>1</v>
      </c>
      <c r="M1933" s="16">
        <v>50.18</v>
      </c>
      <c r="N1933" s="17">
        <v>0</v>
      </c>
      <c r="O1933" s="16">
        <v>22.92</v>
      </c>
      <c r="P1933" s="16">
        <f t="shared" si="213"/>
        <v>50.18</v>
      </c>
      <c r="Q1933" s="16">
        <f t="shared" si="214"/>
        <v>22.92</v>
      </c>
      <c r="R1933" s="16">
        <f t="shared" si="215"/>
        <v>27.26</v>
      </c>
      <c r="S1933" s="18">
        <f t="shared" si="216"/>
        <v>0.54324432044639304</v>
      </c>
      <c r="T1933" s="19">
        <f>YEAR(SalesDataTable[[#This Row],[Order Date]])</f>
        <v>2026</v>
      </c>
      <c r="U1933" s="18" t="str">
        <f>"Q"&amp;ROUNDUP(MONTH(SalesDataTable[[#This Row],[Order Date]])/3,0)</f>
        <v>Q3</v>
      </c>
      <c r="V1933" s="15">
        <f>MONTH(SalesDataTable[[#This Row],[Order Date]])</f>
        <v>9</v>
      </c>
      <c r="W1933" s="18" t="str">
        <f>TEXT(SalesDataTable[[#This Row],[Order Date]],"mmm")</f>
        <v>Sep</v>
      </c>
    </row>
    <row r="1934" spans="1:23" ht="15.6">
      <c r="A1934" s="11">
        <v>3588</v>
      </c>
      <c r="B1934" s="12">
        <v>46284</v>
      </c>
      <c r="C1934" s="11">
        <f t="shared" si="210"/>
        <v>2026</v>
      </c>
      <c r="D1934" s="13" t="str">
        <f t="shared" si="211"/>
        <v>Sep</v>
      </c>
      <c r="E1934" s="14" t="str">
        <f t="shared" si="212"/>
        <v>Q3</v>
      </c>
      <c r="F1934" s="11" t="s">
        <v>44</v>
      </c>
      <c r="G1934" s="11" t="s">
        <v>71</v>
      </c>
      <c r="H1934" s="11" t="s">
        <v>43</v>
      </c>
      <c r="I1934" s="11" t="s">
        <v>37</v>
      </c>
      <c r="J1934" s="11" t="s">
        <v>38</v>
      </c>
      <c r="K1934" s="11" t="s">
        <v>72</v>
      </c>
      <c r="L1934" s="15">
        <v>2</v>
      </c>
      <c r="M1934" s="16">
        <v>164.01</v>
      </c>
      <c r="N1934" s="17">
        <v>0.15</v>
      </c>
      <c r="O1934" s="16">
        <v>87.14</v>
      </c>
      <c r="P1934" s="16">
        <f t="shared" si="213"/>
        <v>278.81700000000001</v>
      </c>
      <c r="Q1934" s="16">
        <f t="shared" si="214"/>
        <v>174.28</v>
      </c>
      <c r="R1934" s="16">
        <f t="shared" si="215"/>
        <v>104.53700000000001</v>
      </c>
      <c r="S1934" s="18">
        <f t="shared" si="216"/>
        <v>0.37493050997607702</v>
      </c>
      <c r="T1934" s="19">
        <f>YEAR(SalesDataTable[[#This Row],[Order Date]])</f>
        <v>2026</v>
      </c>
      <c r="U1934" s="18" t="str">
        <f>"Q"&amp;ROUNDUP(MONTH(SalesDataTable[[#This Row],[Order Date]])/3,0)</f>
        <v>Q3</v>
      </c>
      <c r="V1934" s="15">
        <f>MONTH(SalesDataTable[[#This Row],[Order Date]])</f>
        <v>9</v>
      </c>
      <c r="W1934" s="18" t="str">
        <f>TEXT(SalesDataTable[[#This Row],[Order Date]],"mmm")</f>
        <v>Sep</v>
      </c>
    </row>
    <row r="1935" spans="1:23" ht="15.6">
      <c r="A1935" s="11">
        <v>3603</v>
      </c>
      <c r="B1935" s="12">
        <v>46284</v>
      </c>
      <c r="C1935" s="11">
        <f t="shared" si="210"/>
        <v>2026</v>
      </c>
      <c r="D1935" s="13" t="str">
        <f t="shared" si="211"/>
        <v>Sep</v>
      </c>
      <c r="E1935" s="14" t="str">
        <f t="shared" si="212"/>
        <v>Q3</v>
      </c>
      <c r="F1935" s="11" t="s">
        <v>30</v>
      </c>
      <c r="G1935" s="11" t="s">
        <v>73</v>
      </c>
      <c r="H1935" s="11" t="s">
        <v>52</v>
      </c>
      <c r="I1935" s="11" t="s">
        <v>27</v>
      </c>
      <c r="J1935" s="11" t="s">
        <v>28</v>
      </c>
      <c r="K1935" s="11" t="s">
        <v>29</v>
      </c>
      <c r="L1935" s="15">
        <v>2</v>
      </c>
      <c r="M1935" s="16">
        <v>83.77</v>
      </c>
      <c r="N1935" s="17">
        <v>0</v>
      </c>
      <c r="O1935" s="16">
        <v>43.32</v>
      </c>
      <c r="P1935" s="16">
        <f t="shared" si="213"/>
        <v>167.54</v>
      </c>
      <c r="Q1935" s="16">
        <f t="shared" si="214"/>
        <v>86.64</v>
      </c>
      <c r="R1935" s="16">
        <f t="shared" si="215"/>
        <v>80.900000000000006</v>
      </c>
      <c r="S1935" s="18">
        <f t="shared" si="216"/>
        <v>0.48286976244478902</v>
      </c>
      <c r="T1935" s="19">
        <f>YEAR(SalesDataTable[[#This Row],[Order Date]])</f>
        <v>2026</v>
      </c>
      <c r="U1935" s="18" t="str">
        <f>"Q"&amp;ROUNDUP(MONTH(SalesDataTable[[#This Row],[Order Date]])/3,0)</f>
        <v>Q3</v>
      </c>
      <c r="V1935" s="15">
        <f>MONTH(SalesDataTable[[#This Row],[Order Date]])</f>
        <v>9</v>
      </c>
      <c r="W1935" s="18" t="str">
        <f>TEXT(SalesDataTable[[#This Row],[Order Date]],"mmm")</f>
        <v>Sep</v>
      </c>
    </row>
    <row r="1936" spans="1:23" ht="15.6">
      <c r="A1936" s="11">
        <v>3845</v>
      </c>
      <c r="B1936" s="12">
        <v>46284</v>
      </c>
      <c r="C1936" s="11">
        <f t="shared" si="210"/>
        <v>2026</v>
      </c>
      <c r="D1936" s="13" t="str">
        <f t="shared" si="211"/>
        <v>Sep</v>
      </c>
      <c r="E1936" s="14" t="str">
        <f t="shared" si="212"/>
        <v>Q3</v>
      </c>
      <c r="F1936" s="11" t="s">
        <v>44</v>
      </c>
      <c r="G1936" s="11" t="s">
        <v>57</v>
      </c>
      <c r="H1936" s="11" t="s">
        <v>26</v>
      </c>
      <c r="I1936" s="11" t="s">
        <v>37</v>
      </c>
      <c r="J1936" s="11" t="s">
        <v>47</v>
      </c>
      <c r="K1936" s="11" t="s">
        <v>64</v>
      </c>
      <c r="L1936" s="15">
        <v>1</v>
      </c>
      <c r="M1936" s="16">
        <v>81.84</v>
      </c>
      <c r="N1936" s="17">
        <v>0</v>
      </c>
      <c r="O1936" s="16">
        <v>38.5</v>
      </c>
      <c r="P1936" s="16">
        <f t="shared" si="213"/>
        <v>81.84</v>
      </c>
      <c r="Q1936" s="16">
        <f t="shared" si="214"/>
        <v>38.5</v>
      </c>
      <c r="R1936" s="16">
        <f t="shared" si="215"/>
        <v>43.34</v>
      </c>
      <c r="S1936" s="18">
        <f t="shared" si="216"/>
        <v>0.52956989247311803</v>
      </c>
      <c r="T1936" s="19">
        <f>YEAR(SalesDataTable[[#This Row],[Order Date]])</f>
        <v>2026</v>
      </c>
      <c r="U1936" s="18" t="str">
        <f>"Q"&amp;ROUNDUP(MONTH(SalesDataTable[[#This Row],[Order Date]])/3,0)</f>
        <v>Q3</v>
      </c>
      <c r="V1936" s="15">
        <f>MONTH(SalesDataTable[[#This Row],[Order Date]])</f>
        <v>9</v>
      </c>
      <c r="W1936" s="18" t="str">
        <f>TEXT(SalesDataTable[[#This Row],[Order Date]],"mmm")</f>
        <v>Sep</v>
      </c>
    </row>
    <row r="1937" spans="1:23" ht="15.6">
      <c r="A1937" s="11">
        <v>4191</v>
      </c>
      <c r="B1937" s="12">
        <v>46284</v>
      </c>
      <c r="C1937" s="11">
        <f t="shared" si="210"/>
        <v>2026</v>
      </c>
      <c r="D1937" s="13" t="str">
        <f t="shared" si="211"/>
        <v>Sep</v>
      </c>
      <c r="E1937" s="14" t="str">
        <f t="shared" si="212"/>
        <v>Q3</v>
      </c>
      <c r="F1937" s="11" t="s">
        <v>35</v>
      </c>
      <c r="G1937" s="11" t="s">
        <v>49</v>
      </c>
      <c r="H1937" s="11" t="s">
        <v>52</v>
      </c>
      <c r="I1937" s="11" t="s">
        <v>27</v>
      </c>
      <c r="J1937" s="11" t="s">
        <v>58</v>
      </c>
      <c r="K1937" s="11" t="s">
        <v>59</v>
      </c>
      <c r="L1937" s="15">
        <v>1</v>
      </c>
      <c r="M1937" s="16">
        <v>40.32</v>
      </c>
      <c r="N1937" s="17">
        <v>0.15</v>
      </c>
      <c r="O1937" s="16">
        <v>14.39</v>
      </c>
      <c r="P1937" s="16">
        <f t="shared" si="213"/>
        <v>34.271999999999998</v>
      </c>
      <c r="Q1937" s="16">
        <f t="shared" si="214"/>
        <v>14.39</v>
      </c>
      <c r="R1937" s="16">
        <f t="shared" si="215"/>
        <v>19.882000000000001</v>
      </c>
      <c r="S1937" s="18">
        <f t="shared" si="216"/>
        <v>0.58012371615312797</v>
      </c>
      <c r="T1937" s="19">
        <f>YEAR(SalesDataTable[[#This Row],[Order Date]])</f>
        <v>2026</v>
      </c>
      <c r="U1937" s="18" t="str">
        <f>"Q"&amp;ROUNDUP(MONTH(SalesDataTable[[#This Row],[Order Date]])/3,0)</f>
        <v>Q3</v>
      </c>
      <c r="V1937" s="15">
        <f>MONTH(SalesDataTable[[#This Row],[Order Date]])</f>
        <v>9</v>
      </c>
      <c r="W1937" s="18" t="str">
        <f>TEXT(SalesDataTable[[#This Row],[Order Date]],"mmm")</f>
        <v>Sep</v>
      </c>
    </row>
    <row r="1938" spans="1:23" ht="15.6">
      <c r="A1938" s="11">
        <v>4269</v>
      </c>
      <c r="B1938" s="12">
        <v>46284</v>
      </c>
      <c r="C1938" s="11">
        <f t="shared" si="210"/>
        <v>2026</v>
      </c>
      <c r="D1938" s="13" t="str">
        <f t="shared" si="211"/>
        <v>Sep</v>
      </c>
      <c r="E1938" s="14" t="str">
        <f t="shared" si="212"/>
        <v>Q3</v>
      </c>
      <c r="F1938" s="11" t="s">
        <v>35</v>
      </c>
      <c r="G1938" s="11" t="s">
        <v>76</v>
      </c>
      <c r="H1938" s="11" t="s">
        <v>32</v>
      </c>
      <c r="I1938" s="11" t="s">
        <v>40</v>
      </c>
      <c r="J1938" s="11" t="s">
        <v>33</v>
      </c>
      <c r="K1938" s="11" t="s">
        <v>61</v>
      </c>
      <c r="L1938" s="15">
        <v>4</v>
      </c>
      <c r="M1938" s="16">
        <v>155.84</v>
      </c>
      <c r="N1938" s="17">
        <v>0.05</v>
      </c>
      <c r="O1938" s="16">
        <v>80.790000000000006</v>
      </c>
      <c r="P1938" s="16">
        <f t="shared" si="213"/>
        <v>592.19200000000001</v>
      </c>
      <c r="Q1938" s="16">
        <f t="shared" si="214"/>
        <v>323.16000000000003</v>
      </c>
      <c r="R1938" s="16">
        <f t="shared" si="215"/>
        <v>269.03199999999998</v>
      </c>
      <c r="S1938" s="18">
        <f t="shared" si="216"/>
        <v>0.45429860585755999</v>
      </c>
      <c r="T1938" s="19">
        <f>YEAR(SalesDataTable[[#This Row],[Order Date]])</f>
        <v>2026</v>
      </c>
      <c r="U1938" s="18" t="str">
        <f>"Q"&amp;ROUNDUP(MONTH(SalesDataTable[[#This Row],[Order Date]])/3,0)</f>
        <v>Q3</v>
      </c>
      <c r="V1938" s="15">
        <f>MONTH(SalesDataTable[[#This Row],[Order Date]])</f>
        <v>9</v>
      </c>
      <c r="W1938" s="18" t="str">
        <f>TEXT(SalesDataTable[[#This Row],[Order Date]],"mmm")</f>
        <v>Sep</v>
      </c>
    </row>
    <row r="1939" spans="1:23" ht="15.6">
      <c r="A1939" s="11">
        <v>5</v>
      </c>
      <c r="B1939" s="12">
        <v>46285</v>
      </c>
      <c r="C1939" s="11">
        <f t="shared" si="210"/>
        <v>2026</v>
      </c>
      <c r="D1939" s="13" t="str">
        <f t="shared" si="211"/>
        <v>Sep</v>
      </c>
      <c r="E1939" s="14" t="str">
        <f t="shared" si="212"/>
        <v>Q3</v>
      </c>
      <c r="F1939" s="11" t="s">
        <v>30</v>
      </c>
      <c r="G1939" s="11" t="s">
        <v>51</v>
      </c>
      <c r="H1939" s="11" t="s">
        <v>26</v>
      </c>
      <c r="I1939" s="11" t="s">
        <v>40</v>
      </c>
      <c r="J1939" s="11" t="s">
        <v>58</v>
      </c>
      <c r="K1939" s="11" t="s">
        <v>69</v>
      </c>
      <c r="L1939" s="15">
        <v>1</v>
      </c>
      <c r="M1939" s="16">
        <v>51.83</v>
      </c>
      <c r="N1939" s="17">
        <v>0</v>
      </c>
      <c r="O1939" s="16">
        <v>21.9</v>
      </c>
      <c r="P1939" s="16">
        <f t="shared" si="213"/>
        <v>51.83</v>
      </c>
      <c r="Q1939" s="16">
        <f t="shared" si="214"/>
        <v>21.9</v>
      </c>
      <c r="R1939" s="16">
        <f t="shared" si="215"/>
        <v>29.93</v>
      </c>
      <c r="S1939" s="18">
        <f t="shared" si="216"/>
        <v>0.57746478873239404</v>
      </c>
      <c r="T1939" s="19">
        <f>YEAR(SalesDataTable[[#This Row],[Order Date]])</f>
        <v>2026</v>
      </c>
      <c r="U1939" s="18" t="str">
        <f>"Q"&amp;ROUNDUP(MONTH(SalesDataTable[[#This Row],[Order Date]])/3,0)</f>
        <v>Q3</v>
      </c>
      <c r="V1939" s="15">
        <f>MONTH(SalesDataTable[[#This Row],[Order Date]])</f>
        <v>9</v>
      </c>
      <c r="W1939" s="18" t="str">
        <f>TEXT(SalesDataTable[[#This Row],[Order Date]],"mmm")</f>
        <v>Sep</v>
      </c>
    </row>
    <row r="1940" spans="1:23" ht="15.6">
      <c r="A1940" s="11">
        <v>210</v>
      </c>
      <c r="B1940" s="12">
        <v>46285</v>
      </c>
      <c r="C1940" s="11">
        <f t="shared" si="210"/>
        <v>2026</v>
      </c>
      <c r="D1940" s="13" t="str">
        <f t="shared" si="211"/>
        <v>Sep</v>
      </c>
      <c r="E1940" s="14" t="str">
        <f t="shared" si="212"/>
        <v>Q3</v>
      </c>
      <c r="F1940" s="11" t="s">
        <v>35</v>
      </c>
      <c r="G1940" s="11" t="s">
        <v>42</v>
      </c>
      <c r="H1940" s="11" t="s">
        <v>43</v>
      </c>
      <c r="I1940" s="11" t="s">
        <v>27</v>
      </c>
      <c r="J1940" s="11" t="s">
        <v>47</v>
      </c>
      <c r="K1940" s="11" t="s">
        <v>53</v>
      </c>
      <c r="L1940" s="15">
        <v>1</v>
      </c>
      <c r="M1940" s="16">
        <v>190.77</v>
      </c>
      <c r="N1940" s="17">
        <v>0.05</v>
      </c>
      <c r="O1940" s="16">
        <v>104.69</v>
      </c>
      <c r="P1940" s="16">
        <f t="shared" si="213"/>
        <v>181.23150000000001</v>
      </c>
      <c r="Q1940" s="16">
        <f t="shared" si="214"/>
        <v>104.69</v>
      </c>
      <c r="R1940" s="16">
        <f t="shared" si="215"/>
        <v>76.541499999999999</v>
      </c>
      <c r="S1940" s="18">
        <f t="shared" si="216"/>
        <v>0.42234103894742397</v>
      </c>
      <c r="T1940" s="19">
        <f>YEAR(SalesDataTable[[#This Row],[Order Date]])</f>
        <v>2026</v>
      </c>
      <c r="U1940" s="18" t="str">
        <f>"Q"&amp;ROUNDUP(MONTH(SalesDataTable[[#This Row],[Order Date]])/3,0)</f>
        <v>Q3</v>
      </c>
      <c r="V1940" s="15">
        <f>MONTH(SalesDataTable[[#This Row],[Order Date]])</f>
        <v>9</v>
      </c>
      <c r="W1940" s="18" t="str">
        <f>TEXT(SalesDataTable[[#This Row],[Order Date]],"mmm")</f>
        <v>Sep</v>
      </c>
    </row>
    <row r="1941" spans="1:23" ht="15.6">
      <c r="A1941" s="11">
        <v>462</v>
      </c>
      <c r="B1941" s="12">
        <v>46285</v>
      </c>
      <c r="C1941" s="11">
        <f t="shared" si="210"/>
        <v>2026</v>
      </c>
      <c r="D1941" s="13" t="str">
        <f t="shared" si="211"/>
        <v>Sep</v>
      </c>
      <c r="E1941" s="14" t="str">
        <f t="shared" si="212"/>
        <v>Q3</v>
      </c>
      <c r="F1941" s="11" t="s">
        <v>30</v>
      </c>
      <c r="G1941" s="11" t="s">
        <v>67</v>
      </c>
      <c r="H1941" s="11" t="s">
        <v>43</v>
      </c>
      <c r="I1941" s="11" t="s">
        <v>37</v>
      </c>
      <c r="J1941" s="11" t="s">
        <v>28</v>
      </c>
      <c r="K1941" s="11" t="s">
        <v>50</v>
      </c>
      <c r="L1941" s="15">
        <v>2</v>
      </c>
      <c r="M1941" s="16">
        <v>40.049999999999997</v>
      </c>
      <c r="N1941" s="17">
        <v>0.05</v>
      </c>
      <c r="O1941" s="16">
        <v>16.97</v>
      </c>
      <c r="P1941" s="16">
        <f t="shared" si="213"/>
        <v>76.094999999999999</v>
      </c>
      <c r="Q1941" s="16">
        <f t="shared" si="214"/>
        <v>33.94</v>
      </c>
      <c r="R1941" s="16">
        <f t="shared" si="215"/>
        <v>42.155000000000001</v>
      </c>
      <c r="S1941" s="18">
        <f t="shared" si="216"/>
        <v>0.55397857940731998</v>
      </c>
      <c r="T1941" s="19">
        <f>YEAR(SalesDataTable[[#This Row],[Order Date]])</f>
        <v>2026</v>
      </c>
      <c r="U1941" s="18" t="str">
        <f>"Q"&amp;ROUNDUP(MONTH(SalesDataTable[[#This Row],[Order Date]])/3,0)</f>
        <v>Q3</v>
      </c>
      <c r="V1941" s="15">
        <f>MONTH(SalesDataTable[[#This Row],[Order Date]])</f>
        <v>9</v>
      </c>
      <c r="W1941" s="18" t="str">
        <f>TEXT(SalesDataTable[[#This Row],[Order Date]],"mmm")</f>
        <v>Sep</v>
      </c>
    </row>
    <row r="1942" spans="1:23" ht="15.6">
      <c r="A1942" s="11">
        <v>725</v>
      </c>
      <c r="B1942" s="12">
        <v>46285</v>
      </c>
      <c r="C1942" s="11">
        <f t="shared" si="210"/>
        <v>2026</v>
      </c>
      <c r="D1942" s="13" t="str">
        <f t="shared" si="211"/>
        <v>Sep</v>
      </c>
      <c r="E1942" s="14" t="str">
        <f t="shared" si="212"/>
        <v>Q3</v>
      </c>
      <c r="F1942" s="11" t="s">
        <v>30</v>
      </c>
      <c r="G1942" s="11" t="s">
        <v>67</v>
      </c>
      <c r="H1942" s="11" t="s">
        <v>26</v>
      </c>
      <c r="I1942" s="11" t="s">
        <v>37</v>
      </c>
      <c r="J1942" s="11" t="s">
        <v>28</v>
      </c>
      <c r="K1942" s="11" t="s">
        <v>29</v>
      </c>
      <c r="L1942" s="15">
        <v>1</v>
      </c>
      <c r="M1942" s="16">
        <v>82.08</v>
      </c>
      <c r="N1942" s="17">
        <v>0.05</v>
      </c>
      <c r="O1942" s="16">
        <v>43.18</v>
      </c>
      <c r="P1942" s="16">
        <f t="shared" si="213"/>
        <v>77.975999999999999</v>
      </c>
      <c r="Q1942" s="16">
        <f t="shared" si="214"/>
        <v>43.18</v>
      </c>
      <c r="R1942" s="16">
        <f t="shared" si="215"/>
        <v>34.795999999999999</v>
      </c>
      <c r="S1942" s="18">
        <f t="shared" si="216"/>
        <v>0.44623986867754201</v>
      </c>
      <c r="T1942" s="19">
        <f>YEAR(SalesDataTable[[#This Row],[Order Date]])</f>
        <v>2026</v>
      </c>
      <c r="U1942" s="18" t="str">
        <f>"Q"&amp;ROUNDUP(MONTH(SalesDataTable[[#This Row],[Order Date]])/3,0)</f>
        <v>Q3</v>
      </c>
      <c r="V1942" s="15">
        <f>MONTH(SalesDataTable[[#This Row],[Order Date]])</f>
        <v>9</v>
      </c>
      <c r="W1942" s="18" t="str">
        <f>TEXT(SalesDataTable[[#This Row],[Order Date]],"mmm")</f>
        <v>Sep</v>
      </c>
    </row>
    <row r="1943" spans="1:23" ht="15.6">
      <c r="A1943" s="11">
        <v>918</v>
      </c>
      <c r="B1943" s="12">
        <v>46285</v>
      </c>
      <c r="C1943" s="11">
        <f t="shared" si="210"/>
        <v>2026</v>
      </c>
      <c r="D1943" s="13" t="str">
        <f t="shared" si="211"/>
        <v>Sep</v>
      </c>
      <c r="E1943" s="14" t="str">
        <f t="shared" si="212"/>
        <v>Q3</v>
      </c>
      <c r="F1943" s="11" t="s">
        <v>24</v>
      </c>
      <c r="G1943" s="11" t="s">
        <v>74</v>
      </c>
      <c r="H1943" s="11" t="s">
        <v>26</v>
      </c>
      <c r="I1943" s="11" t="s">
        <v>27</v>
      </c>
      <c r="J1943" s="11" t="s">
        <v>28</v>
      </c>
      <c r="K1943" s="11" t="s">
        <v>46</v>
      </c>
      <c r="L1943" s="15">
        <v>1</v>
      </c>
      <c r="M1943" s="16">
        <v>50.3</v>
      </c>
      <c r="N1943" s="17">
        <v>0.05</v>
      </c>
      <c r="O1943" s="16">
        <v>22.14</v>
      </c>
      <c r="P1943" s="16">
        <f t="shared" si="213"/>
        <v>47.784999999999997</v>
      </c>
      <c r="Q1943" s="16">
        <f t="shared" si="214"/>
        <v>22.14</v>
      </c>
      <c r="R1943" s="16">
        <f t="shared" si="215"/>
        <v>25.645</v>
      </c>
      <c r="S1943" s="18">
        <f t="shared" si="216"/>
        <v>0.53667468870984603</v>
      </c>
      <c r="T1943" s="19">
        <f>YEAR(SalesDataTable[[#This Row],[Order Date]])</f>
        <v>2026</v>
      </c>
      <c r="U1943" s="18" t="str">
        <f>"Q"&amp;ROUNDUP(MONTH(SalesDataTable[[#This Row],[Order Date]])/3,0)</f>
        <v>Q3</v>
      </c>
      <c r="V1943" s="15">
        <f>MONTH(SalesDataTable[[#This Row],[Order Date]])</f>
        <v>9</v>
      </c>
      <c r="W1943" s="18" t="str">
        <f>TEXT(SalesDataTable[[#This Row],[Order Date]],"mmm")</f>
        <v>Sep</v>
      </c>
    </row>
    <row r="1944" spans="1:23" ht="15.6">
      <c r="A1944" s="11">
        <v>1442</v>
      </c>
      <c r="B1944" s="12">
        <v>46285</v>
      </c>
      <c r="C1944" s="11">
        <f t="shared" si="210"/>
        <v>2026</v>
      </c>
      <c r="D1944" s="13" t="str">
        <f t="shared" si="211"/>
        <v>Sep</v>
      </c>
      <c r="E1944" s="14" t="str">
        <f t="shared" si="212"/>
        <v>Q3</v>
      </c>
      <c r="F1944" s="11" t="s">
        <v>35</v>
      </c>
      <c r="G1944" s="11" t="s">
        <v>76</v>
      </c>
      <c r="H1944" s="11" t="s">
        <v>26</v>
      </c>
      <c r="I1944" s="11" t="s">
        <v>37</v>
      </c>
      <c r="J1944" s="11" t="s">
        <v>38</v>
      </c>
      <c r="K1944" s="11" t="s">
        <v>56</v>
      </c>
      <c r="L1944" s="15">
        <v>1</v>
      </c>
      <c r="M1944" s="16">
        <v>47.68</v>
      </c>
      <c r="N1944" s="17">
        <v>0.1</v>
      </c>
      <c r="O1944" s="16">
        <v>18.03</v>
      </c>
      <c r="P1944" s="16">
        <f t="shared" si="213"/>
        <v>42.911999999999999</v>
      </c>
      <c r="Q1944" s="16">
        <f t="shared" si="214"/>
        <v>18.03</v>
      </c>
      <c r="R1944" s="16">
        <f t="shared" si="215"/>
        <v>24.882000000000001</v>
      </c>
      <c r="S1944" s="18">
        <f t="shared" si="216"/>
        <v>0.57983780760626402</v>
      </c>
      <c r="T1944" s="19">
        <f>YEAR(SalesDataTable[[#This Row],[Order Date]])</f>
        <v>2026</v>
      </c>
      <c r="U1944" s="18" t="str">
        <f>"Q"&amp;ROUNDUP(MONTH(SalesDataTable[[#This Row],[Order Date]])/3,0)</f>
        <v>Q3</v>
      </c>
      <c r="V1944" s="15">
        <f>MONTH(SalesDataTable[[#This Row],[Order Date]])</f>
        <v>9</v>
      </c>
      <c r="W1944" s="18" t="str">
        <f>TEXT(SalesDataTable[[#This Row],[Order Date]],"mmm")</f>
        <v>Sep</v>
      </c>
    </row>
    <row r="1945" spans="1:23" ht="15.6">
      <c r="A1945" s="11">
        <v>4290</v>
      </c>
      <c r="B1945" s="12">
        <v>46285</v>
      </c>
      <c r="C1945" s="11">
        <f t="shared" si="210"/>
        <v>2026</v>
      </c>
      <c r="D1945" s="13" t="str">
        <f t="shared" si="211"/>
        <v>Sep</v>
      </c>
      <c r="E1945" s="14" t="str">
        <f t="shared" si="212"/>
        <v>Q3</v>
      </c>
      <c r="F1945" s="11" t="s">
        <v>35</v>
      </c>
      <c r="G1945" s="11" t="s">
        <v>36</v>
      </c>
      <c r="H1945" s="11" t="s">
        <v>43</v>
      </c>
      <c r="I1945" s="11" t="s">
        <v>27</v>
      </c>
      <c r="J1945" s="11" t="s">
        <v>28</v>
      </c>
      <c r="K1945" s="11" t="s">
        <v>46</v>
      </c>
      <c r="L1945" s="15">
        <v>2</v>
      </c>
      <c r="M1945" s="16">
        <v>51.48</v>
      </c>
      <c r="N1945" s="17">
        <v>0.05</v>
      </c>
      <c r="O1945" s="16">
        <v>22.38</v>
      </c>
      <c r="P1945" s="16">
        <f t="shared" si="213"/>
        <v>97.811999999999998</v>
      </c>
      <c r="Q1945" s="16">
        <f t="shared" si="214"/>
        <v>44.76</v>
      </c>
      <c r="R1945" s="16">
        <f t="shared" si="215"/>
        <v>53.052</v>
      </c>
      <c r="S1945" s="18">
        <f t="shared" si="216"/>
        <v>0.54238743712427895</v>
      </c>
      <c r="T1945" s="19">
        <f>YEAR(SalesDataTable[[#This Row],[Order Date]])</f>
        <v>2026</v>
      </c>
      <c r="U1945" s="18" t="str">
        <f>"Q"&amp;ROUNDUP(MONTH(SalesDataTable[[#This Row],[Order Date]])/3,0)</f>
        <v>Q3</v>
      </c>
      <c r="V1945" s="15">
        <f>MONTH(SalesDataTable[[#This Row],[Order Date]])</f>
        <v>9</v>
      </c>
      <c r="W1945" s="18" t="str">
        <f>TEXT(SalesDataTable[[#This Row],[Order Date]],"mmm")</f>
        <v>Sep</v>
      </c>
    </row>
    <row r="1946" spans="1:23" ht="15.6">
      <c r="A1946" s="11">
        <v>4666</v>
      </c>
      <c r="B1946" s="12">
        <v>46285</v>
      </c>
      <c r="C1946" s="11">
        <f t="shared" si="210"/>
        <v>2026</v>
      </c>
      <c r="D1946" s="13" t="str">
        <f t="shared" si="211"/>
        <v>Sep</v>
      </c>
      <c r="E1946" s="14" t="str">
        <f t="shared" si="212"/>
        <v>Q3</v>
      </c>
      <c r="F1946" s="11" t="s">
        <v>35</v>
      </c>
      <c r="G1946" s="11" t="s">
        <v>42</v>
      </c>
      <c r="H1946" s="11" t="s">
        <v>26</v>
      </c>
      <c r="I1946" s="11" t="s">
        <v>40</v>
      </c>
      <c r="J1946" s="11" t="s">
        <v>58</v>
      </c>
      <c r="K1946" s="11" t="s">
        <v>62</v>
      </c>
      <c r="L1946" s="15">
        <v>2</v>
      </c>
      <c r="M1946" s="16">
        <v>123.73</v>
      </c>
      <c r="N1946" s="17">
        <v>0</v>
      </c>
      <c r="O1946" s="16">
        <v>68.459999999999994</v>
      </c>
      <c r="P1946" s="16">
        <f t="shared" si="213"/>
        <v>247.46</v>
      </c>
      <c r="Q1946" s="16">
        <f t="shared" si="214"/>
        <v>136.91999999999999</v>
      </c>
      <c r="R1946" s="16">
        <f t="shared" si="215"/>
        <v>110.54</v>
      </c>
      <c r="S1946" s="18">
        <f t="shared" si="216"/>
        <v>0.446698456316172</v>
      </c>
      <c r="T1946" s="19">
        <f>YEAR(SalesDataTable[[#This Row],[Order Date]])</f>
        <v>2026</v>
      </c>
      <c r="U1946" s="18" t="str">
        <f>"Q"&amp;ROUNDUP(MONTH(SalesDataTable[[#This Row],[Order Date]])/3,0)</f>
        <v>Q3</v>
      </c>
      <c r="V1946" s="15">
        <f>MONTH(SalesDataTable[[#This Row],[Order Date]])</f>
        <v>9</v>
      </c>
      <c r="W1946" s="18" t="str">
        <f>TEXT(SalesDataTable[[#This Row],[Order Date]],"mmm")</f>
        <v>Sep</v>
      </c>
    </row>
    <row r="1947" spans="1:23" ht="15.6">
      <c r="A1947" s="11">
        <v>234</v>
      </c>
      <c r="B1947" s="12">
        <v>46286</v>
      </c>
      <c r="C1947" s="11">
        <f t="shared" si="210"/>
        <v>2026</v>
      </c>
      <c r="D1947" s="13" t="str">
        <f t="shared" si="211"/>
        <v>Sep</v>
      </c>
      <c r="E1947" s="14" t="str">
        <f t="shared" si="212"/>
        <v>Q3</v>
      </c>
      <c r="F1947" s="11" t="s">
        <v>35</v>
      </c>
      <c r="G1947" s="11" t="s">
        <v>49</v>
      </c>
      <c r="H1947" s="11" t="s">
        <v>26</v>
      </c>
      <c r="I1947" s="11" t="s">
        <v>40</v>
      </c>
      <c r="J1947" s="11" t="s">
        <v>33</v>
      </c>
      <c r="K1947" s="11" t="s">
        <v>41</v>
      </c>
      <c r="L1947" s="15">
        <v>2</v>
      </c>
      <c r="M1947" s="16">
        <v>146.81</v>
      </c>
      <c r="N1947" s="17">
        <v>0</v>
      </c>
      <c r="O1947" s="16">
        <v>79.72</v>
      </c>
      <c r="P1947" s="16">
        <f t="shared" si="213"/>
        <v>293.62</v>
      </c>
      <c r="Q1947" s="16">
        <f t="shared" si="214"/>
        <v>159.44</v>
      </c>
      <c r="R1947" s="16">
        <f t="shared" si="215"/>
        <v>134.18</v>
      </c>
      <c r="S1947" s="18">
        <f t="shared" si="216"/>
        <v>0.45698521899053202</v>
      </c>
      <c r="T1947" s="19">
        <f>YEAR(SalesDataTable[[#This Row],[Order Date]])</f>
        <v>2026</v>
      </c>
      <c r="U1947" s="18" t="str">
        <f>"Q"&amp;ROUNDUP(MONTH(SalesDataTable[[#This Row],[Order Date]])/3,0)</f>
        <v>Q3</v>
      </c>
      <c r="V1947" s="15">
        <f>MONTH(SalesDataTable[[#This Row],[Order Date]])</f>
        <v>9</v>
      </c>
      <c r="W1947" s="18" t="str">
        <f>TEXT(SalesDataTable[[#This Row],[Order Date]],"mmm")</f>
        <v>Sep</v>
      </c>
    </row>
    <row r="1948" spans="1:23" ht="15.6">
      <c r="A1948" s="11">
        <v>802</v>
      </c>
      <c r="B1948" s="12">
        <v>46286</v>
      </c>
      <c r="C1948" s="11">
        <f t="shared" si="210"/>
        <v>2026</v>
      </c>
      <c r="D1948" s="13" t="str">
        <f t="shared" si="211"/>
        <v>Sep</v>
      </c>
      <c r="E1948" s="14" t="str">
        <f t="shared" si="212"/>
        <v>Q3</v>
      </c>
      <c r="F1948" s="11" t="s">
        <v>30</v>
      </c>
      <c r="G1948" s="11" t="s">
        <v>67</v>
      </c>
      <c r="H1948" s="11" t="s">
        <v>43</v>
      </c>
      <c r="I1948" s="11" t="s">
        <v>27</v>
      </c>
      <c r="J1948" s="11" t="s">
        <v>38</v>
      </c>
      <c r="K1948" s="11" t="s">
        <v>72</v>
      </c>
      <c r="L1948" s="15">
        <v>2</v>
      </c>
      <c r="M1948" s="16">
        <v>167.16</v>
      </c>
      <c r="N1948" s="17">
        <v>0</v>
      </c>
      <c r="O1948" s="16">
        <v>88.51</v>
      </c>
      <c r="P1948" s="16">
        <f t="shared" si="213"/>
        <v>334.32</v>
      </c>
      <c r="Q1948" s="16">
        <f t="shared" si="214"/>
        <v>177.02</v>
      </c>
      <c r="R1948" s="16">
        <f t="shared" si="215"/>
        <v>157.30000000000001</v>
      </c>
      <c r="S1948" s="18">
        <f t="shared" si="216"/>
        <v>0.47050729839674599</v>
      </c>
      <c r="T1948" s="19">
        <f>YEAR(SalesDataTable[[#This Row],[Order Date]])</f>
        <v>2026</v>
      </c>
      <c r="U1948" s="18" t="str">
        <f>"Q"&amp;ROUNDUP(MONTH(SalesDataTable[[#This Row],[Order Date]])/3,0)</f>
        <v>Q3</v>
      </c>
      <c r="V1948" s="15">
        <f>MONTH(SalesDataTable[[#This Row],[Order Date]])</f>
        <v>9</v>
      </c>
      <c r="W1948" s="18" t="str">
        <f>TEXT(SalesDataTable[[#This Row],[Order Date]],"mmm")</f>
        <v>Sep</v>
      </c>
    </row>
    <row r="1949" spans="1:23" ht="15.6">
      <c r="A1949" s="11">
        <v>1942</v>
      </c>
      <c r="B1949" s="12">
        <v>46286</v>
      </c>
      <c r="C1949" s="11">
        <f t="shared" si="210"/>
        <v>2026</v>
      </c>
      <c r="D1949" s="13" t="str">
        <f t="shared" si="211"/>
        <v>Sep</v>
      </c>
      <c r="E1949" s="14" t="str">
        <f t="shared" si="212"/>
        <v>Q3</v>
      </c>
      <c r="F1949" s="11" t="s">
        <v>35</v>
      </c>
      <c r="G1949" s="11" t="s">
        <v>36</v>
      </c>
      <c r="H1949" s="11" t="s">
        <v>26</v>
      </c>
      <c r="I1949" s="11" t="s">
        <v>37</v>
      </c>
      <c r="J1949" s="11" t="s">
        <v>28</v>
      </c>
      <c r="K1949" s="11" t="s">
        <v>29</v>
      </c>
      <c r="L1949" s="15">
        <v>1</v>
      </c>
      <c r="M1949" s="16">
        <v>83.69</v>
      </c>
      <c r="N1949" s="17">
        <v>0</v>
      </c>
      <c r="O1949" s="16">
        <v>42.76</v>
      </c>
      <c r="P1949" s="16">
        <f t="shared" si="213"/>
        <v>83.69</v>
      </c>
      <c r="Q1949" s="16">
        <f t="shared" si="214"/>
        <v>42.76</v>
      </c>
      <c r="R1949" s="16">
        <f t="shared" si="215"/>
        <v>40.93</v>
      </c>
      <c r="S1949" s="18">
        <f t="shared" si="216"/>
        <v>0.489066794121161</v>
      </c>
      <c r="T1949" s="19">
        <f>YEAR(SalesDataTable[[#This Row],[Order Date]])</f>
        <v>2026</v>
      </c>
      <c r="U1949" s="18" t="str">
        <f>"Q"&amp;ROUNDUP(MONTH(SalesDataTable[[#This Row],[Order Date]])/3,0)</f>
        <v>Q3</v>
      </c>
      <c r="V1949" s="15">
        <f>MONTH(SalesDataTable[[#This Row],[Order Date]])</f>
        <v>9</v>
      </c>
      <c r="W1949" s="18" t="str">
        <f>TEXT(SalesDataTable[[#This Row],[Order Date]],"mmm")</f>
        <v>Sep</v>
      </c>
    </row>
    <row r="1950" spans="1:23" ht="15.6">
      <c r="A1950" s="11">
        <v>2200</v>
      </c>
      <c r="B1950" s="12">
        <v>46286</v>
      </c>
      <c r="C1950" s="11">
        <f t="shared" si="210"/>
        <v>2026</v>
      </c>
      <c r="D1950" s="13" t="str">
        <f t="shared" si="211"/>
        <v>Sep</v>
      </c>
      <c r="E1950" s="14" t="str">
        <f t="shared" si="212"/>
        <v>Q3</v>
      </c>
      <c r="F1950" s="11" t="s">
        <v>24</v>
      </c>
      <c r="G1950" s="11" t="s">
        <v>25</v>
      </c>
      <c r="H1950" s="11" t="s">
        <v>26</v>
      </c>
      <c r="I1950" s="11" t="s">
        <v>37</v>
      </c>
      <c r="J1950" s="11" t="s">
        <v>28</v>
      </c>
      <c r="K1950" s="11" t="s">
        <v>50</v>
      </c>
      <c r="L1950" s="15">
        <v>1</v>
      </c>
      <c r="M1950" s="16">
        <v>40.4</v>
      </c>
      <c r="N1950" s="17">
        <v>0.15</v>
      </c>
      <c r="O1950" s="16">
        <v>16.47</v>
      </c>
      <c r="P1950" s="16">
        <f t="shared" si="213"/>
        <v>34.340000000000003</v>
      </c>
      <c r="Q1950" s="16">
        <f t="shared" si="214"/>
        <v>16.47</v>
      </c>
      <c r="R1950" s="16">
        <f t="shared" si="215"/>
        <v>17.87</v>
      </c>
      <c r="S1950" s="18">
        <f t="shared" si="216"/>
        <v>0.520384391380314</v>
      </c>
      <c r="T1950" s="19">
        <f>YEAR(SalesDataTable[[#This Row],[Order Date]])</f>
        <v>2026</v>
      </c>
      <c r="U1950" s="18" t="str">
        <f>"Q"&amp;ROUNDUP(MONTH(SalesDataTable[[#This Row],[Order Date]])/3,0)</f>
        <v>Q3</v>
      </c>
      <c r="V1950" s="15">
        <f>MONTH(SalesDataTable[[#This Row],[Order Date]])</f>
        <v>9</v>
      </c>
      <c r="W1950" s="18" t="str">
        <f>TEXT(SalesDataTable[[#This Row],[Order Date]],"mmm")</f>
        <v>Sep</v>
      </c>
    </row>
    <row r="1951" spans="1:23" ht="15.6">
      <c r="A1951" s="11">
        <v>2236</v>
      </c>
      <c r="B1951" s="12">
        <v>46286</v>
      </c>
      <c r="C1951" s="11">
        <f t="shared" si="210"/>
        <v>2026</v>
      </c>
      <c r="D1951" s="13" t="str">
        <f t="shared" si="211"/>
        <v>Sep</v>
      </c>
      <c r="E1951" s="14" t="str">
        <f t="shared" si="212"/>
        <v>Q3</v>
      </c>
      <c r="F1951" s="11" t="s">
        <v>30</v>
      </c>
      <c r="G1951" s="11" t="s">
        <v>65</v>
      </c>
      <c r="H1951" s="11" t="s">
        <v>26</v>
      </c>
      <c r="I1951" s="11" t="s">
        <v>27</v>
      </c>
      <c r="J1951" s="11" t="s">
        <v>33</v>
      </c>
      <c r="K1951" s="11" t="s">
        <v>41</v>
      </c>
      <c r="L1951" s="15">
        <v>3</v>
      </c>
      <c r="M1951" s="16">
        <v>143.31</v>
      </c>
      <c r="N1951" s="17">
        <v>0</v>
      </c>
      <c r="O1951" s="16">
        <v>81.36</v>
      </c>
      <c r="P1951" s="16">
        <f t="shared" si="213"/>
        <v>429.93</v>
      </c>
      <c r="Q1951" s="16">
        <f t="shared" si="214"/>
        <v>244.08</v>
      </c>
      <c r="R1951" s="16">
        <f t="shared" si="215"/>
        <v>185.85</v>
      </c>
      <c r="S1951" s="18">
        <f t="shared" si="216"/>
        <v>0.43227967343521001</v>
      </c>
      <c r="T1951" s="19">
        <f>YEAR(SalesDataTable[[#This Row],[Order Date]])</f>
        <v>2026</v>
      </c>
      <c r="U1951" s="18" t="str">
        <f>"Q"&amp;ROUNDUP(MONTH(SalesDataTable[[#This Row],[Order Date]])/3,0)</f>
        <v>Q3</v>
      </c>
      <c r="V1951" s="15">
        <f>MONTH(SalesDataTable[[#This Row],[Order Date]])</f>
        <v>9</v>
      </c>
      <c r="W1951" s="18" t="str">
        <f>TEXT(SalesDataTable[[#This Row],[Order Date]],"mmm")</f>
        <v>Sep</v>
      </c>
    </row>
    <row r="1952" spans="1:23" ht="15.6">
      <c r="A1952" s="11">
        <v>4041</v>
      </c>
      <c r="B1952" s="12">
        <v>46286</v>
      </c>
      <c r="C1952" s="11">
        <f t="shared" si="210"/>
        <v>2026</v>
      </c>
      <c r="D1952" s="13" t="str">
        <f t="shared" si="211"/>
        <v>Sep</v>
      </c>
      <c r="E1952" s="14" t="str">
        <f t="shared" si="212"/>
        <v>Q3</v>
      </c>
      <c r="F1952" s="11" t="s">
        <v>30</v>
      </c>
      <c r="G1952" s="11" t="s">
        <v>65</v>
      </c>
      <c r="H1952" s="11" t="s">
        <v>32</v>
      </c>
      <c r="I1952" s="11" t="s">
        <v>27</v>
      </c>
      <c r="J1952" s="11" t="s">
        <v>58</v>
      </c>
      <c r="K1952" s="11" t="s">
        <v>69</v>
      </c>
      <c r="L1952" s="15">
        <v>15</v>
      </c>
      <c r="M1952" s="16">
        <v>51.1</v>
      </c>
      <c r="N1952" s="17">
        <v>0.1</v>
      </c>
      <c r="O1952" s="16">
        <v>21.9</v>
      </c>
      <c r="P1952" s="16">
        <f t="shared" si="213"/>
        <v>689.85</v>
      </c>
      <c r="Q1952" s="16">
        <f t="shared" si="214"/>
        <v>328.5</v>
      </c>
      <c r="R1952" s="16">
        <f t="shared" si="215"/>
        <v>361.35</v>
      </c>
      <c r="S1952" s="18">
        <f t="shared" si="216"/>
        <v>0.52380952380952395</v>
      </c>
      <c r="T1952" s="19">
        <f>YEAR(SalesDataTable[[#This Row],[Order Date]])</f>
        <v>2026</v>
      </c>
      <c r="U1952" s="18" t="str">
        <f>"Q"&amp;ROUNDUP(MONTH(SalesDataTable[[#This Row],[Order Date]])/3,0)</f>
        <v>Q3</v>
      </c>
      <c r="V1952" s="15">
        <f>MONTH(SalesDataTable[[#This Row],[Order Date]])</f>
        <v>9</v>
      </c>
      <c r="W1952" s="18" t="str">
        <f>TEXT(SalesDataTable[[#This Row],[Order Date]],"mmm")</f>
        <v>Sep</v>
      </c>
    </row>
    <row r="1953" spans="1:23" ht="15.6">
      <c r="A1953" s="11">
        <v>4435</v>
      </c>
      <c r="B1953" s="12">
        <v>46286</v>
      </c>
      <c r="C1953" s="11">
        <f t="shared" si="210"/>
        <v>2026</v>
      </c>
      <c r="D1953" s="13" t="str">
        <f t="shared" si="211"/>
        <v>Sep</v>
      </c>
      <c r="E1953" s="14" t="str">
        <f t="shared" si="212"/>
        <v>Q3</v>
      </c>
      <c r="F1953" s="11" t="s">
        <v>44</v>
      </c>
      <c r="G1953" s="11" t="s">
        <v>71</v>
      </c>
      <c r="H1953" s="11" t="s">
        <v>52</v>
      </c>
      <c r="I1953" s="11" t="s">
        <v>37</v>
      </c>
      <c r="J1953" s="11" t="s">
        <v>33</v>
      </c>
      <c r="K1953" s="11" t="s">
        <v>41</v>
      </c>
      <c r="L1953" s="15">
        <v>1</v>
      </c>
      <c r="M1953" s="16">
        <v>146.33000000000001</v>
      </c>
      <c r="N1953" s="17">
        <v>0</v>
      </c>
      <c r="O1953" s="16">
        <v>80.05</v>
      </c>
      <c r="P1953" s="16">
        <f t="shared" si="213"/>
        <v>146.33000000000001</v>
      </c>
      <c r="Q1953" s="16">
        <f t="shared" si="214"/>
        <v>80.05</v>
      </c>
      <c r="R1953" s="16">
        <f t="shared" si="215"/>
        <v>66.28</v>
      </c>
      <c r="S1953" s="18">
        <f t="shared" si="216"/>
        <v>0.45294881432378897</v>
      </c>
      <c r="T1953" s="19">
        <f>YEAR(SalesDataTable[[#This Row],[Order Date]])</f>
        <v>2026</v>
      </c>
      <c r="U1953" s="18" t="str">
        <f>"Q"&amp;ROUNDUP(MONTH(SalesDataTable[[#This Row],[Order Date]])/3,0)</f>
        <v>Q3</v>
      </c>
      <c r="V1953" s="15">
        <f>MONTH(SalesDataTable[[#This Row],[Order Date]])</f>
        <v>9</v>
      </c>
      <c r="W1953" s="18" t="str">
        <f>TEXT(SalesDataTable[[#This Row],[Order Date]],"mmm")</f>
        <v>Sep</v>
      </c>
    </row>
    <row r="1954" spans="1:23" ht="15.6">
      <c r="A1954" s="11">
        <v>305</v>
      </c>
      <c r="B1954" s="12">
        <v>46287</v>
      </c>
      <c r="C1954" s="11">
        <f t="shared" si="210"/>
        <v>2026</v>
      </c>
      <c r="D1954" s="13" t="str">
        <f t="shared" si="211"/>
        <v>Sep</v>
      </c>
      <c r="E1954" s="14" t="str">
        <f t="shared" si="212"/>
        <v>Q3</v>
      </c>
      <c r="F1954" s="11" t="s">
        <v>44</v>
      </c>
      <c r="G1954" s="11" t="s">
        <v>57</v>
      </c>
      <c r="H1954" s="11" t="s">
        <v>26</v>
      </c>
      <c r="I1954" s="11" t="s">
        <v>27</v>
      </c>
      <c r="J1954" s="11" t="s">
        <v>38</v>
      </c>
      <c r="K1954" s="11" t="s">
        <v>68</v>
      </c>
      <c r="L1954" s="15">
        <v>1</v>
      </c>
      <c r="M1954" s="16">
        <v>130.69999999999999</v>
      </c>
      <c r="N1954" s="17">
        <v>0.05</v>
      </c>
      <c r="O1954" s="16">
        <v>68.23</v>
      </c>
      <c r="P1954" s="16">
        <f t="shared" si="213"/>
        <v>124.16500000000001</v>
      </c>
      <c r="Q1954" s="16">
        <f t="shared" si="214"/>
        <v>68.23</v>
      </c>
      <c r="R1954" s="16">
        <f t="shared" si="215"/>
        <v>55.935000000000002</v>
      </c>
      <c r="S1954" s="18">
        <f t="shared" si="216"/>
        <v>0.450489268312326</v>
      </c>
      <c r="T1954" s="19">
        <f>YEAR(SalesDataTable[[#This Row],[Order Date]])</f>
        <v>2026</v>
      </c>
      <c r="U1954" s="18" t="str">
        <f>"Q"&amp;ROUNDUP(MONTH(SalesDataTable[[#This Row],[Order Date]])/3,0)</f>
        <v>Q3</v>
      </c>
      <c r="V1954" s="15">
        <f>MONTH(SalesDataTable[[#This Row],[Order Date]])</f>
        <v>9</v>
      </c>
      <c r="W1954" s="18" t="str">
        <f>TEXT(SalesDataTable[[#This Row],[Order Date]],"mmm")</f>
        <v>Sep</v>
      </c>
    </row>
    <row r="1955" spans="1:23" ht="15.6">
      <c r="A1955" s="11">
        <v>808</v>
      </c>
      <c r="B1955" s="12">
        <v>46287</v>
      </c>
      <c r="C1955" s="11">
        <f t="shared" si="210"/>
        <v>2026</v>
      </c>
      <c r="D1955" s="13" t="str">
        <f t="shared" si="211"/>
        <v>Sep</v>
      </c>
      <c r="E1955" s="14" t="str">
        <f t="shared" si="212"/>
        <v>Q3</v>
      </c>
      <c r="F1955" s="11" t="s">
        <v>30</v>
      </c>
      <c r="G1955" s="11" t="s">
        <v>67</v>
      </c>
      <c r="H1955" s="11" t="s">
        <v>32</v>
      </c>
      <c r="I1955" s="11" t="s">
        <v>40</v>
      </c>
      <c r="J1955" s="11" t="s">
        <v>58</v>
      </c>
      <c r="K1955" s="11" t="s">
        <v>59</v>
      </c>
      <c r="L1955" s="15">
        <v>8</v>
      </c>
      <c r="M1955" s="16">
        <v>39.630000000000003</v>
      </c>
      <c r="N1955" s="17">
        <v>0.15</v>
      </c>
      <c r="O1955" s="16">
        <v>14.61</v>
      </c>
      <c r="P1955" s="16">
        <f t="shared" si="213"/>
        <v>269.48399999999998</v>
      </c>
      <c r="Q1955" s="16">
        <f t="shared" si="214"/>
        <v>116.88</v>
      </c>
      <c r="R1955" s="16">
        <f t="shared" si="215"/>
        <v>152.60400000000001</v>
      </c>
      <c r="S1955" s="18">
        <f t="shared" si="216"/>
        <v>0.56628222825844998</v>
      </c>
      <c r="T1955" s="19">
        <f>YEAR(SalesDataTable[[#This Row],[Order Date]])</f>
        <v>2026</v>
      </c>
      <c r="U1955" s="18" t="str">
        <f>"Q"&amp;ROUNDUP(MONTH(SalesDataTable[[#This Row],[Order Date]])/3,0)</f>
        <v>Q3</v>
      </c>
      <c r="V1955" s="15">
        <f>MONTH(SalesDataTable[[#This Row],[Order Date]])</f>
        <v>9</v>
      </c>
      <c r="W1955" s="18" t="str">
        <f>TEXT(SalesDataTable[[#This Row],[Order Date]],"mmm")</f>
        <v>Sep</v>
      </c>
    </row>
    <row r="1956" spans="1:23" ht="15.6">
      <c r="A1956" s="11">
        <v>1029</v>
      </c>
      <c r="B1956" s="12">
        <v>46287</v>
      </c>
      <c r="C1956" s="11">
        <f t="shared" si="210"/>
        <v>2026</v>
      </c>
      <c r="D1956" s="13" t="str">
        <f t="shared" si="211"/>
        <v>Sep</v>
      </c>
      <c r="E1956" s="14" t="str">
        <f t="shared" si="212"/>
        <v>Q3</v>
      </c>
      <c r="F1956" s="11" t="s">
        <v>30</v>
      </c>
      <c r="G1956" s="11" t="s">
        <v>51</v>
      </c>
      <c r="H1956" s="11" t="s">
        <v>26</v>
      </c>
      <c r="I1956" s="11" t="s">
        <v>27</v>
      </c>
      <c r="J1956" s="11" t="s">
        <v>38</v>
      </c>
      <c r="K1956" s="11" t="s">
        <v>68</v>
      </c>
      <c r="L1956" s="15">
        <v>1</v>
      </c>
      <c r="M1956" s="16">
        <v>132.36000000000001</v>
      </c>
      <c r="N1956" s="17">
        <v>0.05</v>
      </c>
      <c r="O1956" s="16">
        <v>66.63</v>
      </c>
      <c r="P1956" s="16">
        <f t="shared" si="213"/>
        <v>125.742</v>
      </c>
      <c r="Q1956" s="16">
        <f t="shared" si="214"/>
        <v>66.63</v>
      </c>
      <c r="R1956" s="16">
        <f t="shared" si="215"/>
        <v>59.112000000000002</v>
      </c>
      <c r="S1956" s="18">
        <f t="shared" si="216"/>
        <v>0.470105454024908</v>
      </c>
      <c r="T1956" s="19">
        <f>YEAR(SalesDataTable[[#This Row],[Order Date]])</f>
        <v>2026</v>
      </c>
      <c r="U1956" s="18" t="str">
        <f>"Q"&amp;ROUNDUP(MONTH(SalesDataTable[[#This Row],[Order Date]])/3,0)</f>
        <v>Q3</v>
      </c>
      <c r="V1956" s="15">
        <f>MONTH(SalesDataTable[[#This Row],[Order Date]])</f>
        <v>9</v>
      </c>
      <c r="W1956" s="18" t="str">
        <f>TEXT(SalesDataTable[[#This Row],[Order Date]],"mmm")</f>
        <v>Sep</v>
      </c>
    </row>
    <row r="1957" spans="1:23" ht="15.6">
      <c r="A1957" s="11">
        <v>1721</v>
      </c>
      <c r="B1957" s="12">
        <v>46287</v>
      </c>
      <c r="C1957" s="11">
        <f t="shared" si="210"/>
        <v>2026</v>
      </c>
      <c r="D1957" s="13" t="str">
        <f t="shared" si="211"/>
        <v>Sep</v>
      </c>
      <c r="E1957" s="14" t="str">
        <f t="shared" si="212"/>
        <v>Q3</v>
      </c>
      <c r="F1957" s="11" t="s">
        <v>44</v>
      </c>
      <c r="G1957" s="11" t="s">
        <v>55</v>
      </c>
      <c r="H1957" s="11" t="s">
        <v>26</v>
      </c>
      <c r="I1957" s="11" t="s">
        <v>40</v>
      </c>
      <c r="J1957" s="11" t="s">
        <v>33</v>
      </c>
      <c r="K1957" s="11" t="s">
        <v>61</v>
      </c>
      <c r="L1957" s="15">
        <v>1</v>
      </c>
      <c r="M1957" s="16">
        <v>156.81</v>
      </c>
      <c r="N1957" s="17">
        <v>0</v>
      </c>
      <c r="O1957" s="16">
        <v>78.2</v>
      </c>
      <c r="P1957" s="16">
        <f t="shared" si="213"/>
        <v>156.81</v>
      </c>
      <c r="Q1957" s="16">
        <f t="shared" si="214"/>
        <v>78.2</v>
      </c>
      <c r="R1957" s="16">
        <f t="shared" si="215"/>
        <v>78.61</v>
      </c>
      <c r="S1957" s="18">
        <f t="shared" si="216"/>
        <v>0.50130731458452904</v>
      </c>
      <c r="T1957" s="19">
        <f>YEAR(SalesDataTable[[#This Row],[Order Date]])</f>
        <v>2026</v>
      </c>
      <c r="U1957" s="18" t="str">
        <f>"Q"&amp;ROUNDUP(MONTH(SalesDataTable[[#This Row],[Order Date]])/3,0)</f>
        <v>Q3</v>
      </c>
      <c r="V1957" s="15">
        <f>MONTH(SalesDataTable[[#This Row],[Order Date]])</f>
        <v>9</v>
      </c>
      <c r="W1957" s="18" t="str">
        <f>TEXT(SalesDataTable[[#This Row],[Order Date]],"mmm")</f>
        <v>Sep</v>
      </c>
    </row>
    <row r="1958" spans="1:23" ht="15.6">
      <c r="A1958" s="11">
        <v>2425</v>
      </c>
      <c r="B1958" s="12">
        <v>46287</v>
      </c>
      <c r="C1958" s="11">
        <f t="shared" si="210"/>
        <v>2026</v>
      </c>
      <c r="D1958" s="13" t="str">
        <f t="shared" si="211"/>
        <v>Sep</v>
      </c>
      <c r="E1958" s="14" t="str">
        <f t="shared" si="212"/>
        <v>Q3</v>
      </c>
      <c r="F1958" s="11" t="s">
        <v>44</v>
      </c>
      <c r="G1958" s="11" t="s">
        <v>57</v>
      </c>
      <c r="H1958" s="11" t="s">
        <v>52</v>
      </c>
      <c r="I1958" s="11" t="s">
        <v>37</v>
      </c>
      <c r="J1958" s="11" t="s">
        <v>38</v>
      </c>
      <c r="K1958" s="11" t="s">
        <v>68</v>
      </c>
      <c r="L1958" s="15">
        <v>3</v>
      </c>
      <c r="M1958" s="16">
        <v>134.52000000000001</v>
      </c>
      <c r="N1958" s="17">
        <v>0.05</v>
      </c>
      <c r="O1958" s="16">
        <v>65.19</v>
      </c>
      <c r="P1958" s="16">
        <f t="shared" si="213"/>
        <v>383.38200000000001</v>
      </c>
      <c r="Q1958" s="16">
        <f t="shared" si="214"/>
        <v>195.57</v>
      </c>
      <c r="R1958" s="16">
        <f t="shared" si="215"/>
        <v>187.81200000000001</v>
      </c>
      <c r="S1958" s="18">
        <f t="shared" si="216"/>
        <v>0.48988215409174202</v>
      </c>
      <c r="T1958" s="19">
        <f>YEAR(SalesDataTable[[#This Row],[Order Date]])</f>
        <v>2026</v>
      </c>
      <c r="U1958" s="18" t="str">
        <f>"Q"&amp;ROUNDUP(MONTH(SalesDataTable[[#This Row],[Order Date]])/3,0)</f>
        <v>Q3</v>
      </c>
      <c r="V1958" s="15">
        <f>MONTH(SalesDataTable[[#This Row],[Order Date]])</f>
        <v>9</v>
      </c>
      <c r="W1958" s="18" t="str">
        <f>TEXT(SalesDataTable[[#This Row],[Order Date]],"mmm")</f>
        <v>Sep</v>
      </c>
    </row>
    <row r="1959" spans="1:23" ht="15.6">
      <c r="A1959" s="11">
        <v>3322</v>
      </c>
      <c r="B1959" s="12">
        <v>46287</v>
      </c>
      <c r="C1959" s="11">
        <f t="shared" si="210"/>
        <v>2026</v>
      </c>
      <c r="D1959" s="13" t="str">
        <f t="shared" si="211"/>
        <v>Sep</v>
      </c>
      <c r="E1959" s="14" t="str">
        <f t="shared" si="212"/>
        <v>Q3</v>
      </c>
      <c r="F1959" s="11" t="s">
        <v>44</v>
      </c>
      <c r="G1959" s="11" t="s">
        <v>57</v>
      </c>
      <c r="H1959" s="11" t="s">
        <v>26</v>
      </c>
      <c r="I1959" s="11" t="s">
        <v>27</v>
      </c>
      <c r="J1959" s="11" t="s">
        <v>47</v>
      </c>
      <c r="K1959" s="11" t="s">
        <v>75</v>
      </c>
      <c r="L1959" s="15">
        <v>1</v>
      </c>
      <c r="M1959" s="16">
        <v>124.51</v>
      </c>
      <c r="N1959" s="17">
        <v>0</v>
      </c>
      <c r="O1959" s="16">
        <v>59.97</v>
      </c>
      <c r="P1959" s="16">
        <f t="shared" si="213"/>
        <v>124.51</v>
      </c>
      <c r="Q1959" s="16">
        <f t="shared" si="214"/>
        <v>59.97</v>
      </c>
      <c r="R1959" s="16">
        <f t="shared" si="215"/>
        <v>64.540000000000006</v>
      </c>
      <c r="S1959" s="18">
        <f t="shared" si="216"/>
        <v>0.51835193960324499</v>
      </c>
      <c r="T1959" s="19">
        <f>YEAR(SalesDataTable[[#This Row],[Order Date]])</f>
        <v>2026</v>
      </c>
      <c r="U1959" s="18" t="str">
        <f>"Q"&amp;ROUNDUP(MONTH(SalesDataTable[[#This Row],[Order Date]])/3,0)</f>
        <v>Q3</v>
      </c>
      <c r="V1959" s="15">
        <f>MONTH(SalesDataTable[[#This Row],[Order Date]])</f>
        <v>9</v>
      </c>
      <c r="W1959" s="18" t="str">
        <f>TEXT(SalesDataTable[[#This Row],[Order Date]],"mmm")</f>
        <v>Sep</v>
      </c>
    </row>
    <row r="1960" spans="1:23" ht="15.6">
      <c r="A1960" s="11">
        <v>3821</v>
      </c>
      <c r="B1960" s="12">
        <v>46287</v>
      </c>
      <c r="C1960" s="11">
        <f t="shared" si="210"/>
        <v>2026</v>
      </c>
      <c r="D1960" s="13" t="str">
        <f t="shared" si="211"/>
        <v>Sep</v>
      </c>
      <c r="E1960" s="14" t="str">
        <f t="shared" si="212"/>
        <v>Q3</v>
      </c>
      <c r="F1960" s="11" t="s">
        <v>35</v>
      </c>
      <c r="G1960" s="11" t="s">
        <v>42</v>
      </c>
      <c r="H1960" s="11" t="s">
        <v>26</v>
      </c>
      <c r="I1960" s="11" t="s">
        <v>27</v>
      </c>
      <c r="J1960" s="11" t="s">
        <v>33</v>
      </c>
      <c r="K1960" s="11" t="s">
        <v>41</v>
      </c>
      <c r="L1960" s="15">
        <v>1</v>
      </c>
      <c r="M1960" s="16">
        <v>141</v>
      </c>
      <c r="N1960" s="17">
        <v>0</v>
      </c>
      <c r="O1960" s="16">
        <v>79.010000000000005</v>
      </c>
      <c r="P1960" s="16">
        <f t="shared" si="213"/>
        <v>141</v>
      </c>
      <c r="Q1960" s="16">
        <f t="shared" si="214"/>
        <v>79.010000000000005</v>
      </c>
      <c r="R1960" s="16">
        <f t="shared" si="215"/>
        <v>61.99</v>
      </c>
      <c r="S1960" s="18">
        <f t="shared" si="216"/>
        <v>0.43964539007092202</v>
      </c>
      <c r="T1960" s="19">
        <f>YEAR(SalesDataTable[[#This Row],[Order Date]])</f>
        <v>2026</v>
      </c>
      <c r="U1960" s="18" t="str">
        <f>"Q"&amp;ROUNDUP(MONTH(SalesDataTable[[#This Row],[Order Date]])/3,0)</f>
        <v>Q3</v>
      </c>
      <c r="V1960" s="15">
        <f>MONTH(SalesDataTable[[#This Row],[Order Date]])</f>
        <v>9</v>
      </c>
      <c r="W1960" s="18" t="str">
        <f>TEXT(SalesDataTable[[#This Row],[Order Date]],"mmm")</f>
        <v>Sep</v>
      </c>
    </row>
    <row r="1961" spans="1:23" ht="15.6">
      <c r="A1961" s="11">
        <v>3899</v>
      </c>
      <c r="B1961" s="12">
        <v>46287</v>
      </c>
      <c r="C1961" s="11">
        <f t="shared" si="210"/>
        <v>2026</v>
      </c>
      <c r="D1961" s="13" t="str">
        <f t="shared" si="211"/>
        <v>Sep</v>
      </c>
      <c r="E1961" s="14" t="str">
        <f t="shared" si="212"/>
        <v>Q3</v>
      </c>
      <c r="F1961" s="11" t="s">
        <v>44</v>
      </c>
      <c r="G1961" s="11" t="s">
        <v>45</v>
      </c>
      <c r="H1961" s="11" t="s">
        <v>32</v>
      </c>
      <c r="I1961" s="11" t="s">
        <v>27</v>
      </c>
      <c r="J1961" s="11" t="s">
        <v>47</v>
      </c>
      <c r="K1961" s="11" t="s">
        <v>75</v>
      </c>
      <c r="L1961" s="15">
        <v>6</v>
      </c>
      <c r="M1961" s="16">
        <v>121.7</v>
      </c>
      <c r="N1961" s="17">
        <v>0.15</v>
      </c>
      <c r="O1961" s="16">
        <v>61.26</v>
      </c>
      <c r="P1961" s="16">
        <f t="shared" si="213"/>
        <v>620.66999999999996</v>
      </c>
      <c r="Q1961" s="16">
        <f t="shared" si="214"/>
        <v>367.56</v>
      </c>
      <c r="R1961" s="16">
        <f t="shared" si="215"/>
        <v>253.11</v>
      </c>
      <c r="S1961" s="18">
        <f t="shared" si="216"/>
        <v>0.40780124703949</v>
      </c>
      <c r="T1961" s="19">
        <f>YEAR(SalesDataTable[[#This Row],[Order Date]])</f>
        <v>2026</v>
      </c>
      <c r="U1961" s="18" t="str">
        <f>"Q"&amp;ROUNDUP(MONTH(SalesDataTable[[#This Row],[Order Date]])/3,0)</f>
        <v>Q3</v>
      </c>
      <c r="V1961" s="15">
        <f>MONTH(SalesDataTable[[#This Row],[Order Date]])</f>
        <v>9</v>
      </c>
      <c r="W1961" s="18" t="str">
        <f>TEXT(SalesDataTable[[#This Row],[Order Date]],"mmm")</f>
        <v>Sep</v>
      </c>
    </row>
    <row r="1962" spans="1:23" ht="15.6">
      <c r="A1962" s="11">
        <v>4807</v>
      </c>
      <c r="B1962" s="12">
        <v>46287</v>
      </c>
      <c r="C1962" s="11">
        <f t="shared" si="210"/>
        <v>2026</v>
      </c>
      <c r="D1962" s="13" t="str">
        <f t="shared" si="211"/>
        <v>Sep</v>
      </c>
      <c r="E1962" s="14" t="str">
        <f t="shared" si="212"/>
        <v>Q3</v>
      </c>
      <c r="F1962" s="11" t="s">
        <v>44</v>
      </c>
      <c r="G1962" s="11" t="s">
        <v>55</v>
      </c>
      <c r="H1962" s="11" t="s">
        <v>32</v>
      </c>
      <c r="I1962" s="11" t="s">
        <v>40</v>
      </c>
      <c r="J1962" s="11" t="s">
        <v>28</v>
      </c>
      <c r="K1962" s="11" t="s">
        <v>54</v>
      </c>
      <c r="L1962" s="15">
        <v>4</v>
      </c>
      <c r="M1962" s="16">
        <v>103.86</v>
      </c>
      <c r="N1962" s="17">
        <v>0.1</v>
      </c>
      <c r="O1962" s="16">
        <v>50.12</v>
      </c>
      <c r="P1962" s="16">
        <f t="shared" si="213"/>
        <v>373.89600000000002</v>
      </c>
      <c r="Q1962" s="16">
        <f t="shared" si="214"/>
        <v>200.48</v>
      </c>
      <c r="R1962" s="16">
        <f t="shared" si="215"/>
        <v>173.416</v>
      </c>
      <c r="S1962" s="18">
        <f t="shared" si="216"/>
        <v>0.46380811776536801</v>
      </c>
      <c r="T1962" s="19">
        <f>YEAR(SalesDataTable[[#This Row],[Order Date]])</f>
        <v>2026</v>
      </c>
      <c r="U1962" s="18" t="str">
        <f>"Q"&amp;ROUNDUP(MONTH(SalesDataTable[[#This Row],[Order Date]])/3,0)</f>
        <v>Q3</v>
      </c>
      <c r="V1962" s="15">
        <f>MONTH(SalesDataTable[[#This Row],[Order Date]])</f>
        <v>9</v>
      </c>
      <c r="W1962" s="18" t="str">
        <f>TEXT(SalesDataTable[[#This Row],[Order Date]],"mmm")</f>
        <v>Sep</v>
      </c>
    </row>
    <row r="1963" spans="1:23" ht="15.6">
      <c r="A1963" s="11">
        <v>30</v>
      </c>
      <c r="B1963" s="12">
        <v>46288</v>
      </c>
      <c r="C1963" s="11">
        <f t="shared" si="210"/>
        <v>2026</v>
      </c>
      <c r="D1963" s="13" t="str">
        <f t="shared" si="211"/>
        <v>Sep</v>
      </c>
      <c r="E1963" s="14" t="str">
        <f t="shared" si="212"/>
        <v>Q3</v>
      </c>
      <c r="F1963" s="11" t="s">
        <v>35</v>
      </c>
      <c r="G1963" s="11" t="s">
        <v>49</v>
      </c>
      <c r="H1963" s="11" t="s">
        <v>52</v>
      </c>
      <c r="I1963" s="11" t="s">
        <v>27</v>
      </c>
      <c r="J1963" s="11" t="s">
        <v>33</v>
      </c>
      <c r="K1963" s="11" t="s">
        <v>34</v>
      </c>
      <c r="L1963" s="15">
        <v>2</v>
      </c>
      <c r="M1963" s="16">
        <v>93.82</v>
      </c>
      <c r="N1963" s="17">
        <v>0.05</v>
      </c>
      <c r="O1963" s="16">
        <v>45.57</v>
      </c>
      <c r="P1963" s="16">
        <f t="shared" si="213"/>
        <v>178.25800000000001</v>
      </c>
      <c r="Q1963" s="16">
        <f t="shared" si="214"/>
        <v>91.14</v>
      </c>
      <c r="R1963" s="16">
        <f t="shared" si="215"/>
        <v>87.117999999999995</v>
      </c>
      <c r="S1963" s="18">
        <f t="shared" si="216"/>
        <v>0.48871859888476199</v>
      </c>
      <c r="T1963" s="19">
        <f>YEAR(SalesDataTable[[#This Row],[Order Date]])</f>
        <v>2026</v>
      </c>
      <c r="U1963" s="18" t="str">
        <f>"Q"&amp;ROUNDUP(MONTH(SalesDataTable[[#This Row],[Order Date]])/3,0)</f>
        <v>Q3</v>
      </c>
      <c r="V1963" s="15">
        <f>MONTH(SalesDataTable[[#This Row],[Order Date]])</f>
        <v>9</v>
      </c>
      <c r="W1963" s="18" t="str">
        <f>TEXT(SalesDataTable[[#This Row],[Order Date]],"mmm")</f>
        <v>Sep</v>
      </c>
    </row>
    <row r="1964" spans="1:23" ht="15.6">
      <c r="A1964" s="11">
        <v>3027</v>
      </c>
      <c r="B1964" s="12">
        <v>46288</v>
      </c>
      <c r="C1964" s="11">
        <f t="shared" si="210"/>
        <v>2026</v>
      </c>
      <c r="D1964" s="13" t="str">
        <f t="shared" si="211"/>
        <v>Sep</v>
      </c>
      <c r="E1964" s="14" t="str">
        <f t="shared" si="212"/>
        <v>Q3</v>
      </c>
      <c r="F1964" s="11" t="s">
        <v>44</v>
      </c>
      <c r="G1964" s="11" t="s">
        <v>57</v>
      </c>
      <c r="H1964" s="11" t="s">
        <v>32</v>
      </c>
      <c r="I1964" s="11" t="s">
        <v>40</v>
      </c>
      <c r="J1964" s="11" t="s">
        <v>33</v>
      </c>
      <c r="K1964" s="11" t="s">
        <v>61</v>
      </c>
      <c r="L1964" s="15">
        <v>8</v>
      </c>
      <c r="M1964" s="16">
        <v>155.13999999999999</v>
      </c>
      <c r="N1964" s="17">
        <v>0.1</v>
      </c>
      <c r="O1964" s="16">
        <v>76.87</v>
      </c>
      <c r="P1964" s="16">
        <f t="shared" si="213"/>
        <v>1117.008</v>
      </c>
      <c r="Q1964" s="16">
        <f t="shared" si="214"/>
        <v>614.96</v>
      </c>
      <c r="R1964" s="16">
        <f t="shared" si="215"/>
        <v>502.048</v>
      </c>
      <c r="S1964" s="18">
        <f t="shared" si="216"/>
        <v>0.44945783736553402</v>
      </c>
      <c r="T1964" s="19">
        <f>YEAR(SalesDataTable[[#This Row],[Order Date]])</f>
        <v>2026</v>
      </c>
      <c r="U1964" s="18" t="str">
        <f>"Q"&amp;ROUNDUP(MONTH(SalesDataTable[[#This Row],[Order Date]])/3,0)</f>
        <v>Q3</v>
      </c>
      <c r="V1964" s="15">
        <f>MONTH(SalesDataTable[[#This Row],[Order Date]])</f>
        <v>9</v>
      </c>
      <c r="W1964" s="18" t="str">
        <f>TEXT(SalesDataTable[[#This Row],[Order Date]],"mmm")</f>
        <v>Sep</v>
      </c>
    </row>
    <row r="1965" spans="1:23" ht="15.6">
      <c r="A1965" s="11">
        <v>3690</v>
      </c>
      <c r="B1965" s="12">
        <v>46288</v>
      </c>
      <c r="C1965" s="11">
        <f t="shared" si="210"/>
        <v>2026</v>
      </c>
      <c r="D1965" s="13" t="str">
        <f t="shared" si="211"/>
        <v>Sep</v>
      </c>
      <c r="E1965" s="14" t="str">
        <f t="shared" si="212"/>
        <v>Q3</v>
      </c>
      <c r="F1965" s="11" t="s">
        <v>44</v>
      </c>
      <c r="G1965" s="11" t="s">
        <v>57</v>
      </c>
      <c r="H1965" s="11" t="s">
        <v>26</v>
      </c>
      <c r="I1965" s="11" t="s">
        <v>27</v>
      </c>
      <c r="J1965" s="11" t="s">
        <v>33</v>
      </c>
      <c r="K1965" s="11" t="s">
        <v>34</v>
      </c>
      <c r="L1965" s="15">
        <v>3</v>
      </c>
      <c r="M1965" s="16">
        <v>92.14</v>
      </c>
      <c r="N1965" s="17">
        <v>0.05</v>
      </c>
      <c r="O1965" s="16">
        <v>45.25</v>
      </c>
      <c r="P1965" s="16">
        <f t="shared" si="213"/>
        <v>262.59899999999999</v>
      </c>
      <c r="Q1965" s="16">
        <f t="shared" si="214"/>
        <v>135.75</v>
      </c>
      <c r="R1965" s="16">
        <f t="shared" si="215"/>
        <v>126.849</v>
      </c>
      <c r="S1965" s="18">
        <f t="shared" si="216"/>
        <v>0.48305210606285598</v>
      </c>
      <c r="T1965" s="19">
        <f>YEAR(SalesDataTable[[#This Row],[Order Date]])</f>
        <v>2026</v>
      </c>
      <c r="U1965" s="18" t="str">
        <f>"Q"&amp;ROUNDUP(MONTH(SalesDataTable[[#This Row],[Order Date]])/3,0)</f>
        <v>Q3</v>
      </c>
      <c r="V1965" s="15">
        <f>MONTH(SalesDataTable[[#This Row],[Order Date]])</f>
        <v>9</v>
      </c>
      <c r="W1965" s="18" t="str">
        <f>TEXT(SalesDataTable[[#This Row],[Order Date]],"mmm")</f>
        <v>Sep</v>
      </c>
    </row>
    <row r="1966" spans="1:23" ht="15.6">
      <c r="A1966" s="11">
        <v>600</v>
      </c>
      <c r="B1966" s="12">
        <v>46289</v>
      </c>
      <c r="C1966" s="11">
        <f t="shared" si="210"/>
        <v>2026</v>
      </c>
      <c r="D1966" s="13" t="str">
        <f t="shared" si="211"/>
        <v>Sep</v>
      </c>
      <c r="E1966" s="14" t="str">
        <f t="shared" si="212"/>
        <v>Q3</v>
      </c>
      <c r="F1966" s="11" t="s">
        <v>30</v>
      </c>
      <c r="G1966" s="11" t="s">
        <v>67</v>
      </c>
      <c r="H1966" s="11" t="s">
        <v>43</v>
      </c>
      <c r="I1966" s="11" t="s">
        <v>27</v>
      </c>
      <c r="J1966" s="11" t="s">
        <v>28</v>
      </c>
      <c r="K1966" s="11" t="s">
        <v>50</v>
      </c>
      <c r="L1966" s="15">
        <v>6</v>
      </c>
      <c r="M1966" s="16">
        <v>39.880000000000003</v>
      </c>
      <c r="N1966" s="17">
        <v>0.05</v>
      </c>
      <c r="O1966" s="16">
        <v>16.79</v>
      </c>
      <c r="P1966" s="16">
        <f t="shared" si="213"/>
        <v>227.316</v>
      </c>
      <c r="Q1966" s="16">
        <f t="shared" si="214"/>
        <v>100.74</v>
      </c>
      <c r="R1966" s="16">
        <f t="shared" si="215"/>
        <v>126.57599999999999</v>
      </c>
      <c r="S1966" s="18">
        <f t="shared" si="216"/>
        <v>0.55682837987647205</v>
      </c>
      <c r="T1966" s="19">
        <f>YEAR(SalesDataTable[[#This Row],[Order Date]])</f>
        <v>2026</v>
      </c>
      <c r="U1966" s="18" t="str">
        <f>"Q"&amp;ROUNDUP(MONTH(SalesDataTable[[#This Row],[Order Date]])/3,0)</f>
        <v>Q3</v>
      </c>
      <c r="V1966" s="15">
        <f>MONTH(SalesDataTable[[#This Row],[Order Date]])</f>
        <v>9</v>
      </c>
      <c r="W1966" s="18" t="str">
        <f>TEXT(SalesDataTable[[#This Row],[Order Date]],"mmm")</f>
        <v>Sep</v>
      </c>
    </row>
    <row r="1967" spans="1:23" ht="15.6">
      <c r="A1967" s="11">
        <v>1931</v>
      </c>
      <c r="B1967" s="12">
        <v>46289</v>
      </c>
      <c r="C1967" s="11">
        <f t="shared" si="210"/>
        <v>2026</v>
      </c>
      <c r="D1967" s="13" t="str">
        <f t="shared" si="211"/>
        <v>Sep</v>
      </c>
      <c r="E1967" s="14" t="str">
        <f t="shared" si="212"/>
        <v>Q3</v>
      </c>
      <c r="F1967" s="11" t="s">
        <v>35</v>
      </c>
      <c r="G1967" s="11" t="s">
        <v>76</v>
      </c>
      <c r="H1967" s="11" t="s">
        <v>26</v>
      </c>
      <c r="I1967" s="11" t="s">
        <v>27</v>
      </c>
      <c r="J1967" s="11" t="s">
        <v>38</v>
      </c>
      <c r="K1967" s="11" t="s">
        <v>39</v>
      </c>
      <c r="L1967" s="15">
        <v>4</v>
      </c>
      <c r="M1967" s="16">
        <v>35.700000000000003</v>
      </c>
      <c r="N1967" s="17">
        <v>0</v>
      </c>
      <c r="O1967" s="16">
        <v>13.91</v>
      </c>
      <c r="P1967" s="16">
        <f t="shared" si="213"/>
        <v>142.80000000000001</v>
      </c>
      <c r="Q1967" s="16">
        <f t="shared" si="214"/>
        <v>55.64</v>
      </c>
      <c r="R1967" s="16">
        <f t="shared" si="215"/>
        <v>87.16</v>
      </c>
      <c r="S1967" s="18">
        <f t="shared" si="216"/>
        <v>0.61036414565826302</v>
      </c>
      <c r="T1967" s="19">
        <f>YEAR(SalesDataTable[[#This Row],[Order Date]])</f>
        <v>2026</v>
      </c>
      <c r="U1967" s="18" t="str">
        <f>"Q"&amp;ROUNDUP(MONTH(SalesDataTable[[#This Row],[Order Date]])/3,0)</f>
        <v>Q3</v>
      </c>
      <c r="V1967" s="15">
        <f>MONTH(SalesDataTable[[#This Row],[Order Date]])</f>
        <v>9</v>
      </c>
      <c r="W1967" s="18" t="str">
        <f>TEXT(SalesDataTable[[#This Row],[Order Date]],"mmm")</f>
        <v>Sep</v>
      </c>
    </row>
    <row r="1968" spans="1:23" ht="15.6">
      <c r="A1968" s="11">
        <v>2124</v>
      </c>
      <c r="B1968" s="12">
        <v>46289</v>
      </c>
      <c r="C1968" s="11">
        <f t="shared" si="210"/>
        <v>2026</v>
      </c>
      <c r="D1968" s="13" t="str">
        <f t="shared" si="211"/>
        <v>Sep</v>
      </c>
      <c r="E1968" s="14" t="str">
        <f t="shared" si="212"/>
        <v>Q3</v>
      </c>
      <c r="F1968" s="11" t="s">
        <v>44</v>
      </c>
      <c r="G1968" s="11" t="s">
        <v>57</v>
      </c>
      <c r="H1968" s="11" t="s">
        <v>43</v>
      </c>
      <c r="I1968" s="11" t="s">
        <v>37</v>
      </c>
      <c r="J1968" s="11" t="s">
        <v>28</v>
      </c>
      <c r="K1968" s="11" t="s">
        <v>54</v>
      </c>
      <c r="L1968" s="15">
        <v>6</v>
      </c>
      <c r="M1968" s="16">
        <v>104.16</v>
      </c>
      <c r="N1968" s="17">
        <v>0</v>
      </c>
      <c r="O1968" s="16">
        <v>51.76</v>
      </c>
      <c r="P1968" s="16">
        <f t="shared" si="213"/>
        <v>624.96</v>
      </c>
      <c r="Q1968" s="16">
        <f t="shared" si="214"/>
        <v>310.56</v>
      </c>
      <c r="R1968" s="16">
        <f t="shared" si="215"/>
        <v>314.39999999999998</v>
      </c>
      <c r="S1968" s="18">
        <f t="shared" si="216"/>
        <v>0.503072196620584</v>
      </c>
      <c r="T1968" s="19">
        <f>YEAR(SalesDataTable[[#This Row],[Order Date]])</f>
        <v>2026</v>
      </c>
      <c r="U1968" s="18" t="str">
        <f>"Q"&amp;ROUNDUP(MONTH(SalesDataTable[[#This Row],[Order Date]])/3,0)</f>
        <v>Q3</v>
      </c>
      <c r="V1968" s="15">
        <f>MONTH(SalesDataTable[[#This Row],[Order Date]])</f>
        <v>9</v>
      </c>
      <c r="W1968" s="18" t="str">
        <f>TEXT(SalesDataTable[[#This Row],[Order Date]],"mmm")</f>
        <v>Sep</v>
      </c>
    </row>
    <row r="1969" spans="1:23" ht="15.6">
      <c r="A1969" s="11">
        <v>2789</v>
      </c>
      <c r="B1969" s="12">
        <v>46289</v>
      </c>
      <c r="C1969" s="11">
        <f t="shared" si="210"/>
        <v>2026</v>
      </c>
      <c r="D1969" s="13" t="str">
        <f t="shared" si="211"/>
        <v>Sep</v>
      </c>
      <c r="E1969" s="14" t="str">
        <f t="shared" si="212"/>
        <v>Q3</v>
      </c>
      <c r="F1969" s="11" t="s">
        <v>35</v>
      </c>
      <c r="G1969" s="11" t="s">
        <v>76</v>
      </c>
      <c r="H1969" s="11" t="s">
        <v>26</v>
      </c>
      <c r="I1969" s="11" t="s">
        <v>37</v>
      </c>
      <c r="J1969" s="11" t="s">
        <v>33</v>
      </c>
      <c r="K1969" s="11" t="s">
        <v>41</v>
      </c>
      <c r="L1969" s="15">
        <v>5</v>
      </c>
      <c r="M1969" s="16">
        <v>147.21</v>
      </c>
      <c r="N1969" s="17">
        <v>0.05</v>
      </c>
      <c r="O1969" s="16">
        <v>79.14</v>
      </c>
      <c r="P1969" s="16">
        <f t="shared" si="213"/>
        <v>699.24749999999995</v>
      </c>
      <c r="Q1969" s="16">
        <f t="shared" si="214"/>
        <v>395.7</v>
      </c>
      <c r="R1969" s="16">
        <f t="shared" si="215"/>
        <v>303.54750000000001</v>
      </c>
      <c r="S1969" s="18">
        <f t="shared" si="216"/>
        <v>0.434105949610117</v>
      </c>
      <c r="T1969" s="19">
        <f>YEAR(SalesDataTable[[#This Row],[Order Date]])</f>
        <v>2026</v>
      </c>
      <c r="U1969" s="18" t="str">
        <f>"Q"&amp;ROUNDUP(MONTH(SalesDataTable[[#This Row],[Order Date]])/3,0)</f>
        <v>Q3</v>
      </c>
      <c r="V1969" s="15">
        <f>MONTH(SalesDataTable[[#This Row],[Order Date]])</f>
        <v>9</v>
      </c>
      <c r="W1969" s="18" t="str">
        <f>TEXT(SalesDataTable[[#This Row],[Order Date]],"mmm")</f>
        <v>Sep</v>
      </c>
    </row>
    <row r="1970" spans="1:23" ht="15.6">
      <c r="A1970" s="11">
        <v>2921</v>
      </c>
      <c r="B1970" s="12">
        <v>46289</v>
      </c>
      <c r="C1970" s="11">
        <f t="shared" si="210"/>
        <v>2026</v>
      </c>
      <c r="D1970" s="13" t="str">
        <f t="shared" si="211"/>
        <v>Sep</v>
      </c>
      <c r="E1970" s="14" t="str">
        <f t="shared" si="212"/>
        <v>Q3</v>
      </c>
      <c r="F1970" s="11" t="s">
        <v>24</v>
      </c>
      <c r="G1970" s="11" t="s">
        <v>25</v>
      </c>
      <c r="H1970" s="11" t="s">
        <v>26</v>
      </c>
      <c r="I1970" s="11" t="s">
        <v>37</v>
      </c>
      <c r="J1970" s="11" t="s">
        <v>47</v>
      </c>
      <c r="K1970" s="11" t="s">
        <v>53</v>
      </c>
      <c r="L1970" s="15">
        <v>3</v>
      </c>
      <c r="M1970" s="16">
        <v>195.68</v>
      </c>
      <c r="N1970" s="17">
        <v>0.05</v>
      </c>
      <c r="O1970" s="16">
        <v>102.16</v>
      </c>
      <c r="P1970" s="16">
        <f t="shared" si="213"/>
        <v>557.68799999999999</v>
      </c>
      <c r="Q1970" s="16">
        <f t="shared" si="214"/>
        <v>306.48</v>
      </c>
      <c r="R1970" s="16">
        <f t="shared" si="215"/>
        <v>251.208</v>
      </c>
      <c r="S1970" s="18">
        <f t="shared" si="216"/>
        <v>0.450445410336963</v>
      </c>
      <c r="T1970" s="19">
        <f>YEAR(SalesDataTable[[#This Row],[Order Date]])</f>
        <v>2026</v>
      </c>
      <c r="U1970" s="18" t="str">
        <f>"Q"&amp;ROUNDUP(MONTH(SalesDataTable[[#This Row],[Order Date]])/3,0)</f>
        <v>Q3</v>
      </c>
      <c r="V1970" s="15">
        <f>MONTH(SalesDataTable[[#This Row],[Order Date]])</f>
        <v>9</v>
      </c>
      <c r="W1970" s="18" t="str">
        <f>TEXT(SalesDataTable[[#This Row],[Order Date]],"mmm")</f>
        <v>Sep</v>
      </c>
    </row>
    <row r="1971" spans="1:23" ht="15.6">
      <c r="A1971" s="11">
        <v>3108</v>
      </c>
      <c r="B1971" s="12">
        <v>46289</v>
      </c>
      <c r="C1971" s="11">
        <f t="shared" si="210"/>
        <v>2026</v>
      </c>
      <c r="D1971" s="13" t="str">
        <f t="shared" si="211"/>
        <v>Sep</v>
      </c>
      <c r="E1971" s="14" t="str">
        <f t="shared" si="212"/>
        <v>Q3</v>
      </c>
      <c r="F1971" s="11" t="s">
        <v>30</v>
      </c>
      <c r="G1971" s="11" t="s">
        <v>65</v>
      </c>
      <c r="H1971" s="11" t="s">
        <v>32</v>
      </c>
      <c r="I1971" s="11" t="s">
        <v>40</v>
      </c>
      <c r="J1971" s="11" t="s">
        <v>33</v>
      </c>
      <c r="K1971" s="11" t="s">
        <v>34</v>
      </c>
      <c r="L1971" s="15">
        <v>5</v>
      </c>
      <c r="M1971" s="16">
        <v>90.05</v>
      </c>
      <c r="N1971" s="17">
        <v>0.15</v>
      </c>
      <c r="O1971" s="16">
        <v>44.12</v>
      </c>
      <c r="P1971" s="16">
        <f t="shared" si="213"/>
        <v>382.71249999999998</v>
      </c>
      <c r="Q1971" s="16">
        <f t="shared" si="214"/>
        <v>220.6</v>
      </c>
      <c r="R1971" s="16">
        <f t="shared" si="215"/>
        <v>162.11250000000001</v>
      </c>
      <c r="S1971" s="18">
        <f t="shared" si="216"/>
        <v>0.423588202632524</v>
      </c>
      <c r="T1971" s="19">
        <f>YEAR(SalesDataTable[[#This Row],[Order Date]])</f>
        <v>2026</v>
      </c>
      <c r="U1971" s="18" t="str">
        <f>"Q"&amp;ROUNDUP(MONTH(SalesDataTable[[#This Row],[Order Date]])/3,0)</f>
        <v>Q3</v>
      </c>
      <c r="V1971" s="15">
        <f>MONTH(SalesDataTable[[#This Row],[Order Date]])</f>
        <v>9</v>
      </c>
      <c r="W1971" s="18" t="str">
        <f>TEXT(SalesDataTable[[#This Row],[Order Date]],"mmm")</f>
        <v>Sep</v>
      </c>
    </row>
    <row r="1972" spans="1:23" ht="15.6">
      <c r="A1972" s="11">
        <v>3226</v>
      </c>
      <c r="B1972" s="12">
        <v>46289</v>
      </c>
      <c r="C1972" s="11">
        <f t="shared" si="210"/>
        <v>2026</v>
      </c>
      <c r="D1972" s="13" t="str">
        <f t="shared" si="211"/>
        <v>Sep</v>
      </c>
      <c r="E1972" s="14" t="str">
        <f t="shared" si="212"/>
        <v>Q3</v>
      </c>
      <c r="F1972" s="11" t="s">
        <v>44</v>
      </c>
      <c r="G1972" s="11" t="s">
        <v>71</v>
      </c>
      <c r="H1972" s="11" t="s">
        <v>52</v>
      </c>
      <c r="I1972" s="11" t="s">
        <v>27</v>
      </c>
      <c r="J1972" s="11" t="s">
        <v>47</v>
      </c>
      <c r="K1972" s="11" t="s">
        <v>48</v>
      </c>
      <c r="L1972" s="15">
        <v>1</v>
      </c>
      <c r="M1972" s="16">
        <v>345.48</v>
      </c>
      <c r="N1972" s="17">
        <v>0</v>
      </c>
      <c r="O1972" s="16">
        <v>196.31</v>
      </c>
      <c r="P1972" s="16">
        <f t="shared" si="213"/>
        <v>345.48</v>
      </c>
      <c r="Q1972" s="16">
        <f t="shared" si="214"/>
        <v>196.31</v>
      </c>
      <c r="R1972" s="16">
        <f t="shared" si="215"/>
        <v>149.16999999999999</v>
      </c>
      <c r="S1972" s="18">
        <f t="shared" si="216"/>
        <v>0.43177607965728798</v>
      </c>
      <c r="T1972" s="19">
        <f>YEAR(SalesDataTable[[#This Row],[Order Date]])</f>
        <v>2026</v>
      </c>
      <c r="U1972" s="18" t="str">
        <f>"Q"&amp;ROUNDUP(MONTH(SalesDataTable[[#This Row],[Order Date]])/3,0)</f>
        <v>Q3</v>
      </c>
      <c r="V1972" s="15">
        <f>MONTH(SalesDataTable[[#This Row],[Order Date]])</f>
        <v>9</v>
      </c>
      <c r="W1972" s="18" t="str">
        <f>TEXT(SalesDataTable[[#This Row],[Order Date]],"mmm")</f>
        <v>Sep</v>
      </c>
    </row>
    <row r="1973" spans="1:23" ht="15.6">
      <c r="A1973" s="11">
        <v>3286</v>
      </c>
      <c r="B1973" s="12">
        <v>46289</v>
      </c>
      <c r="C1973" s="11">
        <f t="shared" si="210"/>
        <v>2026</v>
      </c>
      <c r="D1973" s="13" t="str">
        <f t="shared" si="211"/>
        <v>Sep</v>
      </c>
      <c r="E1973" s="14" t="str">
        <f t="shared" si="212"/>
        <v>Q3</v>
      </c>
      <c r="F1973" s="11" t="s">
        <v>44</v>
      </c>
      <c r="G1973" s="11" t="s">
        <v>45</v>
      </c>
      <c r="H1973" s="11" t="s">
        <v>26</v>
      </c>
      <c r="I1973" s="11" t="s">
        <v>37</v>
      </c>
      <c r="J1973" s="11" t="s">
        <v>38</v>
      </c>
      <c r="K1973" s="11" t="s">
        <v>56</v>
      </c>
      <c r="L1973" s="15">
        <v>1</v>
      </c>
      <c r="M1973" s="16">
        <v>46.23</v>
      </c>
      <c r="N1973" s="17">
        <v>0.1</v>
      </c>
      <c r="O1973" s="16">
        <v>18.34</v>
      </c>
      <c r="P1973" s="16">
        <f t="shared" si="213"/>
        <v>41.606999999999999</v>
      </c>
      <c r="Q1973" s="16">
        <f t="shared" si="214"/>
        <v>18.34</v>
      </c>
      <c r="R1973" s="16">
        <f t="shared" si="215"/>
        <v>23.266999999999999</v>
      </c>
      <c r="S1973" s="18">
        <f t="shared" si="216"/>
        <v>0.55920878698295995</v>
      </c>
      <c r="T1973" s="19">
        <f>YEAR(SalesDataTable[[#This Row],[Order Date]])</f>
        <v>2026</v>
      </c>
      <c r="U1973" s="18" t="str">
        <f>"Q"&amp;ROUNDUP(MONTH(SalesDataTable[[#This Row],[Order Date]])/3,0)</f>
        <v>Q3</v>
      </c>
      <c r="V1973" s="15">
        <f>MONTH(SalesDataTable[[#This Row],[Order Date]])</f>
        <v>9</v>
      </c>
      <c r="W1973" s="18" t="str">
        <f>TEXT(SalesDataTable[[#This Row],[Order Date]],"mmm")</f>
        <v>Sep</v>
      </c>
    </row>
    <row r="1974" spans="1:23" ht="15.6">
      <c r="A1974" s="11">
        <v>4510</v>
      </c>
      <c r="B1974" s="12">
        <v>46289</v>
      </c>
      <c r="C1974" s="11">
        <f t="shared" si="210"/>
        <v>2026</v>
      </c>
      <c r="D1974" s="13" t="str">
        <f t="shared" si="211"/>
        <v>Sep</v>
      </c>
      <c r="E1974" s="14" t="str">
        <f t="shared" si="212"/>
        <v>Q3</v>
      </c>
      <c r="F1974" s="11" t="s">
        <v>24</v>
      </c>
      <c r="G1974" s="11" t="s">
        <v>25</v>
      </c>
      <c r="H1974" s="11" t="s">
        <v>52</v>
      </c>
      <c r="I1974" s="11" t="s">
        <v>27</v>
      </c>
      <c r="J1974" s="11" t="s">
        <v>47</v>
      </c>
      <c r="K1974" s="11" t="s">
        <v>64</v>
      </c>
      <c r="L1974" s="15">
        <v>3</v>
      </c>
      <c r="M1974" s="16">
        <v>82.38</v>
      </c>
      <c r="N1974" s="17">
        <v>0.15</v>
      </c>
      <c r="O1974" s="16">
        <v>39.020000000000003</v>
      </c>
      <c r="P1974" s="16">
        <f t="shared" si="213"/>
        <v>210.06899999999999</v>
      </c>
      <c r="Q1974" s="16">
        <f t="shared" si="214"/>
        <v>117.06</v>
      </c>
      <c r="R1974" s="16">
        <f t="shared" si="215"/>
        <v>93.009</v>
      </c>
      <c r="S1974" s="18">
        <f t="shared" si="216"/>
        <v>0.44275452351370298</v>
      </c>
      <c r="T1974" s="19">
        <f>YEAR(SalesDataTable[[#This Row],[Order Date]])</f>
        <v>2026</v>
      </c>
      <c r="U1974" s="18" t="str">
        <f>"Q"&amp;ROUNDUP(MONTH(SalesDataTable[[#This Row],[Order Date]])/3,0)</f>
        <v>Q3</v>
      </c>
      <c r="V1974" s="15">
        <f>MONTH(SalesDataTable[[#This Row],[Order Date]])</f>
        <v>9</v>
      </c>
      <c r="W1974" s="18" t="str">
        <f>TEXT(SalesDataTable[[#This Row],[Order Date]],"mmm")</f>
        <v>Sep</v>
      </c>
    </row>
    <row r="1975" spans="1:23" ht="15.6">
      <c r="A1975" s="11">
        <v>2069</v>
      </c>
      <c r="B1975" s="12">
        <v>46290</v>
      </c>
      <c r="C1975" s="11">
        <f t="shared" si="210"/>
        <v>2026</v>
      </c>
      <c r="D1975" s="13" t="str">
        <f t="shared" si="211"/>
        <v>Sep</v>
      </c>
      <c r="E1975" s="14" t="str">
        <f t="shared" si="212"/>
        <v>Q3</v>
      </c>
      <c r="F1975" s="11" t="s">
        <v>44</v>
      </c>
      <c r="G1975" s="11" t="s">
        <v>55</v>
      </c>
      <c r="H1975" s="11" t="s">
        <v>26</v>
      </c>
      <c r="I1975" s="11" t="s">
        <v>37</v>
      </c>
      <c r="J1975" s="11" t="s">
        <v>47</v>
      </c>
      <c r="K1975" s="11" t="s">
        <v>48</v>
      </c>
      <c r="L1975" s="15">
        <v>1</v>
      </c>
      <c r="M1975" s="16">
        <v>344.79</v>
      </c>
      <c r="N1975" s="17">
        <v>0</v>
      </c>
      <c r="O1975" s="16">
        <v>189.63</v>
      </c>
      <c r="P1975" s="16">
        <f t="shared" si="213"/>
        <v>344.79</v>
      </c>
      <c r="Q1975" s="16">
        <f t="shared" si="214"/>
        <v>189.63</v>
      </c>
      <c r="R1975" s="16">
        <f t="shared" si="215"/>
        <v>155.16</v>
      </c>
      <c r="S1975" s="18">
        <f t="shared" si="216"/>
        <v>0.450013051422605</v>
      </c>
      <c r="T1975" s="19">
        <f>YEAR(SalesDataTable[[#This Row],[Order Date]])</f>
        <v>2026</v>
      </c>
      <c r="U1975" s="18" t="str">
        <f>"Q"&amp;ROUNDUP(MONTH(SalesDataTable[[#This Row],[Order Date]])/3,0)</f>
        <v>Q3</v>
      </c>
      <c r="V1975" s="15">
        <f>MONTH(SalesDataTable[[#This Row],[Order Date]])</f>
        <v>9</v>
      </c>
      <c r="W1975" s="18" t="str">
        <f>TEXT(SalesDataTable[[#This Row],[Order Date]],"mmm")</f>
        <v>Sep</v>
      </c>
    </row>
    <row r="1976" spans="1:23" ht="15.6">
      <c r="A1976" s="11">
        <v>95</v>
      </c>
      <c r="B1976" s="12">
        <v>46291</v>
      </c>
      <c r="C1976" s="11">
        <f t="shared" si="210"/>
        <v>2026</v>
      </c>
      <c r="D1976" s="13" t="str">
        <f t="shared" si="211"/>
        <v>Sep</v>
      </c>
      <c r="E1976" s="14" t="str">
        <f t="shared" si="212"/>
        <v>Q3</v>
      </c>
      <c r="F1976" s="11" t="s">
        <v>24</v>
      </c>
      <c r="G1976" s="11" t="s">
        <v>25</v>
      </c>
      <c r="H1976" s="11" t="s">
        <v>52</v>
      </c>
      <c r="I1976" s="11" t="s">
        <v>27</v>
      </c>
      <c r="J1976" s="11" t="s">
        <v>33</v>
      </c>
      <c r="K1976" s="11" t="s">
        <v>70</v>
      </c>
      <c r="L1976" s="15">
        <v>1</v>
      </c>
      <c r="M1976" s="16">
        <v>73.06</v>
      </c>
      <c r="N1976" s="17">
        <v>0.05</v>
      </c>
      <c r="O1976" s="16">
        <v>31.42</v>
      </c>
      <c r="P1976" s="16">
        <f t="shared" si="213"/>
        <v>69.406999999999996</v>
      </c>
      <c r="Q1976" s="16">
        <f t="shared" si="214"/>
        <v>31.42</v>
      </c>
      <c r="R1976" s="16">
        <f t="shared" si="215"/>
        <v>37.987000000000002</v>
      </c>
      <c r="S1976" s="18">
        <f t="shared" si="216"/>
        <v>0.54730790842422194</v>
      </c>
      <c r="T1976" s="19">
        <f>YEAR(SalesDataTable[[#This Row],[Order Date]])</f>
        <v>2026</v>
      </c>
      <c r="U1976" s="18" t="str">
        <f>"Q"&amp;ROUNDUP(MONTH(SalesDataTable[[#This Row],[Order Date]])/3,0)</f>
        <v>Q3</v>
      </c>
      <c r="V1976" s="15">
        <f>MONTH(SalesDataTable[[#This Row],[Order Date]])</f>
        <v>9</v>
      </c>
      <c r="W1976" s="18" t="str">
        <f>TEXT(SalesDataTable[[#This Row],[Order Date]],"mmm")</f>
        <v>Sep</v>
      </c>
    </row>
    <row r="1977" spans="1:23" ht="15.6">
      <c r="A1977" s="11">
        <v>160</v>
      </c>
      <c r="B1977" s="12">
        <v>46291</v>
      </c>
      <c r="C1977" s="11">
        <f t="shared" si="210"/>
        <v>2026</v>
      </c>
      <c r="D1977" s="13" t="str">
        <f t="shared" si="211"/>
        <v>Sep</v>
      </c>
      <c r="E1977" s="14" t="str">
        <f t="shared" si="212"/>
        <v>Q3</v>
      </c>
      <c r="F1977" s="11" t="s">
        <v>44</v>
      </c>
      <c r="G1977" s="11" t="s">
        <v>57</v>
      </c>
      <c r="H1977" s="11" t="s">
        <v>26</v>
      </c>
      <c r="I1977" s="11" t="s">
        <v>27</v>
      </c>
      <c r="J1977" s="11" t="s">
        <v>47</v>
      </c>
      <c r="K1977" s="11" t="s">
        <v>64</v>
      </c>
      <c r="L1977" s="15">
        <v>1</v>
      </c>
      <c r="M1977" s="16">
        <v>81.58</v>
      </c>
      <c r="N1977" s="17">
        <v>0.1</v>
      </c>
      <c r="O1977" s="16">
        <v>38.89</v>
      </c>
      <c r="P1977" s="16">
        <f t="shared" si="213"/>
        <v>73.421999999999997</v>
      </c>
      <c r="Q1977" s="16">
        <f t="shared" si="214"/>
        <v>38.89</v>
      </c>
      <c r="R1977" s="16">
        <f t="shared" si="215"/>
        <v>34.531999999999996</v>
      </c>
      <c r="S1977" s="18">
        <f t="shared" si="216"/>
        <v>0.47032224673803502</v>
      </c>
      <c r="T1977" s="19">
        <f>YEAR(SalesDataTable[[#This Row],[Order Date]])</f>
        <v>2026</v>
      </c>
      <c r="U1977" s="18" t="str">
        <f>"Q"&amp;ROUNDUP(MONTH(SalesDataTable[[#This Row],[Order Date]])/3,0)</f>
        <v>Q3</v>
      </c>
      <c r="V1977" s="15">
        <f>MONTH(SalesDataTable[[#This Row],[Order Date]])</f>
        <v>9</v>
      </c>
      <c r="W1977" s="18" t="str">
        <f>TEXT(SalesDataTable[[#This Row],[Order Date]],"mmm")</f>
        <v>Sep</v>
      </c>
    </row>
    <row r="1978" spans="1:23" ht="15.6">
      <c r="A1978" s="11">
        <v>407</v>
      </c>
      <c r="B1978" s="12">
        <v>46291</v>
      </c>
      <c r="C1978" s="11">
        <f t="shared" si="210"/>
        <v>2026</v>
      </c>
      <c r="D1978" s="13" t="str">
        <f t="shared" si="211"/>
        <v>Sep</v>
      </c>
      <c r="E1978" s="14" t="str">
        <f t="shared" si="212"/>
        <v>Q3</v>
      </c>
      <c r="F1978" s="11" t="s">
        <v>30</v>
      </c>
      <c r="G1978" s="11" t="s">
        <v>67</v>
      </c>
      <c r="H1978" s="11" t="s">
        <v>32</v>
      </c>
      <c r="I1978" s="11" t="s">
        <v>27</v>
      </c>
      <c r="J1978" s="11" t="s">
        <v>58</v>
      </c>
      <c r="K1978" s="11" t="s">
        <v>69</v>
      </c>
      <c r="L1978" s="15">
        <v>6</v>
      </c>
      <c r="M1978" s="16">
        <v>49.87</v>
      </c>
      <c r="N1978" s="17">
        <v>0.1</v>
      </c>
      <c r="O1978" s="16">
        <v>21.75</v>
      </c>
      <c r="P1978" s="16">
        <f t="shared" si="213"/>
        <v>269.298</v>
      </c>
      <c r="Q1978" s="16">
        <f t="shared" si="214"/>
        <v>130.5</v>
      </c>
      <c r="R1978" s="16">
        <f t="shared" si="215"/>
        <v>138.798</v>
      </c>
      <c r="S1978" s="18">
        <f t="shared" si="216"/>
        <v>0.51540672414945499</v>
      </c>
      <c r="T1978" s="19">
        <f>YEAR(SalesDataTable[[#This Row],[Order Date]])</f>
        <v>2026</v>
      </c>
      <c r="U1978" s="18" t="str">
        <f>"Q"&amp;ROUNDUP(MONTH(SalesDataTable[[#This Row],[Order Date]])/3,0)</f>
        <v>Q3</v>
      </c>
      <c r="V1978" s="15">
        <f>MONTH(SalesDataTable[[#This Row],[Order Date]])</f>
        <v>9</v>
      </c>
      <c r="W1978" s="18" t="str">
        <f>TEXT(SalesDataTable[[#This Row],[Order Date]],"mmm")</f>
        <v>Sep</v>
      </c>
    </row>
    <row r="1979" spans="1:23" ht="15.6">
      <c r="A1979" s="11">
        <v>1395</v>
      </c>
      <c r="B1979" s="12">
        <v>46291</v>
      </c>
      <c r="C1979" s="11">
        <f t="shared" si="210"/>
        <v>2026</v>
      </c>
      <c r="D1979" s="13" t="str">
        <f t="shared" si="211"/>
        <v>Sep</v>
      </c>
      <c r="E1979" s="14" t="str">
        <f t="shared" si="212"/>
        <v>Q3</v>
      </c>
      <c r="F1979" s="11" t="s">
        <v>35</v>
      </c>
      <c r="G1979" s="11" t="s">
        <v>42</v>
      </c>
      <c r="H1979" s="11" t="s">
        <v>26</v>
      </c>
      <c r="I1979" s="11" t="s">
        <v>37</v>
      </c>
      <c r="J1979" s="11" t="s">
        <v>28</v>
      </c>
      <c r="K1979" s="11" t="s">
        <v>50</v>
      </c>
      <c r="L1979" s="15">
        <v>2</v>
      </c>
      <c r="M1979" s="16">
        <v>39.81</v>
      </c>
      <c r="N1979" s="17">
        <v>0.05</v>
      </c>
      <c r="O1979" s="16">
        <v>16.87</v>
      </c>
      <c r="P1979" s="16">
        <f t="shared" si="213"/>
        <v>75.638999999999996</v>
      </c>
      <c r="Q1979" s="16">
        <f t="shared" si="214"/>
        <v>33.74</v>
      </c>
      <c r="R1979" s="16">
        <f t="shared" si="215"/>
        <v>41.899000000000001</v>
      </c>
      <c r="S1979" s="18">
        <f t="shared" si="216"/>
        <v>0.55393381721069801</v>
      </c>
      <c r="T1979" s="19">
        <f>YEAR(SalesDataTable[[#This Row],[Order Date]])</f>
        <v>2026</v>
      </c>
      <c r="U1979" s="18" t="str">
        <f>"Q"&amp;ROUNDUP(MONTH(SalesDataTable[[#This Row],[Order Date]])/3,0)</f>
        <v>Q3</v>
      </c>
      <c r="V1979" s="15">
        <f>MONTH(SalesDataTable[[#This Row],[Order Date]])</f>
        <v>9</v>
      </c>
      <c r="W1979" s="18" t="str">
        <f>TEXT(SalesDataTable[[#This Row],[Order Date]],"mmm")</f>
        <v>Sep</v>
      </c>
    </row>
    <row r="1980" spans="1:23" ht="15.6">
      <c r="A1980" s="11">
        <v>2085</v>
      </c>
      <c r="B1980" s="12">
        <v>46291</v>
      </c>
      <c r="C1980" s="11">
        <f t="shared" si="210"/>
        <v>2026</v>
      </c>
      <c r="D1980" s="13" t="str">
        <f t="shared" si="211"/>
        <v>Sep</v>
      </c>
      <c r="E1980" s="14" t="str">
        <f t="shared" si="212"/>
        <v>Q3</v>
      </c>
      <c r="F1980" s="11" t="s">
        <v>35</v>
      </c>
      <c r="G1980" s="11" t="s">
        <v>36</v>
      </c>
      <c r="H1980" s="11" t="s">
        <v>26</v>
      </c>
      <c r="I1980" s="11" t="s">
        <v>27</v>
      </c>
      <c r="J1980" s="11" t="s">
        <v>47</v>
      </c>
      <c r="K1980" s="11" t="s">
        <v>53</v>
      </c>
      <c r="L1980" s="15">
        <v>3</v>
      </c>
      <c r="M1980" s="16">
        <v>191.46</v>
      </c>
      <c r="N1980" s="17">
        <v>0</v>
      </c>
      <c r="O1980" s="16">
        <v>104.06</v>
      </c>
      <c r="P1980" s="16">
        <f t="shared" si="213"/>
        <v>574.38</v>
      </c>
      <c r="Q1980" s="16">
        <f t="shared" si="214"/>
        <v>312.18</v>
      </c>
      <c r="R1980" s="16">
        <f t="shared" si="215"/>
        <v>262.2</v>
      </c>
      <c r="S1980" s="18">
        <f t="shared" si="216"/>
        <v>0.456492217695602</v>
      </c>
      <c r="T1980" s="19">
        <f>YEAR(SalesDataTable[[#This Row],[Order Date]])</f>
        <v>2026</v>
      </c>
      <c r="U1980" s="18" t="str">
        <f>"Q"&amp;ROUNDUP(MONTH(SalesDataTable[[#This Row],[Order Date]])/3,0)</f>
        <v>Q3</v>
      </c>
      <c r="V1980" s="15">
        <f>MONTH(SalesDataTable[[#This Row],[Order Date]])</f>
        <v>9</v>
      </c>
      <c r="W1980" s="18" t="str">
        <f>TEXT(SalesDataTable[[#This Row],[Order Date]],"mmm")</f>
        <v>Sep</v>
      </c>
    </row>
    <row r="1981" spans="1:23" ht="15.6">
      <c r="A1981" s="11">
        <v>3124</v>
      </c>
      <c r="B1981" s="12">
        <v>46291</v>
      </c>
      <c r="C1981" s="11">
        <f t="shared" si="210"/>
        <v>2026</v>
      </c>
      <c r="D1981" s="13" t="str">
        <f t="shared" si="211"/>
        <v>Sep</v>
      </c>
      <c r="E1981" s="14" t="str">
        <f t="shared" si="212"/>
        <v>Q3</v>
      </c>
      <c r="F1981" s="11" t="s">
        <v>35</v>
      </c>
      <c r="G1981" s="11" t="s">
        <v>49</v>
      </c>
      <c r="H1981" s="11" t="s">
        <v>26</v>
      </c>
      <c r="I1981" s="11" t="s">
        <v>27</v>
      </c>
      <c r="J1981" s="11" t="s">
        <v>38</v>
      </c>
      <c r="K1981" s="11" t="s">
        <v>56</v>
      </c>
      <c r="L1981" s="15">
        <v>3</v>
      </c>
      <c r="M1981" s="16">
        <v>46.48</v>
      </c>
      <c r="N1981" s="17">
        <v>0.05</v>
      </c>
      <c r="O1981" s="16">
        <v>18.82</v>
      </c>
      <c r="P1981" s="16">
        <f t="shared" si="213"/>
        <v>132.46799999999999</v>
      </c>
      <c r="Q1981" s="16">
        <f t="shared" si="214"/>
        <v>56.46</v>
      </c>
      <c r="R1981" s="16">
        <f t="shared" si="215"/>
        <v>76.007999999999996</v>
      </c>
      <c r="S1981" s="18">
        <f t="shared" si="216"/>
        <v>0.57378385723344505</v>
      </c>
      <c r="T1981" s="19">
        <f>YEAR(SalesDataTable[[#This Row],[Order Date]])</f>
        <v>2026</v>
      </c>
      <c r="U1981" s="18" t="str">
        <f>"Q"&amp;ROUNDUP(MONTH(SalesDataTable[[#This Row],[Order Date]])/3,0)</f>
        <v>Q3</v>
      </c>
      <c r="V1981" s="15">
        <f>MONTH(SalesDataTable[[#This Row],[Order Date]])</f>
        <v>9</v>
      </c>
      <c r="W1981" s="18" t="str">
        <f>TEXT(SalesDataTable[[#This Row],[Order Date]],"mmm")</f>
        <v>Sep</v>
      </c>
    </row>
    <row r="1982" spans="1:23" ht="15.6">
      <c r="A1982" s="11">
        <v>3216</v>
      </c>
      <c r="B1982" s="12">
        <v>46291</v>
      </c>
      <c r="C1982" s="11">
        <f t="shared" si="210"/>
        <v>2026</v>
      </c>
      <c r="D1982" s="13" t="str">
        <f t="shared" si="211"/>
        <v>Sep</v>
      </c>
      <c r="E1982" s="14" t="str">
        <f t="shared" si="212"/>
        <v>Q3</v>
      </c>
      <c r="F1982" s="11" t="s">
        <v>30</v>
      </c>
      <c r="G1982" s="11" t="s">
        <v>67</v>
      </c>
      <c r="H1982" s="11" t="s">
        <v>43</v>
      </c>
      <c r="I1982" s="11" t="s">
        <v>27</v>
      </c>
      <c r="J1982" s="11" t="s">
        <v>38</v>
      </c>
      <c r="K1982" s="11" t="s">
        <v>39</v>
      </c>
      <c r="L1982" s="15">
        <v>2</v>
      </c>
      <c r="M1982" s="16">
        <v>35.44</v>
      </c>
      <c r="N1982" s="17">
        <v>0.1</v>
      </c>
      <c r="O1982" s="16">
        <v>13.2</v>
      </c>
      <c r="P1982" s="16">
        <f t="shared" si="213"/>
        <v>63.792000000000002</v>
      </c>
      <c r="Q1982" s="16">
        <f t="shared" si="214"/>
        <v>26.4</v>
      </c>
      <c r="R1982" s="16">
        <f t="shared" si="215"/>
        <v>37.392000000000003</v>
      </c>
      <c r="S1982" s="18">
        <f t="shared" si="216"/>
        <v>0.58615500376222696</v>
      </c>
      <c r="T1982" s="19">
        <f>YEAR(SalesDataTable[[#This Row],[Order Date]])</f>
        <v>2026</v>
      </c>
      <c r="U1982" s="18" t="str">
        <f>"Q"&amp;ROUNDUP(MONTH(SalesDataTable[[#This Row],[Order Date]])/3,0)</f>
        <v>Q3</v>
      </c>
      <c r="V1982" s="15">
        <f>MONTH(SalesDataTable[[#This Row],[Order Date]])</f>
        <v>9</v>
      </c>
      <c r="W1982" s="18" t="str">
        <f>TEXT(SalesDataTable[[#This Row],[Order Date]],"mmm")</f>
        <v>Sep</v>
      </c>
    </row>
    <row r="1983" spans="1:23" ht="15.6">
      <c r="A1983" s="11">
        <v>3743</v>
      </c>
      <c r="B1983" s="12">
        <v>46291</v>
      </c>
      <c r="C1983" s="11">
        <f t="shared" si="210"/>
        <v>2026</v>
      </c>
      <c r="D1983" s="13" t="str">
        <f t="shared" si="211"/>
        <v>Sep</v>
      </c>
      <c r="E1983" s="14" t="str">
        <f t="shared" si="212"/>
        <v>Q3</v>
      </c>
      <c r="F1983" s="11" t="s">
        <v>35</v>
      </c>
      <c r="G1983" s="11" t="s">
        <v>36</v>
      </c>
      <c r="H1983" s="11" t="s">
        <v>26</v>
      </c>
      <c r="I1983" s="11" t="s">
        <v>37</v>
      </c>
      <c r="J1983" s="11" t="s">
        <v>58</v>
      </c>
      <c r="K1983" s="11" t="s">
        <v>66</v>
      </c>
      <c r="L1983" s="15">
        <v>4</v>
      </c>
      <c r="M1983" s="16">
        <v>36.159999999999997</v>
      </c>
      <c r="N1983" s="17">
        <v>0.05</v>
      </c>
      <c r="O1983" s="16">
        <v>13.68</v>
      </c>
      <c r="P1983" s="16">
        <f t="shared" si="213"/>
        <v>137.40799999999999</v>
      </c>
      <c r="Q1983" s="16">
        <f t="shared" si="214"/>
        <v>54.72</v>
      </c>
      <c r="R1983" s="16">
        <f t="shared" si="215"/>
        <v>82.688000000000002</v>
      </c>
      <c r="S1983" s="18">
        <f t="shared" si="216"/>
        <v>0.60176991150442505</v>
      </c>
      <c r="T1983" s="19">
        <f>YEAR(SalesDataTable[[#This Row],[Order Date]])</f>
        <v>2026</v>
      </c>
      <c r="U1983" s="18" t="str">
        <f>"Q"&amp;ROUNDUP(MONTH(SalesDataTable[[#This Row],[Order Date]])/3,0)</f>
        <v>Q3</v>
      </c>
      <c r="V1983" s="15">
        <f>MONTH(SalesDataTable[[#This Row],[Order Date]])</f>
        <v>9</v>
      </c>
      <c r="W1983" s="18" t="str">
        <f>TEXT(SalesDataTable[[#This Row],[Order Date]],"mmm")</f>
        <v>Sep</v>
      </c>
    </row>
    <row r="1984" spans="1:23" ht="15.6">
      <c r="A1984" s="11">
        <v>3788</v>
      </c>
      <c r="B1984" s="12">
        <v>46291</v>
      </c>
      <c r="C1984" s="11">
        <f t="shared" si="210"/>
        <v>2026</v>
      </c>
      <c r="D1984" s="13" t="str">
        <f t="shared" si="211"/>
        <v>Sep</v>
      </c>
      <c r="E1984" s="14" t="str">
        <f t="shared" si="212"/>
        <v>Q3</v>
      </c>
      <c r="F1984" s="11" t="s">
        <v>44</v>
      </c>
      <c r="G1984" s="11" t="s">
        <v>57</v>
      </c>
      <c r="H1984" s="11" t="s">
        <v>26</v>
      </c>
      <c r="I1984" s="11" t="s">
        <v>27</v>
      </c>
      <c r="J1984" s="11" t="s">
        <v>58</v>
      </c>
      <c r="K1984" s="11" t="s">
        <v>66</v>
      </c>
      <c r="L1984" s="15">
        <v>2</v>
      </c>
      <c r="M1984" s="16">
        <v>35.93</v>
      </c>
      <c r="N1984" s="17">
        <v>0</v>
      </c>
      <c r="O1984" s="16">
        <v>13.91</v>
      </c>
      <c r="P1984" s="16">
        <f t="shared" si="213"/>
        <v>71.86</v>
      </c>
      <c r="Q1984" s="16">
        <f t="shared" si="214"/>
        <v>27.82</v>
      </c>
      <c r="R1984" s="16">
        <f t="shared" si="215"/>
        <v>44.04</v>
      </c>
      <c r="S1984" s="18">
        <f t="shared" si="216"/>
        <v>0.61285833565265802</v>
      </c>
      <c r="T1984" s="19">
        <f>YEAR(SalesDataTable[[#This Row],[Order Date]])</f>
        <v>2026</v>
      </c>
      <c r="U1984" s="18" t="str">
        <f>"Q"&amp;ROUNDUP(MONTH(SalesDataTable[[#This Row],[Order Date]])/3,0)</f>
        <v>Q3</v>
      </c>
      <c r="V1984" s="15">
        <f>MONTH(SalesDataTable[[#This Row],[Order Date]])</f>
        <v>9</v>
      </c>
      <c r="W1984" s="18" t="str">
        <f>TEXT(SalesDataTable[[#This Row],[Order Date]],"mmm")</f>
        <v>Sep</v>
      </c>
    </row>
    <row r="1985" spans="1:23" ht="15.6">
      <c r="A1985" s="11">
        <v>4883</v>
      </c>
      <c r="B1985" s="12">
        <v>46291</v>
      </c>
      <c r="C1985" s="11">
        <f t="shared" si="210"/>
        <v>2026</v>
      </c>
      <c r="D1985" s="13" t="str">
        <f t="shared" si="211"/>
        <v>Sep</v>
      </c>
      <c r="E1985" s="14" t="str">
        <f t="shared" si="212"/>
        <v>Q3</v>
      </c>
      <c r="F1985" s="11" t="s">
        <v>44</v>
      </c>
      <c r="G1985" s="11" t="s">
        <v>57</v>
      </c>
      <c r="H1985" s="11" t="s">
        <v>26</v>
      </c>
      <c r="I1985" s="11" t="s">
        <v>40</v>
      </c>
      <c r="J1985" s="11" t="s">
        <v>47</v>
      </c>
      <c r="K1985" s="11" t="s">
        <v>53</v>
      </c>
      <c r="L1985" s="15">
        <v>1</v>
      </c>
      <c r="M1985" s="16">
        <v>199.7</v>
      </c>
      <c r="N1985" s="17">
        <v>0</v>
      </c>
      <c r="O1985" s="16">
        <v>103.77</v>
      </c>
      <c r="P1985" s="16">
        <f t="shared" si="213"/>
        <v>199.7</v>
      </c>
      <c r="Q1985" s="16">
        <f t="shared" si="214"/>
        <v>103.77</v>
      </c>
      <c r="R1985" s="16">
        <f t="shared" si="215"/>
        <v>95.93</v>
      </c>
      <c r="S1985" s="18">
        <f t="shared" si="216"/>
        <v>0.48037055583375099</v>
      </c>
      <c r="T1985" s="19">
        <f>YEAR(SalesDataTable[[#This Row],[Order Date]])</f>
        <v>2026</v>
      </c>
      <c r="U1985" s="18" t="str">
        <f>"Q"&amp;ROUNDUP(MONTH(SalesDataTable[[#This Row],[Order Date]])/3,0)</f>
        <v>Q3</v>
      </c>
      <c r="V1985" s="15">
        <f>MONTH(SalesDataTable[[#This Row],[Order Date]])</f>
        <v>9</v>
      </c>
      <c r="W1985" s="18" t="str">
        <f>TEXT(SalesDataTable[[#This Row],[Order Date]],"mmm")</f>
        <v>Sep</v>
      </c>
    </row>
    <row r="1986" spans="1:23" ht="15.6">
      <c r="A1986" s="11">
        <v>1577</v>
      </c>
      <c r="B1986" s="12">
        <v>46292</v>
      </c>
      <c r="C1986" s="11">
        <f t="shared" ref="C1986:C2049" si="217">YEAR(B1986)</f>
        <v>2026</v>
      </c>
      <c r="D1986" s="13" t="str">
        <f t="shared" ref="D1986:D2049" si="218">TEXT(B1986,"MMM")</f>
        <v>Sep</v>
      </c>
      <c r="E1986" s="14" t="str">
        <f t="shared" ref="E1986:E2049" si="219">"Q"&amp;ROUNDUP(MONTH(B1986)/3,0)</f>
        <v>Q3</v>
      </c>
      <c r="F1986" s="11" t="s">
        <v>44</v>
      </c>
      <c r="G1986" s="11" t="s">
        <v>45</v>
      </c>
      <c r="H1986" s="11" t="s">
        <v>26</v>
      </c>
      <c r="I1986" s="11" t="s">
        <v>37</v>
      </c>
      <c r="J1986" s="11" t="s">
        <v>33</v>
      </c>
      <c r="K1986" s="11" t="s">
        <v>61</v>
      </c>
      <c r="L1986" s="15">
        <v>4</v>
      </c>
      <c r="M1986" s="16">
        <v>154.28</v>
      </c>
      <c r="N1986" s="17">
        <v>0.05</v>
      </c>
      <c r="O1986" s="16">
        <v>78.180000000000007</v>
      </c>
      <c r="P1986" s="16">
        <f t="shared" ref="P1986:P2049" si="220">L1986*M1986*(1-N1986)</f>
        <v>586.26400000000001</v>
      </c>
      <c r="Q1986" s="16">
        <f t="shared" ref="Q1986:Q2049" si="221">L1986*O1986</f>
        <v>312.72000000000003</v>
      </c>
      <c r="R1986" s="16">
        <f t="shared" ref="R1986:R2049" si="222">P1986-Q1986</f>
        <v>273.54399999999998</v>
      </c>
      <c r="S1986" s="18">
        <f t="shared" ref="S1986:S2049" si="223">IFERROR(R1986/P1986,0)</f>
        <v>0.46658843115047099</v>
      </c>
      <c r="T1986" s="19">
        <f>YEAR(SalesDataTable[[#This Row],[Order Date]])</f>
        <v>2026</v>
      </c>
      <c r="U1986" s="18" t="str">
        <f>"Q"&amp;ROUNDUP(MONTH(SalesDataTable[[#This Row],[Order Date]])/3,0)</f>
        <v>Q3</v>
      </c>
      <c r="V1986" s="15">
        <f>MONTH(SalesDataTable[[#This Row],[Order Date]])</f>
        <v>9</v>
      </c>
      <c r="W1986" s="18" t="str">
        <f>TEXT(SalesDataTable[[#This Row],[Order Date]],"mmm")</f>
        <v>Sep</v>
      </c>
    </row>
    <row r="1987" spans="1:23" ht="15.6">
      <c r="A1987" s="11">
        <v>2310</v>
      </c>
      <c r="B1987" s="12">
        <v>46292</v>
      </c>
      <c r="C1987" s="11">
        <f t="shared" si="217"/>
        <v>2026</v>
      </c>
      <c r="D1987" s="13" t="str">
        <f t="shared" si="218"/>
        <v>Sep</v>
      </c>
      <c r="E1987" s="14" t="str">
        <f t="shared" si="219"/>
        <v>Q3</v>
      </c>
      <c r="F1987" s="11" t="s">
        <v>24</v>
      </c>
      <c r="G1987" s="11" t="s">
        <v>74</v>
      </c>
      <c r="H1987" s="11" t="s">
        <v>26</v>
      </c>
      <c r="I1987" s="11" t="s">
        <v>27</v>
      </c>
      <c r="J1987" s="11" t="s">
        <v>38</v>
      </c>
      <c r="K1987" s="11" t="s">
        <v>72</v>
      </c>
      <c r="L1987" s="15">
        <v>1</v>
      </c>
      <c r="M1987" s="16">
        <v>165.44</v>
      </c>
      <c r="N1987" s="17">
        <v>0</v>
      </c>
      <c r="O1987" s="16">
        <v>88.25</v>
      </c>
      <c r="P1987" s="16">
        <f t="shared" si="220"/>
        <v>165.44</v>
      </c>
      <c r="Q1987" s="16">
        <f t="shared" si="221"/>
        <v>88.25</v>
      </c>
      <c r="R1987" s="16">
        <f t="shared" si="222"/>
        <v>77.19</v>
      </c>
      <c r="S1987" s="18">
        <f t="shared" si="223"/>
        <v>0.46657398452611198</v>
      </c>
      <c r="T1987" s="19">
        <f>YEAR(SalesDataTable[[#This Row],[Order Date]])</f>
        <v>2026</v>
      </c>
      <c r="U1987" s="18" t="str">
        <f>"Q"&amp;ROUNDUP(MONTH(SalesDataTable[[#This Row],[Order Date]])/3,0)</f>
        <v>Q3</v>
      </c>
      <c r="V1987" s="15">
        <f>MONTH(SalesDataTable[[#This Row],[Order Date]])</f>
        <v>9</v>
      </c>
      <c r="W1987" s="18" t="str">
        <f>TEXT(SalesDataTable[[#This Row],[Order Date]],"mmm")</f>
        <v>Sep</v>
      </c>
    </row>
    <row r="1988" spans="1:23" ht="15.6">
      <c r="A1988" s="11">
        <v>2383</v>
      </c>
      <c r="B1988" s="12">
        <v>46292</v>
      </c>
      <c r="C1988" s="11">
        <f t="shared" si="217"/>
        <v>2026</v>
      </c>
      <c r="D1988" s="13" t="str">
        <f t="shared" si="218"/>
        <v>Sep</v>
      </c>
      <c r="E1988" s="14" t="str">
        <f t="shared" si="219"/>
        <v>Q3</v>
      </c>
      <c r="F1988" s="11" t="s">
        <v>44</v>
      </c>
      <c r="G1988" s="11" t="s">
        <v>55</v>
      </c>
      <c r="H1988" s="11" t="s">
        <v>26</v>
      </c>
      <c r="I1988" s="11" t="s">
        <v>27</v>
      </c>
      <c r="J1988" s="11" t="s">
        <v>38</v>
      </c>
      <c r="K1988" s="11" t="s">
        <v>68</v>
      </c>
      <c r="L1988" s="15">
        <v>2</v>
      </c>
      <c r="M1988" s="16">
        <v>130.29</v>
      </c>
      <c r="N1988" s="17">
        <v>0.1</v>
      </c>
      <c r="O1988" s="16">
        <v>67.97</v>
      </c>
      <c r="P1988" s="16">
        <f t="shared" si="220"/>
        <v>234.52199999999999</v>
      </c>
      <c r="Q1988" s="16">
        <f t="shared" si="221"/>
        <v>135.94</v>
      </c>
      <c r="R1988" s="16">
        <f t="shared" si="222"/>
        <v>98.581999999999994</v>
      </c>
      <c r="S1988" s="18">
        <f t="shared" si="223"/>
        <v>0.42035288800197801</v>
      </c>
      <c r="T1988" s="19">
        <f>YEAR(SalesDataTable[[#This Row],[Order Date]])</f>
        <v>2026</v>
      </c>
      <c r="U1988" s="18" t="str">
        <f>"Q"&amp;ROUNDUP(MONTH(SalesDataTable[[#This Row],[Order Date]])/3,0)</f>
        <v>Q3</v>
      </c>
      <c r="V1988" s="15">
        <f>MONTH(SalesDataTable[[#This Row],[Order Date]])</f>
        <v>9</v>
      </c>
      <c r="W1988" s="18" t="str">
        <f>TEXT(SalesDataTable[[#This Row],[Order Date]],"mmm")</f>
        <v>Sep</v>
      </c>
    </row>
    <row r="1989" spans="1:23" ht="15.6">
      <c r="A1989" s="11">
        <v>2803</v>
      </c>
      <c r="B1989" s="12">
        <v>46292</v>
      </c>
      <c r="C1989" s="11">
        <f t="shared" si="217"/>
        <v>2026</v>
      </c>
      <c r="D1989" s="13" t="str">
        <f t="shared" si="218"/>
        <v>Sep</v>
      </c>
      <c r="E1989" s="14" t="str">
        <f t="shared" si="219"/>
        <v>Q3</v>
      </c>
      <c r="F1989" s="11" t="s">
        <v>30</v>
      </c>
      <c r="G1989" s="11" t="s">
        <v>67</v>
      </c>
      <c r="H1989" s="11" t="s">
        <v>26</v>
      </c>
      <c r="I1989" s="11" t="s">
        <v>27</v>
      </c>
      <c r="J1989" s="11" t="s">
        <v>58</v>
      </c>
      <c r="K1989" s="11" t="s">
        <v>66</v>
      </c>
      <c r="L1989" s="15">
        <v>3</v>
      </c>
      <c r="M1989" s="16">
        <v>36.909999999999997</v>
      </c>
      <c r="N1989" s="17">
        <v>0.05</v>
      </c>
      <c r="O1989" s="16">
        <v>13.7</v>
      </c>
      <c r="P1989" s="16">
        <f t="shared" si="220"/>
        <v>105.1935</v>
      </c>
      <c r="Q1989" s="16">
        <f t="shared" si="221"/>
        <v>41.1</v>
      </c>
      <c r="R1989" s="16">
        <f t="shared" si="222"/>
        <v>64.093500000000006</v>
      </c>
      <c r="S1989" s="18">
        <f t="shared" si="223"/>
        <v>0.60929144861612194</v>
      </c>
      <c r="T1989" s="19">
        <f>YEAR(SalesDataTable[[#This Row],[Order Date]])</f>
        <v>2026</v>
      </c>
      <c r="U1989" s="18" t="str">
        <f>"Q"&amp;ROUNDUP(MONTH(SalesDataTable[[#This Row],[Order Date]])/3,0)</f>
        <v>Q3</v>
      </c>
      <c r="V1989" s="15">
        <f>MONTH(SalesDataTable[[#This Row],[Order Date]])</f>
        <v>9</v>
      </c>
      <c r="W1989" s="18" t="str">
        <f>TEXT(SalesDataTable[[#This Row],[Order Date]],"mmm")</f>
        <v>Sep</v>
      </c>
    </row>
    <row r="1990" spans="1:23" ht="15.6">
      <c r="A1990" s="11">
        <v>4199</v>
      </c>
      <c r="B1990" s="12">
        <v>46292</v>
      </c>
      <c r="C1990" s="11">
        <f t="shared" si="217"/>
        <v>2026</v>
      </c>
      <c r="D1990" s="13" t="str">
        <f t="shared" si="218"/>
        <v>Sep</v>
      </c>
      <c r="E1990" s="14" t="str">
        <f t="shared" si="219"/>
        <v>Q3</v>
      </c>
      <c r="F1990" s="11" t="s">
        <v>35</v>
      </c>
      <c r="G1990" s="11" t="s">
        <v>49</v>
      </c>
      <c r="H1990" s="11" t="s">
        <v>52</v>
      </c>
      <c r="I1990" s="11" t="s">
        <v>40</v>
      </c>
      <c r="J1990" s="11" t="s">
        <v>28</v>
      </c>
      <c r="K1990" s="11" t="s">
        <v>46</v>
      </c>
      <c r="L1990" s="15">
        <v>1</v>
      </c>
      <c r="M1990" s="16">
        <v>50.02</v>
      </c>
      <c r="N1990" s="17">
        <v>0</v>
      </c>
      <c r="O1990" s="16">
        <v>22.65</v>
      </c>
      <c r="P1990" s="16">
        <f t="shared" si="220"/>
        <v>50.02</v>
      </c>
      <c r="Q1990" s="16">
        <f t="shared" si="221"/>
        <v>22.65</v>
      </c>
      <c r="R1990" s="16">
        <f t="shared" si="222"/>
        <v>27.37</v>
      </c>
      <c r="S1990" s="18">
        <f t="shared" si="223"/>
        <v>0.54718112754898096</v>
      </c>
      <c r="T1990" s="19">
        <f>YEAR(SalesDataTable[[#This Row],[Order Date]])</f>
        <v>2026</v>
      </c>
      <c r="U1990" s="18" t="str">
        <f>"Q"&amp;ROUNDUP(MONTH(SalesDataTable[[#This Row],[Order Date]])/3,0)</f>
        <v>Q3</v>
      </c>
      <c r="V1990" s="15">
        <f>MONTH(SalesDataTable[[#This Row],[Order Date]])</f>
        <v>9</v>
      </c>
      <c r="W1990" s="18" t="str">
        <f>TEXT(SalesDataTable[[#This Row],[Order Date]],"mmm")</f>
        <v>Sep</v>
      </c>
    </row>
    <row r="1991" spans="1:23" ht="15.6">
      <c r="A1991" s="11">
        <v>4517</v>
      </c>
      <c r="B1991" s="12">
        <v>46292</v>
      </c>
      <c r="C1991" s="11">
        <f t="shared" si="217"/>
        <v>2026</v>
      </c>
      <c r="D1991" s="13" t="str">
        <f t="shared" si="218"/>
        <v>Sep</v>
      </c>
      <c r="E1991" s="14" t="str">
        <f t="shared" si="219"/>
        <v>Q3</v>
      </c>
      <c r="F1991" s="11" t="s">
        <v>30</v>
      </c>
      <c r="G1991" s="11" t="s">
        <v>67</v>
      </c>
      <c r="H1991" s="11" t="s">
        <v>26</v>
      </c>
      <c r="I1991" s="11" t="s">
        <v>27</v>
      </c>
      <c r="J1991" s="11" t="s">
        <v>47</v>
      </c>
      <c r="K1991" s="11" t="s">
        <v>64</v>
      </c>
      <c r="L1991" s="15">
        <v>1</v>
      </c>
      <c r="M1991" s="16">
        <v>83.32</v>
      </c>
      <c r="N1991" s="17">
        <v>0.05</v>
      </c>
      <c r="O1991" s="16">
        <v>38.93</v>
      </c>
      <c r="P1991" s="16">
        <f t="shared" si="220"/>
        <v>79.153999999999996</v>
      </c>
      <c r="Q1991" s="16">
        <f t="shared" si="221"/>
        <v>38.93</v>
      </c>
      <c r="R1991" s="16">
        <f t="shared" si="222"/>
        <v>40.223999999999997</v>
      </c>
      <c r="S1991" s="18">
        <f t="shared" si="223"/>
        <v>0.50817393940925304</v>
      </c>
      <c r="T1991" s="19">
        <f>YEAR(SalesDataTable[[#This Row],[Order Date]])</f>
        <v>2026</v>
      </c>
      <c r="U1991" s="18" t="str">
        <f>"Q"&amp;ROUNDUP(MONTH(SalesDataTable[[#This Row],[Order Date]])/3,0)</f>
        <v>Q3</v>
      </c>
      <c r="V1991" s="15">
        <f>MONTH(SalesDataTable[[#This Row],[Order Date]])</f>
        <v>9</v>
      </c>
      <c r="W1991" s="18" t="str">
        <f>TEXT(SalesDataTable[[#This Row],[Order Date]],"mmm")</f>
        <v>Sep</v>
      </c>
    </row>
    <row r="1992" spans="1:23" ht="15.6">
      <c r="A1992" s="11">
        <v>80</v>
      </c>
      <c r="B1992" s="12">
        <v>46293</v>
      </c>
      <c r="C1992" s="11">
        <f t="shared" si="217"/>
        <v>2026</v>
      </c>
      <c r="D1992" s="13" t="str">
        <f t="shared" si="218"/>
        <v>Sep</v>
      </c>
      <c r="E1992" s="14" t="str">
        <f t="shared" si="219"/>
        <v>Q3</v>
      </c>
      <c r="F1992" s="11" t="s">
        <v>24</v>
      </c>
      <c r="G1992" s="11" t="s">
        <v>74</v>
      </c>
      <c r="H1992" s="11" t="s">
        <v>32</v>
      </c>
      <c r="I1992" s="11" t="s">
        <v>40</v>
      </c>
      <c r="J1992" s="11" t="s">
        <v>33</v>
      </c>
      <c r="K1992" s="11" t="s">
        <v>70</v>
      </c>
      <c r="L1992" s="15">
        <v>10</v>
      </c>
      <c r="M1992" s="16">
        <v>71.040000000000006</v>
      </c>
      <c r="N1992" s="17">
        <v>0.2</v>
      </c>
      <c r="O1992" s="16">
        <v>31.7</v>
      </c>
      <c r="P1992" s="16">
        <f t="shared" si="220"/>
        <v>568.32000000000005</v>
      </c>
      <c r="Q1992" s="16">
        <f t="shared" si="221"/>
        <v>317</v>
      </c>
      <c r="R1992" s="16">
        <f t="shared" si="222"/>
        <v>251.32</v>
      </c>
      <c r="S1992" s="18">
        <f t="shared" si="223"/>
        <v>0.44221565315315298</v>
      </c>
      <c r="T1992" s="19">
        <f>YEAR(SalesDataTable[[#This Row],[Order Date]])</f>
        <v>2026</v>
      </c>
      <c r="U1992" s="18" t="str">
        <f>"Q"&amp;ROUNDUP(MONTH(SalesDataTable[[#This Row],[Order Date]])/3,0)</f>
        <v>Q3</v>
      </c>
      <c r="V1992" s="15">
        <f>MONTH(SalesDataTable[[#This Row],[Order Date]])</f>
        <v>9</v>
      </c>
      <c r="W1992" s="18" t="str">
        <f>TEXT(SalesDataTable[[#This Row],[Order Date]],"mmm")</f>
        <v>Sep</v>
      </c>
    </row>
    <row r="1993" spans="1:23" ht="15.6">
      <c r="A1993" s="11">
        <v>370</v>
      </c>
      <c r="B1993" s="12">
        <v>46293</v>
      </c>
      <c r="C1993" s="11">
        <f t="shared" si="217"/>
        <v>2026</v>
      </c>
      <c r="D1993" s="13" t="str">
        <f t="shared" si="218"/>
        <v>Sep</v>
      </c>
      <c r="E1993" s="14" t="str">
        <f t="shared" si="219"/>
        <v>Q3</v>
      </c>
      <c r="F1993" s="11" t="s">
        <v>44</v>
      </c>
      <c r="G1993" s="11" t="s">
        <v>55</v>
      </c>
      <c r="H1993" s="11" t="s">
        <v>43</v>
      </c>
      <c r="I1993" s="11" t="s">
        <v>27</v>
      </c>
      <c r="J1993" s="11" t="s">
        <v>28</v>
      </c>
      <c r="K1993" s="11" t="s">
        <v>50</v>
      </c>
      <c r="L1993" s="15">
        <v>2</v>
      </c>
      <c r="M1993" s="16">
        <v>40.83</v>
      </c>
      <c r="N1993" s="17">
        <v>0</v>
      </c>
      <c r="O1993" s="16">
        <v>16.850000000000001</v>
      </c>
      <c r="P1993" s="16">
        <f t="shared" si="220"/>
        <v>81.66</v>
      </c>
      <c r="Q1993" s="16">
        <f t="shared" si="221"/>
        <v>33.700000000000003</v>
      </c>
      <c r="R1993" s="16">
        <f t="shared" si="222"/>
        <v>47.96</v>
      </c>
      <c r="S1993" s="18">
        <f t="shared" si="223"/>
        <v>0.58731325006122903</v>
      </c>
      <c r="T1993" s="19">
        <f>YEAR(SalesDataTable[[#This Row],[Order Date]])</f>
        <v>2026</v>
      </c>
      <c r="U1993" s="18" t="str">
        <f>"Q"&amp;ROUNDUP(MONTH(SalesDataTable[[#This Row],[Order Date]])/3,0)</f>
        <v>Q3</v>
      </c>
      <c r="V1993" s="15">
        <f>MONTH(SalesDataTable[[#This Row],[Order Date]])</f>
        <v>9</v>
      </c>
      <c r="W1993" s="18" t="str">
        <f>TEXT(SalesDataTable[[#This Row],[Order Date]],"mmm")</f>
        <v>Sep</v>
      </c>
    </row>
    <row r="1994" spans="1:23" ht="15.6">
      <c r="A1994" s="11">
        <v>417</v>
      </c>
      <c r="B1994" s="12">
        <v>46293</v>
      </c>
      <c r="C1994" s="11">
        <f t="shared" si="217"/>
        <v>2026</v>
      </c>
      <c r="D1994" s="13" t="str">
        <f t="shared" si="218"/>
        <v>Sep</v>
      </c>
      <c r="E1994" s="14" t="str">
        <f t="shared" si="219"/>
        <v>Q3</v>
      </c>
      <c r="F1994" s="11" t="s">
        <v>30</v>
      </c>
      <c r="G1994" s="11" t="s">
        <v>73</v>
      </c>
      <c r="H1994" s="11" t="s">
        <v>52</v>
      </c>
      <c r="I1994" s="11" t="s">
        <v>27</v>
      </c>
      <c r="J1994" s="11" t="s">
        <v>47</v>
      </c>
      <c r="K1994" s="11" t="s">
        <v>75</v>
      </c>
      <c r="L1994" s="15">
        <v>1</v>
      </c>
      <c r="M1994" s="16">
        <v>121.64</v>
      </c>
      <c r="N1994" s="17">
        <v>0.15</v>
      </c>
      <c r="O1994" s="16">
        <v>61.56</v>
      </c>
      <c r="P1994" s="16">
        <f t="shared" si="220"/>
        <v>103.39400000000001</v>
      </c>
      <c r="Q1994" s="16">
        <f t="shared" si="221"/>
        <v>61.56</v>
      </c>
      <c r="R1994" s="16">
        <f t="shared" si="222"/>
        <v>41.834000000000003</v>
      </c>
      <c r="S1994" s="18">
        <f t="shared" si="223"/>
        <v>0.40460761746329599</v>
      </c>
      <c r="T1994" s="19">
        <f>YEAR(SalesDataTable[[#This Row],[Order Date]])</f>
        <v>2026</v>
      </c>
      <c r="U1994" s="18" t="str">
        <f>"Q"&amp;ROUNDUP(MONTH(SalesDataTable[[#This Row],[Order Date]])/3,0)</f>
        <v>Q3</v>
      </c>
      <c r="V1994" s="15">
        <f>MONTH(SalesDataTable[[#This Row],[Order Date]])</f>
        <v>9</v>
      </c>
      <c r="W1994" s="18" t="str">
        <f>TEXT(SalesDataTable[[#This Row],[Order Date]],"mmm")</f>
        <v>Sep</v>
      </c>
    </row>
    <row r="1995" spans="1:23" ht="15.6">
      <c r="A1995" s="11">
        <v>437</v>
      </c>
      <c r="B1995" s="12">
        <v>46293</v>
      </c>
      <c r="C1995" s="11">
        <f t="shared" si="217"/>
        <v>2026</v>
      </c>
      <c r="D1995" s="13" t="str">
        <f t="shared" si="218"/>
        <v>Sep</v>
      </c>
      <c r="E1995" s="14" t="str">
        <f t="shared" si="219"/>
        <v>Q3</v>
      </c>
      <c r="F1995" s="11" t="s">
        <v>30</v>
      </c>
      <c r="G1995" s="11" t="s">
        <v>31</v>
      </c>
      <c r="H1995" s="11" t="s">
        <v>43</v>
      </c>
      <c r="I1995" s="11" t="s">
        <v>37</v>
      </c>
      <c r="J1995" s="11" t="s">
        <v>38</v>
      </c>
      <c r="K1995" s="11" t="s">
        <v>72</v>
      </c>
      <c r="L1995" s="15">
        <v>1</v>
      </c>
      <c r="M1995" s="16">
        <v>164.7</v>
      </c>
      <c r="N1995" s="17">
        <v>0</v>
      </c>
      <c r="O1995" s="16">
        <v>86.02</v>
      </c>
      <c r="P1995" s="16">
        <f t="shared" si="220"/>
        <v>164.7</v>
      </c>
      <c r="Q1995" s="16">
        <f t="shared" si="221"/>
        <v>86.02</v>
      </c>
      <c r="R1995" s="16">
        <f t="shared" si="222"/>
        <v>78.680000000000007</v>
      </c>
      <c r="S1995" s="18">
        <f t="shared" si="223"/>
        <v>0.47771706132361902</v>
      </c>
      <c r="T1995" s="19">
        <f>YEAR(SalesDataTable[[#This Row],[Order Date]])</f>
        <v>2026</v>
      </c>
      <c r="U1995" s="18" t="str">
        <f>"Q"&amp;ROUNDUP(MONTH(SalesDataTable[[#This Row],[Order Date]])/3,0)</f>
        <v>Q3</v>
      </c>
      <c r="V1995" s="15">
        <f>MONTH(SalesDataTable[[#This Row],[Order Date]])</f>
        <v>9</v>
      </c>
      <c r="W1995" s="18" t="str">
        <f>TEXT(SalesDataTable[[#This Row],[Order Date]],"mmm")</f>
        <v>Sep</v>
      </c>
    </row>
    <row r="1996" spans="1:23" ht="15.6">
      <c r="A1996" s="11">
        <v>790</v>
      </c>
      <c r="B1996" s="12">
        <v>46293</v>
      </c>
      <c r="C1996" s="11">
        <f t="shared" si="217"/>
        <v>2026</v>
      </c>
      <c r="D1996" s="13" t="str">
        <f t="shared" si="218"/>
        <v>Sep</v>
      </c>
      <c r="E1996" s="14" t="str">
        <f t="shared" si="219"/>
        <v>Q3</v>
      </c>
      <c r="F1996" s="11" t="s">
        <v>44</v>
      </c>
      <c r="G1996" s="11" t="s">
        <v>55</v>
      </c>
      <c r="H1996" s="11" t="s">
        <v>52</v>
      </c>
      <c r="I1996" s="11" t="s">
        <v>37</v>
      </c>
      <c r="J1996" s="11" t="s">
        <v>47</v>
      </c>
      <c r="K1996" s="11" t="s">
        <v>53</v>
      </c>
      <c r="L1996" s="15">
        <v>1</v>
      </c>
      <c r="M1996" s="16">
        <v>199.09</v>
      </c>
      <c r="N1996" s="17">
        <v>0.05</v>
      </c>
      <c r="O1996" s="16">
        <v>106.57</v>
      </c>
      <c r="P1996" s="16">
        <f t="shared" si="220"/>
        <v>189.13550000000001</v>
      </c>
      <c r="Q1996" s="16">
        <f t="shared" si="221"/>
        <v>106.57</v>
      </c>
      <c r="R1996" s="16">
        <f t="shared" si="222"/>
        <v>82.5655</v>
      </c>
      <c r="S1996" s="18">
        <f t="shared" si="223"/>
        <v>0.43654152710622801</v>
      </c>
      <c r="T1996" s="19">
        <f>YEAR(SalesDataTable[[#This Row],[Order Date]])</f>
        <v>2026</v>
      </c>
      <c r="U1996" s="18" t="str">
        <f>"Q"&amp;ROUNDUP(MONTH(SalesDataTable[[#This Row],[Order Date]])/3,0)</f>
        <v>Q3</v>
      </c>
      <c r="V1996" s="15">
        <f>MONTH(SalesDataTable[[#This Row],[Order Date]])</f>
        <v>9</v>
      </c>
      <c r="W1996" s="18" t="str">
        <f>TEXT(SalesDataTable[[#This Row],[Order Date]],"mmm")</f>
        <v>Sep</v>
      </c>
    </row>
    <row r="1997" spans="1:23" ht="15.6">
      <c r="A1997" s="11">
        <v>1151</v>
      </c>
      <c r="B1997" s="12">
        <v>46293</v>
      </c>
      <c r="C1997" s="11">
        <f t="shared" si="217"/>
        <v>2026</v>
      </c>
      <c r="D1997" s="13" t="str">
        <f t="shared" si="218"/>
        <v>Sep</v>
      </c>
      <c r="E1997" s="14" t="str">
        <f t="shared" si="219"/>
        <v>Q3</v>
      </c>
      <c r="F1997" s="11" t="s">
        <v>24</v>
      </c>
      <c r="G1997" s="11" t="s">
        <v>25</v>
      </c>
      <c r="H1997" s="11" t="s">
        <v>52</v>
      </c>
      <c r="I1997" s="11" t="s">
        <v>27</v>
      </c>
      <c r="J1997" s="11" t="s">
        <v>28</v>
      </c>
      <c r="K1997" s="11" t="s">
        <v>29</v>
      </c>
      <c r="L1997" s="15">
        <v>1</v>
      </c>
      <c r="M1997" s="16">
        <v>81.48</v>
      </c>
      <c r="N1997" s="17">
        <v>0</v>
      </c>
      <c r="O1997" s="16">
        <v>41.47</v>
      </c>
      <c r="P1997" s="16">
        <f t="shared" si="220"/>
        <v>81.48</v>
      </c>
      <c r="Q1997" s="16">
        <f t="shared" si="221"/>
        <v>41.47</v>
      </c>
      <c r="R1997" s="16">
        <f t="shared" si="222"/>
        <v>40.01</v>
      </c>
      <c r="S1997" s="18">
        <f t="shared" si="223"/>
        <v>0.49104074619538501</v>
      </c>
      <c r="T1997" s="19">
        <f>YEAR(SalesDataTable[[#This Row],[Order Date]])</f>
        <v>2026</v>
      </c>
      <c r="U1997" s="18" t="str">
        <f>"Q"&amp;ROUNDUP(MONTH(SalesDataTable[[#This Row],[Order Date]])/3,0)</f>
        <v>Q3</v>
      </c>
      <c r="V1997" s="15">
        <f>MONTH(SalesDataTable[[#This Row],[Order Date]])</f>
        <v>9</v>
      </c>
      <c r="W1997" s="18" t="str">
        <f>TEXT(SalesDataTable[[#This Row],[Order Date]],"mmm")</f>
        <v>Sep</v>
      </c>
    </row>
    <row r="1998" spans="1:23" ht="15.6">
      <c r="A1998" s="11">
        <v>1331</v>
      </c>
      <c r="B1998" s="12">
        <v>46293</v>
      </c>
      <c r="C1998" s="11">
        <f t="shared" si="217"/>
        <v>2026</v>
      </c>
      <c r="D1998" s="13" t="str">
        <f t="shared" si="218"/>
        <v>Sep</v>
      </c>
      <c r="E1998" s="14" t="str">
        <f t="shared" si="219"/>
        <v>Q3</v>
      </c>
      <c r="F1998" s="11" t="s">
        <v>24</v>
      </c>
      <c r="G1998" s="11" t="s">
        <v>25</v>
      </c>
      <c r="H1998" s="11" t="s">
        <v>26</v>
      </c>
      <c r="I1998" s="11" t="s">
        <v>37</v>
      </c>
      <c r="J1998" s="11" t="s">
        <v>58</v>
      </c>
      <c r="K1998" s="11" t="s">
        <v>59</v>
      </c>
      <c r="L1998" s="15">
        <v>3</v>
      </c>
      <c r="M1998" s="16">
        <v>39.450000000000003</v>
      </c>
      <c r="N1998" s="17">
        <v>0.05</v>
      </c>
      <c r="O1998" s="16">
        <v>15.1</v>
      </c>
      <c r="P1998" s="16">
        <f t="shared" si="220"/>
        <v>112.4325</v>
      </c>
      <c r="Q1998" s="16">
        <f t="shared" si="221"/>
        <v>45.3</v>
      </c>
      <c r="R1998" s="16">
        <f t="shared" si="222"/>
        <v>67.132499999999993</v>
      </c>
      <c r="S1998" s="18">
        <f t="shared" si="223"/>
        <v>0.59709158828630504</v>
      </c>
      <c r="T1998" s="19">
        <f>YEAR(SalesDataTable[[#This Row],[Order Date]])</f>
        <v>2026</v>
      </c>
      <c r="U1998" s="18" t="str">
        <f>"Q"&amp;ROUNDUP(MONTH(SalesDataTable[[#This Row],[Order Date]])/3,0)</f>
        <v>Q3</v>
      </c>
      <c r="V1998" s="15">
        <f>MONTH(SalesDataTable[[#This Row],[Order Date]])</f>
        <v>9</v>
      </c>
      <c r="W1998" s="18" t="str">
        <f>TEXT(SalesDataTable[[#This Row],[Order Date]],"mmm")</f>
        <v>Sep</v>
      </c>
    </row>
    <row r="1999" spans="1:23" ht="15.6">
      <c r="A1999" s="11">
        <v>2388</v>
      </c>
      <c r="B1999" s="12">
        <v>46293</v>
      </c>
      <c r="C1999" s="11">
        <f t="shared" si="217"/>
        <v>2026</v>
      </c>
      <c r="D1999" s="13" t="str">
        <f t="shared" si="218"/>
        <v>Sep</v>
      </c>
      <c r="E1999" s="14" t="str">
        <f t="shared" si="219"/>
        <v>Q3</v>
      </c>
      <c r="F1999" s="11" t="s">
        <v>44</v>
      </c>
      <c r="G1999" s="11" t="s">
        <v>57</v>
      </c>
      <c r="H1999" s="11" t="s">
        <v>26</v>
      </c>
      <c r="I1999" s="11" t="s">
        <v>27</v>
      </c>
      <c r="J1999" s="11" t="s">
        <v>33</v>
      </c>
      <c r="K1999" s="11" t="s">
        <v>34</v>
      </c>
      <c r="L1999" s="15">
        <v>3</v>
      </c>
      <c r="M1999" s="16">
        <v>93.22</v>
      </c>
      <c r="N1999" s="17">
        <v>0</v>
      </c>
      <c r="O1999" s="16">
        <v>46.75</v>
      </c>
      <c r="P1999" s="16">
        <f t="shared" si="220"/>
        <v>279.66000000000003</v>
      </c>
      <c r="Q1999" s="16">
        <f t="shared" si="221"/>
        <v>140.25</v>
      </c>
      <c r="R1999" s="16">
        <f t="shared" si="222"/>
        <v>139.41</v>
      </c>
      <c r="S1999" s="18">
        <f t="shared" si="223"/>
        <v>0.498498176357005</v>
      </c>
      <c r="T1999" s="19">
        <f>YEAR(SalesDataTable[[#This Row],[Order Date]])</f>
        <v>2026</v>
      </c>
      <c r="U1999" s="18" t="str">
        <f>"Q"&amp;ROUNDUP(MONTH(SalesDataTable[[#This Row],[Order Date]])/3,0)</f>
        <v>Q3</v>
      </c>
      <c r="V1999" s="15">
        <f>MONTH(SalesDataTable[[#This Row],[Order Date]])</f>
        <v>9</v>
      </c>
      <c r="W1999" s="18" t="str">
        <f>TEXT(SalesDataTable[[#This Row],[Order Date]],"mmm")</f>
        <v>Sep</v>
      </c>
    </row>
    <row r="2000" spans="1:23" ht="15.6">
      <c r="A2000" s="11">
        <v>2795</v>
      </c>
      <c r="B2000" s="12">
        <v>46293</v>
      </c>
      <c r="C2000" s="11">
        <f t="shared" si="217"/>
        <v>2026</v>
      </c>
      <c r="D2000" s="13" t="str">
        <f t="shared" si="218"/>
        <v>Sep</v>
      </c>
      <c r="E2000" s="14" t="str">
        <f t="shared" si="219"/>
        <v>Q3</v>
      </c>
      <c r="F2000" s="11" t="s">
        <v>30</v>
      </c>
      <c r="G2000" s="11" t="s">
        <v>67</v>
      </c>
      <c r="H2000" s="11" t="s">
        <v>26</v>
      </c>
      <c r="I2000" s="11" t="s">
        <v>37</v>
      </c>
      <c r="J2000" s="11" t="s">
        <v>33</v>
      </c>
      <c r="K2000" s="11" t="s">
        <v>41</v>
      </c>
      <c r="L2000" s="15">
        <v>3</v>
      </c>
      <c r="M2000" s="16">
        <v>142.19</v>
      </c>
      <c r="N2000" s="17">
        <v>0.05</v>
      </c>
      <c r="O2000" s="16">
        <v>78.37</v>
      </c>
      <c r="P2000" s="16">
        <f t="shared" si="220"/>
        <v>405.24149999999997</v>
      </c>
      <c r="Q2000" s="16">
        <f t="shared" si="221"/>
        <v>235.11</v>
      </c>
      <c r="R2000" s="16">
        <f t="shared" si="222"/>
        <v>170.13149999999999</v>
      </c>
      <c r="S2000" s="18">
        <f t="shared" si="223"/>
        <v>0.41982743623246899</v>
      </c>
      <c r="T2000" s="19">
        <f>YEAR(SalesDataTable[[#This Row],[Order Date]])</f>
        <v>2026</v>
      </c>
      <c r="U2000" s="18" t="str">
        <f>"Q"&amp;ROUNDUP(MONTH(SalesDataTable[[#This Row],[Order Date]])/3,0)</f>
        <v>Q3</v>
      </c>
      <c r="V2000" s="15">
        <f>MONTH(SalesDataTable[[#This Row],[Order Date]])</f>
        <v>9</v>
      </c>
      <c r="W2000" s="18" t="str">
        <f>TEXT(SalesDataTable[[#This Row],[Order Date]],"mmm")</f>
        <v>Sep</v>
      </c>
    </row>
    <row r="2001" spans="1:23" ht="15.6">
      <c r="A2001" s="11">
        <v>2840</v>
      </c>
      <c r="B2001" s="12">
        <v>46293</v>
      </c>
      <c r="C2001" s="11">
        <f t="shared" si="217"/>
        <v>2026</v>
      </c>
      <c r="D2001" s="13" t="str">
        <f t="shared" si="218"/>
        <v>Sep</v>
      </c>
      <c r="E2001" s="14" t="str">
        <f t="shared" si="219"/>
        <v>Q3</v>
      </c>
      <c r="F2001" s="11" t="s">
        <v>24</v>
      </c>
      <c r="G2001" s="11" t="s">
        <v>25</v>
      </c>
      <c r="H2001" s="11" t="s">
        <v>26</v>
      </c>
      <c r="I2001" s="11" t="s">
        <v>27</v>
      </c>
      <c r="J2001" s="11" t="s">
        <v>33</v>
      </c>
      <c r="K2001" s="11" t="s">
        <v>61</v>
      </c>
      <c r="L2001" s="15">
        <v>2</v>
      </c>
      <c r="M2001" s="16">
        <v>151.69999999999999</v>
      </c>
      <c r="N2001" s="17">
        <v>0</v>
      </c>
      <c r="O2001" s="16">
        <v>77.19</v>
      </c>
      <c r="P2001" s="16">
        <f t="shared" si="220"/>
        <v>303.39999999999998</v>
      </c>
      <c r="Q2001" s="16">
        <f t="shared" si="221"/>
        <v>154.38</v>
      </c>
      <c r="R2001" s="16">
        <f t="shared" si="222"/>
        <v>149.02000000000001</v>
      </c>
      <c r="S2001" s="18">
        <f t="shared" si="223"/>
        <v>0.49116677653263002</v>
      </c>
      <c r="T2001" s="19">
        <f>YEAR(SalesDataTable[[#This Row],[Order Date]])</f>
        <v>2026</v>
      </c>
      <c r="U2001" s="18" t="str">
        <f>"Q"&amp;ROUNDUP(MONTH(SalesDataTable[[#This Row],[Order Date]])/3,0)</f>
        <v>Q3</v>
      </c>
      <c r="V2001" s="15">
        <f>MONTH(SalesDataTable[[#This Row],[Order Date]])</f>
        <v>9</v>
      </c>
      <c r="W2001" s="18" t="str">
        <f>TEXT(SalesDataTable[[#This Row],[Order Date]],"mmm")</f>
        <v>Sep</v>
      </c>
    </row>
    <row r="2002" spans="1:23" ht="15.6">
      <c r="A2002" s="11">
        <v>2863</v>
      </c>
      <c r="B2002" s="12">
        <v>46293</v>
      </c>
      <c r="C2002" s="11">
        <f t="shared" si="217"/>
        <v>2026</v>
      </c>
      <c r="D2002" s="13" t="str">
        <f t="shared" si="218"/>
        <v>Sep</v>
      </c>
      <c r="E2002" s="14" t="str">
        <f t="shared" si="219"/>
        <v>Q3</v>
      </c>
      <c r="F2002" s="11" t="s">
        <v>35</v>
      </c>
      <c r="G2002" s="11" t="s">
        <v>36</v>
      </c>
      <c r="H2002" s="11" t="s">
        <v>43</v>
      </c>
      <c r="I2002" s="11" t="s">
        <v>37</v>
      </c>
      <c r="J2002" s="11" t="s">
        <v>38</v>
      </c>
      <c r="K2002" s="11" t="s">
        <v>68</v>
      </c>
      <c r="L2002" s="15">
        <v>1</v>
      </c>
      <c r="M2002" s="16">
        <v>133.85</v>
      </c>
      <c r="N2002" s="17">
        <v>0.05</v>
      </c>
      <c r="O2002" s="16">
        <v>66.41</v>
      </c>
      <c r="P2002" s="16">
        <f t="shared" si="220"/>
        <v>127.1575</v>
      </c>
      <c r="Q2002" s="16">
        <f t="shared" si="221"/>
        <v>66.41</v>
      </c>
      <c r="R2002" s="16">
        <f t="shared" si="222"/>
        <v>60.747500000000002</v>
      </c>
      <c r="S2002" s="18">
        <f t="shared" si="223"/>
        <v>0.47773430588050197</v>
      </c>
      <c r="T2002" s="19">
        <f>YEAR(SalesDataTable[[#This Row],[Order Date]])</f>
        <v>2026</v>
      </c>
      <c r="U2002" s="18" t="str">
        <f>"Q"&amp;ROUNDUP(MONTH(SalesDataTable[[#This Row],[Order Date]])/3,0)</f>
        <v>Q3</v>
      </c>
      <c r="V2002" s="15">
        <f>MONTH(SalesDataTable[[#This Row],[Order Date]])</f>
        <v>9</v>
      </c>
      <c r="W2002" s="18" t="str">
        <f>TEXT(SalesDataTable[[#This Row],[Order Date]],"mmm")</f>
        <v>Sep</v>
      </c>
    </row>
    <row r="2003" spans="1:23" ht="15.6">
      <c r="A2003" s="11">
        <v>4522</v>
      </c>
      <c r="B2003" s="12">
        <v>46293</v>
      </c>
      <c r="C2003" s="11">
        <f t="shared" si="217"/>
        <v>2026</v>
      </c>
      <c r="D2003" s="13" t="str">
        <f t="shared" si="218"/>
        <v>Sep</v>
      </c>
      <c r="E2003" s="14" t="str">
        <f t="shared" si="219"/>
        <v>Q3</v>
      </c>
      <c r="F2003" s="11" t="s">
        <v>44</v>
      </c>
      <c r="G2003" s="11" t="s">
        <v>71</v>
      </c>
      <c r="H2003" s="11" t="s">
        <v>52</v>
      </c>
      <c r="I2003" s="11" t="s">
        <v>40</v>
      </c>
      <c r="J2003" s="11" t="s">
        <v>47</v>
      </c>
      <c r="K2003" s="11" t="s">
        <v>75</v>
      </c>
      <c r="L2003" s="15">
        <v>6</v>
      </c>
      <c r="M2003" s="16">
        <v>125.62</v>
      </c>
      <c r="N2003" s="17">
        <v>0</v>
      </c>
      <c r="O2003" s="16">
        <v>61.34</v>
      </c>
      <c r="P2003" s="16">
        <f t="shared" si="220"/>
        <v>753.72</v>
      </c>
      <c r="Q2003" s="16">
        <f t="shared" si="221"/>
        <v>368.04</v>
      </c>
      <c r="R2003" s="16">
        <f t="shared" si="222"/>
        <v>385.68</v>
      </c>
      <c r="S2003" s="18">
        <f t="shared" si="223"/>
        <v>0.51170195828689702</v>
      </c>
      <c r="T2003" s="19">
        <f>YEAR(SalesDataTable[[#This Row],[Order Date]])</f>
        <v>2026</v>
      </c>
      <c r="U2003" s="18" t="str">
        <f>"Q"&amp;ROUNDUP(MONTH(SalesDataTable[[#This Row],[Order Date]])/3,0)</f>
        <v>Q3</v>
      </c>
      <c r="V2003" s="15">
        <f>MONTH(SalesDataTable[[#This Row],[Order Date]])</f>
        <v>9</v>
      </c>
      <c r="W2003" s="18" t="str">
        <f>TEXT(SalesDataTable[[#This Row],[Order Date]],"mmm")</f>
        <v>Sep</v>
      </c>
    </row>
    <row r="2004" spans="1:23" ht="15.6">
      <c r="A2004" s="11">
        <v>5200</v>
      </c>
      <c r="B2004" s="12">
        <v>46293</v>
      </c>
      <c r="C2004" s="11">
        <f t="shared" si="217"/>
        <v>2026</v>
      </c>
      <c r="D2004" s="13" t="str">
        <f t="shared" si="218"/>
        <v>Sep</v>
      </c>
      <c r="E2004" s="14" t="str">
        <f t="shared" si="219"/>
        <v>Q3</v>
      </c>
      <c r="F2004" s="11" t="s">
        <v>30</v>
      </c>
      <c r="G2004" s="11" t="s">
        <v>67</v>
      </c>
      <c r="H2004" s="11" t="s">
        <v>26</v>
      </c>
      <c r="I2004" s="11" t="s">
        <v>37</v>
      </c>
      <c r="J2004" s="11" t="s">
        <v>47</v>
      </c>
      <c r="K2004" s="11" t="s">
        <v>53</v>
      </c>
      <c r="L2004" s="15">
        <v>3</v>
      </c>
      <c r="M2004" s="16">
        <v>196.87</v>
      </c>
      <c r="N2004" s="17">
        <v>0.1</v>
      </c>
      <c r="O2004" s="16">
        <v>105.93</v>
      </c>
      <c r="P2004" s="16">
        <f t="shared" si="220"/>
        <v>531.54899999999998</v>
      </c>
      <c r="Q2004" s="16">
        <f t="shared" si="221"/>
        <v>317.79000000000002</v>
      </c>
      <c r="R2004" s="16">
        <f t="shared" si="222"/>
        <v>213.75899999999999</v>
      </c>
      <c r="S2004" s="18">
        <f t="shared" si="223"/>
        <v>0.40214354650276801</v>
      </c>
      <c r="T2004" s="19">
        <f>YEAR(SalesDataTable[[#This Row],[Order Date]])</f>
        <v>2026</v>
      </c>
      <c r="U2004" s="18" t="str">
        <f>"Q"&amp;ROUNDUP(MONTH(SalesDataTable[[#This Row],[Order Date]])/3,0)</f>
        <v>Q3</v>
      </c>
      <c r="V2004" s="15">
        <f>MONTH(SalesDataTable[[#This Row],[Order Date]])</f>
        <v>9</v>
      </c>
      <c r="W2004" s="18" t="str">
        <f>TEXT(SalesDataTable[[#This Row],[Order Date]],"mmm")</f>
        <v>Sep</v>
      </c>
    </row>
    <row r="2005" spans="1:23" ht="15.6">
      <c r="A2005" s="11">
        <v>452</v>
      </c>
      <c r="B2005" s="12">
        <v>46294</v>
      </c>
      <c r="C2005" s="11">
        <f t="shared" si="217"/>
        <v>2026</v>
      </c>
      <c r="D2005" s="13" t="str">
        <f t="shared" si="218"/>
        <v>Sep</v>
      </c>
      <c r="E2005" s="14" t="str">
        <f t="shared" si="219"/>
        <v>Q3</v>
      </c>
      <c r="F2005" s="11" t="s">
        <v>30</v>
      </c>
      <c r="G2005" s="11" t="s">
        <v>31</v>
      </c>
      <c r="H2005" s="11" t="s">
        <v>26</v>
      </c>
      <c r="I2005" s="11" t="s">
        <v>27</v>
      </c>
      <c r="J2005" s="11" t="s">
        <v>38</v>
      </c>
      <c r="K2005" s="11" t="s">
        <v>39</v>
      </c>
      <c r="L2005" s="15">
        <v>4</v>
      </c>
      <c r="M2005" s="16">
        <v>36.869999999999997</v>
      </c>
      <c r="N2005" s="17">
        <v>0</v>
      </c>
      <c r="O2005" s="16">
        <v>13.43</v>
      </c>
      <c r="P2005" s="16">
        <f t="shared" si="220"/>
        <v>147.47999999999999</v>
      </c>
      <c r="Q2005" s="16">
        <f t="shared" si="221"/>
        <v>53.72</v>
      </c>
      <c r="R2005" s="16">
        <f t="shared" si="222"/>
        <v>93.76</v>
      </c>
      <c r="S2005" s="18">
        <f t="shared" si="223"/>
        <v>0.63574721996202899</v>
      </c>
      <c r="T2005" s="19">
        <f>YEAR(SalesDataTable[[#This Row],[Order Date]])</f>
        <v>2026</v>
      </c>
      <c r="U2005" s="18" t="str">
        <f>"Q"&amp;ROUNDUP(MONTH(SalesDataTable[[#This Row],[Order Date]])/3,0)</f>
        <v>Q3</v>
      </c>
      <c r="V2005" s="15">
        <f>MONTH(SalesDataTable[[#This Row],[Order Date]])</f>
        <v>9</v>
      </c>
      <c r="W2005" s="18" t="str">
        <f>TEXT(SalesDataTable[[#This Row],[Order Date]],"mmm")</f>
        <v>Sep</v>
      </c>
    </row>
    <row r="2006" spans="1:23" ht="15.6">
      <c r="A2006" s="11">
        <v>871</v>
      </c>
      <c r="B2006" s="12">
        <v>46294</v>
      </c>
      <c r="C2006" s="11">
        <f t="shared" si="217"/>
        <v>2026</v>
      </c>
      <c r="D2006" s="13" t="str">
        <f t="shared" si="218"/>
        <v>Sep</v>
      </c>
      <c r="E2006" s="14" t="str">
        <f t="shared" si="219"/>
        <v>Q3</v>
      </c>
      <c r="F2006" s="11" t="s">
        <v>30</v>
      </c>
      <c r="G2006" s="11" t="s">
        <v>67</v>
      </c>
      <c r="H2006" s="11" t="s">
        <v>26</v>
      </c>
      <c r="I2006" s="11" t="s">
        <v>37</v>
      </c>
      <c r="J2006" s="11" t="s">
        <v>38</v>
      </c>
      <c r="K2006" s="11" t="s">
        <v>56</v>
      </c>
      <c r="L2006" s="15">
        <v>1</v>
      </c>
      <c r="M2006" s="16">
        <v>47.37</v>
      </c>
      <c r="N2006" s="17">
        <v>0</v>
      </c>
      <c r="O2006" s="16">
        <v>18.2</v>
      </c>
      <c r="P2006" s="16">
        <f t="shared" si="220"/>
        <v>47.37</v>
      </c>
      <c r="Q2006" s="16">
        <f t="shared" si="221"/>
        <v>18.2</v>
      </c>
      <c r="R2006" s="16">
        <f t="shared" si="222"/>
        <v>29.17</v>
      </c>
      <c r="S2006" s="18">
        <f t="shared" si="223"/>
        <v>0.61579058475828596</v>
      </c>
      <c r="T2006" s="19">
        <f>YEAR(SalesDataTable[[#This Row],[Order Date]])</f>
        <v>2026</v>
      </c>
      <c r="U2006" s="18" t="str">
        <f>"Q"&amp;ROUNDUP(MONTH(SalesDataTable[[#This Row],[Order Date]])/3,0)</f>
        <v>Q3</v>
      </c>
      <c r="V2006" s="15">
        <f>MONTH(SalesDataTable[[#This Row],[Order Date]])</f>
        <v>9</v>
      </c>
      <c r="W2006" s="18" t="str">
        <f>TEXT(SalesDataTable[[#This Row],[Order Date]],"mmm")</f>
        <v>Sep</v>
      </c>
    </row>
    <row r="2007" spans="1:23" ht="15.6">
      <c r="A2007" s="11">
        <v>922</v>
      </c>
      <c r="B2007" s="12">
        <v>46294</v>
      </c>
      <c r="C2007" s="11">
        <f t="shared" si="217"/>
        <v>2026</v>
      </c>
      <c r="D2007" s="13" t="str">
        <f t="shared" si="218"/>
        <v>Sep</v>
      </c>
      <c r="E2007" s="14" t="str">
        <f t="shared" si="219"/>
        <v>Q3</v>
      </c>
      <c r="F2007" s="11" t="s">
        <v>44</v>
      </c>
      <c r="G2007" s="11" t="s">
        <v>57</v>
      </c>
      <c r="H2007" s="11" t="s">
        <v>52</v>
      </c>
      <c r="I2007" s="11" t="s">
        <v>40</v>
      </c>
      <c r="J2007" s="11" t="s">
        <v>33</v>
      </c>
      <c r="K2007" s="11" t="s">
        <v>41</v>
      </c>
      <c r="L2007" s="15">
        <v>1</v>
      </c>
      <c r="M2007" s="16">
        <v>145.62</v>
      </c>
      <c r="N2007" s="17">
        <v>0.05</v>
      </c>
      <c r="O2007" s="16">
        <v>80.25</v>
      </c>
      <c r="P2007" s="16">
        <f t="shared" si="220"/>
        <v>138.339</v>
      </c>
      <c r="Q2007" s="16">
        <f t="shared" si="221"/>
        <v>80.25</v>
      </c>
      <c r="R2007" s="16">
        <f t="shared" si="222"/>
        <v>58.088999999999999</v>
      </c>
      <c r="S2007" s="18">
        <f t="shared" si="223"/>
        <v>0.41990328107041403</v>
      </c>
      <c r="T2007" s="19">
        <f>YEAR(SalesDataTable[[#This Row],[Order Date]])</f>
        <v>2026</v>
      </c>
      <c r="U2007" s="18" t="str">
        <f>"Q"&amp;ROUNDUP(MONTH(SalesDataTable[[#This Row],[Order Date]])/3,0)</f>
        <v>Q3</v>
      </c>
      <c r="V2007" s="15">
        <f>MONTH(SalesDataTable[[#This Row],[Order Date]])</f>
        <v>9</v>
      </c>
      <c r="W2007" s="18" t="str">
        <f>TEXT(SalesDataTable[[#This Row],[Order Date]],"mmm")</f>
        <v>Sep</v>
      </c>
    </row>
    <row r="2008" spans="1:23" ht="15.6">
      <c r="A2008" s="11">
        <v>1491</v>
      </c>
      <c r="B2008" s="12">
        <v>46294</v>
      </c>
      <c r="C2008" s="11">
        <f t="shared" si="217"/>
        <v>2026</v>
      </c>
      <c r="D2008" s="13" t="str">
        <f t="shared" si="218"/>
        <v>Sep</v>
      </c>
      <c r="E2008" s="14" t="str">
        <f t="shared" si="219"/>
        <v>Q3</v>
      </c>
      <c r="F2008" s="11" t="s">
        <v>44</v>
      </c>
      <c r="G2008" s="11" t="s">
        <v>57</v>
      </c>
      <c r="H2008" s="11" t="s">
        <v>43</v>
      </c>
      <c r="I2008" s="11" t="s">
        <v>37</v>
      </c>
      <c r="J2008" s="11" t="s">
        <v>58</v>
      </c>
      <c r="K2008" s="11" t="s">
        <v>66</v>
      </c>
      <c r="L2008" s="15">
        <v>2</v>
      </c>
      <c r="M2008" s="16">
        <v>36.1</v>
      </c>
      <c r="N2008" s="17">
        <v>0.05</v>
      </c>
      <c r="O2008" s="16">
        <v>13.71</v>
      </c>
      <c r="P2008" s="16">
        <f t="shared" si="220"/>
        <v>68.59</v>
      </c>
      <c r="Q2008" s="16">
        <f t="shared" si="221"/>
        <v>27.42</v>
      </c>
      <c r="R2008" s="16">
        <f t="shared" si="222"/>
        <v>41.17</v>
      </c>
      <c r="S2008" s="18">
        <f t="shared" si="223"/>
        <v>0.60023327015599903</v>
      </c>
      <c r="T2008" s="19">
        <f>YEAR(SalesDataTable[[#This Row],[Order Date]])</f>
        <v>2026</v>
      </c>
      <c r="U2008" s="18" t="str">
        <f>"Q"&amp;ROUNDUP(MONTH(SalesDataTable[[#This Row],[Order Date]])/3,0)</f>
        <v>Q3</v>
      </c>
      <c r="V2008" s="15">
        <f>MONTH(SalesDataTable[[#This Row],[Order Date]])</f>
        <v>9</v>
      </c>
      <c r="W2008" s="18" t="str">
        <f>TEXT(SalesDataTable[[#This Row],[Order Date]],"mmm")</f>
        <v>Sep</v>
      </c>
    </row>
    <row r="2009" spans="1:23" ht="15.6">
      <c r="A2009" s="11">
        <v>1548</v>
      </c>
      <c r="B2009" s="12">
        <v>46294</v>
      </c>
      <c r="C2009" s="11">
        <f t="shared" si="217"/>
        <v>2026</v>
      </c>
      <c r="D2009" s="13" t="str">
        <f t="shared" si="218"/>
        <v>Sep</v>
      </c>
      <c r="E2009" s="14" t="str">
        <f t="shared" si="219"/>
        <v>Q3</v>
      </c>
      <c r="F2009" s="11" t="s">
        <v>24</v>
      </c>
      <c r="G2009" s="11" t="s">
        <v>60</v>
      </c>
      <c r="H2009" s="11" t="s">
        <v>43</v>
      </c>
      <c r="I2009" s="11" t="s">
        <v>27</v>
      </c>
      <c r="J2009" s="11" t="s">
        <v>33</v>
      </c>
      <c r="K2009" s="11" t="s">
        <v>70</v>
      </c>
      <c r="L2009" s="15">
        <v>2</v>
      </c>
      <c r="M2009" s="16">
        <v>73</v>
      </c>
      <c r="N2009" s="17">
        <v>0.05</v>
      </c>
      <c r="O2009" s="16">
        <v>31.41</v>
      </c>
      <c r="P2009" s="16">
        <f t="shared" si="220"/>
        <v>138.69999999999999</v>
      </c>
      <c r="Q2009" s="16">
        <f t="shared" si="221"/>
        <v>62.82</v>
      </c>
      <c r="R2009" s="16">
        <f t="shared" si="222"/>
        <v>75.88</v>
      </c>
      <c r="S2009" s="18">
        <f t="shared" si="223"/>
        <v>0.54708002883922102</v>
      </c>
      <c r="T2009" s="19">
        <f>YEAR(SalesDataTable[[#This Row],[Order Date]])</f>
        <v>2026</v>
      </c>
      <c r="U2009" s="18" t="str">
        <f>"Q"&amp;ROUNDUP(MONTH(SalesDataTable[[#This Row],[Order Date]])/3,0)</f>
        <v>Q3</v>
      </c>
      <c r="V2009" s="15">
        <f>MONTH(SalesDataTable[[#This Row],[Order Date]])</f>
        <v>9</v>
      </c>
      <c r="W2009" s="18" t="str">
        <f>TEXT(SalesDataTable[[#This Row],[Order Date]],"mmm")</f>
        <v>Sep</v>
      </c>
    </row>
    <row r="2010" spans="1:23" ht="15.6">
      <c r="A2010" s="11">
        <v>2299</v>
      </c>
      <c r="B2010" s="12">
        <v>46294</v>
      </c>
      <c r="C2010" s="11">
        <f t="shared" si="217"/>
        <v>2026</v>
      </c>
      <c r="D2010" s="13" t="str">
        <f t="shared" si="218"/>
        <v>Sep</v>
      </c>
      <c r="E2010" s="14" t="str">
        <f t="shared" si="219"/>
        <v>Q3</v>
      </c>
      <c r="F2010" s="11" t="s">
        <v>30</v>
      </c>
      <c r="G2010" s="11" t="s">
        <v>65</v>
      </c>
      <c r="H2010" s="11" t="s">
        <v>26</v>
      </c>
      <c r="I2010" s="11" t="s">
        <v>37</v>
      </c>
      <c r="J2010" s="11" t="s">
        <v>38</v>
      </c>
      <c r="K2010" s="11" t="s">
        <v>39</v>
      </c>
      <c r="L2010" s="15">
        <v>2</v>
      </c>
      <c r="M2010" s="16">
        <v>36.93</v>
      </c>
      <c r="N2010" s="17">
        <v>0.1</v>
      </c>
      <c r="O2010" s="16">
        <v>13.4</v>
      </c>
      <c r="P2010" s="16">
        <f t="shared" si="220"/>
        <v>66.474000000000004</v>
      </c>
      <c r="Q2010" s="16">
        <f t="shared" si="221"/>
        <v>26.8</v>
      </c>
      <c r="R2010" s="16">
        <f t="shared" si="222"/>
        <v>39.673999999999999</v>
      </c>
      <c r="S2010" s="18">
        <f t="shared" si="223"/>
        <v>0.59683485272437398</v>
      </c>
      <c r="T2010" s="19">
        <f>YEAR(SalesDataTable[[#This Row],[Order Date]])</f>
        <v>2026</v>
      </c>
      <c r="U2010" s="18" t="str">
        <f>"Q"&amp;ROUNDUP(MONTH(SalesDataTable[[#This Row],[Order Date]])/3,0)</f>
        <v>Q3</v>
      </c>
      <c r="V2010" s="15">
        <f>MONTH(SalesDataTable[[#This Row],[Order Date]])</f>
        <v>9</v>
      </c>
      <c r="W2010" s="18" t="str">
        <f>TEXT(SalesDataTable[[#This Row],[Order Date]],"mmm")</f>
        <v>Sep</v>
      </c>
    </row>
    <row r="2011" spans="1:23" ht="15.6">
      <c r="A2011" s="11">
        <v>3051</v>
      </c>
      <c r="B2011" s="12">
        <v>46294</v>
      </c>
      <c r="C2011" s="11">
        <f t="shared" si="217"/>
        <v>2026</v>
      </c>
      <c r="D2011" s="13" t="str">
        <f t="shared" si="218"/>
        <v>Sep</v>
      </c>
      <c r="E2011" s="14" t="str">
        <f t="shared" si="219"/>
        <v>Q3</v>
      </c>
      <c r="F2011" s="11" t="s">
        <v>30</v>
      </c>
      <c r="G2011" s="11" t="s">
        <v>73</v>
      </c>
      <c r="H2011" s="11" t="s">
        <v>26</v>
      </c>
      <c r="I2011" s="11" t="s">
        <v>37</v>
      </c>
      <c r="J2011" s="11" t="s">
        <v>58</v>
      </c>
      <c r="K2011" s="11" t="s">
        <v>69</v>
      </c>
      <c r="L2011" s="15">
        <v>2</v>
      </c>
      <c r="M2011" s="16">
        <v>51.52</v>
      </c>
      <c r="N2011" s="17">
        <v>0</v>
      </c>
      <c r="O2011" s="16">
        <v>21.47</v>
      </c>
      <c r="P2011" s="16">
        <f t="shared" si="220"/>
        <v>103.04</v>
      </c>
      <c r="Q2011" s="16">
        <f t="shared" si="221"/>
        <v>42.94</v>
      </c>
      <c r="R2011" s="16">
        <f t="shared" si="222"/>
        <v>60.1</v>
      </c>
      <c r="S2011" s="18">
        <f t="shared" si="223"/>
        <v>0.58326863354037295</v>
      </c>
      <c r="T2011" s="19">
        <f>YEAR(SalesDataTable[[#This Row],[Order Date]])</f>
        <v>2026</v>
      </c>
      <c r="U2011" s="18" t="str">
        <f>"Q"&amp;ROUNDUP(MONTH(SalesDataTable[[#This Row],[Order Date]])/3,0)</f>
        <v>Q3</v>
      </c>
      <c r="V2011" s="15">
        <f>MONTH(SalesDataTable[[#This Row],[Order Date]])</f>
        <v>9</v>
      </c>
      <c r="W2011" s="18" t="str">
        <f>TEXT(SalesDataTable[[#This Row],[Order Date]],"mmm")</f>
        <v>Sep</v>
      </c>
    </row>
    <row r="2012" spans="1:23" ht="15.6">
      <c r="A2012" s="11">
        <v>4018</v>
      </c>
      <c r="B2012" s="12">
        <v>46294</v>
      </c>
      <c r="C2012" s="11">
        <f t="shared" si="217"/>
        <v>2026</v>
      </c>
      <c r="D2012" s="13" t="str">
        <f t="shared" si="218"/>
        <v>Sep</v>
      </c>
      <c r="E2012" s="14" t="str">
        <f t="shared" si="219"/>
        <v>Q3</v>
      </c>
      <c r="F2012" s="11" t="s">
        <v>30</v>
      </c>
      <c r="G2012" s="11" t="s">
        <v>51</v>
      </c>
      <c r="H2012" s="11" t="s">
        <v>26</v>
      </c>
      <c r="I2012" s="11" t="s">
        <v>37</v>
      </c>
      <c r="J2012" s="11" t="s">
        <v>58</v>
      </c>
      <c r="K2012" s="11" t="s">
        <v>69</v>
      </c>
      <c r="L2012" s="15">
        <v>1</v>
      </c>
      <c r="M2012" s="16">
        <v>50.42</v>
      </c>
      <c r="N2012" s="17">
        <v>0</v>
      </c>
      <c r="O2012" s="16">
        <v>21.68</v>
      </c>
      <c r="P2012" s="16">
        <f t="shared" si="220"/>
        <v>50.42</v>
      </c>
      <c r="Q2012" s="16">
        <f t="shared" si="221"/>
        <v>21.68</v>
      </c>
      <c r="R2012" s="16">
        <f t="shared" si="222"/>
        <v>28.74</v>
      </c>
      <c r="S2012" s="18">
        <f t="shared" si="223"/>
        <v>0.57001190003966695</v>
      </c>
      <c r="T2012" s="19">
        <f>YEAR(SalesDataTable[[#This Row],[Order Date]])</f>
        <v>2026</v>
      </c>
      <c r="U2012" s="18" t="str">
        <f>"Q"&amp;ROUNDUP(MONTH(SalesDataTable[[#This Row],[Order Date]])/3,0)</f>
        <v>Q3</v>
      </c>
      <c r="V2012" s="15">
        <f>MONTH(SalesDataTable[[#This Row],[Order Date]])</f>
        <v>9</v>
      </c>
      <c r="W2012" s="18" t="str">
        <f>TEXT(SalesDataTable[[#This Row],[Order Date]],"mmm")</f>
        <v>Sep</v>
      </c>
    </row>
    <row r="2013" spans="1:23" ht="15.6">
      <c r="A2013" s="11">
        <v>4118</v>
      </c>
      <c r="B2013" s="12">
        <v>46294</v>
      </c>
      <c r="C2013" s="11">
        <f t="shared" si="217"/>
        <v>2026</v>
      </c>
      <c r="D2013" s="13" t="str">
        <f t="shared" si="218"/>
        <v>Sep</v>
      </c>
      <c r="E2013" s="14" t="str">
        <f t="shared" si="219"/>
        <v>Q3</v>
      </c>
      <c r="F2013" s="11" t="s">
        <v>30</v>
      </c>
      <c r="G2013" s="11" t="s">
        <v>73</v>
      </c>
      <c r="H2013" s="11" t="s">
        <v>32</v>
      </c>
      <c r="I2013" s="11" t="s">
        <v>27</v>
      </c>
      <c r="J2013" s="11" t="s">
        <v>33</v>
      </c>
      <c r="K2013" s="11" t="s">
        <v>61</v>
      </c>
      <c r="L2013" s="15">
        <v>10</v>
      </c>
      <c r="M2013" s="16">
        <v>157.79</v>
      </c>
      <c r="N2013" s="17">
        <v>0.1</v>
      </c>
      <c r="O2013" s="16">
        <v>77.900000000000006</v>
      </c>
      <c r="P2013" s="16">
        <f t="shared" si="220"/>
        <v>1420.11</v>
      </c>
      <c r="Q2013" s="16">
        <f t="shared" si="221"/>
        <v>779</v>
      </c>
      <c r="R2013" s="16">
        <f t="shared" si="222"/>
        <v>641.11</v>
      </c>
      <c r="S2013" s="18">
        <f t="shared" si="223"/>
        <v>0.45145094394096202</v>
      </c>
      <c r="T2013" s="19">
        <f>YEAR(SalesDataTable[[#This Row],[Order Date]])</f>
        <v>2026</v>
      </c>
      <c r="U2013" s="18" t="str">
        <f>"Q"&amp;ROUNDUP(MONTH(SalesDataTable[[#This Row],[Order Date]])/3,0)</f>
        <v>Q3</v>
      </c>
      <c r="V2013" s="15">
        <f>MONTH(SalesDataTable[[#This Row],[Order Date]])</f>
        <v>9</v>
      </c>
      <c r="W2013" s="18" t="str">
        <f>TEXT(SalesDataTable[[#This Row],[Order Date]],"mmm")</f>
        <v>Sep</v>
      </c>
    </row>
    <row r="2014" spans="1:23" ht="15.6">
      <c r="A2014" s="11">
        <v>4251</v>
      </c>
      <c r="B2014" s="12">
        <v>46294</v>
      </c>
      <c r="C2014" s="11">
        <f t="shared" si="217"/>
        <v>2026</v>
      </c>
      <c r="D2014" s="13" t="str">
        <f t="shared" si="218"/>
        <v>Sep</v>
      </c>
      <c r="E2014" s="14" t="str">
        <f t="shared" si="219"/>
        <v>Q3</v>
      </c>
      <c r="F2014" s="11" t="s">
        <v>30</v>
      </c>
      <c r="G2014" s="11" t="s">
        <v>65</v>
      </c>
      <c r="H2014" s="11" t="s">
        <v>26</v>
      </c>
      <c r="I2014" s="11" t="s">
        <v>27</v>
      </c>
      <c r="J2014" s="11" t="s">
        <v>28</v>
      </c>
      <c r="K2014" s="11" t="s">
        <v>50</v>
      </c>
      <c r="L2014" s="15">
        <v>1</v>
      </c>
      <c r="M2014" s="16">
        <v>40.409999999999997</v>
      </c>
      <c r="N2014" s="17">
        <v>0.15</v>
      </c>
      <c r="O2014" s="16">
        <v>16.3</v>
      </c>
      <c r="P2014" s="16">
        <f t="shared" si="220"/>
        <v>34.348500000000001</v>
      </c>
      <c r="Q2014" s="16">
        <f t="shared" si="221"/>
        <v>16.3</v>
      </c>
      <c r="R2014" s="16">
        <f t="shared" si="222"/>
        <v>18.048500000000001</v>
      </c>
      <c r="S2014" s="18">
        <f t="shared" si="223"/>
        <v>0.52545234871974</v>
      </c>
      <c r="T2014" s="19">
        <f>YEAR(SalesDataTable[[#This Row],[Order Date]])</f>
        <v>2026</v>
      </c>
      <c r="U2014" s="18" t="str">
        <f>"Q"&amp;ROUNDUP(MONTH(SalesDataTable[[#This Row],[Order Date]])/3,0)</f>
        <v>Q3</v>
      </c>
      <c r="V2014" s="15">
        <f>MONTH(SalesDataTable[[#This Row],[Order Date]])</f>
        <v>9</v>
      </c>
      <c r="W2014" s="18" t="str">
        <f>TEXT(SalesDataTable[[#This Row],[Order Date]],"mmm")</f>
        <v>Sep</v>
      </c>
    </row>
    <row r="2015" spans="1:23" ht="15.6">
      <c r="A2015" s="11">
        <v>4557</v>
      </c>
      <c r="B2015" s="12">
        <v>46294</v>
      </c>
      <c r="C2015" s="11">
        <f t="shared" si="217"/>
        <v>2026</v>
      </c>
      <c r="D2015" s="13" t="str">
        <f t="shared" si="218"/>
        <v>Sep</v>
      </c>
      <c r="E2015" s="14" t="str">
        <f t="shared" si="219"/>
        <v>Q3</v>
      </c>
      <c r="F2015" s="11" t="s">
        <v>44</v>
      </c>
      <c r="G2015" s="11" t="s">
        <v>57</v>
      </c>
      <c r="H2015" s="11" t="s">
        <v>26</v>
      </c>
      <c r="I2015" s="11" t="s">
        <v>37</v>
      </c>
      <c r="J2015" s="11" t="s">
        <v>28</v>
      </c>
      <c r="K2015" s="11" t="s">
        <v>46</v>
      </c>
      <c r="L2015" s="15">
        <v>2</v>
      </c>
      <c r="M2015" s="16">
        <v>50.17</v>
      </c>
      <c r="N2015" s="17">
        <v>0.05</v>
      </c>
      <c r="O2015" s="16">
        <v>22.83</v>
      </c>
      <c r="P2015" s="16">
        <f t="shared" si="220"/>
        <v>95.322999999999993</v>
      </c>
      <c r="Q2015" s="16">
        <f t="shared" si="221"/>
        <v>45.66</v>
      </c>
      <c r="R2015" s="16">
        <f t="shared" si="222"/>
        <v>49.662999999999997</v>
      </c>
      <c r="S2015" s="18">
        <f t="shared" si="223"/>
        <v>0.52099703114673301</v>
      </c>
      <c r="T2015" s="19">
        <f>YEAR(SalesDataTable[[#This Row],[Order Date]])</f>
        <v>2026</v>
      </c>
      <c r="U2015" s="18" t="str">
        <f>"Q"&amp;ROUNDUP(MONTH(SalesDataTable[[#This Row],[Order Date]])/3,0)</f>
        <v>Q3</v>
      </c>
      <c r="V2015" s="15">
        <f>MONTH(SalesDataTable[[#This Row],[Order Date]])</f>
        <v>9</v>
      </c>
      <c r="W2015" s="18" t="str">
        <f>TEXT(SalesDataTable[[#This Row],[Order Date]],"mmm")</f>
        <v>Sep</v>
      </c>
    </row>
    <row r="2016" spans="1:23" ht="15.6">
      <c r="A2016" s="11">
        <v>4811</v>
      </c>
      <c r="B2016" s="12">
        <v>46294</v>
      </c>
      <c r="C2016" s="11">
        <f t="shared" si="217"/>
        <v>2026</v>
      </c>
      <c r="D2016" s="13" t="str">
        <f t="shared" si="218"/>
        <v>Sep</v>
      </c>
      <c r="E2016" s="14" t="str">
        <f t="shared" si="219"/>
        <v>Q3</v>
      </c>
      <c r="F2016" s="11" t="s">
        <v>30</v>
      </c>
      <c r="G2016" s="11" t="s">
        <v>73</v>
      </c>
      <c r="H2016" s="11" t="s">
        <v>26</v>
      </c>
      <c r="I2016" s="11" t="s">
        <v>37</v>
      </c>
      <c r="J2016" s="11" t="s">
        <v>33</v>
      </c>
      <c r="K2016" s="11" t="s">
        <v>61</v>
      </c>
      <c r="L2016" s="15">
        <v>1</v>
      </c>
      <c r="M2016" s="16">
        <v>155.55000000000001</v>
      </c>
      <c r="N2016" s="17">
        <v>0.1</v>
      </c>
      <c r="O2016" s="16">
        <v>79.2</v>
      </c>
      <c r="P2016" s="16">
        <f t="shared" si="220"/>
        <v>139.995</v>
      </c>
      <c r="Q2016" s="16">
        <f t="shared" si="221"/>
        <v>79.2</v>
      </c>
      <c r="R2016" s="16">
        <f t="shared" si="222"/>
        <v>60.795000000000002</v>
      </c>
      <c r="S2016" s="18">
        <f t="shared" si="223"/>
        <v>0.43426550948248099</v>
      </c>
      <c r="T2016" s="19">
        <f>YEAR(SalesDataTable[[#This Row],[Order Date]])</f>
        <v>2026</v>
      </c>
      <c r="U2016" s="18" t="str">
        <f>"Q"&amp;ROUNDUP(MONTH(SalesDataTable[[#This Row],[Order Date]])/3,0)</f>
        <v>Q3</v>
      </c>
      <c r="V2016" s="15">
        <f>MONTH(SalesDataTable[[#This Row],[Order Date]])</f>
        <v>9</v>
      </c>
      <c r="W2016" s="18" t="str">
        <f>TEXT(SalesDataTable[[#This Row],[Order Date]],"mmm")</f>
        <v>Sep</v>
      </c>
    </row>
    <row r="2017" spans="1:23" ht="15.6">
      <c r="A2017" s="11">
        <v>306</v>
      </c>
      <c r="B2017" s="12">
        <v>46295</v>
      </c>
      <c r="C2017" s="11">
        <f t="shared" si="217"/>
        <v>2026</v>
      </c>
      <c r="D2017" s="13" t="str">
        <f t="shared" si="218"/>
        <v>Sep</v>
      </c>
      <c r="E2017" s="14" t="str">
        <f t="shared" si="219"/>
        <v>Q3</v>
      </c>
      <c r="F2017" s="11" t="s">
        <v>35</v>
      </c>
      <c r="G2017" s="11" t="s">
        <v>63</v>
      </c>
      <c r="H2017" s="11" t="s">
        <v>43</v>
      </c>
      <c r="I2017" s="11" t="s">
        <v>40</v>
      </c>
      <c r="J2017" s="11" t="s">
        <v>28</v>
      </c>
      <c r="K2017" s="11" t="s">
        <v>46</v>
      </c>
      <c r="L2017" s="15">
        <v>1</v>
      </c>
      <c r="M2017" s="16">
        <v>51.81</v>
      </c>
      <c r="N2017" s="17">
        <v>0.1</v>
      </c>
      <c r="O2017" s="16">
        <v>22.65</v>
      </c>
      <c r="P2017" s="16">
        <f t="shared" si="220"/>
        <v>46.628999999999998</v>
      </c>
      <c r="Q2017" s="16">
        <f t="shared" si="221"/>
        <v>22.65</v>
      </c>
      <c r="R2017" s="16">
        <f t="shared" si="222"/>
        <v>23.978999999999999</v>
      </c>
      <c r="S2017" s="18">
        <f t="shared" si="223"/>
        <v>0.514250788136139</v>
      </c>
      <c r="T2017" s="19">
        <f>YEAR(SalesDataTable[[#This Row],[Order Date]])</f>
        <v>2026</v>
      </c>
      <c r="U2017" s="18" t="str">
        <f>"Q"&amp;ROUNDUP(MONTH(SalesDataTable[[#This Row],[Order Date]])/3,0)</f>
        <v>Q3</v>
      </c>
      <c r="V2017" s="15">
        <f>MONTH(SalesDataTable[[#This Row],[Order Date]])</f>
        <v>9</v>
      </c>
      <c r="W2017" s="18" t="str">
        <f>TEXT(SalesDataTable[[#This Row],[Order Date]],"mmm")</f>
        <v>Sep</v>
      </c>
    </row>
    <row r="2018" spans="1:23" ht="15.6">
      <c r="A2018" s="11">
        <v>1158</v>
      </c>
      <c r="B2018" s="12">
        <v>46295</v>
      </c>
      <c r="C2018" s="11">
        <f t="shared" si="217"/>
        <v>2026</v>
      </c>
      <c r="D2018" s="13" t="str">
        <f t="shared" si="218"/>
        <v>Sep</v>
      </c>
      <c r="E2018" s="14" t="str">
        <f t="shared" si="219"/>
        <v>Q3</v>
      </c>
      <c r="F2018" s="11" t="s">
        <v>24</v>
      </c>
      <c r="G2018" s="11" t="s">
        <v>60</v>
      </c>
      <c r="H2018" s="11" t="s">
        <v>43</v>
      </c>
      <c r="I2018" s="11" t="s">
        <v>27</v>
      </c>
      <c r="J2018" s="11" t="s">
        <v>58</v>
      </c>
      <c r="K2018" s="11" t="s">
        <v>59</v>
      </c>
      <c r="L2018" s="15">
        <v>1</v>
      </c>
      <c r="M2018" s="16">
        <v>40.61</v>
      </c>
      <c r="N2018" s="17">
        <v>0.1</v>
      </c>
      <c r="O2018" s="16">
        <v>14.28</v>
      </c>
      <c r="P2018" s="16">
        <f t="shared" si="220"/>
        <v>36.548999999999999</v>
      </c>
      <c r="Q2018" s="16">
        <f t="shared" si="221"/>
        <v>14.28</v>
      </c>
      <c r="R2018" s="16">
        <f t="shared" si="222"/>
        <v>22.268999999999998</v>
      </c>
      <c r="S2018" s="18">
        <f t="shared" si="223"/>
        <v>0.60929163588607105</v>
      </c>
      <c r="T2018" s="19">
        <f>YEAR(SalesDataTable[[#This Row],[Order Date]])</f>
        <v>2026</v>
      </c>
      <c r="U2018" s="18" t="str">
        <f>"Q"&amp;ROUNDUP(MONTH(SalesDataTable[[#This Row],[Order Date]])/3,0)</f>
        <v>Q3</v>
      </c>
      <c r="V2018" s="15">
        <f>MONTH(SalesDataTable[[#This Row],[Order Date]])</f>
        <v>9</v>
      </c>
      <c r="W2018" s="18" t="str">
        <f>TEXT(SalesDataTable[[#This Row],[Order Date]],"mmm")</f>
        <v>Sep</v>
      </c>
    </row>
    <row r="2019" spans="1:23" ht="15.6">
      <c r="A2019" s="11">
        <v>1639</v>
      </c>
      <c r="B2019" s="12">
        <v>46295</v>
      </c>
      <c r="C2019" s="11">
        <f t="shared" si="217"/>
        <v>2026</v>
      </c>
      <c r="D2019" s="13" t="str">
        <f t="shared" si="218"/>
        <v>Sep</v>
      </c>
      <c r="E2019" s="14" t="str">
        <f t="shared" si="219"/>
        <v>Q3</v>
      </c>
      <c r="F2019" s="11" t="s">
        <v>35</v>
      </c>
      <c r="G2019" s="11" t="s">
        <v>36</v>
      </c>
      <c r="H2019" s="11" t="s">
        <v>43</v>
      </c>
      <c r="I2019" s="11" t="s">
        <v>40</v>
      </c>
      <c r="J2019" s="11" t="s">
        <v>33</v>
      </c>
      <c r="K2019" s="11" t="s">
        <v>41</v>
      </c>
      <c r="L2019" s="15">
        <v>1</v>
      </c>
      <c r="M2019" s="16">
        <v>140.78</v>
      </c>
      <c r="N2019" s="17">
        <v>0.05</v>
      </c>
      <c r="O2019" s="16">
        <v>80.8</v>
      </c>
      <c r="P2019" s="16">
        <f t="shared" si="220"/>
        <v>133.74100000000001</v>
      </c>
      <c r="Q2019" s="16">
        <f t="shared" si="221"/>
        <v>80.8</v>
      </c>
      <c r="R2019" s="16">
        <f t="shared" si="222"/>
        <v>52.941000000000003</v>
      </c>
      <c r="S2019" s="18">
        <f t="shared" si="223"/>
        <v>0.395847197194578</v>
      </c>
      <c r="T2019" s="19">
        <f>YEAR(SalesDataTable[[#This Row],[Order Date]])</f>
        <v>2026</v>
      </c>
      <c r="U2019" s="18" t="str">
        <f>"Q"&amp;ROUNDUP(MONTH(SalesDataTable[[#This Row],[Order Date]])/3,0)</f>
        <v>Q3</v>
      </c>
      <c r="V2019" s="15">
        <f>MONTH(SalesDataTable[[#This Row],[Order Date]])</f>
        <v>9</v>
      </c>
      <c r="W2019" s="18" t="str">
        <f>TEXT(SalesDataTable[[#This Row],[Order Date]],"mmm")</f>
        <v>Sep</v>
      </c>
    </row>
    <row r="2020" spans="1:23" ht="15.6">
      <c r="A2020" s="11">
        <v>2247</v>
      </c>
      <c r="B2020" s="12">
        <v>46295</v>
      </c>
      <c r="C2020" s="11">
        <f t="shared" si="217"/>
        <v>2026</v>
      </c>
      <c r="D2020" s="13" t="str">
        <f t="shared" si="218"/>
        <v>Sep</v>
      </c>
      <c r="E2020" s="14" t="str">
        <f t="shared" si="219"/>
        <v>Q3</v>
      </c>
      <c r="F2020" s="11" t="s">
        <v>30</v>
      </c>
      <c r="G2020" s="11" t="s">
        <v>51</v>
      </c>
      <c r="H2020" s="11" t="s">
        <v>43</v>
      </c>
      <c r="I2020" s="11" t="s">
        <v>40</v>
      </c>
      <c r="J2020" s="11" t="s">
        <v>38</v>
      </c>
      <c r="K2020" s="11" t="s">
        <v>72</v>
      </c>
      <c r="L2020" s="15">
        <v>1</v>
      </c>
      <c r="M2020" s="16">
        <v>163.13999999999999</v>
      </c>
      <c r="N2020" s="17">
        <v>0</v>
      </c>
      <c r="O2020" s="16">
        <v>87.53</v>
      </c>
      <c r="P2020" s="16">
        <f t="shared" si="220"/>
        <v>163.13999999999999</v>
      </c>
      <c r="Q2020" s="16">
        <f t="shared" si="221"/>
        <v>87.53</v>
      </c>
      <c r="R2020" s="16">
        <f t="shared" si="222"/>
        <v>75.61</v>
      </c>
      <c r="S2020" s="18">
        <f t="shared" si="223"/>
        <v>0.46346696089248501</v>
      </c>
      <c r="T2020" s="19">
        <f>YEAR(SalesDataTable[[#This Row],[Order Date]])</f>
        <v>2026</v>
      </c>
      <c r="U2020" s="18" t="str">
        <f>"Q"&amp;ROUNDUP(MONTH(SalesDataTable[[#This Row],[Order Date]])/3,0)</f>
        <v>Q3</v>
      </c>
      <c r="V2020" s="15">
        <f>MONTH(SalesDataTable[[#This Row],[Order Date]])</f>
        <v>9</v>
      </c>
      <c r="W2020" s="18" t="str">
        <f>TEXT(SalesDataTable[[#This Row],[Order Date]],"mmm")</f>
        <v>Sep</v>
      </c>
    </row>
    <row r="2021" spans="1:23" ht="15.6">
      <c r="A2021" s="11">
        <v>3119</v>
      </c>
      <c r="B2021" s="12">
        <v>46295</v>
      </c>
      <c r="C2021" s="11">
        <f t="shared" si="217"/>
        <v>2026</v>
      </c>
      <c r="D2021" s="13" t="str">
        <f t="shared" si="218"/>
        <v>Sep</v>
      </c>
      <c r="E2021" s="14" t="str">
        <f t="shared" si="219"/>
        <v>Q3</v>
      </c>
      <c r="F2021" s="11" t="s">
        <v>44</v>
      </c>
      <c r="G2021" s="11" t="s">
        <v>45</v>
      </c>
      <c r="H2021" s="11" t="s">
        <v>43</v>
      </c>
      <c r="I2021" s="11" t="s">
        <v>27</v>
      </c>
      <c r="J2021" s="11" t="s">
        <v>33</v>
      </c>
      <c r="K2021" s="11" t="s">
        <v>70</v>
      </c>
      <c r="L2021" s="15">
        <v>1</v>
      </c>
      <c r="M2021" s="16">
        <v>70.91</v>
      </c>
      <c r="N2021" s="17">
        <v>0</v>
      </c>
      <c r="O2021" s="16">
        <v>31.73</v>
      </c>
      <c r="P2021" s="16">
        <f t="shared" si="220"/>
        <v>70.91</v>
      </c>
      <c r="Q2021" s="16">
        <f t="shared" si="221"/>
        <v>31.73</v>
      </c>
      <c r="R2021" s="16">
        <f t="shared" si="222"/>
        <v>39.18</v>
      </c>
      <c r="S2021" s="18">
        <f t="shared" si="223"/>
        <v>0.552531377802849</v>
      </c>
      <c r="T2021" s="19">
        <f>YEAR(SalesDataTable[[#This Row],[Order Date]])</f>
        <v>2026</v>
      </c>
      <c r="U2021" s="18" t="str">
        <f>"Q"&amp;ROUNDUP(MONTH(SalesDataTable[[#This Row],[Order Date]])/3,0)</f>
        <v>Q3</v>
      </c>
      <c r="V2021" s="15">
        <f>MONTH(SalesDataTable[[#This Row],[Order Date]])</f>
        <v>9</v>
      </c>
      <c r="W2021" s="18" t="str">
        <f>TEXT(SalesDataTable[[#This Row],[Order Date]],"mmm")</f>
        <v>Sep</v>
      </c>
    </row>
    <row r="2022" spans="1:23" ht="15.6">
      <c r="A2022" s="11">
        <v>3267</v>
      </c>
      <c r="B2022" s="12">
        <v>46295</v>
      </c>
      <c r="C2022" s="11">
        <f t="shared" si="217"/>
        <v>2026</v>
      </c>
      <c r="D2022" s="13" t="str">
        <f t="shared" si="218"/>
        <v>Sep</v>
      </c>
      <c r="E2022" s="14" t="str">
        <f t="shared" si="219"/>
        <v>Q3</v>
      </c>
      <c r="F2022" s="11" t="s">
        <v>44</v>
      </c>
      <c r="G2022" s="11" t="s">
        <v>71</v>
      </c>
      <c r="H2022" s="11" t="s">
        <v>52</v>
      </c>
      <c r="I2022" s="11" t="s">
        <v>27</v>
      </c>
      <c r="J2022" s="11" t="s">
        <v>28</v>
      </c>
      <c r="K2022" s="11" t="s">
        <v>29</v>
      </c>
      <c r="L2022" s="15">
        <v>2</v>
      </c>
      <c r="M2022" s="16">
        <v>81.99</v>
      </c>
      <c r="N2022" s="17">
        <v>0</v>
      </c>
      <c r="O2022" s="16">
        <v>43.95</v>
      </c>
      <c r="P2022" s="16">
        <f t="shared" si="220"/>
        <v>163.98</v>
      </c>
      <c r="Q2022" s="16">
        <f t="shared" si="221"/>
        <v>87.9</v>
      </c>
      <c r="R2022" s="16">
        <f t="shared" si="222"/>
        <v>76.08</v>
      </c>
      <c r="S2022" s="18">
        <f t="shared" si="223"/>
        <v>0.46395901939260897</v>
      </c>
      <c r="T2022" s="19">
        <f>YEAR(SalesDataTable[[#This Row],[Order Date]])</f>
        <v>2026</v>
      </c>
      <c r="U2022" s="18" t="str">
        <f>"Q"&amp;ROUNDUP(MONTH(SalesDataTable[[#This Row],[Order Date]])/3,0)</f>
        <v>Q3</v>
      </c>
      <c r="V2022" s="15">
        <f>MONTH(SalesDataTable[[#This Row],[Order Date]])</f>
        <v>9</v>
      </c>
      <c r="W2022" s="18" t="str">
        <f>TEXT(SalesDataTable[[#This Row],[Order Date]],"mmm")</f>
        <v>Sep</v>
      </c>
    </row>
    <row r="2023" spans="1:23" ht="15.6">
      <c r="A2023" s="11">
        <v>3382</v>
      </c>
      <c r="B2023" s="12">
        <v>46295</v>
      </c>
      <c r="C2023" s="11">
        <f t="shared" si="217"/>
        <v>2026</v>
      </c>
      <c r="D2023" s="13" t="str">
        <f t="shared" si="218"/>
        <v>Sep</v>
      </c>
      <c r="E2023" s="14" t="str">
        <f t="shared" si="219"/>
        <v>Q3</v>
      </c>
      <c r="F2023" s="11" t="s">
        <v>44</v>
      </c>
      <c r="G2023" s="11" t="s">
        <v>45</v>
      </c>
      <c r="H2023" s="11" t="s">
        <v>52</v>
      </c>
      <c r="I2023" s="11" t="s">
        <v>37</v>
      </c>
      <c r="J2023" s="11" t="s">
        <v>28</v>
      </c>
      <c r="K2023" s="11" t="s">
        <v>29</v>
      </c>
      <c r="L2023" s="15">
        <v>2</v>
      </c>
      <c r="M2023" s="16">
        <v>81.13</v>
      </c>
      <c r="N2023" s="17">
        <v>0</v>
      </c>
      <c r="O2023" s="16">
        <v>43.7</v>
      </c>
      <c r="P2023" s="16">
        <f t="shared" si="220"/>
        <v>162.26</v>
      </c>
      <c r="Q2023" s="16">
        <f t="shared" si="221"/>
        <v>87.4</v>
      </c>
      <c r="R2023" s="16">
        <f t="shared" si="222"/>
        <v>74.86</v>
      </c>
      <c r="S2023" s="18">
        <f t="shared" si="223"/>
        <v>0.46135831381733</v>
      </c>
      <c r="T2023" s="19">
        <f>YEAR(SalesDataTable[[#This Row],[Order Date]])</f>
        <v>2026</v>
      </c>
      <c r="U2023" s="18" t="str">
        <f>"Q"&amp;ROUNDUP(MONTH(SalesDataTable[[#This Row],[Order Date]])/3,0)</f>
        <v>Q3</v>
      </c>
      <c r="V2023" s="15">
        <f>MONTH(SalesDataTable[[#This Row],[Order Date]])</f>
        <v>9</v>
      </c>
      <c r="W2023" s="18" t="str">
        <f>TEXT(SalesDataTable[[#This Row],[Order Date]],"mmm")</f>
        <v>Sep</v>
      </c>
    </row>
    <row r="2024" spans="1:23" ht="15.6">
      <c r="A2024" s="11">
        <v>3814</v>
      </c>
      <c r="B2024" s="12">
        <v>46295</v>
      </c>
      <c r="C2024" s="11">
        <f t="shared" si="217"/>
        <v>2026</v>
      </c>
      <c r="D2024" s="13" t="str">
        <f t="shared" si="218"/>
        <v>Sep</v>
      </c>
      <c r="E2024" s="14" t="str">
        <f t="shared" si="219"/>
        <v>Q3</v>
      </c>
      <c r="F2024" s="11" t="s">
        <v>30</v>
      </c>
      <c r="G2024" s="11" t="s">
        <v>67</v>
      </c>
      <c r="H2024" s="11" t="s">
        <v>32</v>
      </c>
      <c r="I2024" s="11" t="s">
        <v>27</v>
      </c>
      <c r="J2024" s="11" t="s">
        <v>33</v>
      </c>
      <c r="K2024" s="11" t="s">
        <v>41</v>
      </c>
      <c r="L2024" s="15">
        <v>5</v>
      </c>
      <c r="M2024" s="16">
        <v>141.08000000000001</v>
      </c>
      <c r="N2024" s="17">
        <v>0.05</v>
      </c>
      <c r="O2024" s="16">
        <v>78.23</v>
      </c>
      <c r="P2024" s="16">
        <f t="shared" si="220"/>
        <v>670.13</v>
      </c>
      <c r="Q2024" s="16">
        <f t="shared" si="221"/>
        <v>391.15</v>
      </c>
      <c r="R2024" s="16">
        <f t="shared" si="222"/>
        <v>278.98</v>
      </c>
      <c r="S2024" s="18">
        <f t="shared" si="223"/>
        <v>0.41630728366137898</v>
      </c>
      <c r="T2024" s="19">
        <f>YEAR(SalesDataTable[[#This Row],[Order Date]])</f>
        <v>2026</v>
      </c>
      <c r="U2024" s="18" t="str">
        <f>"Q"&amp;ROUNDUP(MONTH(SalesDataTable[[#This Row],[Order Date]])/3,0)</f>
        <v>Q3</v>
      </c>
      <c r="V2024" s="15">
        <f>MONTH(SalesDataTable[[#This Row],[Order Date]])</f>
        <v>9</v>
      </c>
      <c r="W2024" s="18" t="str">
        <f>TEXT(SalesDataTable[[#This Row],[Order Date]],"mmm")</f>
        <v>Sep</v>
      </c>
    </row>
    <row r="2025" spans="1:23" ht="15.6">
      <c r="A2025" s="11">
        <v>3818</v>
      </c>
      <c r="B2025" s="12">
        <v>46295</v>
      </c>
      <c r="C2025" s="11">
        <f t="shared" si="217"/>
        <v>2026</v>
      </c>
      <c r="D2025" s="13" t="str">
        <f t="shared" si="218"/>
        <v>Sep</v>
      </c>
      <c r="E2025" s="14" t="str">
        <f t="shared" si="219"/>
        <v>Q3</v>
      </c>
      <c r="F2025" s="11" t="s">
        <v>24</v>
      </c>
      <c r="G2025" s="11" t="s">
        <v>74</v>
      </c>
      <c r="H2025" s="11" t="s">
        <v>26</v>
      </c>
      <c r="I2025" s="11" t="s">
        <v>27</v>
      </c>
      <c r="J2025" s="11" t="s">
        <v>38</v>
      </c>
      <c r="K2025" s="11" t="s">
        <v>39</v>
      </c>
      <c r="L2025" s="15">
        <v>5</v>
      </c>
      <c r="M2025" s="16">
        <v>36.18</v>
      </c>
      <c r="N2025" s="17">
        <v>0</v>
      </c>
      <c r="O2025" s="16">
        <v>13.66</v>
      </c>
      <c r="P2025" s="16">
        <f t="shared" si="220"/>
        <v>180.9</v>
      </c>
      <c r="Q2025" s="16">
        <f t="shared" si="221"/>
        <v>68.3</v>
      </c>
      <c r="R2025" s="16">
        <f t="shared" si="222"/>
        <v>112.6</v>
      </c>
      <c r="S2025" s="18">
        <f t="shared" si="223"/>
        <v>0.62244333886124903</v>
      </c>
      <c r="T2025" s="19">
        <f>YEAR(SalesDataTable[[#This Row],[Order Date]])</f>
        <v>2026</v>
      </c>
      <c r="U2025" s="18" t="str">
        <f>"Q"&amp;ROUNDUP(MONTH(SalesDataTable[[#This Row],[Order Date]])/3,0)</f>
        <v>Q3</v>
      </c>
      <c r="V2025" s="15">
        <f>MONTH(SalesDataTable[[#This Row],[Order Date]])</f>
        <v>9</v>
      </c>
      <c r="W2025" s="18" t="str">
        <f>TEXT(SalesDataTable[[#This Row],[Order Date]],"mmm")</f>
        <v>Sep</v>
      </c>
    </row>
    <row r="2026" spans="1:23" ht="15.6">
      <c r="A2026" s="11">
        <v>4347</v>
      </c>
      <c r="B2026" s="12">
        <v>46295</v>
      </c>
      <c r="C2026" s="11">
        <f t="shared" si="217"/>
        <v>2026</v>
      </c>
      <c r="D2026" s="13" t="str">
        <f t="shared" si="218"/>
        <v>Sep</v>
      </c>
      <c r="E2026" s="14" t="str">
        <f t="shared" si="219"/>
        <v>Q3</v>
      </c>
      <c r="F2026" s="11" t="s">
        <v>44</v>
      </c>
      <c r="G2026" s="11" t="s">
        <v>71</v>
      </c>
      <c r="H2026" s="11" t="s">
        <v>52</v>
      </c>
      <c r="I2026" s="11" t="s">
        <v>37</v>
      </c>
      <c r="J2026" s="11" t="s">
        <v>28</v>
      </c>
      <c r="K2026" s="11" t="s">
        <v>29</v>
      </c>
      <c r="L2026" s="15">
        <v>1</v>
      </c>
      <c r="M2026" s="16">
        <v>81.06</v>
      </c>
      <c r="N2026" s="17">
        <v>0.05</v>
      </c>
      <c r="O2026" s="16">
        <v>43.54</v>
      </c>
      <c r="P2026" s="16">
        <f t="shared" si="220"/>
        <v>77.007000000000005</v>
      </c>
      <c r="Q2026" s="16">
        <f t="shared" si="221"/>
        <v>43.54</v>
      </c>
      <c r="R2026" s="16">
        <f t="shared" si="222"/>
        <v>33.466999999999999</v>
      </c>
      <c r="S2026" s="18">
        <f t="shared" si="223"/>
        <v>0.434596854831379</v>
      </c>
      <c r="T2026" s="19">
        <f>YEAR(SalesDataTable[[#This Row],[Order Date]])</f>
        <v>2026</v>
      </c>
      <c r="U2026" s="18" t="str">
        <f>"Q"&amp;ROUNDUP(MONTH(SalesDataTable[[#This Row],[Order Date]])/3,0)</f>
        <v>Q3</v>
      </c>
      <c r="V2026" s="15">
        <f>MONTH(SalesDataTable[[#This Row],[Order Date]])</f>
        <v>9</v>
      </c>
      <c r="W2026" s="18" t="str">
        <f>TEXT(SalesDataTable[[#This Row],[Order Date]],"mmm")</f>
        <v>Sep</v>
      </c>
    </row>
    <row r="2027" spans="1:23" ht="15.6">
      <c r="A2027" s="11">
        <v>4646</v>
      </c>
      <c r="B2027" s="12">
        <v>46295</v>
      </c>
      <c r="C2027" s="11">
        <f t="shared" si="217"/>
        <v>2026</v>
      </c>
      <c r="D2027" s="13" t="str">
        <f t="shared" si="218"/>
        <v>Sep</v>
      </c>
      <c r="E2027" s="14" t="str">
        <f t="shared" si="219"/>
        <v>Q3</v>
      </c>
      <c r="F2027" s="11" t="s">
        <v>35</v>
      </c>
      <c r="G2027" s="11" t="s">
        <v>42</v>
      </c>
      <c r="H2027" s="11" t="s">
        <v>26</v>
      </c>
      <c r="I2027" s="11" t="s">
        <v>40</v>
      </c>
      <c r="J2027" s="11" t="s">
        <v>58</v>
      </c>
      <c r="K2027" s="11" t="s">
        <v>69</v>
      </c>
      <c r="L2027" s="15">
        <v>1</v>
      </c>
      <c r="M2027" s="16">
        <v>49.51</v>
      </c>
      <c r="N2027" s="17">
        <v>0.15</v>
      </c>
      <c r="O2027" s="16">
        <v>21.4</v>
      </c>
      <c r="P2027" s="16">
        <f t="shared" si="220"/>
        <v>42.083500000000001</v>
      </c>
      <c r="Q2027" s="16">
        <f t="shared" si="221"/>
        <v>21.4</v>
      </c>
      <c r="R2027" s="16">
        <f t="shared" si="222"/>
        <v>20.683499999999999</v>
      </c>
      <c r="S2027" s="18">
        <f t="shared" si="223"/>
        <v>0.49148716242707902</v>
      </c>
      <c r="T2027" s="19">
        <f>YEAR(SalesDataTable[[#This Row],[Order Date]])</f>
        <v>2026</v>
      </c>
      <c r="U2027" s="18" t="str">
        <f>"Q"&amp;ROUNDUP(MONTH(SalesDataTable[[#This Row],[Order Date]])/3,0)</f>
        <v>Q3</v>
      </c>
      <c r="V2027" s="15">
        <f>MONTH(SalesDataTable[[#This Row],[Order Date]])</f>
        <v>9</v>
      </c>
      <c r="W2027" s="18" t="str">
        <f>TEXT(SalesDataTable[[#This Row],[Order Date]],"mmm")</f>
        <v>Sep</v>
      </c>
    </row>
    <row r="2028" spans="1:23" ht="15.6">
      <c r="A2028" s="11">
        <v>5102</v>
      </c>
      <c r="B2028" s="12">
        <v>46295</v>
      </c>
      <c r="C2028" s="11">
        <f t="shared" si="217"/>
        <v>2026</v>
      </c>
      <c r="D2028" s="13" t="str">
        <f t="shared" si="218"/>
        <v>Sep</v>
      </c>
      <c r="E2028" s="14" t="str">
        <f t="shared" si="219"/>
        <v>Q3</v>
      </c>
      <c r="F2028" s="11" t="s">
        <v>30</v>
      </c>
      <c r="G2028" s="11" t="s">
        <v>73</v>
      </c>
      <c r="H2028" s="11" t="s">
        <v>26</v>
      </c>
      <c r="I2028" s="11" t="s">
        <v>37</v>
      </c>
      <c r="J2028" s="11" t="s">
        <v>47</v>
      </c>
      <c r="K2028" s="11" t="s">
        <v>53</v>
      </c>
      <c r="L2028" s="15">
        <v>1</v>
      </c>
      <c r="M2028" s="16">
        <v>196.74</v>
      </c>
      <c r="N2028" s="17">
        <v>0.15</v>
      </c>
      <c r="O2028" s="16">
        <v>102.01</v>
      </c>
      <c r="P2028" s="16">
        <f t="shared" si="220"/>
        <v>167.22900000000001</v>
      </c>
      <c r="Q2028" s="16">
        <f t="shared" si="221"/>
        <v>102.01</v>
      </c>
      <c r="R2028" s="16">
        <f t="shared" si="222"/>
        <v>65.218999999999994</v>
      </c>
      <c r="S2028" s="18">
        <f t="shared" si="223"/>
        <v>0.38999814625453699</v>
      </c>
      <c r="T2028" s="19">
        <f>YEAR(SalesDataTable[[#This Row],[Order Date]])</f>
        <v>2026</v>
      </c>
      <c r="U2028" s="18" t="str">
        <f>"Q"&amp;ROUNDUP(MONTH(SalesDataTable[[#This Row],[Order Date]])/3,0)</f>
        <v>Q3</v>
      </c>
      <c r="V2028" s="15">
        <f>MONTH(SalesDataTable[[#This Row],[Order Date]])</f>
        <v>9</v>
      </c>
      <c r="W2028" s="18" t="str">
        <f>TEXT(SalesDataTable[[#This Row],[Order Date]],"mmm")</f>
        <v>Sep</v>
      </c>
    </row>
    <row r="2029" spans="1:23" ht="15.6">
      <c r="A2029" s="11">
        <v>5152</v>
      </c>
      <c r="B2029" s="12">
        <v>46295</v>
      </c>
      <c r="C2029" s="11">
        <f t="shared" si="217"/>
        <v>2026</v>
      </c>
      <c r="D2029" s="13" t="str">
        <f t="shared" si="218"/>
        <v>Sep</v>
      </c>
      <c r="E2029" s="14" t="str">
        <f t="shared" si="219"/>
        <v>Q3</v>
      </c>
      <c r="F2029" s="11" t="s">
        <v>44</v>
      </c>
      <c r="G2029" s="11" t="s">
        <v>71</v>
      </c>
      <c r="H2029" s="11" t="s">
        <v>26</v>
      </c>
      <c r="I2029" s="11" t="s">
        <v>37</v>
      </c>
      <c r="J2029" s="11" t="s">
        <v>33</v>
      </c>
      <c r="K2029" s="11" t="s">
        <v>34</v>
      </c>
      <c r="L2029" s="15">
        <v>2</v>
      </c>
      <c r="M2029" s="16">
        <v>91.78</v>
      </c>
      <c r="N2029" s="17">
        <v>0.1</v>
      </c>
      <c r="O2029" s="16">
        <v>45.51</v>
      </c>
      <c r="P2029" s="16">
        <f t="shared" si="220"/>
        <v>165.20400000000001</v>
      </c>
      <c r="Q2029" s="16">
        <f t="shared" si="221"/>
        <v>91.02</v>
      </c>
      <c r="R2029" s="16">
        <f t="shared" si="222"/>
        <v>74.183999999999997</v>
      </c>
      <c r="S2029" s="18">
        <f t="shared" si="223"/>
        <v>0.44904481731677198</v>
      </c>
      <c r="T2029" s="19">
        <f>YEAR(SalesDataTable[[#This Row],[Order Date]])</f>
        <v>2026</v>
      </c>
      <c r="U2029" s="18" t="str">
        <f>"Q"&amp;ROUNDUP(MONTH(SalesDataTable[[#This Row],[Order Date]])/3,0)</f>
        <v>Q3</v>
      </c>
      <c r="V2029" s="15">
        <f>MONTH(SalesDataTable[[#This Row],[Order Date]])</f>
        <v>9</v>
      </c>
      <c r="W2029" s="18" t="str">
        <f>TEXT(SalesDataTable[[#This Row],[Order Date]],"mmm")</f>
        <v>Sep</v>
      </c>
    </row>
    <row r="2030" spans="1:23" ht="15.6">
      <c r="A2030" s="11">
        <v>151</v>
      </c>
      <c r="B2030" s="12">
        <v>46296</v>
      </c>
      <c r="C2030" s="11">
        <f t="shared" si="217"/>
        <v>2026</v>
      </c>
      <c r="D2030" s="13" t="str">
        <f t="shared" si="218"/>
        <v>Oct</v>
      </c>
      <c r="E2030" s="14" t="str">
        <f t="shared" si="219"/>
        <v>Q4</v>
      </c>
      <c r="F2030" s="11" t="s">
        <v>35</v>
      </c>
      <c r="G2030" s="11" t="s">
        <v>63</v>
      </c>
      <c r="H2030" s="11" t="s">
        <v>26</v>
      </c>
      <c r="I2030" s="11" t="s">
        <v>37</v>
      </c>
      <c r="J2030" s="11" t="s">
        <v>33</v>
      </c>
      <c r="K2030" s="11" t="s">
        <v>41</v>
      </c>
      <c r="L2030" s="15">
        <v>5</v>
      </c>
      <c r="M2030" s="16">
        <v>146.69</v>
      </c>
      <c r="N2030" s="17">
        <v>0</v>
      </c>
      <c r="O2030" s="16">
        <v>79</v>
      </c>
      <c r="P2030" s="16">
        <f t="shared" si="220"/>
        <v>733.45</v>
      </c>
      <c r="Q2030" s="16">
        <f t="shared" si="221"/>
        <v>395</v>
      </c>
      <c r="R2030" s="16">
        <f t="shared" si="222"/>
        <v>338.45</v>
      </c>
      <c r="S2030" s="18">
        <f t="shared" si="223"/>
        <v>0.46144931488172303</v>
      </c>
      <c r="T2030" s="19">
        <f>YEAR(SalesDataTable[[#This Row],[Order Date]])</f>
        <v>2026</v>
      </c>
      <c r="U2030" s="18" t="str">
        <f>"Q"&amp;ROUNDUP(MONTH(SalesDataTable[[#This Row],[Order Date]])/3,0)</f>
        <v>Q4</v>
      </c>
      <c r="V2030" s="15">
        <f>MONTH(SalesDataTable[[#This Row],[Order Date]])</f>
        <v>10</v>
      </c>
      <c r="W2030" s="18" t="str">
        <f>TEXT(SalesDataTable[[#This Row],[Order Date]],"mmm")</f>
        <v>Oct</v>
      </c>
    </row>
    <row r="2031" spans="1:23" ht="15.6">
      <c r="A2031" s="11">
        <v>1292</v>
      </c>
      <c r="B2031" s="12">
        <v>46296</v>
      </c>
      <c r="C2031" s="11">
        <f t="shared" si="217"/>
        <v>2026</v>
      </c>
      <c r="D2031" s="13" t="str">
        <f t="shared" si="218"/>
        <v>Oct</v>
      </c>
      <c r="E2031" s="14" t="str">
        <f t="shared" si="219"/>
        <v>Q4</v>
      </c>
      <c r="F2031" s="11" t="s">
        <v>24</v>
      </c>
      <c r="G2031" s="11" t="s">
        <v>60</v>
      </c>
      <c r="H2031" s="11" t="s">
        <v>43</v>
      </c>
      <c r="I2031" s="11" t="s">
        <v>37</v>
      </c>
      <c r="J2031" s="11" t="s">
        <v>47</v>
      </c>
      <c r="K2031" s="11" t="s">
        <v>64</v>
      </c>
      <c r="L2031" s="15">
        <v>1</v>
      </c>
      <c r="M2031" s="16">
        <v>79.81</v>
      </c>
      <c r="N2031" s="17">
        <v>0</v>
      </c>
      <c r="O2031" s="16">
        <v>39.08</v>
      </c>
      <c r="P2031" s="16">
        <f t="shared" si="220"/>
        <v>79.81</v>
      </c>
      <c r="Q2031" s="16">
        <f t="shared" si="221"/>
        <v>39.08</v>
      </c>
      <c r="R2031" s="16">
        <f t="shared" si="222"/>
        <v>40.729999999999997</v>
      </c>
      <c r="S2031" s="18">
        <f t="shared" si="223"/>
        <v>0.51033705049492595</v>
      </c>
      <c r="T2031" s="19">
        <f>YEAR(SalesDataTable[[#This Row],[Order Date]])</f>
        <v>2026</v>
      </c>
      <c r="U2031" s="18" t="str">
        <f>"Q"&amp;ROUNDUP(MONTH(SalesDataTable[[#This Row],[Order Date]])/3,0)</f>
        <v>Q4</v>
      </c>
      <c r="V2031" s="15">
        <f>MONTH(SalesDataTable[[#This Row],[Order Date]])</f>
        <v>10</v>
      </c>
      <c r="W2031" s="18" t="str">
        <f>TEXT(SalesDataTable[[#This Row],[Order Date]],"mmm")</f>
        <v>Oct</v>
      </c>
    </row>
    <row r="2032" spans="1:23" ht="15.6">
      <c r="A2032" s="11">
        <v>1862</v>
      </c>
      <c r="B2032" s="12">
        <v>46296</v>
      </c>
      <c r="C2032" s="11">
        <f t="shared" si="217"/>
        <v>2026</v>
      </c>
      <c r="D2032" s="13" t="str">
        <f t="shared" si="218"/>
        <v>Oct</v>
      </c>
      <c r="E2032" s="14" t="str">
        <f t="shared" si="219"/>
        <v>Q4</v>
      </c>
      <c r="F2032" s="11" t="s">
        <v>44</v>
      </c>
      <c r="G2032" s="11" t="s">
        <v>57</v>
      </c>
      <c r="H2032" s="11" t="s">
        <v>26</v>
      </c>
      <c r="I2032" s="11" t="s">
        <v>37</v>
      </c>
      <c r="J2032" s="11" t="s">
        <v>47</v>
      </c>
      <c r="K2032" s="11" t="s">
        <v>75</v>
      </c>
      <c r="L2032" s="15">
        <v>5</v>
      </c>
      <c r="M2032" s="16">
        <v>121.63</v>
      </c>
      <c r="N2032" s="17">
        <v>0.05</v>
      </c>
      <c r="O2032" s="16">
        <v>61.7</v>
      </c>
      <c r="P2032" s="16">
        <f t="shared" si="220"/>
        <v>577.74249999999995</v>
      </c>
      <c r="Q2032" s="16">
        <f t="shared" si="221"/>
        <v>308.5</v>
      </c>
      <c r="R2032" s="16">
        <f t="shared" si="222"/>
        <v>269.24250000000001</v>
      </c>
      <c r="S2032" s="18">
        <f t="shared" si="223"/>
        <v>0.466025089031878</v>
      </c>
      <c r="T2032" s="19">
        <f>YEAR(SalesDataTable[[#This Row],[Order Date]])</f>
        <v>2026</v>
      </c>
      <c r="U2032" s="18" t="str">
        <f>"Q"&amp;ROUNDUP(MONTH(SalesDataTable[[#This Row],[Order Date]])/3,0)</f>
        <v>Q4</v>
      </c>
      <c r="V2032" s="15">
        <f>MONTH(SalesDataTable[[#This Row],[Order Date]])</f>
        <v>10</v>
      </c>
      <c r="W2032" s="18" t="str">
        <f>TEXT(SalesDataTable[[#This Row],[Order Date]],"mmm")</f>
        <v>Oct</v>
      </c>
    </row>
    <row r="2033" spans="1:23" ht="15.6">
      <c r="A2033" s="11">
        <v>2569</v>
      </c>
      <c r="B2033" s="12">
        <v>46296</v>
      </c>
      <c r="C2033" s="11">
        <f t="shared" si="217"/>
        <v>2026</v>
      </c>
      <c r="D2033" s="13" t="str">
        <f t="shared" si="218"/>
        <v>Oct</v>
      </c>
      <c r="E2033" s="14" t="str">
        <f t="shared" si="219"/>
        <v>Q4</v>
      </c>
      <c r="F2033" s="11" t="s">
        <v>44</v>
      </c>
      <c r="G2033" s="11" t="s">
        <v>71</v>
      </c>
      <c r="H2033" s="11" t="s">
        <v>32</v>
      </c>
      <c r="I2033" s="11" t="s">
        <v>40</v>
      </c>
      <c r="J2033" s="11" t="s">
        <v>28</v>
      </c>
      <c r="K2033" s="11" t="s">
        <v>46</v>
      </c>
      <c r="L2033" s="15">
        <v>10</v>
      </c>
      <c r="M2033" s="16">
        <v>50.42</v>
      </c>
      <c r="N2033" s="17">
        <v>0.05</v>
      </c>
      <c r="O2033" s="16">
        <v>22.5</v>
      </c>
      <c r="P2033" s="16">
        <f t="shared" si="220"/>
        <v>478.99</v>
      </c>
      <c r="Q2033" s="16">
        <f t="shared" si="221"/>
        <v>225</v>
      </c>
      <c r="R2033" s="16">
        <f t="shared" si="222"/>
        <v>253.99</v>
      </c>
      <c r="S2033" s="18">
        <f t="shared" si="223"/>
        <v>0.53026159210004398</v>
      </c>
      <c r="T2033" s="19">
        <f>YEAR(SalesDataTable[[#This Row],[Order Date]])</f>
        <v>2026</v>
      </c>
      <c r="U2033" s="18" t="str">
        <f>"Q"&amp;ROUNDUP(MONTH(SalesDataTable[[#This Row],[Order Date]])/3,0)</f>
        <v>Q4</v>
      </c>
      <c r="V2033" s="15">
        <f>MONTH(SalesDataTable[[#This Row],[Order Date]])</f>
        <v>10</v>
      </c>
      <c r="W2033" s="18" t="str">
        <f>TEXT(SalesDataTable[[#This Row],[Order Date]],"mmm")</f>
        <v>Oct</v>
      </c>
    </row>
    <row r="2034" spans="1:23" ht="15.6">
      <c r="A2034" s="11">
        <v>3333</v>
      </c>
      <c r="B2034" s="12">
        <v>46296</v>
      </c>
      <c r="C2034" s="11">
        <f t="shared" si="217"/>
        <v>2026</v>
      </c>
      <c r="D2034" s="13" t="str">
        <f t="shared" si="218"/>
        <v>Oct</v>
      </c>
      <c r="E2034" s="14" t="str">
        <f t="shared" si="219"/>
        <v>Q4</v>
      </c>
      <c r="F2034" s="11" t="s">
        <v>35</v>
      </c>
      <c r="G2034" s="11" t="s">
        <v>49</v>
      </c>
      <c r="H2034" s="11" t="s">
        <v>26</v>
      </c>
      <c r="I2034" s="11" t="s">
        <v>37</v>
      </c>
      <c r="J2034" s="11" t="s">
        <v>47</v>
      </c>
      <c r="K2034" s="11" t="s">
        <v>64</v>
      </c>
      <c r="L2034" s="15">
        <v>3</v>
      </c>
      <c r="M2034" s="16">
        <v>80.67</v>
      </c>
      <c r="N2034" s="17">
        <v>0</v>
      </c>
      <c r="O2034" s="16">
        <v>39.94</v>
      </c>
      <c r="P2034" s="16">
        <f t="shared" si="220"/>
        <v>242.01</v>
      </c>
      <c r="Q2034" s="16">
        <f t="shared" si="221"/>
        <v>119.82</v>
      </c>
      <c r="R2034" s="16">
        <f t="shared" si="222"/>
        <v>122.19</v>
      </c>
      <c r="S2034" s="18">
        <f t="shared" si="223"/>
        <v>0.50489649188050101</v>
      </c>
      <c r="T2034" s="19">
        <f>YEAR(SalesDataTable[[#This Row],[Order Date]])</f>
        <v>2026</v>
      </c>
      <c r="U2034" s="18" t="str">
        <f>"Q"&amp;ROUNDUP(MONTH(SalesDataTable[[#This Row],[Order Date]])/3,0)</f>
        <v>Q4</v>
      </c>
      <c r="V2034" s="15">
        <f>MONTH(SalesDataTable[[#This Row],[Order Date]])</f>
        <v>10</v>
      </c>
      <c r="W2034" s="18" t="str">
        <f>TEXT(SalesDataTable[[#This Row],[Order Date]],"mmm")</f>
        <v>Oct</v>
      </c>
    </row>
    <row r="2035" spans="1:23" ht="15.6">
      <c r="A2035" s="11">
        <v>3830</v>
      </c>
      <c r="B2035" s="12">
        <v>46296</v>
      </c>
      <c r="C2035" s="11">
        <f t="shared" si="217"/>
        <v>2026</v>
      </c>
      <c r="D2035" s="13" t="str">
        <f t="shared" si="218"/>
        <v>Oct</v>
      </c>
      <c r="E2035" s="14" t="str">
        <f t="shared" si="219"/>
        <v>Q4</v>
      </c>
      <c r="F2035" s="11" t="s">
        <v>44</v>
      </c>
      <c r="G2035" s="11" t="s">
        <v>71</v>
      </c>
      <c r="H2035" s="11" t="s">
        <v>26</v>
      </c>
      <c r="I2035" s="11" t="s">
        <v>40</v>
      </c>
      <c r="J2035" s="11" t="s">
        <v>33</v>
      </c>
      <c r="K2035" s="11" t="s">
        <v>61</v>
      </c>
      <c r="L2035" s="15">
        <v>2</v>
      </c>
      <c r="M2035" s="16">
        <v>152.12</v>
      </c>
      <c r="N2035" s="17">
        <v>0</v>
      </c>
      <c r="O2035" s="16">
        <v>79.53</v>
      </c>
      <c r="P2035" s="16">
        <f t="shared" si="220"/>
        <v>304.24</v>
      </c>
      <c r="Q2035" s="16">
        <f t="shared" si="221"/>
        <v>159.06</v>
      </c>
      <c r="R2035" s="16">
        <f t="shared" si="222"/>
        <v>145.18</v>
      </c>
      <c r="S2035" s="18">
        <f t="shared" si="223"/>
        <v>0.47718906126742</v>
      </c>
      <c r="T2035" s="19">
        <f>YEAR(SalesDataTable[[#This Row],[Order Date]])</f>
        <v>2026</v>
      </c>
      <c r="U2035" s="18" t="str">
        <f>"Q"&amp;ROUNDUP(MONTH(SalesDataTable[[#This Row],[Order Date]])/3,0)</f>
        <v>Q4</v>
      </c>
      <c r="V2035" s="15">
        <f>MONTH(SalesDataTable[[#This Row],[Order Date]])</f>
        <v>10</v>
      </c>
      <c r="W2035" s="18" t="str">
        <f>TEXT(SalesDataTable[[#This Row],[Order Date]],"mmm")</f>
        <v>Oct</v>
      </c>
    </row>
    <row r="2036" spans="1:23" ht="15.6">
      <c r="A2036" s="11">
        <v>4868</v>
      </c>
      <c r="B2036" s="12">
        <v>46296</v>
      </c>
      <c r="C2036" s="11">
        <f t="shared" si="217"/>
        <v>2026</v>
      </c>
      <c r="D2036" s="13" t="str">
        <f t="shared" si="218"/>
        <v>Oct</v>
      </c>
      <c r="E2036" s="14" t="str">
        <f t="shared" si="219"/>
        <v>Q4</v>
      </c>
      <c r="F2036" s="11" t="s">
        <v>35</v>
      </c>
      <c r="G2036" s="11" t="s">
        <v>49</v>
      </c>
      <c r="H2036" s="11" t="s">
        <v>32</v>
      </c>
      <c r="I2036" s="11" t="s">
        <v>37</v>
      </c>
      <c r="J2036" s="11" t="s">
        <v>47</v>
      </c>
      <c r="K2036" s="11" t="s">
        <v>64</v>
      </c>
      <c r="L2036" s="15">
        <v>4</v>
      </c>
      <c r="M2036" s="16">
        <v>82.54</v>
      </c>
      <c r="N2036" s="17">
        <v>0.15</v>
      </c>
      <c r="O2036" s="16">
        <v>39.74</v>
      </c>
      <c r="P2036" s="16">
        <f t="shared" si="220"/>
        <v>280.63600000000002</v>
      </c>
      <c r="Q2036" s="16">
        <f t="shared" si="221"/>
        <v>158.96</v>
      </c>
      <c r="R2036" s="16">
        <f t="shared" si="222"/>
        <v>121.676</v>
      </c>
      <c r="S2036" s="18">
        <f t="shared" si="223"/>
        <v>0.433572314314628</v>
      </c>
      <c r="T2036" s="19">
        <f>YEAR(SalesDataTable[[#This Row],[Order Date]])</f>
        <v>2026</v>
      </c>
      <c r="U2036" s="18" t="str">
        <f>"Q"&amp;ROUNDUP(MONTH(SalesDataTable[[#This Row],[Order Date]])/3,0)</f>
        <v>Q4</v>
      </c>
      <c r="V2036" s="15">
        <f>MONTH(SalesDataTable[[#This Row],[Order Date]])</f>
        <v>10</v>
      </c>
      <c r="W2036" s="18" t="str">
        <f>TEXT(SalesDataTable[[#This Row],[Order Date]],"mmm")</f>
        <v>Oct</v>
      </c>
    </row>
    <row r="2037" spans="1:23" ht="15.6">
      <c r="A2037" s="11">
        <v>2250</v>
      </c>
      <c r="B2037" s="12">
        <v>46297</v>
      </c>
      <c r="C2037" s="11">
        <f t="shared" si="217"/>
        <v>2026</v>
      </c>
      <c r="D2037" s="13" t="str">
        <f t="shared" si="218"/>
        <v>Oct</v>
      </c>
      <c r="E2037" s="14" t="str">
        <f t="shared" si="219"/>
        <v>Q4</v>
      </c>
      <c r="F2037" s="11" t="s">
        <v>44</v>
      </c>
      <c r="G2037" s="11" t="s">
        <v>71</v>
      </c>
      <c r="H2037" s="11" t="s">
        <v>43</v>
      </c>
      <c r="I2037" s="11" t="s">
        <v>27</v>
      </c>
      <c r="J2037" s="11" t="s">
        <v>28</v>
      </c>
      <c r="K2037" s="11" t="s">
        <v>46</v>
      </c>
      <c r="L2037" s="15">
        <v>2</v>
      </c>
      <c r="M2037" s="16">
        <v>50.43</v>
      </c>
      <c r="N2037" s="17">
        <v>0</v>
      </c>
      <c r="O2037" s="16">
        <v>23.04</v>
      </c>
      <c r="P2037" s="16">
        <f t="shared" si="220"/>
        <v>100.86</v>
      </c>
      <c r="Q2037" s="16">
        <f t="shared" si="221"/>
        <v>46.08</v>
      </c>
      <c r="R2037" s="16">
        <f t="shared" si="222"/>
        <v>54.78</v>
      </c>
      <c r="S2037" s="18">
        <f t="shared" si="223"/>
        <v>0.54312908982748398</v>
      </c>
      <c r="T2037" s="19">
        <f>YEAR(SalesDataTable[[#This Row],[Order Date]])</f>
        <v>2026</v>
      </c>
      <c r="U2037" s="18" t="str">
        <f>"Q"&amp;ROUNDUP(MONTH(SalesDataTable[[#This Row],[Order Date]])/3,0)</f>
        <v>Q4</v>
      </c>
      <c r="V2037" s="15">
        <f>MONTH(SalesDataTable[[#This Row],[Order Date]])</f>
        <v>10</v>
      </c>
      <c r="W2037" s="18" t="str">
        <f>TEXT(SalesDataTable[[#This Row],[Order Date]],"mmm")</f>
        <v>Oct</v>
      </c>
    </row>
    <row r="2038" spans="1:23" ht="15.6">
      <c r="A2038" s="11">
        <v>2516</v>
      </c>
      <c r="B2038" s="12">
        <v>46297</v>
      </c>
      <c r="C2038" s="11">
        <f t="shared" si="217"/>
        <v>2026</v>
      </c>
      <c r="D2038" s="13" t="str">
        <f t="shared" si="218"/>
        <v>Oct</v>
      </c>
      <c r="E2038" s="14" t="str">
        <f t="shared" si="219"/>
        <v>Q4</v>
      </c>
      <c r="F2038" s="11" t="s">
        <v>35</v>
      </c>
      <c r="G2038" s="11" t="s">
        <v>63</v>
      </c>
      <c r="H2038" s="11" t="s">
        <v>26</v>
      </c>
      <c r="I2038" s="11" t="s">
        <v>37</v>
      </c>
      <c r="J2038" s="11" t="s">
        <v>47</v>
      </c>
      <c r="K2038" s="11" t="s">
        <v>53</v>
      </c>
      <c r="L2038" s="15">
        <v>2</v>
      </c>
      <c r="M2038" s="16">
        <v>198.57</v>
      </c>
      <c r="N2038" s="17">
        <v>0.15</v>
      </c>
      <c r="O2038" s="16">
        <v>101.08</v>
      </c>
      <c r="P2038" s="16">
        <f t="shared" si="220"/>
        <v>337.56900000000002</v>
      </c>
      <c r="Q2038" s="16">
        <f t="shared" si="221"/>
        <v>202.16</v>
      </c>
      <c r="R2038" s="16">
        <f t="shared" si="222"/>
        <v>135.40899999999999</v>
      </c>
      <c r="S2038" s="18">
        <f t="shared" si="223"/>
        <v>0.40112984308393201</v>
      </c>
      <c r="T2038" s="19">
        <f>YEAR(SalesDataTable[[#This Row],[Order Date]])</f>
        <v>2026</v>
      </c>
      <c r="U2038" s="18" t="str">
        <f>"Q"&amp;ROUNDUP(MONTH(SalesDataTable[[#This Row],[Order Date]])/3,0)</f>
        <v>Q4</v>
      </c>
      <c r="V2038" s="15">
        <f>MONTH(SalesDataTable[[#This Row],[Order Date]])</f>
        <v>10</v>
      </c>
      <c r="W2038" s="18" t="str">
        <f>TEXT(SalesDataTable[[#This Row],[Order Date]],"mmm")</f>
        <v>Oct</v>
      </c>
    </row>
    <row r="2039" spans="1:23" ht="15.6">
      <c r="A2039" s="11">
        <v>809</v>
      </c>
      <c r="B2039" s="12">
        <v>46298</v>
      </c>
      <c r="C2039" s="11">
        <f t="shared" si="217"/>
        <v>2026</v>
      </c>
      <c r="D2039" s="13" t="str">
        <f t="shared" si="218"/>
        <v>Oct</v>
      </c>
      <c r="E2039" s="14" t="str">
        <f t="shared" si="219"/>
        <v>Q4</v>
      </c>
      <c r="F2039" s="11" t="s">
        <v>44</v>
      </c>
      <c r="G2039" s="11" t="s">
        <v>57</v>
      </c>
      <c r="H2039" s="11" t="s">
        <v>26</v>
      </c>
      <c r="I2039" s="11" t="s">
        <v>37</v>
      </c>
      <c r="J2039" s="11" t="s">
        <v>58</v>
      </c>
      <c r="K2039" s="11" t="s">
        <v>59</v>
      </c>
      <c r="L2039" s="15">
        <v>2</v>
      </c>
      <c r="M2039" s="16">
        <v>41.06</v>
      </c>
      <c r="N2039" s="17">
        <v>0.05</v>
      </c>
      <c r="O2039" s="16">
        <v>14.54</v>
      </c>
      <c r="P2039" s="16">
        <f t="shared" si="220"/>
        <v>78.013999999999996</v>
      </c>
      <c r="Q2039" s="16">
        <f t="shared" si="221"/>
        <v>29.08</v>
      </c>
      <c r="R2039" s="16">
        <f t="shared" si="222"/>
        <v>48.933999999999997</v>
      </c>
      <c r="S2039" s="18">
        <f t="shared" si="223"/>
        <v>0.62724639167328899</v>
      </c>
      <c r="T2039" s="19">
        <f>YEAR(SalesDataTable[[#This Row],[Order Date]])</f>
        <v>2026</v>
      </c>
      <c r="U2039" s="18" t="str">
        <f>"Q"&amp;ROUNDUP(MONTH(SalesDataTable[[#This Row],[Order Date]])/3,0)</f>
        <v>Q4</v>
      </c>
      <c r="V2039" s="15">
        <f>MONTH(SalesDataTable[[#This Row],[Order Date]])</f>
        <v>10</v>
      </c>
      <c r="W2039" s="18" t="str">
        <f>TEXT(SalesDataTable[[#This Row],[Order Date]],"mmm")</f>
        <v>Oct</v>
      </c>
    </row>
    <row r="2040" spans="1:23" ht="15.6">
      <c r="A2040" s="11">
        <v>1852</v>
      </c>
      <c r="B2040" s="12">
        <v>46298</v>
      </c>
      <c r="C2040" s="11">
        <f t="shared" si="217"/>
        <v>2026</v>
      </c>
      <c r="D2040" s="13" t="str">
        <f t="shared" si="218"/>
        <v>Oct</v>
      </c>
      <c r="E2040" s="14" t="str">
        <f t="shared" si="219"/>
        <v>Q4</v>
      </c>
      <c r="F2040" s="11" t="s">
        <v>30</v>
      </c>
      <c r="G2040" s="11" t="s">
        <v>67</v>
      </c>
      <c r="H2040" s="11" t="s">
        <v>32</v>
      </c>
      <c r="I2040" s="11" t="s">
        <v>40</v>
      </c>
      <c r="J2040" s="11" t="s">
        <v>38</v>
      </c>
      <c r="K2040" s="11" t="s">
        <v>72</v>
      </c>
      <c r="L2040" s="15">
        <v>4</v>
      </c>
      <c r="M2040" s="16">
        <v>162.19</v>
      </c>
      <c r="N2040" s="17">
        <v>0.15</v>
      </c>
      <c r="O2040" s="16">
        <v>89.81</v>
      </c>
      <c r="P2040" s="16">
        <f t="shared" si="220"/>
        <v>551.44600000000003</v>
      </c>
      <c r="Q2040" s="16">
        <f t="shared" si="221"/>
        <v>359.24</v>
      </c>
      <c r="R2040" s="16">
        <f t="shared" si="222"/>
        <v>192.20599999999999</v>
      </c>
      <c r="S2040" s="18">
        <f t="shared" si="223"/>
        <v>0.34854908730863898</v>
      </c>
      <c r="T2040" s="19">
        <f>YEAR(SalesDataTable[[#This Row],[Order Date]])</f>
        <v>2026</v>
      </c>
      <c r="U2040" s="18" t="str">
        <f>"Q"&amp;ROUNDUP(MONTH(SalesDataTable[[#This Row],[Order Date]])/3,0)</f>
        <v>Q4</v>
      </c>
      <c r="V2040" s="15">
        <f>MONTH(SalesDataTable[[#This Row],[Order Date]])</f>
        <v>10</v>
      </c>
      <c r="W2040" s="18" t="str">
        <f>TEXT(SalesDataTable[[#This Row],[Order Date]],"mmm")</f>
        <v>Oct</v>
      </c>
    </row>
    <row r="2041" spans="1:23" ht="15.6">
      <c r="A2041" s="11">
        <v>3627</v>
      </c>
      <c r="B2041" s="12">
        <v>46298</v>
      </c>
      <c r="C2041" s="11">
        <f t="shared" si="217"/>
        <v>2026</v>
      </c>
      <c r="D2041" s="13" t="str">
        <f t="shared" si="218"/>
        <v>Oct</v>
      </c>
      <c r="E2041" s="14" t="str">
        <f t="shared" si="219"/>
        <v>Q4</v>
      </c>
      <c r="F2041" s="11" t="s">
        <v>44</v>
      </c>
      <c r="G2041" s="11" t="s">
        <v>45</v>
      </c>
      <c r="H2041" s="11" t="s">
        <v>43</v>
      </c>
      <c r="I2041" s="11" t="s">
        <v>37</v>
      </c>
      <c r="J2041" s="11" t="s">
        <v>47</v>
      </c>
      <c r="K2041" s="11" t="s">
        <v>53</v>
      </c>
      <c r="L2041" s="15">
        <v>2</v>
      </c>
      <c r="M2041" s="16">
        <v>192.99</v>
      </c>
      <c r="N2041" s="17">
        <v>0</v>
      </c>
      <c r="O2041" s="16">
        <v>101.73</v>
      </c>
      <c r="P2041" s="16">
        <f t="shared" si="220"/>
        <v>385.98</v>
      </c>
      <c r="Q2041" s="16">
        <f t="shared" si="221"/>
        <v>203.46</v>
      </c>
      <c r="R2041" s="16">
        <f t="shared" si="222"/>
        <v>182.52</v>
      </c>
      <c r="S2041" s="18">
        <f t="shared" si="223"/>
        <v>0.47287424218871399</v>
      </c>
      <c r="T2041" s="19">
        <f>YEAR(SalesDataTable[[#This Row],[Order Date]])</f>
        <v>2026</v>
      </c>
      <c r="U2041" s="18" t="str">
        <f>"Q"&amp;ROUNDUP(MONTH(SalesDataTable[[#This Row],[Order Date]])/3,0)</f>
        <v>Q4</v>
      </c>
      <c r="V2041" s="15">
        <f>MONTH(SalesDataTable[[#This Row],[Order Date]])</f>
        <v>10</v>
      </c>
      <c r="W2041" s="18" t="str">
        <f>TEXT(SalesDataTable[[#This Row],[Order Date]],"mmm")</f>
        <v>Oct</v>
      </c>
    </row>
    <row r="2042" spans="1:23" ht="15.6">
      <c r="A2042" s="11">
        <v>4135</v>
      </c>
      <c r="B2042" s="12">
        <v>46298</v>
      </c>
      <c r="C2042" s="11">
        <f t="shared" si="217"/>
        <v>2026</v>
      </c>
      <c r="D2042" s="13" t="str">
        <f t="shared" si="218"/>
        <v>Oct</v>
      </c>
      <c r="E2042" s="14" t="str">
        <f t="shared" si="219"/>
        <v>Q4</v>
      </c>
      <c r="F2042" s="11" t="s">
        <v>24</v>
      </c>
      <c r="G2042" s="11" t="s">
        <v>74</v>
      </c>
      <c r="H2042" s="11" t="s">
        <v>26</v>
      </c>
      <c r="I2042" s="11" t="s">
        <v>37</v>
      </c>
      <c r="J2042" s="11" t="s">
        <v>33</v>
      </c>
      <c r="K2042" s="11" t="s">
        <v>41</v>
      </c>
      <c r="L2042" s="15">
        <v>3</v>
      </c>
      <c r="M2042" s="16">
        <v>142.33000000000001</v>
      </c>
      <c r="N2042" s="17">
        <v>0.1</v>
      </c>
      <c r="O2042" s="16">
        <v>79.19</v>
      </c>
      <c r="P2042" s="16">
        <f t="shared" si="220"/>
        <v>384.291</v>
      </c>
      <c r="Q2042" s="16">
        <f t="shared" si="221"/>
        <v>237.57</v>
      </c>
      <c r="R2042" s="16">
        <f t="shared" si="222"/>
        <v>146.721</v>
      </c>
      <c r="S2042" s="18">
        <f t="shared" si="223"/>
        <v>0.38179660725856202</v>
      </c>
      <c r="T2042" s="19">
        <f>YEAR(SalesDataTable[[#This Row],[Order Date]])</f>
        <v>2026</v>
      </c>
      <c r="U2042" s="18" t="str">
        <f>"Q"&amp;ROUNDUP(MONTH(SalesDataTable[[#This Row],[Order Date]])/3,0)</f>
        <v>Q4</v>
      </c>
      <c r="V2042" s="15">
        <f>MONTH(SalesDataTable[[#This Row],[Order Date]])</f>
        <v>10</v>
      </c>
      <c r="W2042" s="18" t="str">
        <f>TEXT(SalesDataTable[[#This Row],[Order Date]],"mmm")</f>
        <v>Oct</v>
      </c>
    </row>
    <row r="2043" spans="1:23" ht="15.6">
      <c r="A2043" s="11">
        <v>4138</v>
      </c>
      <c r="B2043" s="12">
        <v>46298</v>
      </c>
      <c r="C2043" s="11">
        <f t="shared" si="217"/>
        <v>2026</v>
      </c>
      <c r="D2043" s="13" t="str">
        <f t="shared" si="218"/>
        <v>Oct</v>
      </c>
      <c r="E2043" s="14" t="str">
        <f t="shared" si="219"/>
        <v>Q4</v>
      </c>
      <c r="F2043" s="11" t="s">
        <v>30</v>
      </c>
      <c r="G2043" s="11" t="s">
        <v>65</v>
      </c>
      <c r="H2043" s="11" t="s">
        <v>43</v>
      </c>
      <c r="I2043" s="11" t="s">
        <v>40</v>
      </c>
      <c r="J2043" s="11" t="s">
        <v>33</v>
      </c>
      <c r="K2043" s="11" t="s">
        <v>41</v>
      </c>
      <c r="L2043" s="15">
        <v>4</v>
      </c>
      <c r="M2043" s="16">
        <v>143.63</v>
      </c>
      <c r="N2043" s="17">
        <v>0</v>
      </c>
      <c r="O2043" s="16">
        <v>80.510000000000005</v>
      </c>
      <c r="P2043" s="16">
        <f t="shared" si="220"/>
        <v>574.52</v>
      </c>
      <c r="Q2043" s="16">
        <f t="shared" si="221"/>
        <v>322.04000000000002</v>
      </c>
      <c r="R2043" s="16">
        <f t="shared" si="222"/>
        <v>252.48</v>
      </c>
      <c r="S2043" s="18">
        <f t="shared" si="223"/>
        <v>0.43946250783262503</v>
      </c>
      <c r="T2043" s="19">
        <f>YEAR(SalesDataTable[[#This Row],[Order Date]])</f>
        <v>2026</v>
      </c>
      <c r="U2043" s="18" t="str">
        <f>"Q"&amp;ROUNDUP(MONTH(SalesDataTable[[#This Row],[Order Date]])/3,0)</f>
        <v>Q4</v>
      </c>
      <c r="V2043" s="15">
        <f>MONTH(SalesDataTable[[#This Row],[Order Date]])</f>
        <v>10</v>
      </c>
      <c r="W2043" s="18" t="str">
        <f>TEXT(SalesDataTable[[#This Row],[Order Date]],"mmm")</f>
        <v>Oct</v>
      </c>
    </row>
    <row r="2044" spans="1:23" ht="15.6">
      <c r="A2044" s="11">
        <v>4286</v>
      </c>
      <c r="B2044" s="12">
        <v>46298</v>
      </c>
      <c r="C2044" s="11">
        <f t="shared" si="217"/>
        <v>2026</v>
      </c>
      <c r="D2044" s="13" t="str">
        <f t="shared" si="218"/>
        <v>Oct</v>
      </c>
      <c r="E2044" s="14" t="str">
        <f t="shared" si="219"/>
        <v>Q4</v>
      </c>
      <c r="F2044" s="11" t="s">
        <v>30</v>
      </c>
      <c r="G2044" s="11" t="s">
        <v>51</v>
      </c>
      <c r="H2044" s="11" t="s">
        <v>43</v>
      </c>
      <c r="I2044" s="11" t="s">
        <v>27</v>
      </c>
      <c r="J2044" s="11" t="s">
        <v>47</v>
      </c>
      <c r="K2044" s="11" t="s">
        <v>48</v>
      </c>
      <c r="L2044" s="15">
        <v>4</v>
      </c>
      <c r="M2044" s="16">
        <v>341.95</v>
      </c>
      <c r="N2044" s="17">
        <v>0.05</v>
      </c>
      <c r="O2044" s="16">
        <v>199.9</v>
      </c>
      <c r="P2044" s="16">
        <f t="shared" si="220"/>
        <v>1299.4100000000001</v>
      </c>
      <c r="Q2044" s="16">
        <f t="shared" si="221"/>
        <v>799.6</v>
      </c>
      <c r="R2044" s="16">
        <f t="shared" si="222"/>
        <v>499.81</v>
      </c>
      <c r="S2044" s="18">
        <f t="shared" si="223"/>
        <v>0.38464379987840602</v>
      </c>
      <c r="T2044" s="19">
        <f>YEAR(SalesDataTable[[#This Row],[Order Date]])</f>
        <v>2026</v>
      </c>
      <c r="U2044" s="18" t="str">
        <f>"Q"&amp;ROUNDUP(MONTH(SalesDataTable[[#This Row],[Order Date]])/3,0)</f>
        <v>Q4</v>
      </c>
      <c r="V2044" s="15">
        <f>MONTH(SalesDataTable[[#This Row],[Order Date]])</f>
        <v>10</v>
      </c>
      <c r="W2044" s="18" t="str">
        <f>TEXT(SalesDataTable[[#This Row],[Order Date]],"mmm")</f>
        <v>Oct</v>
      </c>
    </row>
    <row r="2045" spans="1:23" ht="15.6">
      <c r="A2045" s="11">
        <v>4371</v>
      </c>
      <c r="B2045" s="12">
        <v>46298</v>
      </c>
      <c r="C2045" s="11">
        <f t="shared" si="217"/>
        <v>2026</v>
      </c>
      <c r="D2045" s="13" t="str">
        <f t="shared" si="218"/>
        <v>Oct</v>
      </c>
      <c r="E2045" s="14" t="str">
        <f t="shared" si="219"/>
        <v>Q4</v>
      </c>
      <c r="F2045" s="11" t="s">
        <v>30</v>
      </c>
      <c r="G2045" s="11" t="s">
        <v>51</v>
      </c>
      <c r="H2045" s="11" t="s">
        <v>26</v>
      </c>
      <c r="I2045" s="11" t="s">
        <v>27</v>
      </c>
      <c r="J2045" s="11" t="s">
        <v>58</v>
      </c>
      <c r="K2045" s="11" t="s">
        <v>62</v>
      </c>
      <c r="L2045" s="15">
        <v>1</v>
      </c>
      <c r="M2045" s="16">
        <v>123.81</v>
      </c>
      <c r="N2045" s="17">
        <v>0</v>
      </c>
      <c r="O2045" s="16">
        <v>68.72</v>
      </c>
      <c r="P2045" s="16">
        <f t="shared" si="220"/>
        <v>123.81</v>
      </c>
      <c r="Q2045" s="16">
        <f t="shared" si="221"/>
        <v>68.72</v>
      </c>
      <c r="R2045" s="16">
        <f t="shared" si="222"/>
        <v>55.09</v>
      </c>
      <c r="S2045" s="18">
        <f t="shared" si="223"/>
        <v>0.444955980938535</v>
      </c>
      <c r="T2045" s="19">
        <f>YEAR(SalesDataTable[[#This Row],[Order Date]])</f>
        <v>2026</v>
      </c>
      <c r="U2045" s="18" t="str">
        <f>"Q"&amp;ROUNDUP(MONTH(SalesDataTable[[#This Row],[Order Date]])/3,0)</f>
        <v>Q4</v>
      </c>
      <c r="V2045" s="15">
        <f>MONTH(SalesDataTable[[#This Row],[Order Date]])</f>
        <v>10</v>
      </c>
      <c r="W2045" s="18" t="str">
        <f>TEXT(SalesDataTable[[#This Row],[Order Date]],"mmm")</f>
        <v>Oct</v>
      </c>
    </row>
    <row r="2046" spans="1:23" ht="15.6">
      <c r="A2046" s="11">
        <v>905</v>
      </c>
      <c r="B2046" s="12">
        <v>46299</v>
      </c>
      <c r="C2046" s="11">
        <f t="shared" si="217"/>
        <v>2026</v>
      </c>
      <c r="D2046" s="13" t="str">
        <f t="shared" si="218"/>
        <v>Oct</v>
      </c>
      <c r="E2046" s="14" t="str">
        <f t="shared" si="219"/>
        <v>Q4</v>
      </c>
      <c r="F2046" s="11" t="s">
        <v>35</v>
      </c>
      <c r="G2046" s="11" t="s">
        <v>42</v>
      </c>
      <c r="H2046" s="11" t="s">
        <v>26</v>
      </c>
      <c r="I2046" s="11" t="s">
        <v>37</v>
      </c>
      <c r="J2046" s="11" t="s">
        <v>33</v>
      </c>
      <c r="K2046" s="11" t="s">
        <v>41</v>
      </c>
      <c r="L2046" s="15">
        <v>1</v>
      </c>
      <c r="M2046" s="16">
        <v>146.1</v>
      </c>
      <c r="N2046" s="17">
        <v>0</v>
      </c>
      <c r="O2046" s="16">
        <v>79.739999999999995</v>
      </c>
      <c r="P2046" s="16">
        <f t="shared" si="220"/>
        <v>146.1</v>
      </c>
      <c r="Q2046" s="16">
        <f t="shared" si="221"/>
        <v>79.739999999999995</v>
      </c>
      <c r="R2046" s="16">
        <f t="shared" si="222"/>
        <v>66.36</v>
      </c>
      <c r="S2046" s="18">
        <f t="shared" si="223"/>
        <v>0.45420944558521598</v>
      </c>
      <c r="T2046" s="19">
        <f>YEAR(SalesDataTable[[#This Row],[Order Date]])</f>
        <v>2026</v>
      </c>
      <c r="U2046" s="18" t="str">
        <f>"Q"&amp;ROUNDUP(MONTH(SalesDataTable[[#This Row],[Order Date]])/3,0)</f>
        <v>Q4</v>
      </c>
      <c r="V2046" s="15">
        <f>MONTH(SalesDataTable[[#This Row],[Order Date]])</f>
        <v>10</v>
      </c>
      <c r="W2046" s="18" t="str">
        <f>TEXT(SalesDataTable[[#This Row],[Order Date]],"mmm")</f>
        <v>Oct</v>
      </c>
    </row>
    <row r="2047" spans="1:23" ht="15.6">
      <c r="A2047" s="11">
        <v>1415</v>
      </c>
      <c r="B2047" s="12">
        <v>46299</v>
      </c>
      <c r="C2047" s="11">
        <f t="shared" si="217"/>
        <v>2026</v>
      </c>
      <c r="D2047" s="13" t="str">
        <f t="shared" si="218"/>
        <v>Oct</v>
      </c>
      <c r="E2047" s="14" t="str">
        <f t="shared" si="219"/>
        <v>Q4</v>
      </c>
      <c r="F2047" s="11" t="s">
        <v>30</v>
      </c>
      <c r="G2047" s="11" t="s">
        <v>65</v>
      </c>
      <c r="H2047" s="11" t="s">
        <v>52</v>
      </c>
      <c r="I2047" s="11" t="s">
        <v>27</v>
      </c>
      <c r="J2047" s="11" t="s">
        <v>38</v>
      </c>
      <c r="K2047" s="11" t="s">
        <v>72</v>
      </c>
      <c r="L2047" s="15">
        <v>1</v>
      </c>
      <c r="M2047" s="16">
        <v>161.07</v>
      </c>
      <c r="N2047" s="17">
        <v>0.05</v>
      </c>
      <c r="O2047" s="16">
        <v>89.81</v>
      </c>
      <c r="P2047" s="16">
        <f t="shared" si="220"/>
        <v>153.01650000000001</v>
      </c>
      <c r="Q2047" s="16">
        <f t="shared" si="221"/>
        <v>89.81</v>
      </c>
      <c r="R2047" s="16">
        <f t="shared" si="222"/>
        <v>63.206499999999998</v>
      </c>
      <c r="S2047" s="18">
        <f t="shared" si="223"/>
        <v>0.41306983233834199</v>
      </c>
      <c r="T2047" s="19">
        <f>YEAR(SalesDataTable[[#This Row],[Order Date]])</f>
        <v>2026</v>
      </c>
      <c r="U2047" s="18" t="str">
        <f>"Q"&amp;ROUNDUP(MONTH(SalesDataTable[[#This Row],[Order Date]])/3,0)</f>
        <v>Q4</v>
      </c>
      <c r="V2047" s="15">
        <f>MONTH(SalesDataTable[[#This Row],[Order Date]])</f>
        <v>10</v>
      </c>
      <c r="W2047" s="18" t="str">
        <f>TEXT(SalesDataTable[[#This Row],[Order Date]],"mmm")</f>
        <v>Oct</v>
      </c>
    </row>
    <row r="2048" spans="1:23" ht="15.6">
      <c r="A2048" s="11">
        <v>2205</v>
      </c>
      <c r="B2048" s="12">
        <v>46299</v>
      </c>
      <c r="C2048" s="11">
        <f t="shared" si="217"/>
        <v>2026</v>
      </c>
      <c r="D2048" s="13" t="str">
        <f t="shared" si="218"/>
        <v>Oct</v>
      </c>
      <c r="E2048" s="14" t="str">
        <f t="shared" si="219"/>
        <v>Q4</v>
      </c>
      <c r="F2048" s="11" t="s">
        <v>44</v>
      </c>
      <c r="G2048" s="11" t="s">
        <v>71</v>
      </c>
      <c r="H2048" s="11" t="s">
        <v>26</v>
      </c>
      <c r="I2048" s="11" t="s">
        <v>37</v>
      </c>
      <c r="J2048" s="11" t="s">
        <v>33</v>
      </c>
      <c r="K2048" s="11" t="s">
        <v>34</v>
      </c>
      <c r="L2048" s="15">
        <v>5</v>
      </c>
      <c r="M2048" s="16">
        <v>90.12</v>
      </c>
      <c r="N2048" s="17">
        <v>0</v>
      </c>
      <c r="O2048" s="16">
        <v>46.67</v>
      </c>
      <c r="P2048" s="16">
        <f t="shared" si="220"/>
        <v>450.6</v>
      </c>
      <c r="Q2048" s="16">
        <f t="shared" si="221"/>
        <v>233.35</v>
      </c>
      <c r="R2048" s="16">
        <f t="shared" si="222"/>
        <v>217.25</v>
      </c>
      <c r="S2048" s="18">
        <f t="shared" si="223"/>
        <v>0.48213493120284101</v>
      </c>
      <c r="T2048" s="19">
        <f>YEAR(SalesDataTable[[#This Row],[Order Date]])</f>
        <v>2026</v>
      </c>
      <c r="U2048" s="18" t="str">
        <f>"Q"&amp;ROUNDUP(MONTH(SalesDataTable[[#This Row],[Order Date]])/3,0)</f>
        <v>Q4</v>
      </c>
      <c r="V2048" s="15">
        <f>MONTH(SalesDataTable[[#This Row],[Order Date]])</f>
        <v>10</v>
      </c>
      <c r="W2048" s="18" t="str">
        <f>TEXT(SalesDataTable[[#This Row],[Order Date]],"mmm")</f>
        <v>Oct</v>
      </c>
    </row>
    <row r="2049" spans="1:23" ht="15.6">
      <c r="A2049" s="11">
        <v>2374</v>
      </c>
      <c r="B2049" s="12">
        <v>46299</v>
      </c>
      <c r="C2049" s="11">
        <f t="shared" si="217"/>
        <v>2026</v>
      </c>
      <c r="D2049" s="13" t="str">
        <f t="shared" si="218"/>
        <v>Oct</v>
      </c>
      <c r="E2049" s="14" t="str">
        <f t="shared" si="219"/>
        <v>Q4</v>
      </c>
      <c r="F2049" s="11" t="s">
        <v>44</v>
      </c>
      <c r="G2049" s="11" t="s">
        <v>71</v>
      </c>
      <c r="H2049" s="11" t="s">
        <v>52</v>
      </c>
      <c r="I2049" s="11" t="s">
        <v>27</v>
      </c>
      <c r="J2049" s="11" t="s">
        <v>33</v>
      </c>
      <c r="K2049" s="11" t="s">
        <v>70</v>
      </c>
      <c r="L2049" s="15">
        <v>1</v>
      </c>
      <c r="M2049" s="16">
        <v>70.400000000000006</v>
      </c>
      <c r="N2049" s="17">
        <v>0</v>
      </c>
      <c r="O2049" s="16">
        <v>32.43</v>
      </c>
      <c r="P2049" s="16">
        <f t="shared" si="220"/>
        <v>70.400000000000006</v>
      </c>
      <c r="Q2049" s="16">
        <f t="shared" si="221"/>
        <v>32.43</v>
      </c>
      <c r="R2049" s="16">
        <f t="shared" si="222"/>
        <v>37.97</v>
      </c>
      <c r="S2049" s="18">
        <f t="shared" si="223"/>
        <v>0.53934659090909098</v>
      </c>
      <c r="T2049" s="19">
        <f>YEAR(SalesDataTable[[#This Row],[Order Date]])</f>
        <v>2026</v>
      </c>
      <c r="U2049" s="18" t="str">
        <f>"Q"&amp;ROUNDUP(MONTH(SalesDataTable[[#This Row],[Order Date]])/3,0)</f>
        <v>Q4</v>
      </c>
      <c r="V2049" s="15">
        <f>MONTH(SalesDataTable[[#This Row],[Order Date]])</f>
        <v>10</v>
      </c>
      <c r="W2049" s="18" t="str">
        <f>TEXT(SalesDataTable[[#This Row],[Order Date]],"mmm")</f>
        <v>Oct</v>
      </c>
    </row>
    <row r="2050" spans="1:23" ht="15.6">
      <c r="A2050" s="11">
        <v>4840</v>
      </c>
      <c r="B2050" s="12">
        <v>46299</v>
      </c>
      <c r="C2050" s="11">
        <f t="shared" ref="C2050:C2113" si="224">YEAR(B2050)</f>
        <v>2026</v>
      </c>
      <c r="D2050" s="13" t="str">
        <f t="shared" ref="D2050:D2113" si="225">TEXT(B2050,"MMM")</f>
        <v>Oct</v>
      </c>
      <c r="E2050" s="14" t="str">
        <f t="shared" ref="E2050:E2113" si="226">"Q"&amp;ROUNDUP(MONTH(B2050)/3,0)</f>
        <v>Q4</v>
      </c>
      <c r="F2050" s="11" t="s">
        <v>30</v>
      </c>
      <c r="G2050" s="11" t="s">
        <v>67</v>
      </c>
      <c r="H2050" s="11" t="s">
        <v>32</v>
      </c>
      <c r="I2050" s="11" t="s">
        <v>40</v>
      </c>
      <c r="J2050" s="11" t="s">
        <v>47</v>
      </c>
      <c r="K2050" s="11" t="s">
        <v>53</v>
      </c>
      <c r="L2050" s="15">
        <v>6</v>
      </c>
      <c r="M2050" s="16">
        <v>191.08</v>
      </c>
      <c r="N2050" s="17">
        <v>0.1</v>
      </c>
      <c r="O2050" s="16">
        <v>102.93</v>
      </c>
      <c r="P2050" s="16">
        <f t="shared" ref="P2050:P2113" si="227">L2050*M2050*(1-N2050)</f>
        <v>1031.8320000000001</v>
      </c>
      <c r="Q2050" s="16">
        <f t="shared" ref="Q2050:Q2113" si="228">L2050*O2050</f>
        <v>617.58000000000004</v>
      </c>
      <c r="R2050" s="16">
        <f t="shared" ref="R2050:R2113" si="229">P2050-Q2050</f>
        <v>414.25200000000001</v>
      </c>
      <c r="S2050" s="18">
        <f t="shared" ref="S2050:S2113" si="230">IFERROR(R2050/P2050,0)</f>
        <v>0.40147233270532401</v>
      </c>
      <c r="T2050" s="19">
        <f>YEAR(SalesDataTable[[#This Row],[Order Date]])</f>
        <v>2026</v>
      </c>
      <c r="U2050" s="18" t="str">
        <f>"Q"&amp;ROUNDUP(MONTH(SalesDataTable[[#This Row],[Order Date]])/3,0)</f>
        <v>Q4</v>
      </c>
      <c r="V2050" s="15">
        <f>MONTH(SalesDataTable[[#This Row],[Order Date]])</f>
        <v>10</v>
      </c>
      <c r="W2050" s="18" t="str">
        <f>TEXT(SalesDataTable[[#This Row],[Order Date]],"mmm")</f>
        <v>Oct</v>
      </c>
    </row>
    <row r="2051" spans="1:23" ht="15.6">
      <c r="A2051" s="11">
        <v>4984</v>
      </c>
      <c r="B2051" s="12">
        <v>46299</v>
      </c>
      <c r="C2051" s="11">
        <f t="shared" si="224"/>
        <v>2026</v>
      </c>
      <c r="D2051" s="13" t="str">
        <f t="shared" si="225"/>
        <v>Oct</v>
      </c>
      <c r="E2051" s="14" t="str">
        <f t="shared" si="226"/>
        <v>Q4</v>
      </c>
      <c r="F2051" s="11" t="s">
        <v>35</v>
      </c>
      <c r="G2051" s="11" t="s">
        <v>76</v>
      </c>
      <c r="H2051" s="11" t="s">
        <v>26</v>
      </c>
      <c r="I2051" s="11" t="s">
        <v>27</v>
      </c>
      <c r="J2051" s="11" t="s">
        <v>58</v>
      </c>
      <c r="K2051" s="11" t="s">
        <v>66</v>
      </c>
      <c r="L2051" s="15">
        <v>1</v>
      </c>
      <c r="M2051" s="16">
        <v>36.590000000000003</v>
      </c>
      <c r="N2051" s="17">
        <v>0</v>
      </c>
      <c r="O2051" s="16">
        <v>13.62</v>
      </c>
      <c r="P2051" s="16">
        <f t="shared" si="227"/>
        <v>36.590000000000003</v>
      </c>
      <c r="Q2051" s="16">
        <f t="shared" si="228"/>
        <v>13.62</v>
      </c>
      <c r="R2051" s="16">
        <f t="shared" si="229"/>
        <v>22.97</v>
      </c>
      <c r="S2051" s="18">
        <f t="shared" si="230"/>
        <v>0.62776714949439705</v>
      </c>
      <c r="T2051" s="19">
        <f>YEAR(SalesDataTable[[#This Row],[Order Date]])</f>
        <v>2026</v>
      </c>
      <c r="U2051" s="18" t="str">
        <f>"Q"&amp;ROUNDUP(MONTH(SalesDataTable[[#This Row],[Order Date]])/3,0)</f>
        <v>Q4</v>
      </c>
      <c r="V2051" s="15">
        <f>MONTH(SalesDataTable[[#This Row],[Order Date]])</f>
        <v>10</v>
      </c>
      <c r="W2051" s="18" t="str">
        <f>TEXT(SalesDataTable[[#This Row],[Order Date]],"mmm")</f>
        <v>Oct</v>
      </c>
    </row>
    <row r="2052" spans="1:23" ht="15.6">
      <c r="A2052" s="11">
        <v>641</v>
      </c>
      <c r="B2052" s="12">
        <v>46300</v>
      </c>
      <c r="C2052" s="11">
        <f t="shared" si="224"/>
        <v>2026</v>
      </c>
      <c r="D2052" s="13" t="str">
        <f t="shared" si="225"/>
        <v>Oct</v>
      </c>
      <c r="E2052" s="14" t="str">
        <f t="shared" si="226"/>
        <v>Q4</v>
      </c>
      <c r="F2052" s="11" t="s">
        <v>30</v>
      </c>
      <c r="G2052" s="11" t="s">
        <v>65</v>
      </c>
      <c r="H2052" s="11" t="s">
        <v>43</v>
      </c>
      <c r="I2052" s="11" t="s">
        <v>27</v>
      </c>
      <c r="J2052" s="11" t="s">
        <v>47</v>
      </c>
      <c r="K2052" s="11" t="s">
        <v>75</v>
      </c>
      <c r="L2052" s="15">
        <v>2</v>
      </c>
      <c r="M2052" s="16">
        <v>125.38</v>
      </c>
      <c r="N2052" s="17">
        <v>0.05</v>
      </c>
      <c r="O2052" s="16">
        <v>59.12</v>
      </c>
      <c r="P2052" s="16">
        <f t="shared" si="227"/>
        <v>238.22200000000001</v>
      </c>
      <c r="Q2052" s="16">
        <f t="shared" si="228"/>
        <v>118.24</v>
      </c>
      <c r="R2052" s="16">
        <f t="shared" si="229"/>
        <v>119.982</v>
      </c>
      <c r="S2052" s="18">
        <f t="shared" si="230"/>
        <v>0.50365625341068399</v>
      </c>
      <c r="T2052" s="19">
        <f>YEAR(SalesDataTable[[#This Row],[Order Date]])</f>
        <v>2026</v>
      </c>
      <c r="U2052" s="18" t="str">
        <f>"Q"&amp;ROUNDUP(MONTH(SalesDataTable[[#This Row],[Order Date]])/3,0)</f>
        <v>Q4</v>
      </c>
      <c r="V2052" s="15">
        <f>MONTH(SalesDataTable[[#This Row],[Order Date]])</f>
        <v>10</v>
      </c>
      <c r="W2052" s="18" t="str">
        <f>TEXT(SalesDataTable[[#This Row],[Order Date]],"mmm")</f>
        <v>Oct</v>
      </c>
    </row>
    <row r="2053" spans="1:23" ht="15.6">
      <c r="A2053" s="11">
        <v>1358</v>
      </c>
      <c r="B2053" s="12">
        <v>46300</v>
      </c>
      <c r="C2053" s="11">
        <f t="shared" si="224"/>
        <v>2026</v>
      </c>
      <c r="D2053" s="13" t="str">
        <f t="shared" si="225"/>
        <v>Oct</v>
      </c>
      <c r="E2053" s="14" t="str">
        <f t="shared" si="226"/>
        <v>Q4</v>
      </c>
      <c r="F2053" s="11" t="s">
        <v>24</v>
      </c>
      <c r="G2053" s="11" t="s">
        <v>25</v>
      </c>
      <c r="H2053" s="11" t="s">
        <v>26</v>
      </c>
      <c r="I2053" s="11" t="s">
        <v>37</v>
      </c>
      <c r="J2053" s="11" t="s">
        <v>38</v>
      </c>
      <c r="K2053" s="11" t="s">
        <v>39</v>
      </c>
      <c r="L2053" s="15">
        <v>1</v>
      </c>
      <c r="M2053" s="16">
        <v>35.71</v>
      </c>
      <c r="N2053" s="17">
        <v>0</v>
      </c>
      <c r="O2053" s="16">
        <v>13.3</v>
      </c>
      <c r="P2053" s="16">
        <f t="shared" si="227"/>
        <v>35.71</v>
      </c>
      <c r="Q2053" s="16">
        <f t="shared" si="228"/>
        <v>13.3</v>
      </c>
      <c r="R2053" s="16">
        <f t="shared" si="229"/>
        <v>22.41</v>
      </c>
      <c r="S2053" s="18">
        <f t="shared" si="230"/>
        <v>0.62755530663679604</v>
      </c>
      <c r="T2053" s="19">
        <f>YEAR(SalesDataTable[[#This Row],[Order Date]])</f>
        <v>2026</v>
      </c>
      <c r="U2053" s="18" t="str">
        <f>"Q"&amp;ROUNDUP(MONTH(SalesDataTable[[#This Row],[Order Date]])/3,0)</f>
        <v>Q4</v>
      </c>
      <c r="V2053" s="15">
        <f>MONTH(SalesDataTable[[#This Row],[Order Date]])</f>
        <v>10</v>
      </c>
      <c r="W2053" s="18" t="str">
        <f>TEXT(SalesDataTable[[#This Row],[Order Date]],"mmm")</f>
        <v>Oct</v>
      </c>
    </row>
    <row r="2054" spans="1:23" ht="15.6">
      <c r="A2054" s="11">
        <v>3904</v>
      </c>
      <c r="B2054" s="12">
        <v>46300</v>
      </c>
      <c r="C2054" s="11">
        <f t="shared" si="224"/>
        <v>2026</v>
      </c>
      <c r="D2054" s="13" t="str">
        <f t="shared" si="225"/>
        <v>Oct</v>
      </c>
      <c r="E2054" s="14" t="str">
        <f t="shared" si="226"/>
        <v>Q4</v>
      </c>
      <c r="F2054" s="11" t="s">
        <v>30</v>
      </c>
      <c r="G2054" s="11" t="s">
        <v>51</v>
      </c>
      <c r="H2054" s="11" t="s">
        <v>26</v>
      </c>
      <c r="I2054" s="11" t="s">
        <v>27</v>
      </c>
      <c r="J2054" s="11" t="s">
        <v>38</v>
      </c>
      <c r="K2054" s="11" t="s">
        <v>56</v>
      </c>
      <c r="L2054" s="15">
        <v>2</v>
      </c>
      <c r="M2054" s="16">
        <v>46.72</v>
      </c>
      <c r="N2054" s="17">
        <v>0</v>
      </c>
      <c r="O2054" s="16">
        <v>18.39</v>
      </c>
      <c r="P2054" s="16">
        <f t="shared" si="227"/>
        <v>93.44</v>
      </c>
      <c r="Q2054" s="16">
        <f t="shared" si="228"/>
        <v>36.78</v>
      </c>
      <c r="R2054" s="16">
        <f t="shared" si="229"/>
        <v>56.66</v>
      </c>
      <c r="S2054" s="18">
        <f t="shared" si="230"/>
        <v>0.606378424657534</v>
      </c>
      <c r="T2054" s="19">
        <f>YEAR(SalesDataTable[[#This Row],[Order Date]])</f>
        <v>2026</v>
      </c>
      <c r="U2054" s="18" t="str">
        <f>"Q"&amp;ROUNDUP(MONTH(SalesDataTable[[#This Row],[Order Date]])/3,0)</f>
        <v>Q4</v>
      </c>
      <c r="V2054" s="15">
        <f>MONTH(SalesDataTable[[#This Row],[Order Date]])</f>
        <v>10</v>
      </c>
      <c r="W2054" s="18" t="str">
        <f>TEXT(SalesDataTable[[#This Row],[Order Date]],"mmm")</f>
        <v>Oct</v>
      </c>
    </row>
    <row r="2055" spans="1:23" ht="15.6">
      <c r="A2055" s="11">
        <v>4336</v>
      </c>
      <c r="B2055" s="12">
        <v>46300</v>
      </c>
      <c r="C2055" s="11">
        <f t="shared" si="224"/>
        <v>2026</v>
      </c>
      <c r="D2055" s="13" t="str">
        <f t="shared" si="225"/>
        <v>Oct</v>
      </c>
      <c r="E2055" s="14" t="str">
        <f t="shared" si="226"/>
        <v>Q4</v>
      </c>
      <c r="F2055" s="11" t="s">
        <v>24</v>
      </c>
      <c r="G2055" s="11" t="s">
        <v>74</v>
      </c>
      <c r="H2055" s="11" t="s">
        <v>52</v>
      </c>
      <c r="I2055" s="11" t="s">
        <v>27</v>
      </c>
      <c r="J2055" s="11" t="s">
        <v>33</v>
      </c>
      <c r="K2055" s="11" t="s">
        <v>41</v>
      </c>
      <c r="L2055" s="15">
        <v>1</v>
      </c>
      <c r="M2055" s="16">
        <v>143.16999999999999</v>
      </c>
      <c r="N2055" s="17">
        <v>0.05</v>
      </c>
      <c r="O2055" s="16">
        <v>81.290000000000006</v>
      </c>
      <c r="P2055" s="16">
        <f t="shared" si="227"/>
        <v>136.01150000000001</v>
      </c>
      <c r="Q2055" s="16">
        <f t="shared" si="228"/>
        <v>81.290000000000006</v>
      </c>
      <c r="R2055" s="16">
        <f t="shared" si="229"/>
        <v>54.721499999999999</v>
      </c>
      <c r="S2055" s="18">
        <f t="shared" si="230"/>
        <v>0.40232995004098898</v>
      </c>
      <c r="T2055" s="19">
        <f>YEAR(SalesDataTable[[#This Row],[Order Date]])</f>
        <v>2026</v>
      </c>
      <c r="U2055" s="18" t="str">
        <f>"Q"&amp;ROUNDUP(MONTH(SalesDataTable[[#This Row],[Order Date]])/3,0)</f>
        <v>Q4</v>
      </c>
      <c r="V2055" s="15">
        <f>MONTH(SalesDataTable[[#This Row],[Order Date]])</f>
        <v>10</v>
      </c>
      <c r="W2055" s="18" t="str">
        <f>TEXT(SalesDataTable[[#This Row],[Order Date]],"mmm")</f>
        <v>Oct</v>
      </c>
    </row>
    <row r="2056" spans="1:23" ht="15.6">
      <c r="A2056" s="11">
        <v>4705</v>
      </c>
      <c r="B2056" s="12">
        <v>46300</v>
      </c>
      <c r="C2056" s="11">
        <f t="shared" si="224"/>
        <v>2026</v>
      </c>
      <c r="D2056" s="13" t="str">
        <f t="shared" si="225"/>
        <v>Oct</v>
      </c>
      <c r="E2056" s="14" t="str">
        <f t="shared" si="226"/>
        <v>Q4</v>
      </c>
      <c r="F2056" s="11" t="s">
        <v>24</v>
      </c>
      <c r="G2056" s="11" t="s">
        <v>25</v>
      </c>
      <c r="H2056" s="11" t="s">
        <v>43</v>
      </c>
      <c r="I2056" s="11" t="s">
        <v>27</v>
      </c>
      <c r="J2056" s="11" t="s">
        <v>47</v>
      </c>
      <c r="K2056" s="11" t="s">
        <v>75</v>
      </c>
      <c r="L2056" s="15">
        <v>1</v>
      </c>
      <c r="M2056" s="16">
        <v>125.88</v>
      </c>
      <c r="N2056" s="17">
        <v>0</v>
      </c>
      <c r="O2056" s="16">
        <v>62.46</v>
      </c>
      <c r="P2056" s="16">
        <f t="shared" si="227"/>
        <v>125.88</v>
      </c>
      <c r="Q2056" s="16">
        <f t="shared" si="228"/>
        <v>62.46</v>
      </c>
      <c r="R2056" s="16">
        <f t="shared" si="229"/>
        <v>63.42</v>
      </c>
      <c r="S2056" s="18">
        <f t="shared" si="230"/>
        <v>0.50381315538608196</v>
      </c>
      <c r="T2056" s="19">
        <f>YEAR(SalesDataTable[[#This Row],[Order Date]])</f>
        <v>2026</v>
      </c>
      <c r="U2056" s="18" t="str">
        <f>"Q"&amp;ROUNDUP(MONTH(SalesDataTable[[#This Row],[Order Date]])/3,0)</f>
        <v>Q4</v>
      </c>
      <c r="V2056" s="15">
        <f>MONTH(SalesDataTable[[#This Row],[Order Date]])</f>
        <v>10</v>
      </c>
      <c r="W2056" s="18" t="str">
        <f>TEXT(SalesDataTable[[#This Row],[Order Date]],"mmm")</f>
        <v>Oct</v>
      </c>
    </row>
    <row r="2057" spans="1:23" ht="15.6">
      <c r="A2057" s="11">
        <v>1094</v>
      </c>
      <c r="B2057" s="12">
        <v>46301</v>
      </c>
      <c r="C2057" s="11">
        <f t="shared" si="224"/>
        <v>2026</v>
      </c>
      <c r="D2057" s="13" t="str">
        <f t="shared" si="225"/>
        <v>Oct</v>
      </c>
      <c r="E2057" s="14" t="str">
        <f t="shared" si="226"/>
        <v>Q4</v>
      </c>
      <c r="F2057" s="11" t="s">
        <v>44</v>
      </c>
      <c r="G2057" s="11" t="s">
        <v>45</v>
      </c>
      <c r="H2057" s="11" t="s">
        <v>26</v>
      </c>
      <c r="I2057" s="11" t="s">
        <v>37</v>
      </c>
      <c r="J2057" s="11" t="s">
        <v>58</v>
      </c>
      <c r="K2057" s="11" t="s">
        <v>62</v>
      </c>
      <c r="L2057" s="15">
        <v>2</v>
      </c>
      <c r="M2057" s="16">
        <v>121.81</v>
      </c>
      <c r="N2057" s="17">
        <v>0.05</v>
      </c>
      <c r="O2057" s="16">
        <v>67.72</v>
      </c>
      <c r="P2057" s="16">
        <f t="shared" si="227"/>
        <v>231.43899999999999</v>
      </c>
      <c r="Q2057" s="16">
        <f t="shared" si="228"/>
        <v>135.44</v>
      </c>
      <c r="R2057" s="16">
        <f t="shared" si="229"/>
        <v>95.998999999999995</v>
      </c>
      <c r="S2057" s="18">
        <f t="shared" si="230"/>
        <v>0.41479180259161202</v>
      </c>
      <c r="T2057" s="19">
        <f>YEAR(SalesDataTable[[#This Row],[Order Date]])</f>
        <v>2026</v>
      </c>
      <c r="U2057" s="18" t="str">
        <f>"Q"&amp;ROUNDUP(MONTH(SalesDataTable[[#This Row],[Order Date]])/3,0)</f>
        <v>Q4</v>
      </c>
      <c r="V2057" s="15">
        <f>MONTH(SalesDataTable[[#This Row],[Order Date]])</f>
        <v>10</v>
      </c>
      <c r="W2057" s="18" t="str">
        <f>TEXT(SalesDataTable[[#This Row],[Order Date]],"mmm")</f>
        <v>Oct</v>
      </c>
    </row>
    <row r="2058" spans="1:23" ht="15.6">
      <c r="A2058" s="11">
        <v>3926</v>
      </c>
      <c r="B2058" s="12">
        <v>46301</v>
      </c>
      <c r="C2058" s="11">
        <f t="shared" si="224"/>
        <v>2026</v>
      </c>
      <c r="D2058" s="13" t="str">
        <f t="shared" si="225"/>
        <v>Oct</v>
      </c>
      <c r="E2058" s="14" t="str">
        <f t="shared" si="226"/>
        <v>Q4</v>
      </c>
      <c r="F2058" s="11" t="s">
        <v>35</v>
      </c>
      <c r="G2058" s="11" t="s">
        <v>49</v>
      </c>
      <c r="H2058" s="11" t="s">
        <v>26</v>
      </c>
      <c r="I2058" s="11" t="s">
        <v>40</v>
      </c>
      <c r="J2058" s="11" t="s">
        <v>33</v>
      </c>
      <c r="K2058" s="11" t="s">
        <v>61</v>
      </c>
      <c r="L2058" s="15">
        <v>6</v>
      </c>
      <c r="M2058" s="16">
        <v>154.93</v>
      </c>
      <c r="N2058" s="17">
        <v>0.05</v>
      </c>
      <c r="O2058" s="16">
        <v>79.430000000000007</v>
      </c>
      <c r="P2058" s="16">
        <f t="shared" si="227"/>
        <v>883.101</v>
      </c>
      <c r="Q2058" s="16">
        <f t="shared" si="228"/>
        <v>476.58</v>
      </c>
      <c r="R2058" s="16">
        <f t="shared" si="229"/>
        <v>406.52100000000002</v>
      </c>
      <c r="S2058" s="18">
        <f t="shared" si="230"/>
        <v>0.46033352923391502</v>
      </c>
      <c r="T2058" s="19">
        <f>YEAR(SalesDataTable[[#This Row],[Order Date]])</f>
        <v>2026</v>
      </c>
      <c r="U2058" s="18" t="str">
        <f>"Q"&amp;ROUNDUP(MONTH(SalesDataTable[[#This Row],[Order Date]])/3,0)</f>
        <v>Q4</v>
      </c>
      <c r="V2058" s="15">
        <f>MONTH(SalesDataTable[[#This Row],[Order Date]])</f>
        <v>10</v>
      </c>
      <c r="W2058" s="18" t="str">
        <f>TEXT(SalesDataTable[[#This Row],[Order Date]],"mmm")</f>
        <v>Oct</v>
      </c>
    </row>
    <row r="2059" spans="1:23" ht="15.6">
      <c r="A2059" s="11">
        <v>524</v>
      </c>
      <c r="B2059" s="12">
        <v>46302</v>
      </c>
      <c r="C2059" s="11">
        <f t="shared" si="224"/>
        <v>2026</v>
      </c>
      <c r="D2059" s="13" t="str">
        <f t="shared" si="225"/>
        <v>Oct</v>
      </c>
      <c r="E2059" s="14" t="str">
        <f t="shared" si="226"/>
        <v>Q4</v>
      </c>
      <c r="F2059" s="11" t="s">
        <v>44</v>
      </c>
      <c r="G2059" s="11" t="s">
        <v>57</v>
      </c>
      <c r="H2059" s="11" t="s">
        <v>43</v>
      </c>
      <c r="I2059" s="11" t="s">
        <v>37</v>
      </c>
      <c r="J2059" s="11" t="s">
        <v>28</v>
      </c>
      <c r="K2059" s="11" t="s">
        <v>54</v>
      </c>
      <c r="L2059" s="15">
        <v>2</v>
      </c>
      <c r="M2059" s="16">
        <v>101.1</v>
      </c>
      <c r="N2059" s="17">
        <v>0.15</v>
      </c>
      <c r="O2059" s="16">
        <v>51.61</v>
      </c>
      <c r="P2059" s="16">
        <f t="shared" si="227"/>
        <v>171.87</v>
      </c>
      <c r="Q2059" s="16">
        <f t="shared" si="228"/>
        <v>103.22</v>
      </c>
      <c r="R2059" s="16">
        <f t="shared" si="229"/>
        <v>68.650000000000006</v>
      </c>
      <c r="S2059" s="18">
        <f t="shared" si="230"/>
        <v>0.39942980159422797</v>
      </c>
      <c r="T2059" s="19">
        <f>YEAR(SalesDataTable[[#This Row],[Order Date]])</f>
        <v>2026</v>
      </c>
      <c r="U2059" s="18" t="str">
        <f>"Q"&amp;ROUNDUP(MONTH(SalesDataTable[[#This Row],[Order Date]])/3,0)</f>
        <v>Q4</v>
      </c>
      <c r="V2059" s="15">
        <f>MONTH(SalesDataTable[[#This Row],[Order Date]])</f>
        <v>10</v>
      </c>
      <c r="W2059" s="18" t="str">
        <f>TEXT(SalesDataTable[[#This Row],[Order Date]],"mmm")</f>
        <v>Oct</v>
      </c>
    </row>
    <row r="2060" spans="1:23" ht="15.6">
      <c r="A2060" s="11">
        <v>2277</v>
      </c>
      <c r="B2060" s="12">
        <v>46302</v>
      </c>
      <c r="C2060" s="11">
        <f t="shared" si="224"/>
        <v>2026</v>
      </c>
      <c r="D2060" s="13" t="str">
        <f t="shared" si="225"/>
        <v>Oct</v>
      </c>
      <c r="E2060" s="14" t="str">
        <f t="shared" si="226"/>
        <v>Q4</v>
      </c>
      <c r="F2060" s="11" t="s">
        <v>24</v>
      </c>
      <c r="G2060" s="11" t="s">
        <v>25</v>
      </c>
      <c r="H2060" s="11" t="s">
        <v>26</v>
      </c>
      <c r="I2060" s="11" t="s">
        <v>37</v>
      </c>
      <c r="J2060" s="11" t="s">
        <v>28</v>
      </c>
      <c r="K2060" s="11" t="s">
        <v>54</v>
      </c>
      <c r="L2060" s="15">
        <v>2</v>
      </c>
      <c r="M2060" s="16">
        <v>105</v>
      </c>
      <c r="N2060" s="17">
        <v>0</v>
      </c>
      <c r="O2060" s="16">
        <v>50.3</v>
      </c>
      <c r="P2060" s="16">
        <f t="shared" si="227"/>
        <v>210</v>
      </c>
      <c r="Q2060" s="16">
        <f t="shared" si="228"/>
        <v>100.6</v>
      </c>
      <c r="R2060" s="16">
        <f t="shared" si="229"/>
        <v>109.4</v>
      </c>
      <c r="S2060" s="18">
        <f t="shared" si="230"/>
        <v>0.52095238095238094</v>
      </c>
      <c r="T2060" s="19">
        <f>YEAR(SalesDataTable[[#This Row],[Order Date]])</f>
        <v>2026</v>
      </c>
      <c r="U2060" s="18" t="str">
        <f>"Q"&amp;ROUNDUP(MONTH(SalesDataTable[[#This Row],[Order Date]])/3,0)</f>
        <v>Q4</v>
      </c>
      <c r="V2060" s="15">
        <f>MONTH(SalesDataTable[[#This Row],[Order Date]])</f>
        <v>10</v>
      </c>
      <c r="W2060" s="18" t="str">
        <f>TEXT(SalesDataTable[[#This Row],[Order Date]],"mmm")</f>
        <v>Oct</v>
      </c>
    </row>
    <row r="2061" spans="1:23" ht="15.6">
      <c r="A2061" s="11">
        <v>2442</v>
      </c>
      <c r="B2061" s="12">
        <v>46302</v>
      </c>
      <c r="C2061" s="11">
        <f t="shared" si="224"/>
        <v>2026</v>
      </c>
      <c r="D2061" s="13" t="str">
        <f t="shared" si="225"/>
        <v>Oct</v>
      </c>
      <c r="E2061" s="14" t="str">
        <f t="shared" si="226"/>
        <v>Q4</v>
      </c>
      <c r="F2061" s="11" t="s">
        <v>35</v>
      </c>
      <c r="G2061" s="11" t="s">
        <v>36</v>
      </c>
      <c r="H2061" s="11" t="s">
        <v>32</v>
      </c>
      <c r="I2061" s="11" t="s">
        <v>40</v>
      </c>
      <c r="J2061" s="11" t="s">
        <v>33</v>
      </c>
      <c r="K2061" s="11" t="s">
        <v>61</v>
      </c>
      <c r="L2061" s="15">
        <v>4</v>
      </c>
      <c r="M2061" s="16">
        <v>157.12</v>
      </c>
      <c r="N2061" s="17">
        <v>0.15</v>
      </c>
      <c r="O2061" s="16">
        <v>77.98</v>
      </c>
      <c r="P2061" s="16">
        <f t="shared" si="227"/>
        <v>534.20799999999997</v>
      </c>
      <c r="Q2061" s="16">
        <f t="shared" si="228"/>
        <v>311.92</v>
      </c>
      <c r="R2061" s="16">
        <f t="shared" si="229"/>
        <v>222.28800000000001</v>
      </c>
      <c r="S2061" s="18">
        <f t="shared" si="230"/>
        <v>0.41610758356295702</v>
      </c>
      <c r="T2061" s="19">
        <f>YEAR(SalesDataTable[[#This Row],[Order Date]])</f>
        <v>2026</v>
      </c>
      <c r="U2061" s="18" t="str">
        <f>"Q"&amp;ROUNDUP(MONTH(SalesDataTable[[#This Row],[Order Date]])/3,0)</f>
        <v>Q4</v>
      </c>
      <c r="V2061" s="15">
        <f>MONTH(SalesDataTable[[#This Row],[Order Date]])</f>
        <v>10</v>
      </c>
      <c r="W2061" s="18" t="str">
        <f>TEXT(SalesDataTable[[#This Row],[Order Date]],"mmm")</f>
        <v>Oct</v>
      </c>
    </row>
    <row r="2062" spans="1:23" ht="15.6">
      <c r="A2062" s="11">
        <v>2809</v>
      </c>
      <c r="B2062" s="12">
        <v>46302</v>
      </c>
      <c r="C2062" s="11">
        <f t="shared" si="224"/>
        <v>2026</v>
      </c>
      <c r="D2062" s="13" t="str">
        <f t="shared" si="225"/>
        <v>Oct</v>
      </c>
      <c r="E2062" s="14" t="str">
        <f t="shared" si="226"/>
        <v>Q4</v>
      </c>
      <c r="F2062" s="11" t="s">
        <v>44</v>
      </c>
      <c r="G2062" s="11" t="s">
        <v>57</v>
      </c>
      <c r="H2062" s="11" t="s">
        <v>26</v>
      </c>
      <c r="I2062" s="11" t="s">
        <v>27</v>
      </c>
      <c r="J2062" s="11" t="s">
        <v>33</v>
      </c>
      <c r="K2062" s="11" t="s">
        <v>70</v>
      </c>
      <c r="L2062" s="15">
        <v>3</v>
      </c>
      <c r="M2062" s="16">
        <v>70.239999999999995</v>
      </c>
      <c r="N2062" s="17">
        <v>0.05</v>
      </c>
      <c r="O2062" s="16">
        <v>31.96</v>
      </c>
      <c r="P2062" s="16">
        <f t="shared" si="227"/>
        <v>200.184</v>
      </c>
      <c r="Q2062" s="16">
        <f t="shared" si="228"/>
        <v>95.88</v>
      </c>
      <c r="R2062" s="16">
        <f t="shared" si="229"/>
        <v>104.304</v>
      </c>
      <c r="S2062" s="18">
        <f t="shared" si="230"/>
        <v>0.52104064260880001</v>
      </c>
      <c r="T2062" s="19">
        <f>YEAR(SalesDataTable[[#This Row],[Order Date]])</f>
        <v>2026</v>
      </c>
      <c r="U2062" s="18" t="str">
        <f>"Q"&amp;ROUNDUP(MONTH(SalesDataTable[[#This Row],[Order Date]])/3,0)</f>
        <v>Q4</v>
      </c>
      <c r="V2062" s="15">
        <f>MONTH(SalesDataTable[[#This Row],[Order Date]])</f>
        <v>10</v>
      </c>
      <c r="W2062" s="18" t="str">
        <f>TEXT(SalesDataTable[[#This Row],[Order Date]],"mmm")</f>
        <v>Oct</v>
      </c>
    </row>
    <row r="2063" spans="1:23" ht="15.6">
      <c r="A2063" s="11">
        <v>2946</v>
      </c>
      <c r="B2063" s="12">
        <v>46302</v>
      </c>
      <c r="C2063" s="11">
        <f t="shared" si="224"/>
        <v>2026</v>
      </c>
      <c r="D2063" s="13" t="str">
        <f t="shared" si="225"/>
        <v>Oct</v>
      </c>
      <c r="E2063" s="14" t="str">
        <f t="shared" si="226"/>
        <v>Q4</v>
      </c>
      <c r="F2063" s="11" t="s">
        <v>35</v>
      </c>
      <c r="G2063" s="11" t="s">
        <v>76</v>
      </c>
      <c r="H2063" s="11" t="s">
        <v>26</v>
      </c>
      <c r="I2063" s="11" t="s">
        <v>27</v>
      </c>
      <c r="J2063" s="11" t="s">
        <v>28</v>
      </c>
      <c r="K2063" s="11" t="s">
        <v>54</v>
      </c>
      <c r="L2063" s="15">
        <v>1</v>
      </c>
      <c r="M2063" s="16">
        <v>103.48</v>
      </c>
      <c r="N2063" s="17">
        <v>0.1</v>
      </c>
      <c r="O2063" s="16">
        <v>51.33</v>
      </c>
      <c r="P2063" s="16">
        <f t="shared" si="227"/>
        <v>93.132000000000005</v>
      </c>
      <c r="Q2063" s="16">
        <f t="shared" si="228"/>
        <v>51.33</v>
      </c>
      <c r="R2063" s="16">
        <f t="shared" si="229"/>
        <v>41.802</v>
      </c>
      <c r="S2063" s="18">
        <f t="shared" si="230"/>
        <v>0.44884679809302902</v>
      </c>
      <c r="T2063" s="19">
        <f>YEAR(SalesDataTable[[#This Row],[Order Date]])</f>
        <v>2026</v>
      </c>
      <c r="U2063" s="18" t="str">
        <f>"Q"&amp;ROUNDUP(MONTH(SalesDataTable[[#This Row],[Order Date]])/3,0)</f>
        <v>Q4</v>
      </c>
      <c r="V2063" s="15">
        <f>MONTH(SalesDataTable[[#This Row],[Order Date]])</f>
        <v>10</v>
      </c>
      <c r="W2063" s="18" t="str">
        <f>TEXT(SalesDataTable[[#This Row],[Order Date]],"mmm")</f>
        <v>Oct</v>
      </c>
    </row>
    <row r="2064" spans="1:23" ht="15.6">
      <c r="A2064" s="11">
        <v>4147</v>
      </c>
      <c r="B2064" s="12">
        <v>46302</v>
      </c>
      <c r="C2064" s="11">
        <f t="shared" si="224"/>
        <v>2026</v>
      </c>
      <c r="D2064" s="13" t="str">
        <f t="shared" si="225"/>
        <v>Oct</v>
      </c>
      <c r="E2064" s="14" t="str">
        <f t="shared" si="226"/>
        <v>Q4</v>
      </c>
      <c r="F2064" s="11" t="s">
        <v>30</v>
      </c>
      <c r="G2064" s="11" t="s">
        <v>67</v>
      </c>
      <c r="H2064" s="11" t="s">
        <v>43</v>
      </c>
      <c r="I2064" s="11" t="s">
        <v>27</v>
      </c>
      <c r="J2064" s="11" t="s">
        <v>28</v>
      </c>
      <c r="K2064" s="11" t="s">
        <v>50</v>
      </c>
      <c r="L2064" s="15">
        <v>3</v>
      </c>
      <c r="M2064" s="16">
        <v>40.770000000000003</v>
      </c>
      <c r="N2064" s="17">
        <v>0.05</v>
      </c>
      <c r="O2064" s="16">
        <v>16.68</v>
      </c>
      <c r="P2064" s="16">
        <f t="shared" si="227"/>
        <v>116.19450000000001</v>
      </c>
      <c r="Q2064" s="16">
        <f t="shared" si="228"/>
        <v>50.04</v>
      </c>
      <c r="R2064" s="16">
        <f t="shared" si="229"/>
        <v>66.154499999999999</v>
      </c>
      <c r="S2064" s="18">
        <f t="shared" si="230"/>
        <v>0.56934278300607999</v>
      </c>
      <c r="T2064" s="19">
        <f>YEAR(SalesDataTable[[#This Row],[Order Date]])</f>
        <v>2026</v>
      </c>
      <c r="U2064" s="18" t="str">
        <f>"Q"&amp;ROUNDUP(MONTH(SalesDataTable[[#This Row],[Order Date]])/3,0)</f>
        <v>Q4</v>
      </c>
      <c r="V2064" s="15">
        <f>MONTH(SalesDataTable[[#This Row],[Order Date]])</f>
        <v>10</v>
      </c>
      <c r="W2064" s="18" t="str">
        <f>TEXT(SalesDataTable[[#This Row],[Order Date]],"mmm")</f>
        <v>Oct</v>
      </c>
    </row>
    <row r="2065" spans="1:23" ht="15.6">
      <c r="A2065" s="11">
        <v>4164</v>
      </c>
      <c r="B2065" s="12">
        <v>46302</v>
      </c>
      <c r="C2065" s="11">
        <f t="shared" si="224"/>
        <v>2026</v>
      </c>
      <c r="D2065" s="13" t="str">
        <f t="shared" si="225"/>
        <v>Oct</v>
      </c>
      <c r="E2065" s="14" t="str">
        <f t="shared" si="226"/>
        <v>Q4</v>
      </c>
      <c r="F2065" s="11" t="s">
        <v>24</v>
      </c>
      <c r="G2065" s="11" t="s">
        <v>60</v>
      </c>
      <c r="H2065" s="11" t="s">
        <v>43</v>
      </c>
      <c r="I2065" s="11" t="s">
        <v>37</v>
      </c>
      <c r="J2065" s="11" t="s">
        <v>33</v>
      </c>
      <c r="K2065" s="11" t="s">
        <v>41</v>
      </c>
      <c r="L2065" s="15">
        <v>2</v>
      </c>
      <c r="M2065" s="16">
        <v>143.41999999999999</v>
      </c>
      <c r="N2065" s="17">
        <v>0</v>
      </c>
      <c r="O2065" s="16">
        <v>81.44</v>
      </c>
      <c r="P2065" s="16">
        <f t="shared" si="227"/>
        <v>286.83999999999997</v>
      </c>
      <c r="Q2065" s="16">
        <f t="shared" si="228"/>
        <v>162.88</v>
      </c>
      <c r="R2065" s="16">
        <f t="shared" si="229"/>
        <v>123.96</v>
      </c>
      <c r="S2065" s="18">
        <f t="shared" si="230"/>
        <v>0.432157300237066</v>
      </c>
      <c r="T2065" s="19">
        <f>YEAR(SalesDataTable[[#This Row],[Order Date]])</f>
        <v>2026</v>
      </c>
      <c r="U2065" s="18" t="str">
        <f>"Q"&amp;ROUNDUP(MONTH(SalesDataTable[[#This Row],[Order Date]])/3,0)</f>
        <v>Q4</v>
      </c>
      <c r="V2065" s="15">
        <f>MONTH(SalesDataTable[[#This Row],[Order Date]])</f>
        <v>10</v>
      </c>
      <c r="W2065" s="18" t="str">
        <f>TEXT(SalesDataTable[[#This Row],[Order Date]],"mmm")</f>
        <v>Oct</v>
      </c>
    </row>
    <row r="2066" spans="1:23" ht="15.6">
      <c r="A2066" s="11">
        <v>4275</v>
      </c>
      <c r="B2066" s="12">
        <v>46302</v>
      </c>
      <c r="C2066" s="11">
        <f t="shared" si="224"/>
        <v>2026</v>
      </c>
      <c r="D2066" s="13" t="str">
        <f t="shared" si="225"/>
        <v>Oct</v>
      </c>
      <c r="E2066" s="14" t="str">
        <f t="shared" si="226"/>
        <v>Q4</v>
      </c>
      <c r="F2066" s="11" t="s">
        <v>44</v>
      </c>
      <c r="G2066" s="11" t="s">
        <v>55</v>
      </c>
      <c r="H2066" s="11" t="s">
        <v>52</v>
      </c>
      <c r="I2066" s="11" t="s">
        <v>27</v>
      </c>
      <c r="J2066" s="11" t="s">
        <v>28</v>
      </c>
      <c r="K2066" s="11" t="s">
        <v>46</v>
      </c>
      <c r="L2066" s="15">
        <v>1</v>
      </c>
      <c r="M2066" s="16">
        <v>49.56</v>
      </c>
      <c r="N2066" s="17">
        <v>0.05</v>
      </c>
      <c r="O2066" s="16">
        <v>22.88</v>
      </c>
      <c r="P2066" s="16">
        <f t="shared" si="227"/>
        <v>47.082000000000001</v>
      </c>
      <c r="Q2066" s="16">
        <f t="shared" si="228"/>
        <v>22.88</v>
      </c>
      <c r="R2066" s="16">
        <f t="shared" si="229"/>
        <v>24.202000000000002</v>
      </c>
      <c r="S2066" s="18">
        <f t="shared" si="230"/>
        <v>0.51403933562720405</v>
      </c>
      <c r="T2066" s="19">
        <f>YEAR(SalesDataTable[[#This Row],[Order Date]])</f>
        <v>2026</v>
      </c>
      <c r="U2066" s="18" t="str">
        <f>"Q"&amp;ROUNDUP(MONTH(SalesDataTable[[#This Row],[Order Date]])/3,0)</f>
        <v>Q4</v>
      </c>
      <c r="V2066" s="15">
        <f>MONTH(SalesDataTable[[#This Row],[Order Date]])</f>
        <v>10</v>
      </c>
      <c r="W2066" s="18" t="str">
        <f>TEXT(SalesDataTable[[#This Row],[Order Date]],"mmm")</f>
        <v>Oct</v>
      </c>
    </row>
    <row r="2067" spans="1:23" ht="15.6">
      <c r="A2067" s="11">
        <v>5062</v>
      </c>
      <c r="B2067" s="12">
        <v>46302</v>
      </c>
      <c r="C2067" s="11">
        <f t="shared" si="224"/>
        <v>2026</v>
      </c>
      <c r="D2067" s="13" t="str">
        <f t="shared" si="225"/>
        <v>Oct</v>
      </c>
      <c r="E2067" s="14" t="str">
        <f t="shared" si="226"/>
        <v>Q4</v>
      </c>
      <c r="F2067" s="11" t="s">
        <v>30</v>
      </c>
      <c r="G2067" s="11" t="s">
        <v>67</v>
      </c>
      <c r="H2067" s="11" t="s">
        <v>26</v>
      </c>
      <c r="I2067" s="11" t="s">
        <v>27</v>
      </c>
      <c r="J2067" s="11" t="s">
        <v>38</v>
      </c>
      <c r="K2067" s="11" t="s">
        <v>68</v>
      </c>
      <c r="L2067" s="15">
        <v>4</v>
      </c>
      <c r="M2067" s="16">
        <v>131.05000000000001</v>
      </c>
      <c r="N2067" s="17">
        <v>0</v>
      </c>
      <c r="O2067" s="16">
        <v>67.37</v>
      </c>
      <c r="P2067" s="16">
        <f t="shared" si="227"/>
        <v>524.20000000000005</v>
      </c>
      <c r="Q2067" s="16">
        <f t="shared" si="228"/>
        <v>269.48</v>
      </c>
      <c r="R2067" s="16">
        <f t="shared" si="229"/>
        <v>254.72</v>
      </c>
      <c r="S2067" s="18">
        <f t="shared" si="230"/>
        <v>0.48592140404425799</v>
      </c>
      <c r="T2067" s="19">
        <f>YEAR(SalesDataTable[[#This Row],[Order Date]])</f>
        <v>2026</v>
      </c>
      <c r="U2067" s="18" t="str">
        <f>"Q"&amp;ROUNDUP(MONTH(SalesDataTable[[#This Row],[Order Date]])/3,0)</f>
        <v>Q4</v>
      </c>
      <c r="V2067" s="15">
        <f>MONTH(SalesDataTable[[#This Row],[Order Date]])</f>
        <v>10</v>
      </c>
      <c r="W2067" s="18" t="str">
        <f>TEXT(SalesDataTable[[#This Row],[Order Date]],"mmm")</f>
        <v>Oct</v>
      </c>
    </row>
    <row r="2068" spans="1:23" ht="15.6">
      <c r="A2068" s="11">
        <v>1126</v>
      </c>
      <c r="B2068" s="12">
        <v>46303</v>
      </c>
      <c r="C2068" s="11">
        <f t="shared" si="224"/>
        <v>2026</v>
      </c>
      <c r="D2068" s="13" t="str">
        <f t="shared" si="225"/>
        <v>Oct</v>
      </c>
      <c r="E2068" s="14" t="str">
        <f t="shared" si="226"/>
        <v>Q4</v>
      </c>
      <c r="F2068" s="11" t="s">
        <v>24</v>
      </c>
      <c r="G2068" s="11" t="s">
        <v>60</v>
      </c>
      <c r="H2068" s="11" t="s">
        <v>26</v>
      </c>
      <c r="I2068" s="11" t="s">
        <v>40</v>
      </c>
      <c r="J2068" s="11" t="s">
        <v>28</v>
      </c>
      <c r="K2068" s="11" t="s">
        <v>46</v>
      </c>
      <c r="L2068" s="15">
        <v>1</v>
      </c>
      <c r="M2068" s="16">
        <v>51.35</v>
      </c>
      <c r="N2068" s="17">
        <v>0</v>
      </c>
      <c r="O2068" s="16">
        <v>22.98</v>
      </c>
      <c r="P2068" s="16">
        <f t="shared" si="227"/>
        <v>51.35</v>
      </c>
      <c r="Q2068" s="16">
        <f t="shared" si="228"/>
        <v>22.98</v>
      </c>
      <c r="R2068" s="16">
        <f t="shared" si="229"/>
        <v>28.37</v>
      </c>
      <c r="S2068" s="18">
        <f t="shared" si="230"/>
        <v>0.55248296007789699</v>
      </c>
      <c r="T2068" s="19">
        <f>YEAR(SalesDataTable[[#This Row],[Order Date]])</f>
        <v>2026</v>
      </c>
      <c r="U2068" s="18" t="str">
        <f>"Q"&amp;ROUNDUP(MONTH(SalesDataTable[[#This Row],[Order Date]])/3,0)</f>
        <v>Q4</v>
      </c>
      <c r="V2068" s="15">
        <f>MONTH(SalesDataTable[[#This Row],[Order Date]])</f>
        <v>10</v>
      </c>
      <c r="W2068" s="18" t="str">
        <f>TEXT(SalesDataTable[[#This Row],[Order Date]],"mmm")</f>
        <v>Oct</v>
      </c>
    </row>
    <row r="2069" spans="1:23" ht="15.6">
      <c r="A2069" s="11">
        <v>1865</v>
      </c>
      <c r="B2069" s="12">
        <v>46303</v>
      </c>
      <c r="C2069" s="11">
        <f t="shared" si="224"/>
        <v>2026</v>
      </c>
      <c r="D2069" s="13" t="str">
        <f t="shared" si="225"/>
        <v>Oct</v>
      </c>
      <c r="E2069" s="14" t="str">
        <f t="shared" si="226"/>
        <v>Q4</v>
      </c>
      <c r="F2069" s="11" t="s">
        <v>44</v>
      </c>
      <c r="G2069" s="11" t="s">
        <v>57</v>
      </c>
      <c r="H2069" s="11" t="s">
        <v>26</v>
      </c>
      <c r="I2069" s="11" t="s">
        <v>27</v>
      </c>
      <c r="J2069" s="11" t="s">
        <v>58</v>
      </c>
      <c r="K2069" s="11" t="s">
        <v>59</v>
      </c>
      <c r="L2069" s="15">
        <v>1</v>
      </c>
      <c r="M2069" s="16">
        <v>39.659999999999997</v>
      </c>
      <c r="N2069" s="17">
        <v>0</v>
      </c>
      <c r="O2069" s="16">
        <v>14.39</v>
      </c>
      <c r="P2069" s="16">
        <f t="shared" si="227"/>
        <v>39.659999999999997</v>
      </c>
      <c r="Q2069" s="16">
        <f t="shared" si="228"/>
        <v>14.39</v>
      </c>
      <c r="R2069" s="16">
        <f t="shared" si="229"/>
        <v>25.27</v>
      </c>
      <c r="S2069" s="18">
        <f t="shared" si="230"/>
        <v>0.63716591023701497</v>
      </c>
      <c r="T2069" s="19">
        <f>YEAR(SalesDataTable[[#This Row],[Order Date]])</f>
        <v>2026</v>
      </c>
      <c r="U2069" s="18" t="str">
        <f>"Q"&amp;ROUNDUP(MONTH(SalesDataTable[[#This Row],[Order Date]])/3,0)</f>
        <v>Q4</v>
      </c>
      <c r="V2069" s="15">
        <f>MONTH(SalesDataTable[[#This Row],[Order Date]])</f>
        <v>10</v>
      </c>
      <c r="W2069" s="18" t="str">
        <f>TEXT(SalesDataTable[[#This Row],[Order Date]],"mmm")</f>
        <v>Oct</v>
      </c>
    </row>
    <row r="2070" spans="1:23" ht="15.6">
      <c r="A2070" s="11">
        <v>2471</v>
      </c>
      <c r="B2070" s="12">
        <v>46303</v>
      </c>
      <c r="C2070" s="11">
        <f t="shared" si="224"/>
        <v>2026</v>
      </c>
      <c r="D2070" s="13" t="str">
        <f t="shared" si="225"/>
        <v>Oct</v>
      </c>
      <c r="E2070" s="14" t="str">
        <f t="shared" si="226"/>
        <v>Q4</v>
      </c>
      <c r="F2070" s="11" t="s">
        <v>44</v>
      </c>
      <c r="G2070" s="11" t="s">
        <v>71</v>
      </c>
      <c r="H2070" s="11" t="s">
        <v>43</v>
      </c>
      <c r="I2070" s="11" t="s">
        <v>37</v>
      </c>
      <c r="J2070" s="11" t="s">
        <v>58</v>
      </c>
      <c r="K2070" s="11" t="s">
        <v>59</v>
      </c>
      <c r="L2070" s="15">
        <v>1</v>
      </c>
      <c r="M2070" s="16">
        <v>39.79</v>
      </c>
      <c r="N2070" s="17">
        <v>0</v>
      </c>
      <c r="O2070" s="16">
        <v>14.76</v>
      </c>
      <c r="P2070" s="16">
        <f t="shared" si="227"/>
        <v>39.79</v>
      </c>
      <c r="Q2070" s="16">
        <f t="shared" si="228"/>
        <v>14.76</v>
      </c>
      <c r="R2070" s="16">
        <f t="shared" si="229"/>
        <v>25.03</v>
      </c>
      <c r="S2070" s="18">
        <f t="shared" si="230"/>
        <v>0.62905252576024095</v>
      </c>
      <c r="T2070" s="19">
        <f>YEAR(SalesDataTable[[#This Row],[Order Date]])</f>
        <v>2026</v>
      </c>
      <c r="U2070" s="18" t="str">
        <f>"Q"&amp;ROUNDUP(MONTH(SalesDataTable[[#This Row],[Order Date]])/3,0)</f>
        <v>Q4</v>
      </c>
      <c r="V2070" s="15">
        <f>MONTH(SalesDataTable[[#This Row],[Order Date]])</f>
        <v>10</v>
      </c>
      <c r="W2070" s="18" t="str">
        <f>TEXT(SalesDataTable[[#This Row],[Order Date]],"mmm")</f>
        <v>Oct</v>
      </c>
    </row>
    <row r="2071" spans="1:23" ht="15.6">
      <c r="A2071" s="11">
        <v>3208</v>
      </c>
      <c r="B2071" s="12">
        <v>46303</v>
      </c>
      <c r="C2071" s="11">
        <f t="shared" si="224"/>
        <v>2026</v>
      </c>
      <c r="D2071" s="13" t="str">
        <f t="shared" si="225"/>
        <v>Oct</v>
      </c>
      <c r="E2071" s="14" t="str">
        <f t="shared" si="226"/>
        <v>Q4</v>
      </c>
      <c r="F2071" s="11" t="s">
        <v>35</v>
      </c>
      <c r="G2071" s="11" t="s">
        <v>63</v>
      </c>
      <c r="H2071" s="11" t="s">
        <v>32</v>
      </c>
      <c r="I2071" s="11" t="s">
        <v>37</v>
      </c>
      <c r="J2071" s="11" t="s">
        <v>28</v>
      </c>
      <c r="K2071" s="11" t="s">
        <v>50</v>
      </c>
      <c r="L2071" s="15">
        <v>6</v>
      </c>
      <c r="M2071" s="16">
        <v>41.27</v>
      </c>
      <c r="N2071" s="17">
        <v>0.1</v>
      </c>
      <c r="O2071" s="16">
        <v>16.61</v>
      </c>
      <c r="P2071" s="16">
        <f t="shared" si="227"/>
        <v>222.858</v>
      </c>
      <c r="Q2071" s="16">
        <f t="shared" si="228"/>
        <v>99.66</v>
      </c>
      <c r="R2071" s="16">
        <f t="shared" si="229"/>
        <v>123.19799999999999</v>
      </c>
      <c r="S2071" s="18">
        <f t="shared" si="230"/>
        <v>0.55280941227149105</v>
      </c>
      <c r="T2071" s="19">
        <f>YEAR(SalesDataTable[[#This Row],[Order Date]])</f>
        <v>2026</v>
      </c>
      <c r="U2071" s="18" t="str">
        <f>"Q"&amp;ROUNDUP(MONTH(SalesDataTable[[#This Row],[Order Date]])/3,0)</f>
        <v>Q4</v>
      </c>
      <c r="V2071" s="15">
        <f>MONTH(SalesDataTable[[#This Row],[Order Date]])</f>
        <v>10</v>
      </c>
      <c r="W2071" s="18" t="str">
        <f>TEXT(SalesDataTable[[#This Row],[Order Date]],"mmm")</f>
        <v>Oct</v>
      </c>
    </row>
    <row r="2072" spans="1:23" ht="15.6">
      <c r="A2072" s="11">
        <v>4285</v>
      </c>
      <c r="B2072" s="12">
        <v>46303</v>
      </c>
      <c r="C2072" s="11">
        <f t="shared" si="224"/>
        <v>2026</v>
      </c>
      <c r="D2072" s="13" t="str">
        <f t="shared" si="225"/>
        <v>Oct</v>
      </c>
      <c r="E2072" s="14" t="str">
        <f t="shared" si="226"/>
        <v>Q4</v>
      </c>
      <c r="F2072" s="11" t="s">
        <v>44</v>
      </c>
      <c r="G2072" s="11" t="s">
        <v>45</v>
      </c>
      <c r="H2072" s="11" t="s">
        <v>26</v>
      </c>
      <c r="I2072" s="11" t="s">
        <v>27</v>
      </c>
      <c r="J2072" s="11" t="s">
        <v>33</v>
      </c>
      <c r="K2072" s="11" t="s">
        <v>34</v>
      </c>
      <c r="L2072" s="15">
        <v>1</v>
      </c>
      <c r="M2072" s="16">
        <v>93.39</v>
      </c>
      <c r="N2072" s="17">
        <v>0</v>
      </c>
      <c r="O2072" s="16">
        <v>45.98</v>
      </c>
      <c r="P2072" s="16">
        <f t="shared" si="227"/>
        <v>93.39</v>
      </c>
      <c r="Q2072" s="16">
        <f t="shared" si="228"/>
        <v>45.98</v>
      </c>
      <c r="R2072" s="16">
        <f t="shared" si="229"/>
        <v>47.41</v>
      </c>
      <c r="S2072" s="18">
        <f t="shared" si="230"/>
        <v>0.50765606595995305</v>
      </c>
      <c r="T2072" s="19">
        <f>YEAR(SalesDataTable[[#This Row],[Order Date]])</f>
        <v>2026</v>
      </c>
      <c r="U2072" s="18" t="str">
        <f>"Q"&amp;ROUNDUP(MONTH(SalesDataTable[[#This Row],[Order Date]])/3,0)</f>
        <v>Q4</v>
      </c>
      <c r="V2072" s="15">
        <f>MONTH(SalesDataTable[[#This Row],[Order Date]])</f>
        <v>10</v>
      </c>
      <c r="W2072" s="18" t="str">
        <f>TEXT(SalesDataTable[[#This Row],[Order Date]],"mmm")</f>
        <v>Oct</v>
      </c>
    </row>
    <row r="2073" spans="1:23" ht="15.6">
      <c r="A2073" s="11">
        <v>261</v>
      </c>
      <c r="B2073" s="12">
        <v>46304</v>
      </c>
      <c r="C2073" s="11">
        <f t="shared" si="224"/>
        <v>2026</v>
      </c>
      <c r="D2073" s="13" t="str">
        <f t="shared" si="225"/>
        <v>Oct</v>
      </c>
      <c r="E2073" s="14" t="str">
        <f t="shared" si="226"/>
        <v>Q4</v>
      </c>
      <c r="F2073" s="11" t="s">
        <v>35</v>
      </c>
      <c r="G2073" s="11" t="s">
        <v>42</v>
      </c>
      <c r="H2073" s="11" t="s">
        <v>26</v>
      </c>
      <c r="I2073" s="11" t="s">
        <v>40</v>
      </c>
      <c r="J2073" s="11" t="s">
        <v>47</v>
      </c>
      <c r="K2073" s="11" t="s">
        <v>48</v>
      </c>
      <c r="L2073" s="15">
        <v>1</v>
      </c>
      <c r="M2073" s="16">
        <v>336.56</v>
      </c>
      <c r="N2073" s="17">
        <v>0</v>
      </c>
      <c r="O2073" s="16">
        <v>189.74</v>
      </c>
      <c r="P2073" s="16">
        <f t="shared" si="227"/>
        <v>336.56</v>
      </c>
      <c r="Q2073" s="16">
        <f t="shared" si="228"/>
        <v>189.74</v>
      </c>
      <c r="R2073" s="16">
        <f t="shared" si="229"/>
        <v>146.82</v>
      </c>
      <c r="S2073" s="18">
        <f t="shared" si="230"/>
        <v>0.43623722367482798</v>
      </c>
      <c r="T2073" s="19">
        <f>YEAR(SalesDataTable[[#This Row],[Order Date]])</f>
        <v>2026</v>
      </c>
      <c r="U2073" s="18" t="str">
        <f>"Q"&amp;ROUNDUP(MONTH(SalesDataTable[[#This Row],[Order Date]])/3,0)</f>
        <v>Q4</v>
      </c>
      <c r="V2073" s="15">
        <f>MONTH(SalesDataTable[[#This Row],[Order Date]])</f>
        <v>10</v>
      </c>
      <c r="W2073" s="18" t="str">
        <f>TEXT(SalesDataTable[[#This Row],[Order Date]],"mmm")</f>
        <v>Oct</v>
      </c>
    </row>
    <row r="2074" spans="1:23" ht="15.6">
      <c r="A2074" s="11">
        <v>291</v>
      </c>
      <c r="B2074" s="12">
        <v>46304</v>
      </c>
      <c r="C2074" s="11">
        <f t="shared" si="224"/>
        <v>2026</v>
      </c>
      <c r="D2074" s="13" t="str">
        <f t="shared" si="225"/>
        <v>Oct</v>
      </c>
      <c r="E2074" s="14" t="str">
        <f t="shared" si="226"/>
        <v>Q4</v>
      </c>
      <c r="F2074" s="11" t="s">
        <v>35</v>
      </c>
      <c r="G2074" s="11" t="s">
        <v>36</v>
      </c>
      <c r="H2074" s="11" t="s">
        <v>26</v>
      </c>
      <c r="I2074" s="11" t="s">
        <v>37</v>
      </c>
      <c r="J2074" s="11" t="s">
        <v>38</v>
      </c>
      <c r="K2074" s="11" t="s">
        <v>68</v>
      </c>
      <c r="L2074" s="15">
        <v>2</v>
      </c>
      <c r="M2074" s="16">
        <v>132.47999999999999</v>
      </c>
      <c r="N2074" s="17">
        <v>0.1</v>
      </c>
      <c r="O2074" s="16">
        <v>67.48</v>
      </c>
      <c r="P2074" s="16">
        <f t="shared" si="227"/>
        <v>238.464</v>
      </c>
      <c r="Q2074" s="16">
        <f t="shared" si="228"/>
        <v>134.96</v>
      </c>
      <c r="R2074" s="16">
        <f t="shared" si="229"/>
        <v>103.504</v>
      </c>
      <c r="S2074" s="18">
        <f t="shared" si="230"/>
        <v>0.43404455179817503</v>
      </c>
      <c r="T2074" s="19">
        <f>YEAR(SalesDataTable[[#This Row],[Order Date]])</f>
        <v>2026</v>
      </c>
      <c r="U2074" s="18" t="str">
        <f>"Q"&amp;ROUNDUP(MONTH(SalesDataTable[[#This Row],[Order Date]])/3,0)</f>
        <v>Q4</v>
      </c>
      <c r="V2074" s="15">
        <f>MONTH(SalesDataTable[[#This Row],[Order Date]])</f>
        <v>10</v>
      </c>
      <c r="W2074" s="18" t="str">
        <f>TEXT(SalesDataTable[[#This Row],[Order Date]],"mmm")</f>
        <v>Oct</v>
      </c>
    </row>
    <row r="2075" spans="1:23" ht="15.6">
      <c r="A2075" s="11">
        <v>670</v>
      </c>
      <c r="B2075" s="12">
        <v>46304</v>
      </c>
      <c r="C2075" s="11">
        <f t="shared" si="224"/>
        <v>2026</v>
      </c>
      <c r="D2075" s="13" t="str">
        <f t="shared" si="225"/>
        <v>Oct</v>
      </c>
      <c r="E2075" s="14" t="str">
        <f t="shared" si="226"/>
        <v>Q4</v>
      </c>
      <c r="F2075" s="11" t="s">
        <v>30</v>
      </c>
      <c r="G2075" s="11" t="s">
        <v>73</v>
      </c>
      <c r="H2075" s="11" t="s">
        <v>43</v>
      </c>
      <c r="I2075" s="11" t="s">
        <v>27</v>
      </c>
      <c r="J2075" s="11" t="s">
        <v>33</v>
      </c>
      <c r="K2075" s="11" t="s">
        <v>34</v>
      </c>
      <c r="L2075" s="15">
        <v>1</v>
      </c>
      <c r="M2075" s="16">
        <v>92.59</v>
      </c>
      <c r="N2075" s="17">
        <v>0</v>
      </c>
      <c r="O2075" s="16">
        <v>44.46</v>
      </c>
      <c r="P2075" s="16">
        <f t="shared" si="227"/>
        <v>92.59</v>
      </c>
      <c r="Q2075" s="16">
        <f t="shared" si="228"/>
        <v>44.46</v>
      </c>
      <c r="R2075" s="16">
        <f t="shared" si="229"/>
        <v>48.13</v>
      </c>
      <c r="S2075" s="18">
        <f t="shared" si="230"/>
        <v>0.51981855491953799</v>
      </c>
      <c r="T2075" s="19">
        <f>YEAR(SalesDataTable[[#This Row],[Order Date]])</f>
        <v>2026</v>
      </c>
      <c r="U2075" s="18" t="str">
        <f>"Q"&amp;ROUNDUP(MONTH(SalesDataTable[[#This Row],[Order Date]])/3,0)</f>
        <v>Q4</v>
      </c>
      <c r="V2075" s="15">
        <f>MONTH(SalesDataTable[[#This Row],[Order Date]])</f>
        <v>10</v>
      </c>
      <c r="W2075" s="18" t="str">
        <f>TEXT(SalesDataTable[[#This Row],[Order Date]],"mmm")</f>
        <v>Oct</v>
      </c>
    </row>
    <row r="2076" spans="1:23" ht="15.6">
      <c r="A2076" s="11">
        <v>1306</v>
      </c>
      <c r="B2076" s="12">
        <v>46304</v>
      </c>
      <c r="C2076" s="11">
        <f t="shared" si="224"/>
        <v>2026</v>
      </c>
      <c r="D2076" s="13" t="str">
        <f t="shared" si="225"/>
        <v>Oct</v>
      </c>
      <c r="E2076" s="14" t="str">
        <f t="shared" si="226"/>
        <v>Q4</v>
      </c>
      <c r="F2076" s="11" t="s">
        <v>44</v>
      </c>
      <c r="G2076" s="11" t="s">
        <v>57</v>
      </c>
      <c r="H2076" s="11" t="s">
        <v>43</v>
      </c>
      <c r="I2076" s="11" t="s">
        <v>40</v>
      </c>
      <c r="J2076" s="11" t="s">
        <v>58</v>
      </c>
      <c r="K2076" s="11" t="s">
        <v>66</v>
      </c>
      <c r="L2076" s="15">
        <v>1</v>
      </c>
      <c r="M2076" s="16">
        <v>35.450000000000003</v>
      </c>
      <c r="N2076" s="17">
        <v>0.05</v>
      </c>
      <c r="O2076" s="16">
        <v>14.23</v>
      </c>
      <c r="P2076" s="16">
        <f t="shared" si="227"/>
        <v>33.677500000000002</v>
      </c>
      <c r="Q2076" s="16">
        <f t="shared" si="228"/>
        <v>14.23</v>
      </c>
      <c r="R2076" s="16">
        <f t="shared" si="229"/>
        <v>19.447500000000002</v>
      </c>
      <c r="S2076" s="18">
        <f t="shared" si="230"/>
        <v>0.57746269764679703</v>
      </c>
      <c r="T2076" s="19">
        <f>YEAR(SalesDataTable[[#This Row],[Order Date]])</f>
        <v>2026</v>
      </c>
      <c r="U2076" s="18" t="str">
        <f>"Q"&amp;ROUNDUP(MONTH(SalesDataTable[[#This Row],[Order Date]])/3,0)</f>
        <v>Q4</v>
      </c>
      <c r="V2076" s="15">
        <f>MONTH(SalesDataTable[[#This Row],[Order Date]])</f>
        <v>10</v>
      </c>
      <c r="W2076" s="18" t="str">
        <f>TEXT(SalesDataTable[[#This Row],[Order Date]],"mmm")</f>
        <v>Oct</v>
      </c>
    </row>
    <row r="2077" spans="1:23" ht="15.6">
      <c r="A2077" s="11">
        <v>2400</v>
      </c>
      <c r="B2077" s="12">
        <v>46304</v>
      </c>
      <c r="C2077" s="11">
        <f t="shared" si="224"/>
        <v>2026</v>
      </c>
      <c r="D2077" s="13" t="str">
        <f t="shared" si="225"/>
        <v>Oct</v>
      </c>
      <c r="E2077" s="14" t="str">
        <f t="shared" si="226"/>
        <v>Q4</v>
      </c>
      <c r="F2077" s="11" t="s">
        <v>35</v>
      </c>
      <c r="G2077" s="11" t="s">
        <v>36</v>
      </c>
      <c r="H2077" s="11" t="s">
        <v>26</v>
      </c>
      <c r="I2077" s="11" t="s">
        <v>37</v>
      </c>
      <c r="J2077" s="11" t="s">
        <v>33</v>
      </c>
      <c r="K2077" s="11" t="s">
        <v>34</v>
      </c>
      <c r="L2077" s="15">
        <v>2</v>
      </c>
      <c r="M2077" s="16">
        <v>93.83</v>
      </c>
      <c r="N2077" s="17">
        <v>0.1</v>
      </c>
      <c r="O2077" s="16">
        <v>44.27</v>
      </c>
      <c r="P2077" s="16">
        <f t="shared" si="227"/>
        <v>168.89400000000001</v>
      </c>
      <c r="Q2077" s="16">
        <f t="shared" si="228"/>
        <v>88.54</v>
      </c>
      <c r="R2077" s="16">
        <f t="shared" si="229"/>
        <v>80.353999999999999</v>
      </c>
      <c r="S2077" s="18">
        <f t="shared" si="230"/>
        <v>0.47576586498040202</v>
      </c>
      <c r="T2077" s="19">
        <f>YEAR(SalesDataTable[[#This Row],[Order Date]])</f>
        <v>2026</v>
      </c>
      <c r="U2077" s="18" t="str">
        <f>"Q"&amp;ROUNDUP(MONTH(SalesDataTable[[#This Row],[Order Date]])/3,0)</f>
        <v>Q4</v>
      </c>
      <c r="V2077" s="15">
        <f>MONTH(SalesDataTable[[#This Row],[Order Date]])</f>
        <v>10</v>
      </c>
      <c r="W2077" s="18" t="str">
        <f>TEXT(SalesDataTable[[#This Row],[Order Date]],"mmm")</f>
        <v>Oct</v>
      </c>
    </row>
    <row r="2078" spans="1:23" ht="15.6">
      <c r="A2078" s="11">
        <v>3816</v>
      </c>
      <c r="B2078" s="12">
        <v>46304</v>
      </c>
      <c r="C2078" s="11">
        <f t="shared" si="224"/>
        <v>2026</v>
      </c>
      <c r="D2078" s="13" t="str">
        <f t="shared" si="225"/>
        <v>Oct</v>
      </c>
      <c r="E2078" s="14" t="str">
        <f t="shared" si="226"/>
        <v>Q4</v>
      </c>
      <c r="F2078" s="11" t="s">
        <v>30</v>
      </c>
      <c r="G2078" s="11" t="s">
        <v>67</v>
      </c>
      <c r="H2078" s="11" t="s">
        <v>26</v>
      </c>
      <c r="I2078" s="11" t="s">
        <v>37</v>
      </c>
      <c r="J2078" s="11" t="s">
        <v>58</v>
      </c>
      <c r="K2078" s="11" t="s">
        <v>66</v>
      </c>
      <c r="L2078" s="15">
        <v>1</v>
      </c>
      <c r="M2078" s="16">
        <v>36.32</v>
      </c>
      <c r="N2078" s="17">
        <v>0</v>
      </c>
      <c r="O2078" s="16">
        <v>13.6</v>
      </c>
      <c r="P2078" s="16">
        <f t="shared" si="227"/>
        <v>36.32</v>
      </c>
      <c r="Q2078" s="16">
        <f t="shared" si="228"/>
        <v>13.6</v>
      </c>
      <c r="R2078" s="16">
        <f t="shared" si="229"/>
        <v>22.72</v>
      </c>
      <c r="S2078" s="18">
        <f t="shared" si="230"/>
        <v>0.62555066079295196</v>
      </c>
      <c r="T2078" s="19">
        <f>YEAR(SalesDataTable[[#This Row],[Order Date]])</f>
        <v>2026</v>
      </c>
      <c r="U2078" s="18" t="str">
        <f>"Q"&amp;ROUNDUP(MONTH(SalesDataTable[[#This Row],[Order Date]])/3,0)</f>
        <v>Q4</v>
      </c>
      <c r="V2078" s="15">
        <f>MONTH(SalesDataTable[[#This Row],[Order Date]])</f>
        <v>10</v>
      </c>
      <c r="W2078" s="18" t="str">
        <f>TEXT(SalesDataTable[[#This Row],[Order Date]],"mmm")</f>
        <v>Oct</v>
      </c>
    </row>
    <row r="2079" spans="1:23" ht="15.6">
      <c r="A2079" s="11">
        <v>4038</v>
      </c>
      <c r="B2079" s="12">
        <v>46304</v>
      </c>
      <c r="C2079" s="11">
        <f t="shared" si="224"/>
        <v>2026</v>
      </c>
      <c r="D2079" s="13" t="str">
        <f t="shared" si="225"/>
        <v>Oct</v>
      </c>
      <c r="E2079" s="14" t="str">
        <f t="shared" si="226"/>
        <v>Q4</v>
      </c>
      <c r="F2079" s="11" t="s">
        <v>24</v>
      </c>
      <c r="G2079" s="11" t="s">
        <v>74</v>
      </c>
      <c r="H2079" s="11" t="s">
        <v>26</v>
      </c>
      <c r="I2079" s="11" t="s">
        <v>27</v>
      </c>
      <c r="J2079" s="11" t="s">
        <v>58</v>
      </c>
      <c r="K2079" s="11" t="s">
        <v>62</v>
      </c>
      <c r="L2079" s="15">
        <v>2</v>
      </c>
      <c r="M2079" s="16">
        <v>125.56</v>
      </c>
      <c r="N2079" s="17">
        <v>0.1</v>
      </c>
      <c r="O2079" s="16">
        <v>67.260000000000005</v>
      </c>
      <c r="P2079" s="16">
        <f t="shared" si="227"/>
        <v>226.00800000000001</v>
      </c>
      <c r="Q2079" s="16">
        <f t="shared" si="228"/>
        <v>134.52000000000001</v>
      </c>
      <c r="R2079" s="16">
        <f t="shared" si="229"/>
        <v>91.488</v>
      </c>
      <c r="S2079" s="18">
        <f t="shared" si="230"/>
        <v>0.40479983009450998</v>
      </c>
      <c r="T2079" s="19">
        <f>YEAR(SalesDataTable[[#This Row],[Order Date]])</f>
        <v>2026</v>
      </c>
      <c r="U2079" s="18" t="str">
        <f>"Q"&amp;ROUNDUP(MONTH(SalesDataTable[[#This Row],[Order Date]])/3,0)</f>
        <v>Q4</v>
      </c>
      <c r="V2079" s="15">
        <f>MONTH(SalesDataTable[[#This Row],[Order Date]])</f>
        <v>10</v>
      </c>
      <c r="W2079" s="18" t="str">
        <f>TEXT(SalesDataTable[[#This Row],[Order Date]],"mmm")</f>
        <v>Oct</v>
      </c>
    </row>
    <row r="2080" spans="1:23" ht="15.6">
      <c r="A2080" s="11">
        <v>4686</v>
      </c>
      <c r="B2080" s="12">
        <v>46304</v>
      </c>
      <c r="C2080" s="11">
        <f t="shared" si="224"/>
        <v>2026</v>
      </c>
      <c r="D2080" s="13" t="str">
        <f t="shared" si="225"/>
        <v>Oct</v>
      </c>
      <c r="E2080" s="14" t="str">
        <f t="shared" si="226"/>
        <v>Q4</v>
      </c>
      <c r="F2080" s="11" t="s">
        <v>24</v>
      </c>
      <c r="G2080" s="11" t="s">
        <v>74</v>
      </c>
      <c r="H2080" s="11" t="s">
        <v>52</v>
      </c>
      <c r="I2080" s="11" t="s">
        <v>37</v>
      </c>
      <c r="J2080" s="11" t="s">
        <v>47</v>
      </c>
      <c r="K2080" s="11" t="s">
        <v>75</v>
      </c>
      <c r="L2080" s="15">
        <v>2</v>
      </c>
      <c r="M2080" s="16">
        <v>124.91</v>
      </c>
      <c r="N2080" s="17">
        <v>0</v>
      </c>
      <c r="O2080" s="16">
        <v>60.33</v>
      </c>
      <c r="P2080" s="16">
        <f t="shared" si="227"/>
        <v>249.82</v>
      </c>
      <c r="Q2080" s="16">
        <f t="shared" si="228"/>
        <v>120.66</v>
      </c>
      <c r="R2080" s="16">
        <f t="shared" si="229"/>
        <v>129.16</v>
      </c>
      <c r="S2080" s="18">
        <f t="shared" si="230"/>
        <v>0.51701224881914998</v>
      </c>
      <c r="T2080" s="19">
        <f>YEAR(SalesDataTable[[#This Row],[Order Date]])</f>
        <v>2026</v>
      </c>
      <c r="U2080" s="18" t="str">
        <f>"Q"&amp;ROUNDUP(MONTH(SalesDataTable[[#This Row],[Order Date]])/3,0)</f>
        <v>Q4</v>
      </c>
      <c r="V2080" s="15">
        <f>MONTH(SalesDataTable[[#This Row],[Order Date]])</f>
        <v>10</v>
      </c>
      <c r="W2080" s="18" t="str">
        <f>TEXT(SalesDataTable[[#This Row],[Order Date]],"mmm")</f>
        <v>Oct</v>
      </c>
    </row>
    <row r="2081" spans="1:23" ht="15.6">
      <c r="A2081" s="11">
        <v>5076</v>
      </c>
      <c r="B2081" s="12">
        <v>46304</v>
      </c>
      <c r="C2081" s="11">
        <f t="shared" si="224"/>
        <v>2026</v>
      </c>
      <c r="D2081" s="13" t="str">
        <f t="shared" si="225"/>
        <v>Oct</v>
      </c>
      <c r="E2081" s="14" t="str">
        <f t="shared" si="226"/>
        <v>Q4</v>
      </c>
      <c r="F2081" s="11" t="s">
        <v>30</v>
      </c>
      <c r="G2081" s="11" t="s">
        <v>67</v>
      </c>
      <c r="H2081" s="11" t="s">
        <v>26</v>
      </c>
      <c r="I2081" s="11" t="s">
        <v>37</v>
      </c>
      <c r="J2081" s="11" t="s">
        <v>47</v>
      </c>
      <c r="K2081" s="11" t="s">
        <v>53</v>
      </c>
      <c r="L2081" s="15">
        <v>1</v>
      </c>
      <c r="M2081" s="16">
        <v>199.32</v>
      </c>
      <c r="N2081" s="17">
        <v>0</v>
      </c>
      <c r="O2081" s="16">
        <v>103.83</v>
      </c>
      <c r="P2081" s="16">
        <f t="shared" si="227"/>
        <v>199.32</v>
      </c>
      <c r="Q2081" s="16">
        <f t="shared" si="228"/>
        <v>103.83</v>
      </c>
      <c r="R2081" s="16">
        <f t="shared" si="229"/>
        <v>95.49</v>
      </c>
      <c r="S2081" s="18">
        <f t="shared" si="230"/>
        <v>0.47907886815171602</v>
      </c>
      <c r="T2081" s="19">
        <f>YEAR(SalesDataTable[[#This Row],[Order Date]])</f>
        <v>2026</v>
      </c>
      <c r="U2081" s="18" t="str">
        <f>"Q"&amp;ROUNDUP(MONTH(SalesDataTable[[#This Row],[Order Date]])/3,0)</f>
        <v>Q4</v>
      </c>
      <c r="V2081" s="15">
        <f>MONTH(SalesDataTable[[#This Row],[Order Date]])</f>
        <v>10</v>
      </c>
      <c r="W2081" s="18" t="str">
        <f>TEXT(SalesDataTable[[#This Row],[Order Date]],"mmm")</f>
        <v>Oct</v>
      </c>
    </row>
    <row r="2082" spans="1:23" ht="15.6">
      <c r="A2082" s="11">
        <v>1339</v>
      </c>
      <c r="B2082" s="12">
        <v>46305</v>
      </c>
      <c r="C2082" s="11">
        <f t="shared" si="224"/>
        <v>2026</v>
      </c>
      <c r="D2082" s="13" t="str">
        <f t="shared" si="225"/>
        <v>Oct</v>
      </c>
      <c r="E2082" s="14" t="str">
        <f t="shared" si="226"/>
        <v>Q4</v>
      </c>
      <c r="F2082" s="11" t="s">
        <v>30</v>
      </c>
      <c r="G2082" s="11" t="s">
        <v>65</v>
      </c>
      <c r="H2082" s="11" t="s">
        <v>26</v>
      </c>
      <c r="I2082" s="11" t="s">
        <v>27</v>
      </c>
      <c r="J2082" s="11" t="s">
        <v>47</v>
      </c>
      <c r="K2082" s="11" t="s">
        <v>48</v>
      </c>
      <c r="L2082" s="15">
        <v>4</v>
      </c>
      <c r="M2082" s="16">
        <v>337.38</v>
      </c>
      <c r="N2082" s="17">
        <v>0.05</v>
      </c>
      <c r="O2082" s="16">
        <v>194.94</v>
      </c>
      <c r="P2082" s="16">
        <f t="shared" si="227"/>
        <v>1282.0440000000001</v>
      </c>
      <c r="Q2082" s="16">
        <f t="shared" si="228"/>
        <v>779.76</v>
      </c>
      <c r="R2082" s="16">
        <f t="shared" si="229"/>
        <v>502.28399999999999</v>
      </c>
      <c r="S2082" s="18">
        <f t="shared" si="230"/>
        <v>0.39178374533167298</v>
      </c>
      <c r="T2082" s="19">
        <f>YEAR(SalesDataTable[[#This Row],[Order Date]])</f>
        <v>2026</v>
      </c>
      <c r="U2082" s="18" t="str">
        <f>"Q"&amp;ROUNDUP(MONTH(SalesDataTable[[#This Row],[Order Date]])/3,0)</f>
        <v>Q4</v>
      </c>
      <c r="V2082" s="15">
        <f>MONTH(SalesDataTable[[#This Row],[Order Date]])</f>
        <v>10</v>
      </c>
      <c r="W2082" s="18" t="str">
        <f>TEXT(SalesDataTable[[#This Row],[Order Date]],"mmm")</f>
        <v>Oct</v>
      </c>
    </row>
    <row r="2083" spans="1:23" ht="15.6">
      <c r="A2083" s="11">
        <v>1884</v>
      </c>
      <c r="B2083" s="12">
        <v>46305</v>
      </c>
      <c r="C2083" s="11">
        <f t="shared" si="224"/>
        <v>2026</v>
      </c>
      <c r="D2083" s="13" t="str">
        <f t="shared" si="225"/>
        <v>Oct</v>
      </c>
      <c r="E2083" s="14" t="str">
        <f t="shared" si="226"/>
        <v>Q4</v>
      </c>
      <c r="F2083" s="11" t="s">
        <v>35</v>
      </c>
      <c r="G2083" s="11" t="s">
        <v>36</v>
      </c>
      <c r="H2083" s="11" t="s">
        <v>26</v>
      </c>
      <c r="I2083" s="11" t="s">
        <v>40</v>
      </c>
      <c r="J2083" s="11" t="s">
        <v>47</v>
      </c>
      <c r="K2083" s="11" t="s">
        <v>64</v>
      </c>
      <c r="L2083" s="15">
        <v>3</v>
      </c>
      <c r="M2083" s="16">
        <v>82.18</v>
      </c>
      <c r="N2083" s="17">
        <v>0.1</v>
      </c>
      <c r="O2083" s="16">
        <v>39.82</v>
      </c>
      <c r="P2083" s="16">
        <f t="shared" si="227"/>
        <v>221.886</v>
      </c>
      <c r="Q2083" s="16">
        <f t="shared" si="228"/>
        <v>119.46</v>
      </c>
      <c r="R2083" s="16">
        <f t="shared" si="229"/>
        <v>102.426</v>
      </c>
      <c r="S2083" s="18">
        <f t="shared" si="230"/>
        <v>0.46161542413671902</v>
      </c>
      <c r="T2083" s="19">
        <f>YEAR(SalesDataTable[[#This Row],[Order Date]])</f>
        <v>2026</v>
      </c>
      <c r="U2083" s="18" t="str">
        <f>"Q"&amp;ROUNDUP(MONTH(SalesDataTable[[#This Row],[Order Date]])/3,0)</f>
        <v>Q4</v>
      </c>
      <c r="V2083" s="15">
        <f>MONTH(SalesDataTable[[#This Row],[Order Date]])</f>
        <v>10</v>
      </c>
      <c r="W2083" s="18" t="str">
        <f>TEXT(SalesDataTable[[#This Row],[Order Date]],"mmm")</f>
        <v>Oct</v>
      </c>
    </row>
    <row r="2084" spans="1:23" ht="15.6">
      <c r="A2084" s="11">
        <v>3568</v>
      </c>
      <c r="B2084" s="12">
        <v>46305</v>
      </c>
      <c r="C2084" s="11">
        <f t="shared" si="224"/>
        <v>2026</v>
      </c>
      <c r="D2084" s="13" t="str">
        <f t="shared" si="225"/>
        <v>Oct</v>
      </c>
      <c r="E2084" s="14" t="str">
        <f t="shared" si="226"/>
        <v>Q4</v>
      </c>
      <c r="F2084" s="11" t="s">
        <v>24</v>
      </c>
      <c r="G2084" s="11" t="s">
        <v>74</v>
      </c>
      <c r="H2084" s="11" t="s">
        <v>32</v>
      </c>
      <c r="I2084" s="11" t="s">
        <v>37</v>
      </c>
      <c r="J2084" s="11" t="s">
        <v>33</v>
      </c>
      <c r="K2084" s="11" t="s">
        <v>70</v>
      </c>
      <c r="L2084" s="15">
        <v>15</v>
      </c>
      <c r="M2084" s="16">
        <v>70.25</v>
      </c>
      <c r="N2084" s="17">
        <v>0.1</v>
      </c>
      <c r="O2084" s="16">
        <v>32.19</v>
      </c>
      <c r="P2084" s="16">
        <f t="shared" si="227"/>
        <v>948.375</v>
      </c>
      <c r="Q2084" s="16">
        <f t="shared" si="228"/>
        <v>482.85</v>
      </c>
      <c r="R2084" s="16">
        <f t="shared" si="229"/>
        <v>465.52499999999998</v>
      </c>
      <c r="S2084" s="18">
        <f t="shared" si="230"/>
        <v>0.49086595492289398</v>
      </c>
      <c r="T2084" s="19">
        <f>YEAR(SalesDataTable[[#This Row],[Order Date]])</f>
        <v>2026</v>
      </c>
      <c r="U2084" s="18" t="str">
        <f>"Q"&amp;ROUNDUP(MONTH(SalesDataTable[[#This Row],[Order Date]])/3,0)</f>
        <v>Q4</v>
      </c>
      <c r="V2084" s="15">
        <f>MONTH(SalesDataTable[[#This Row],[Order Date]])</f>
        <v>10</v>
      </c>
      <c r="W2084" s="18" t="str">
        <f>TEXT(SalesDataTable[[#This Row],[Order Date]],"mmm")</f>
        <v>Oct</v>
      </c>
    </row>
    <row r="2085" spans="1:23" ht="15.6">
      <c r="A2085" s="11">
        <v>4171</v>
      </c>
      <c r="B2085" s="12">
        <v>46305</v>
      </c>
      <c r="C2085" s="11">
        <f t="shared" si="224"/>
        <v>2026</v>
      </c>
      <c r="D2085" s="13" t="str">
        <f t="shared" si="225"/>
        <v>Oct</v>
      </c>
      <c r="E2085" s="14" t="str">
        <f t="shared" si="226"/>
        <v>Q4</v>
      </c>
      <c r="F2085" s="11" t="s">
        <v>44</v>
      </c>
      <c r="G2085" s="11" t="s">
        <v>55</v>
      </c>
      <c r="H2085" s="11" t="s">
        <v>43</v>
      </c>
      <c r="I2085" s="11" t="s">
        <v>37</v>
      </c>
      <c r="J2085" s="11" t="s">
        <v>38</v>
      </c>
      <c r="K2085" s="11" t="s">
        <v>39</v>
      </c>
      <c r="L2085" s="15">
        <v>2</v>
      </c>
      <c r="M2085" s="16">
        <v>35.36</v>
      </c>
      <c r="N2085" s="17">
        <v>0</v>
      </c>
      <c r="O2085" s="16">
        <v>13.49</v>
      </c>
      <c r="P2085" s="16">
        <f t="shared" si="227"/>
        <v>70.72</v>
      </c>
      <c r="Q2085" s="16">
        <f t="shared" si="228"/>
        <v>26.98</v>
      </c>
      <c r="R2085" s="16">
        <f t="shared" si="229"/>
        <v>43.74</v>
      </c>
      <c r="S2085" s="18">
        <f t="shared" si="230"/>
        <v>0.61849547511312197</v>
      </c>
      <c r="T2085" s="19">
        <f>YEAR(SalesDataTable[[#This Row],[Order Date]])</f>
        <v>2026</v>
      </c>
      <c r="U2085" s="18" t="str">
        <f>"Q"&amp;ROUNDUP(MONTH(SalesDataTable[[#This Row],[Order Date]])/3,0)</f>
        <v>Q4</v>
      </c>
      <c r="V2085" s="15">
        <f>MONTH(SalesDataTable[[#This Row],[Order Date]])</f>
        <v>10</v>
      </c>
      <c r="W2085" s="18" t="str">
        <f>TEXT(SalesDataTable[[#This Row],[Order Date]],"mmm")</f>
        <v>Oct</v>
      </c>
    </row>
    <row r="2086" spans="1:23" ht="15.6">
      <c r="A2086" s="11">
        <v>4477</v>
      </c>
      <c r="B2086" s="12">
        <v>46305</v>
      </c>
      <c r="C2086" s="11">
        <f t="shared" si="224"/>
        <v>2026</v>
      </c>
      <c r="D2086" s="13" t="str">
        <f t="shared" si="225"/>
        <v>Oct</v>
      </c>
      <c r="E2086" s="14" t="str">
        <f t="shared" si="226"/>
        <v>Q4</v>
      </c>
      <c r="F2086" s="11" t="s">
        <v>35</v>
      </c>
      <c r="G2086" s="11" t="s">
        <v>49</v>
      </c>
      <c r="H2086" s="11" t="s">
        <v>43</v>
      </c>
      <c r="I2086" s="11" t="s">
        <v>37</v>
      </c>
      <c r="J2086" s="11" t="s">
        <v>38</v>
      </c>
      <c r="K2086" s="11" t="s">
        <v>56</v>
      </c>
      <c r="L2086" s="15">
        <v>1</v>
      </c>
      <c r="M2086" s="16">
        <v>46.01</v>
      </c>
      <c r="N2086" s="17">
        <v>0</v>
      </c>
      <c r="O2086" s="16">
        <v>18.239999999999998</v>
      </c>
      <c r="P2086" s="16">
        <f t="shared" si="227"/>
        <v>46.01</v>
      </c>
      <c r="Q2086" s="16">
        <f t="shared" si="228"/>
        <v>18.239999999999998</v>
      </c>
      <c r="R2086" s="16">
        <f t="shared" si="229"/>
        <v>27.77</v>
      </c>
      <c r="S2086" s="18">
        <f t="shared" si="230"/>
        <v>0.60356444251249697</v>
      </c>
      <c r="T2086" s="19">
        <f>YEAR(SalesDataTable[[#This Row],[Order Date]])</f>
        <v>2026</v>
      </c>
      <c r="U2086" s="18" t="str">
        <f>"Q"&amp;ROUNDUP(MONTH(SalesDataTable[[#This Row],[Order Date]])/3,0)</f>
        <v>Q4</v>
      </c>
      <c r="V2086" s="15">
        <f>MONTH(SalesDataTable[[#This Row],[Order Date]])</f>
        <v>10</v>
      </c>
      <c r="W2086" s="18" t="str">
        <f>TEXT(SalesDataTable[[#This Row],[Order Date]],"mmm")</f>
        <v>Oct</v>
      </c>
    </row>
    <row r="2087" spans="1:23" ht="15.6">
      <c r="A2087" s="11">
        <v>3368</v>
      </c>
      <c r="B2087" s="12">
        <v>46306</v>
      </c>
      <c r="C2087" s="11">
        <f t="shared" si="224"/>
        <v>2026</v>
      </c>
      <c r="D2087" s="13" t="str">
        <f t="shared" si="225"/>
        <v>Oct</v>
      </c>
      <c r="E2087" s="14" t="str">
        <f t="shared" si="226"/>
        <v>Q4</v>
      </c>
      <c r="F2087" s="11" t="s">
        <v>24</v>
      </c>
      <c r="G2087" s="11" t="s">
        <v>60</v>
      </c>
      <c r="H2087" s="11" t="s">
        <v>26</v>
      </c>
      <c r="I2087" s="11" t="s">
        <v>27</v>
      </c>
      <c r="J2087" s="11" t="s">
        <v>33</v>
      </c>
      <c r="K2087" s="11" t="s">
        <v>34</v>
      </c>
      <c r="L2087" s="15">
        <v>1</v>
      </c>
      <c r="M2087" s="16">
        <v>89.88</v>
      </c>
      <c r="N2087" s="17">
        <v>0</v>
      </c>
      <c r="O2087" s="16">
        <v>46.15</v>
      </c>
      <c r="P2087" s="16">
        <f t="shared" si="227"/>
        <v>89.88</v>
      </c>
      <c r="Q2087" s="16">
        <f t="shared" si="228"/>
        <v>46.15</v>
      </c>
      <c r="R2087" s="16">
        <f t="shared" si="229"/>
        <v>43.73</v>
      </c>
      <c r="S2087" s="18">
        <f t="shared" si="230"/>
        <v>0.48653760569648402</v>
      </c>
      <c r="T2087" s="19">
        <f>YEAR(SalesDataTable[[#This Row],[Order Date]])</f>
        <v>2026</v>
      </c>
      <c r="U2087" s="18" t="str">
        <f>"Q"&amp;ROUNDUP(MONTH(SalesDataTable[[#This Row],[Order Date]])/3,0)</f>
        <v>Q4</v>
      </c>
      <c r="V2087" s="15">
        <f>MONTH(SalesDataTable[[#This Row],[Order Date]])</f>
        <v>10</v>
      </c>
      <c r="W2087" s="18" t="str">
        <f>TEXT(SalesDataTable[[#This Row],[Order Date]],"mmm")</f>
        <v>Oct</v>
      </c>
    </row>
    <row r="2088" spans="1:23" ht="15.6">
      <c r="A2088" s="11">
        <v>3566</v>
      </c>
      <c r="B2088" s="12">
        <v>46306</v>
      </c>
      <c r="C2088" s="11">
        <f t="shared" si="224"/>
        <v>2026</v>
      </c>
      <c r="D2088" s="13" t="str">
        <f t="shared" si="225"/>
        <v>Oct</v>
      </c>
      <c r="E2088" s="14" t="str">
        <f t="shared" si="226"/>
        <v>Q4</v>
      </c>
      <c r="F2088" s="11" t="s">
        <v>30</v>
      </c>
      <c r="G2088" s="11" t="s">
        <v>67</v>
      </c>
      <c r="H2088" s="11" t="s">
        <v>26</v>
      </c>
      <c r="I2088" s="11" t="s">
        <v>37</v>
      </c>
      <c r="J2088" s="11" t="s">
        <v>58</v>
      </c>
      <c r="K2088" s="11" t="s">
        <v>59</v>
      </c>
      <c r="L2088" s="15">
        <v>1</v>
      </c>
      <c r="M2088" s="16">
        <v>41.33</v>
      </c>
      <c r="N2088" s="17">
        <v>0</v>
      </c>
      <c r="O2088" s="16">
        <v>14.47</v>
      </c>
      <c r="P2088" s="16">
        <f t="shared" si="227"/>
        <v>41.33</v>
      </c>
      <c r="Q2088" s="16">
        <f t="shared" si="228"/>
        <v>14.47</v>
      </c>
      <c r="R2088" s="16">
        <f t="shared" si="229"/>
        <v>26.86</v>
      </c>
      <c r="S2088" s="18">
        <f t="shared" si="230"/>
        <v>0.64989112025163298</v>
      </c>
      <c r="T2088" s="19">
        <f>YEAR(SalesDataTable[[#This Row],[Order Date]])</f>
        <v>2026</v>
      </c>
      <c r="U2088" s="18" t="str">
        <f>"Q"&amp;ROUNDUP(MONTH(SalesDataTable[[#This Row],[Order Date]])/3,0)</f>
        <v>Q4</v>
      </c>
      <c r="V2088" s="15">
        <f>MONTH(SalesDataTable[[#This Row],[Order Date]])</f>
        <v>10</v>
      </c>
      <c r="W2088" s="18" t="str">
        <f>TEXT(SalesDataTable[[#This Row],[Order Date]],"mmm")</f>
        <v>Oct</v>
      </c>
    </row>
    <row r="2089" spans="1:23" ht="15.6">
      <c r="A2089" s="11">
        <v>4420</v>
      </c>
      <c r="B2089" s="12">
        <v>46306</v>
      </c>
      <c r="C2089" s="11">
        <f t="shared" si="224"/>
        <v>2026</v>
      </c>
      <c r="D2089" s="13" t="str">
        <f t="shared" si="225"/>
        <v>Oct</v>
      </c>
      <c r="E2089" s="14" t="str">
        <f t="shared" si="226"/>
        <v>Q4</v>
      </c>
      <c r="F2089" s="11" t="s">
        <v>35</v>
      </c>
      <c r="G2089" s="11" t="s">
        <v>49</v>
      </c>
      <c r="H2089" s="11" t="s">
        <v>32</v>
      </c>
      <c r="I2089" s="11" t="s">
        <v>40</v>
      </c>
      <c r="J2089" s="11" t="s">
        <v>28</v>
      </c>
      <c r="K2089" s="11" t="s">
        <v>50</v>
      </c>
      <c r="L2089" s="15">
        <v>15</v>
      </c>
      <c r="M2089" s="16">
        <v>40.78</v>
      </c>
      <c r="N2089" s="17">
        <v>0.15</v>
      </c>
      <c r="O2089" s="16">
        <v>17.07</v>
      </c>
      <c r="P2089" s="16">
        <f t="shared" si="227"/>
        <v>519.94500000000005</v>
      </c>
      <c r="Q2089" s="16">
        <f t="shared" si="228"/>
        <v>256.05</v>
      </c>
      <c r="R2089" s="16">
        <f t="shared" si="229"/>
        <v>263.89499999999998</v>
      </c>
      <c r="S2089" s="18">
        <f t="shared" si="230"/>
        <v>0.50754406716095002</v>
      </c>
      <c r="T2089" s="19">
        <f>YEAR(SalesDataTable[[#This Row],[Order Date]])</f>
        <v>2026</v>
      </c>
      <c r="U2089" s="18" t="str">
        <f>"Q"&amp;ROUNDUP(MONTH(SalesDataTable[[#This Row],[Order Date]])/3,0)</f>
        <v>Q4</v>
      </c>
      <c r="V2089" s="15">
        <f>MONTH(SalesDataTable[[#This Row],[Order Date]])</f>
        <v>10</v>
      </c>
      <c r="W2089" s="18" t="str">
        <f>TEXT(SalesDataTable[[#This Row],[Order Date]],"mmm")</f>
        <v>Oct</v>
      </c>
    </row>
    <row r="2090" spans="1:23" ht="15.6">
      <c r="A2090" s="11">
        <v>513</v>
      </c>
      <c r="B2090" s="12">
        <v>46307</v>
      </c>
      <c r="C2090" s="11">
        <f t="shared" si="224"/>
        <v>2026</v>
      </c>
      <c r="D2090" s="13" t="str">
        <f t="shared" si="225"/>
        <v>Oct</v>
      </c>
      <c r="E2090" s="14" t="str">
        <f t="shared" si="226"/>
        <v>Q4</v>
      </c>
      <c r="F2090" s="11" t="s">
        <v>44</v>
      </c>
      <c r="G2090" s="11" t="s">
        <v>55</v>
      </c>
      <c r="H2090" s="11" t="s">
        <v>26</v>
      </c>
      <c r="I2090" s="11" t="s">
        <v>40</v>
      </c>
      <c r="J2090" s="11" t="s">
        <v>38</v>
      </c>
      <c r="K2090" s="11" t="s">
        <v>72</v>
      </c>
      <c r="L2090" s="15">
        <v>1</v>
      </c>
      <c r="M2090" s="16">
        <v>163.87</v>
      </c>
      <c r="N2090" s="17">
        <v>0</v>
      </c>
      <c r="O2090" s="16">
        <v>85.76</v>
      </c>
      <c r="P2090" s="16">
        <f t="shared" si="227"/>
        <v>163.87</v>
      </c>
      <c r="Q2090" s="16">
        <f t="shared" si="228"/>
        <v>85.76</v>
      </c>
      <c r="R2090" s="16">
        <f t="shared" si="229"/>
        <v>78.11</v>
      </c>
      <c r="S2090" s="18">
        <f t="shared" si="230"/>
        <v>0.47665832672240199</v>
      </c>
      <c r="T2090" s="19">
        <f>YEAR(SalesDataTable[[#This Row],[Order Date]])</f>
        <v>2026</v>
      </c>
      <c r="U2090" s="18" t="str">
        <f>"Q"&amp;ROUNDUP(MONTH(SalesDataTable[[#This Row],[Order Date]])/3,0)</f>
        <v>Q4</v>
      </c>
      <c r="V2090" s="15">
        <f>MONTH(SalesDataTable[[#This Row],[Order Date]])</f>
        <v>10</v>
      </c>
      <c r="W2090" s="18" t="str">
        <f>TEXT(SalesDataTable[[#This Row],[Order Date]],"mmm")</f>
        <v>Oct</v>
      </c>
    </row>
    <row r="2091" spans="1:23" ht="15.6">
      <c r="A2091" s="11">
        <v>786</v>
      </c>
      <c r="B2091" s="12">
        <v>46307</v>
      </c>
      <c r="C2091" s="11">
        <f t="shared" si="224"/>
        <v>2026</v>
      </c>
      <c r="D2091" s="13" t="str">
        <f t="shared" si="225"/>
        <v>Oct</v>
      </c>
      <c r="E2091" s="14" t="str">
        <f t="shared" si="226"/>
        <v>Q4</v>
      </c>
      <c r="F2091" s="11" t="s">
        <v>35</v>
      </c>
      <c r="G2091" s="11" t="s">
        <v>42</v>
      </c>
      <c r="H2091" s="11" t="s">
        <v>26</v>
      </c>
      <c r="I2091" s="11" t="s">
        <v>37</v>
      </c>
      <c r="J2091" s="11" t="s">
        <v>58</v>
      </c>
      <c r="K2091" s="11" t="s">
        <v>66</v>
      </c>
      <c r="L2091" s="15">
        <v>1</v>
      </c>
      <c r="M2091" s="16">
        <v>35.39</v>
      </c>
      <c r="N2091" s="17">
        <v>0.05</v>
      </c>
      <c r="O2091" s="16">
        <v>13.68</v>
      </c>
      <c r="P2091" s="16">
        <f t="shared" si="227"/>
        <v>33.6205</v>
      </c>
      <c r="Q2091" s="16">
        <f t="shared" si="228"/>
        <v>13.68</v>
      </c>
      <c r="R2091" s="16">
        <f t="shared" si="229"/>
        <v>19.9405</v>
      </c>
      <c r="S2091" s="18">
        <f t="shared" si="230"/>
        <v>0.59310539700480402</v>
      </c>
      <c r="T2091" s="19">
        <f>YEAR(SalesDataTable[[#This Row],[Order Date]])</f>
        <v>2026</v>
      </c>
      <c r="U2091" s="18" t="str">
        <f>"Q"&amp;ROUNDUP(MONTH(SalesDataTable[[#This Row],[Order Date]])/3,0)</f>
        <v>Q4</v>
      </c>
      <c r="V2091" s="15">
        <f>MONTH(SalesDataTable[[#This Row],[Order Date]])</f>
        <v>10</v>
      </c>
      <c r="W2091" s="18" t="str">
        <f>TEXT(SalesDataTable[[#This Row],[Order Date]],"mmm")</f>
        <v>Oct</v>
      </c>
    </row>
    <row r="2092" spans="1:23" ht="15.6">
      <c r="A2092" s="11">
        <v>3771</v>
      </c>
      <c r="B2092" s="12">
        <v>46307</v>
      </c>
      <c r="C2092" s="11">
        <f t="shared" si="224"/>
        <v>2026</v>
      </c>
      <c r="D2092" s="13" t="str">
        <f t="shared" si="225"/>
        <v>Oct</v>
      </c>
      <c r="E2092" s="14" t="str">
        <f t="shared" si="226"/>
        <v>Q4</v>
      </c>
      <c r="F2092" s="11" t="s">
        <v>35</v>
      </c>
      <c r="G2092" s="11" t="s">
        <v>42</v>
      </c>
      <c r="H2092" s="11" t="s">
        <v>26</v>
      </c>
      <c r="I2092" s="11" t="s">
        <v>40</v>
      </c>
      <c r="J2092" s="11" t="s">
        <v>47</v>
      </c>
      <c r="K2092" s="11" t="s">
        <v>64</v>
      </c>
      <c r="L2092" s="15">
        <v>2</v>
      </c>
      <c r="M2092" s="16">
        <v>80.2</v>
      </c>
      <c r="N2092" s="17">
        <v>0</v>
      </c>
      <c r="O2092" s="16">
        <v>39.590000000000003</v>
      </c>
      <c r="P2092" s="16">
        <f t="shared" si="227"/>
        <v>160.4</v>
      </c>
      <c r="Q2092" s="16">
        <f t="shared" si="228"/>
        <v>79.180000000000007</v>
      </c>
      <c r="R2092" s="16">
        <f t="shared" si="229"/>
        <v>81.22</v>
      </c>
      <c r="S2092" s="18">
        <f t="shared" si="230"/>
        <v>0.50635910224438896</v>
      </c>
      <c r="T2092" s="19">
        <f>YEAR(SalesDataTable[[#This Row],[Order Date]])</f>
        <v>2026</v>
      </c>
      <c r="U2092" s="18" t="str">
        <f>"Q"&amp;ROUNDUP(MONTH(SalesDataTable[[#This Row],[Order Date]])/3,0)</f>
        <v>Q4</v>
      </c>
      <c r="V2092" s="15">
        <f>MONTH(SalesDataTable[[#This Row],[Order Date]])</f>
        <v>10</v>
      </c>
      <c r="W2092" s="18" t="str">
        <f>TEXT(SalesDataTable[[#This Row],[Order Date]],"mmm")</f>
        <v>Oct</v>
      </c>
    </row>
    <row r="2093" spans="1:23" ht="15.6">
      <c r="A2093" s="11">
        <v>3910</v>
      </c>
      <c r="B2093" s="12">
        <v>46307</v>
      </c>
      <c r="C2093" s="11">
        <f t="shared" si="224"/>
        <v>2026</v>
      </c>
      <c r="D2093" s="13" t="str">
        <f t="shared" si="225"/>
        <v>Oct</v>
      </c>
      <c r="E2093" s="14" t="str">
        <f t="shared" si="226"/>
        <v>Q4</v>
      </c>
      <c r="F2093" s="11" t="s">
        <v>35</v>
      </c>
      <c r="G2093" s="11" t="s">
        <v>36</v>
      </c>
      <c r="H2093" s="11" t="s">
        <v>26</v>
      </c>
      <c r="I2093" s="11" t="s">
        <v>40</v>
      </c>
      <c r="J2093" s="11" t="s">
        <v>28</v>
      </c>
      <c r="K2093" s="11" t="s">
        <v>50</v>
      </c>
      <c r="L2093" s="15">
        <v>3</v>
      </c>
      <c r="M2093" s="16">
        <v>41.09</v>
      </c>
      <c r="N2093" s="17">
        <v>0</v>
      </c>
      <c r="O2093" s="16">
        <v>17.18</v>
      </c>
      <c r="P2093" s="16">
        <f t="shared" si="227"/>
        <v>123.27</v>
      </c>
      <c r="Q2093" s="16">
        <f t="shared" si="228"/>
        <v>51.54</v>
      </c>
      <c r="R2093" s="16">
        <f t="shared" si="229"/>
        <v>71.73</v>
      </c>
      <c r="S2093" s="18">
        <f t="shared" si="230"/>
        <v>0.58189340472134399</v>
      </c>
      <c r="T2093" s="19">
        <f>YEAR(SalesDataTable[[#This Row],[Order Date]])</f>
        <v>2026</v>
      </c>
      <c r="U2093" s="18" t="str">
        <f>"Q"&amp;ROUNDUP(MONTH(SalesDataTable[[#This Row],[Order Date]])/3,0)</f>
        <v>Q4</v>
      </c>
      <c r="V2093" s="15">
        <f>MONTH(SalesDataTable[[#This Row],[Order Date]])</f>
        <v>10</v>
      </c>
      <c r="W2093" s="18" t="str">
        <f>TEXT(SalesDataTable[[#This Row],[Order Date]],"mmm")</f>
        <v>Oct</v>
      </c>
    </row>
    <row r="2094" spans="1:23" ht="15.6">
      <c r="A2094" s="11">
        <v>330</v>
      </c>
      <c r="B2094" s="12">
        <v>46308</v>
      </c>
      <c r="C2094" s="11">
        <f t="shared" si="224"/>
        <v>2026</v>
      </c>
      <c r="D2094" s="13" t="str">
        <f t="shared" si="225"/>
        <v>Oct</v>
      </c>
      <c r="E2094" s="14" t="str">
        <f t="shared" si="226"/>
        <v>Q4</v>
      </c>
      <c r="F2094" s="11" t="s">
        <v>30</v>
      </c>
      <c r="G2094" s="11" t="s">
        <v>67</v>
      </c>
      <c r="H2094" s="11" t="s">
        <v>32</v>
      </c>
      <c r="I2094" s="11" t="s">
        <v>40</v>
      </c>
      <c r="J2094" s="11" t="s">
        <v>38</v>
      </c>
      <c r="K2094" s="11" t="s">
        <v>39</v>
      </c>
      <c r="L2094" s="15">
        <v>5</v>
      </c>
      <c r="M2094" s="16">
        <v>36.97</v>
      </c>
      <c r="N2094" s="17">
        <v>0.15</v>
      </c>
      <c r="O2094" s="16">
        <v>13.93</v>
      </c>
      <c r="P2094" s="16">
        <f t="shared" si="227"/>
        <v>157.1225</v>
      </c>
      <c r="Q2094" s="16">
        <f t="shared" si="228"/>
        <v>69.650000000000006</v>
      </c>
      <c r="R2094" s="16">
        <f t="shared" si="229"/>
        <v>87.472499999999997</v>
      </c>
      <c r="S2094" s="18">
        <f t="shared" si="230"/>
        <v>0.55671530175499995</v>
      </c>
      <c r="T2094" s="19">
        <f>YEAR(SalesDataTable[[#This Row],[Order Date]])</f>
        <v>2026</v>
      </c>
      <c r="U2094" s="18" t="str">
        <f>"Q"&amp;ROUNDUP(MONTH(SalesDataTable[[#This Row],[Order Date]])/3,0)</f>
        <v>Q4</v>
      </c>
      <c r="V2094" s="15">
        <f>MONTH(SalesDataTable[[#This Row],[Order Date]])</f>
        <v>10</v>
      </c>
      <c r="W2094" s="18" t="str">
        <f>TEXT(SalesDataTable[[#This Row],[Order Date]],"mmm")</f>
        <v>Oct</v>
      </c>
    </row>
    <row r="2095" spans="1:23" ht="15.6">
      <c r="A2095" s="11">
        <v>707</v>
      </c>
      <c r="B2095" s="12">
        <v>46308</v>
      </c>
      <c r="C2095" s="11">
        <f t="shared" si="224"/>
        <v>2026</v>
      </c>
      <c r="D2095" s="13" t="str">
        <f t="shared" si="225"/>
        <v>Oct</v>
      </c>
      <c r="E2095" s="14" t="str">
        <f t="shared" si="226"/>
        <v>Q4</v>
      </c>
      <c r="F2095" s="11" t="s">
        <v>35</v>
      </c>
      <c r="G2095" s="11" t="s">
        <v>49</v>
      </c>
      <c r="H2095" s="11" t="s">
        <v>43</v>
      </c>
      <c r="I2095" s="11" t="s">
        <v>37</v>
      </c>
      <c r="J2095" s="11" t="s">
        <v>38</v>
      </c>
      <c r="K2095" s="11" t="s">
        <v>39</v>
      </c>
      <c r="L2095" s="15">
        <v>4</v>
      </c>
      <c r="M2095" s="16">
        <v>35.880000000000003</v>
      </c>
      <c r="N2095" s="17">
        <v>0.05</v>
      </c>
      <c r="O2095" s="16">
        <v>13.45</v>
      </c>
      <c r="P2095" s="16">
        <f t="shared" si="227"/>
        <v>136.34399999999999</v>
      </c>
      <c r="Q2095" s="16">
        <f t="shared" si="228"/>
        <v>53.8</v>
      </c>
      <c r="R2095" s="16">
        <f t="shared" si="229"/>
        <v>82.543999999999997</v>
      </c>
      <c r="S2095" s="18">
        <f t="shared" si="230"/>
        <v>0.605409845684445</v>
      </c>
      <c r="T2095" s="19">
        <f>YEAR(SalesDataTable[[#This Row],[Order Date]])</f>
        <v>2026</v>
      </c>
      <c r="U2095" s="18" t="str">
        <f>"Q"&amp;ROUNDUP(MONTH(SalesDataTable[[#This Row],[Order Date]])/3,0)</f>
        <v>Q4</v>
      </c>
      <c r="V2095" s="15">
        <f>MONTH(SalesDataTable[[#This Row],[Order Date]])</f>
        <v>10</v>
      </c>
      <c r="W2095" s="18" t="str">
        <f>TEXT(SalesDataTable[[#This Row],[Order Date]],"mmm")</f>
        <v>Oct</v>
      </c>
    </row>
    <row r="2096" spans="1:23" ht="15.6">
      <c r="A2096" s="11">
        <v>989</v>
      </c>
      <c r="B2096" s="12">
        <v>46308</v>
      </c>
      <c r="C2096" s="11">
        <f t="shared" si="224"/>
        <v>2026</v>
      </c>
      <c r="D2096" s="13" t="str">
        <f t="shared" si="225"/>
        <v>Oct</v>
      </c>
      <c r="E2096" s="14" t="str">
        <f t="shared" si="226"/>
        <v>Q4</v>
      </c>
      <c r="F2096" s="11" t="s">
        <v>30</v>
      </c>
      <c r="G2096" s="11" t="s">
        <v>65</v>
      </c>
      <c r="H2096" s="11" t="s">
        <v>26</v>
      </c>
      <c r="I2096" s="11" t="s">
        <v>27</v>
      </c>
      <c r="J2096" s="11" t="s">
        <v>28</v>
      </c>
      <c r="K2096" s="11" t="s">
        <v>50</v>
      </c>
      <c r="L2096" s="15">
        <v>3</v>
      </c>
      <c r="M2096" s="16">
        <v>40.42</v>
      </c>
      <c r="N2096" s="17">
        <v>0</v>
      </c>
      <c r="O2096" s="16">
        <v>16.79</v>
      </c>
      <c r="P2096" s="16">
        <f t="shared" si="227"/>
        <v>121.26</v>
      </c>
      <c r="Q2096" s="16">
        <f t="shared" si="228"/>
        <v>50.37</v>
      </c>
      <c r="R2096" s="16">
        <f t="shared" si="229"/>
        <v>70.89</v>
      </c>
      <c r="S2096" s="18">
        <f t="shared" si="230"/>
        <v>0.58461157842652201</v>
      </c>
      <c r="T2096" s="19">
        <f>YEAR(SalesDataTable[[#This Row],[Order Date]])</f>
        <v>2026</v>
      </c>
      <c r="U2096" s="18" t="str">
        <f>"Q"&amp;ROUNDUP(MONTH(SalesDataTable[[#This Row],[Order Date]])/3,0)</f>
        <v>Q4</v>
      </c>
      <c r="V2096" s="15">
        <f>MONTH(SalesDataTable[[#This Row],[Order Date]])</f>
        <v>10</v>
      </c>
      <c r="W2096" s="18" t="str">
        <f>TEXT(SalesDataTable[[#This Row],[Order Date]],"mmm")</f>
        <v>Oct</v>
      </c>
    </row>
    <row r="2097" spans="1:23" ht="15.6">
      <c r="A2097" s="11">
        <v>1904</v>
      </c>
      <c r="B2097" s="12">
        <v>46308</v>
      </c>
      <c r="C2097" s="11">
        <f t="shared" si="224"/>
        <v>2026</v>
      </c>
      <c r="D2097" s="13" t="str">
        <f t="shared" si="225"/>
        <v>Oct</v>
      </c>
      <c r="E2097" s="14" t="str">
        <f t="shared" si="226"/>
        <v>Q4</v>
      </c>
      <c r="F2097" s="11" t="s">
        <v>44</v>
      </c>
      <c r="G2097" s="11" t="s">
        <v>57</v>
      </c>
      <c r="H2097" s="11" t="s">
        <v>43</v>
      </c>
      <c r="I2097" s="11" t="s">
        <v>27</v>
      </c>
      <c r="J2097" s="11" t="s">
        <v>28</v>
      </c>
      <c r="K2097" s="11" t="s">
        <v>46</v>
      </c>
      <c r="L2097" s="15">
        <v>1</v>
      </c>
      <c r="M2097" s="16">
        <v>50.34</v>
      </c>
      <c r="N2097" s="17">
        <v>0.15</v>
      </c>
      <c r="O2097" s="16">
        <v>22.56</v>
      </c>
      <c r="P2097" s="16">
        <f t="shared" si="227"/>
        <v>42.789000000000001</v>
      </c>
      <c r="Q2097" s="16">
        <f t="shared" si="228"/>
        <v>22.56</v>
      </c>
      <c r="R2097" s="16">
        <f t="shared" si="229"/>
        <v>20.228999999999999</v>
      </c>
      <c r="S2097" s="18">
        <f t="shared" si="230"/>
        <v>0.47276169108883098</v>
      </c>
      <c r="T2097" s="19">
        <f>YEAR(SalesDataTable[[#This Row],[Order Date]])</f>
        <v>2026</v>
      </c>
      <c r="U2097" s="18" t="str">
        <f>"Q"&amp;ROUNDUP(MONTH(SalesDataTable[[#This Row],[Order Date]])/3,0)</f>
        <v>Q4</v>
      </c>
      <c r="V2097" s="15">
        <f>MONTH(SalesDataTable[[#This Row],[Order Date]])</f>
        <v>10</v>
      </c>
      <c r="W2097" s="18" t="str">
        <f>TEXT(SalesDataTable[[#This Row],[Order Date]],"mmm")</f>
        <v>Oct</v>
      </c>
    </row>
    <row r="2098" spans="1:23" ht="15.6">
      <c r="A2098" s="11">
        <v>2854</v>
      </c>
      <c r="B2098" s="12">
        <v>46308</v>
      </c>
      <c r="C2098" s="11">
        <f t="shared" si="224"/>
        <v>2026</v>
      </c>
      <c r="D2098" s="13" t="str">
        <f t="shared" si="225"/>
        <v>Oct</v>
      </c>
      <c r="E2098" s="14" t="str">
        <f t="shared" si="226"/>
        <v>Q4</v>
      </c>
      <c r="F2098" s="11" t="s">
        <v>24</v>
      </c>
      <c r="G2098" s="11" t="s">
        <v>74</v>
      </c>
      <c r="H2098" s="11" t="s">
        <v>43</v>
      </c>
      <c r="I2098" s="11" t="s">
        <v>37</v>
      </c>
      <c r="J2098" s="11" t="s">
        <v>38</v>
      </c>
      <c r="K2098" s="11" t="s">
        <v>39</v>
      </c>
      <c r="L2098" s="15">
        <v>3</v>
      </c>
      <c r="M2098" s="16">
        <v>36.049999999999997</v>
      </c>
      <c r="N2098" s="17">
        <v>0.1</v>
      </c>
      <c r="O2098" s="16">
        <v>13.87</v>
      </c>
      <c r="P2098" s="16">
        <f t="shared" si="227"/>
        <v>97.334999999999994</v>
      </c>
      <c r="Q2098" s="16">
        <f t="shared" si="228"/>
        <v>41.61</v>
      </c>
      <c r="R2098" s="16">
        <f t="shared" si="229"/>
        <v>55.725000000000001</v>
      </c>
      <c r="S2098" s="18">
        <f t="shared" si="230"/>
        <v>0.57250732008013605</v>
      </c>
      <c r="T2098" s="19">
        <f>YEAR(SalesDataTable[[#This Row],[Order Date]])</f>
        <v>2026</v>
      </c>
      <c r="U2098" s="18" t="str">
        <f>"Q"&amp;ROUNDUP(MONTH(SalesDataTable[[#This Row],[Order Date]])/3,0)</f>
        <v>Q4</v>
      </c>
      <c r="V2098" s="15">
        <f>MONTH(SalesDataTable[[#This Row],[Order Date]])</f>
        <v>10</v>
      </c>
      <c r="W2098" s="18" t="str">
        <f>TEXT(SalesDataTable[[#This Row],[Order Date]],"mmm")</f>
        <v>Oct</v>
      </c>
    </row>
    <row r="2099" spans="1:23" ht="15.6">
      <c r="A2099" s="11">
        <v>3212</v>
      </c>
      <c r="B2099" s="12">
        <v>46308</v>
      </c>
      <c r="C2099" s="11">
        <f t="shared" si="224"/>
        <v>2026</v>
      </c>
      <c r="D2099" s="13" t="str">
        <f t="shared" si="225"/>
        <v>Oct</v>
      </c>
      <c r="E2099" s="14" t="str">
        <f t="shared" si="226"/>
        <v>Q4</v>
      </c>
      <c r="F2099" s="11" t="s">
        <v>35</v>
      </c>
      <c r="G2099" s="11" t="s">
        <v>36</v>
      </c>
      <c r="H2099" s="11" t="s">
        <v>32</v>
      </c>
      <c r="I2099" s="11" t="s">
        <v>27</v>
      </c>
      <c r="J2099" s="11" t="s">
        <v>28</v>
      </c>
      <c r="K2099" s="11" t="s">
        <v>50</v>
      </c>
      <c r="L2099" s="15">
        <v>15</v>
      </c>
      <c r="M2099" s="16">
        <v>40</v>
      </c>
      <c r="N2099" s="17">
        <v>0.1</v>
      </c>
      <c r="O2099" s="16">
        <v>16.420000000000002</v>
      </c>
      <c r="P2099" s="16">
        <f t="shared" si="227"/>
        <v>540</v>
      </c>
      <c r="Q2099" s="16">
        <f t="shared" si="228"/>
        <v>246.3</v>
      </c>
      <c r="R2099" s="16">
        <f t="shared" si="229"/>
        <v>293.7</v>
      </c>
      <c r="S2099" s="18">
        <f t="shared" si="230"/>
        <v>0.54388888888888898</v>
      </c>
      <c r="T2099" s="19">
        <f>YEAR(SalesDataTable[[#This Row],[Order Date]])</f>
        <v>2026</v>
      </c>
      <c r="U2099" s="18" t="str">
        <f>"Q"&amp;ROUNDUP(MONTH(SalesDataTable[[#This Row],[Order Date]])/3,0)</f>
        <v>Q4</v>
      </c>
      <c r="V2099" s="15">
        <f>MONTH(SalesDataTable[[#This Row],[Order Date]])</f>
        <v>10</v>
      </c>
      <c r="W2099" s="18" t="str">
        <f>TEXT(SalesDataTable[[#This Row],[Order Date]],"mmm")</f>
        <v>Oct</v>
      </c>
    </row>
    <row r="2100" spans="1:23" ht="15.6">
      <c r="A2100" s="11">
        <v>4479</v>
      </c>
      <c r="B2100" s="12">
        <v>46308</v>
      </c>
      <c r="C2100" s="11">
        <f t="shared" si="224"/>
        <v>2026</v>
      </c>
      <c r="D2100" s="13" t="str">
        <f t="shared" si="225"/>
        <v>Oct</v>
      </c>
      <c r="E2100" s="14" t="str">
        <f t="shared" si="226"/>
        <v>Q4</v>
      </c>
      <c r="F2100" s="11" t="s">
        <v>44</v>
      </c>
      <c r="G2100" s="11" t="s">
        <v>55</v>
      </c>
      <c r="H2100" s="11" t="s">
        <v>43</v>
      </c>
      <c r="I2100" s="11" t="s">
        <v>27</v>
      </c>
      <c r="J2100" s="11" t="s">
        <v>33</v>
      </c>
      <c r="K2100" s="11" t="s">
        <v>61</v>
      </c>
      <c r="L2100" s="15">
        <v>1</v>
      </c>
      <c r="M2100" s="16">
        <v>151.68</v>
      </c>
      <c r="N2100" s="17">
        <v>0.05</v>
      </c>
      <c r="O2100" s="16">
        <v>78.98</v>
      </c>
      <c r="P2100" s="16">
        <f t="shared" si="227"/>
        <v>144.096</v>
      </c>
      <c r="Q2100" s="16">
        <f t="shared" si="228"/>
        <v>78.98</v>
      </c>
      <c r="R2100" s="16">
        <f t="shared" si="229"/>
        <v>65.116</v>
      </c>
      <c r="S2100" s="18">
        <f t="shared" si="230"/>
        <v>0.45189318232289599</v>
      </c>
      <c r="T2100" s="19">
        <f>YEAR(SalesDataTable[[#This Row],[Order Date]])</f>
        <v>2026</v>
      </c>
      <c r="U2100" s="18" t="str">
        <f>"Q"&amp;ROUNDUP(MONTH(SalesDataTable[[#This Row],[Order Date]])/3,0)</f>
        <v>Q4</v>
      </c>
      <c r="V2100" s="15">
        <f>MONTH(SalesDataTable[[#This Row],[Order Date]])</f>
        <v>10</v>
      </c>
      <c r="W2100" s="18" t="str">
        <f>TEXT(SalesDataTable[[#This Row],[Order Date]],"mmm")</f>
        <v>Oct</v>
      </c>
    </row>
    <row r="2101" spans="1:23" ht="15.6">
      <c r="A2101" s="11">
        <v>4574</v>
      </c>
      <c r="B2101" s="12">
        <v>46308</v>
      </c>
      <c r="C2101" s="11">
        <f t="shared" si="224"/>
        <v>2026</v>
      </c>
      <c r="D2101" s="13" t="str">
        <f t="shared" si="225"/>
        <v>Oct</v>
      </c>
      <c r="E2101" s="14" t="str">
        <f t="shared" si="226"/>
        <v>Q4</v>
      </c>
      <c r="F2101" s="11" t="s">
        <v>30</v>
      </c>
      <c r="G2101" s="11" t="s">
        <v>73</v>
      </c>
      <c r="H2101" s="11" t="s">
        <v>26</v>
      </c>
      <c r="I2101" s="11" t="s">
        <v>40</v>
      </c>
      <c r="J2101" s="11" t="s">
        <v>58</v>
      </c>
      <c r="K2101" s="11" t="s">
        <v>66</v>
      </c>
      <c r="L2101" s="15">
        <v>1</v>
      </c>
      <c r="M2101" s="16">
        <v>36.53</v>
      </c>
      <c r="N2101" s="17">
        <v>0</v>
      </c>
      <c r="O2101" s="16">
        <v>14.01</v>
      </c>
      <c r="P2101" s="16">
        <f t="shared" si="227"/>
        <v>36.53</v>
      </c>
      <c r="Q2101" s="16">
        <f t="shared" si="228"/>
        <v>14.01</v>
      </c>
      <c r="R2101" s="16">
        <f t="shared" si="229"/>
        <v>22.52</v>
      </c>
      <c r="S2101" s="18">
        <f t="shared" si="230"/>
        <v>0.61647960580344896</v>
      </c>
      <c r="T2101" s="19">
        <f>YEAR(SalesDataTable[[#This Row],[Order Date]])</f>
        <v>2026</v>
      </c>
      <c r="U2101" s="18" t="str">
        <f>"Q"&amp;ROUNDUP(MONTH(SalesDataTable[[#This Row],[Order Date]])/3,0)</f>
        <v>Q4</v>
      </c>
      <c r="V2101" s="15">
        <f>MONTH(SalesDataTable[[#This Row],[Order Date]])</f>
        <v>10</v>
      </c>
      <c r="W2101" s="18" t="str">
        <f>TEXT(SalesDataTable[[#This Row],[Order Date]],"mmm")</f>
        <v>Oct</v>
      </c>
    </row>
    <row r="2102" spans="1:23" ht="15.6">
      <c r="A2102" s="11">
        <v>4815</v>
      </c>
      <c r="B2102" s="12">
        <v>46308</v>
      </c>
      <c r="C2102" s="11">
        <f t="shared" si="224"/>
        <v>2026</v>
      </c>
      <c r="D2102" s="13" t="str">
        <f t="shared" si="225"/>
        <v>Oct</v>
      </c>
      <c r="E2102" s="14" t="str">
        <f t="shared" si="226"/>
        <v>Q4</v>
      </c>
      <c r="F2102" s="11" t="s">
        <v>24</v>
      </c>
      <c r="G2102" s="11" t="s">
        <v>25</v>
      </c>
      <c r="H2102" s="11" t="s">
        <v>43</v>
      </c>
      <c r="I2102" s="11" t="s">
        <v>40</v>
      </c>
      <c r="J2102" s="11" t="s">
        <v>28</v>
      </c>
      <c r="K2102" s="11" t="s">
        <v>50</v>
      </c>
      <c r="L2102" s="15">
        <v>1</v>
      </c>
      <c r="M2102" s="16">
        <v>39.89</v>
      </c>
      <c r="N2102" s="17">
        <v>0.05</v>
      </c>
      <c r="O2102" s="16">
        <v>16.91</v>
      </c>
      <c r="P2102" s="16">
        <f t="shared" si="227"/>
        <v>37.895499999999998</v>
      </c>
      <c r="Q2102" s="16">
        <f t="shared" si="228"/>
        <v>16.91</v>
      </c>
      <c r="R2102" s="16">
        <f t="shared" si="229"/>
        <v>20.985499999999998</v>
      </c>
      <c r="S2102" s="18">
        <f t="shared" si="230"/>
        <v>0.55377287540736997</v>
      </c>
      <c r="T2102" s="19">
        <f>YEAR(SalesDataTable[[#This Row],[Order Date]])</f>
        <v>2026</v>
      </c>
      <c r="U2102" s="18" t="str">
        <f>"Q"&amp;ROUNDUP(MONTH(SalesDataTable[[#This Row],[Order Date]])/3,0)</f>
        <v>Q4</v>
      </c>
      <c r="V2102" s="15">
        <f>MONTH(SalesDataTable[[#This Row],[Order Date]])</f>
        <v>10</v>
      </c>
      <c r="W2102" s="18" t="str">
        <f>TEXT(SalesDataTable[[#This Row],[Order Date]],"mmm")</f>
        <v>Oct</v>
      </c>
    </row>
    <row r="2103" spans="1:23" ht="15.6">
      <c r="A2103" s="11">
        <v>5027</v>
      </c>
      <c r="B2103" s="12">
        <v>46308</v>
      </c>
      <c r="C2103" s="11">
        <f t="shared" si="224"/>
        <v>2026</v>
      </c>
      <c r="D2103" s="13" t="str">
        <f t="shared" si="225"/>
        <v>Oct</v>
      </c>
      <c r="E2103" s="14" t="str">
        <f t="shared" si="226"/>
        <v>Q4</v>
      </c>
      <c r="F2103" s="11" t="s">
        <v>35</v>
      </c>
      <c r="G2103" s="11" t="s">
        <v>63</v>
      </c>
      <c r="H2103" s="11" t="s">
        <v>26</v>
      </c>
      <c r="I2103" s="11" t="s">
        <v>37</v>
      </c>
      <c r="J2103" s="11" t="s">
        <v>33</v>
      </c>
      <c r="K2103" s="11" t="s">
        <v>61</v>
      </c>
      <c r="L2103" s="15">
        <v>1</v>
      </c>
      <c r="M2103" s="16">
        <v>154.53</v>
      </c>
      <c r="N2103" s="17">
        <v>0</v>
      </c>
      <c r="O2103" s="16">
        <v>77.930000000000007</v>
      </c>
      <c r="P2103" s="16">
        <f t="shared" si="227"/>
        <v>154.53</v>
      </c>
      <c r="Q2103" s="16">
        <f t="shared" si="228"/>
        <v>77.930000000000007</v>
      </c>
      <c r="R2103" s="16">
        <f t="shared" si="229"/>
        <v>76.599999999999994</v>
      </c>
      <c r="S2103" s="18">
        <f t="shared" si="230"/>
        <v>0.49569662848637802</v>
      </c>
      <c r="T2103" s="19">
        <f>YEAR(SalesDataTable[[#This Row],[Order Date]])</f>
        <v>2026</v>
      </c>
      <c r="U2103" s="18" t="str">
        <f>"Q"&amp;ROUNDUP(MONTH(SalesDataTable[[#This Row],[Order Date]])/3,0)</f>
        <v>Q4</v>
      </c>
      <c r="V2103" s="15">
        <f>MONTH(SalesDataTable[[#This Row],[Order Date]])</f>
        <v>10</v>
      </c>
      <c r="W2103" s="18" t="str">
        <f>TEXT(SalesDataTable[[#This Row],[Order Date]],"mmm")</f>
        <v>Oct</v>
      </c>
    </row>
    <row r="2104" spans="1:23" ht="15.6">
      <c r="A2104" s="11">
        <v>1794</v>
      </c>
      <c r="B2104" s="12">
        <v>46309</v>
      </c>
      <c r="C2104" s="11">
        <f t="shared" si="224"/>
        <v>2026</v>
      </c>
      <c r="D2104" s="13" t="str">
        <f t="shared" si="225"/>
        <v>Oct</v>
      </c>
      <c r="E2104" s="14" t="str">
        <f t="shared" si="226"/>
        <v>Q4</v>
      </c>
      <c r="F2104" s="11" t="s">
        <v>44</v>
      </c>
      <c r="G2104" s="11" t="s">
        <v>57</v>
      </c>
      <c r="H2104" s="11" t="s">
        <v>52</v>
      </c>
      <c r="I2104" s="11" t="s">
        <v>40</v>
      </c>
      <c r="J2104" s="11" t="s">
        <v>28</v>
      </c>
      <c r="K2104" s="11" t="s">
        <v>46</v>
      </c>
      <c r="L2104" s="15">
        <v>2</v>
      </c>
      <c r="M2104" s="16">
        <v>50.64</v>
      </c>
      <c r="N2104" s="17">
        <v>0.05</v>
      </c>
      <c r="O2104" s="16">
        <v>22.28</v>
      </c>
      <c r="P2104" s="16">
        <f t="shared" si="227"/>
        <v>96.215999999999994</v>
      </c>
      <c r="Q2104" s="16">
        <f t="shared" si="228"/>
        <v>44.56</v>
      </c>
      <c r="R2104" s="16">
        <f t="shared" si="229"/>
        <v>51.655999999999999</v>
      </c>
      <c r="S2104" s="18">
        <f t="shared" si="230"/>
        <v>0.536875363764862</v>
      </c>
      <c r="T2104" s="19">
        <f>YEAR(SalesDataTable[[#This Row],[Order Date]])</f>
        <v>2026</v>
      </c>
      <c r="U2104" s="18" t="str">
        <f>"Q"&amp;ROUNDUP(MONTH(SalesDataTable[[#This Row],[Order Date]])/3,0)</f>
        <v>Q4</v>
      </c>
      <c r="V2104" s="15">
        <f>MONTH(SalesDataTable[[#This Row],[Order Date]])</f>
        <v>10</v>
      </c>
      <c r="W2104" s="18" t="str">
        <f>TEXT(SalesDataTable[[#This Row],[Order Date]],"mmm")</f>
        <v>Oct</v>
      </c>
    </row>
    <row r="2105" spans="1:23" ht="15.6">
      <c r="A2105" s="11">
        <v>1867</v>
      </c>
      <c r="B2105" s="12">
        <v>46309</v>
      </c>
      <c r="C2105" s="11">
        <f t="shared" si="224"/>
        <v>2026</v>
      </c>
      <c r="D2105" s="13" t="str">
        <f t="shared" si="225"/>
        <v>Oct</v>
      </c>
      <c r="E2105" s="14" t="str">
        <f t="shared" si="226"/>
        <v>Q4</v>
      </c>
      <c r="F2105" s="11" t="s">
        <v>24</v>
      </c>
      <c r="G2105" s="11" t="s">
        <v>25</v>
      </c>
      <c r="H2105" s="11" t="s">
        <v>26</v>
      </c>
      <c r="I2105" s="11" t="s">
        <v>37</v>
      </c>
      <c r="J2105" s="11" t="s">
        <v>58</v>
      </c>
      <c r="K2105" s="11" t="s">
        <v>59</v>
      </c>
      <c r="L2105" s="15">
        <v>3</v>
      </c>
      <c r="M2105" s="16">
        <v>40.880000000000003</v>
      </c>
      <c r="N2105" s="17">
        <v>0.05</v>
      </c>
      <c r="O2105" s="16">
        <v>14.59</v>
      </c>
      <c r="P2105" s="16">
        <f t="shared" si="227"/>
        <v>116.508</v>
      </c>
      <c r="Q2105" s="16">
        <f t="shared" si="228"/>
        <v>43.77</v>
      </c>
      <c r="R2105" s="16">
        <f t="shared" si="229"/>
        <v>72.738</v>
      </c>
      <c r="S2105" s="18">
        <f t="shared" si="230"/>
        <v>0.62431764342362805</v>
      </c>
      <c r="T2105" s="19">
        <f>YEAR(SalesDataTable[[#This Row],[Order Date]])</f>
        <v>2026</v>
      </c>
      <c r="U2105" s="18" t="str">
        <f>"Q"&amp;ROUNDUP(MONTH(SalesDataTable[[#This Row],[Order Date]])/3,0)</f>
        <v>Q4</v>
      </c>
      <c r="V2105" s="15">
        <f>MONTH(SalesDataTable[[#This Row],[Order Date]])</f>
        <v>10</v>
      </c>
      <c r="W2105" s="18" t="str">
        <f>TEXT(SalesDataTable[[#This Row],[Order Date]],"mmm")</f>
        <v>Oct</v>
      </c>
    </row>
    <row r="2106" spans="1:23" ht="15.6">
      <c r="A2106" s="11">
        <v>2088</v>
      </c>
      <c r="B2106" s="12">
        <v>46309</v>
      </c>
      <c r="C2106" s="11">
        <f t="shared" si="224"/>
        <v>2026</v>
      </c>
      <c r="D2106" s="13" t="str">
        <f t="shared" si="225"/>
        <v>Oct</v>
      </c>
      <c r="E2106" s="14" t="str">
        <f t="shared" si="226"/>
        <v>Q4</v>
      </c>
      <c r="F2106" s="11" t="s">
        <v>44</v>
      </c>
      <c r="G2106" s="11" t="s">
        <v>45</v>
      </c>
      <c r="H2106" s="11" t="s">
        <v>43</v>
      </c>
      <c r="I2106" s="11" t="s">
        <v>27</v>
      </c>
      <c r="J2106" s="11" t="s">
        <v>33</v>
      </c>
      <c r="K2106" s="11" t="s">
        <v>41</v>
      </c>
      <c r="L2106" s="15">
        <v>1</v>
      </c>
      <c r="M2106" s="16">
        <v>141.77000000000001</v>
      </c>
      <c r="N2106" s="17">
        <v>0</v>
      </c>
      <c r="O2106" s="16">
        <v>78.48</v>
      </c>
      <c r="P2106" s="16">
        <f t="shared" si="227"/>
        <v>141.77000000000001</v>
      </c>
      <c r="Q2106" s="16">
        <f t="shared" si="228"/>
        <v>78.48</v>
      </c>
      <c r="R2106" s="16">
        <f t="shared" si="229"/>
        <v>63.29</v>
      </c>
      <c r="S2106" s="18">
        <f t="shared" si="230"/>
        <v>0.44642731184312601</v>
      </c>
      <c r="T2106" s="19">
        <f>YEAR(SalesDataTable[[#This Row],[Order Date]])</f>
        <v>2026</v>
      </c>
      <c r="U2106" s="18" t="str">
        <f>"Q"&amp;ROUNDUP(MONTH(SalesDataTable[[#This Row],[Order Date]])/3,0)</f>
        <v>Q4</v>
      </c>
      <c r="V2106" s="15">
        <f>MONTH(SalesDataTable[[#This Row],[Order Date]])</f>
        <v>10</v>
      </c>
      <c r="W2106" s="18" t="str">
        <f>TEXT(SalesDataTable[[#This Row],[Order Date]],"mmm")</f>
        <v>Oct</v>
      </c>
    </row>
    <row r="2107" spans="1:23" ht="15.6">
      <c r="A2107" s="11">
        <v>2270</v>
      </c>
      <c r="B2107" s="12">
        <v>46309</v>
      </c>
      <c r="C2107" s="11">
        <f t="shared" si="224"/>
        <v>2026</v>
      </c>
      <c r="D2107" s="13" t="str">
        <f t="shared" si="225"/>
        <v>Oct</v>
      </c>
      <c r="E2107" s="14" t="str">
        <f t="shared" si="226"/>
        <v>Q4</v>
      </c>
      <c r="F2107" s="11" t="s">
        <v>44</v>
      </c>
      <c r="G2107" s="11" t="s">
        <v>55</v>
      </c>
      <c r="H2107" s="11" t="s">
        <v>26</v>
      </c>
      <c r="I2107" s="11" t="s">
        <v>37</v>
      </c>
      <c r="J2107" s="11" t="s">
        <v>47</v>
      </c>
      <c r="K2107" s="11" t="s">
        <v>53</v>
      </c>
      <c r="L2107" s="15">
        <v>3</v>
      </c>
      <c r="M2107" s="16">
        <v>199.99</v>
      </c>
      <c r="N2107" s="17">
        <v>0.15</v>
      </c>
      <c r="O2107" s="16">
        <v>101.86</v>
      </c>
      <c r="P2107" s="16">
        <f t="shared" si="227"/>
        <v>509.97449999999998</v>
      </c>
      <c r="Q2107" s="16">
        <f t="shared" si="228"/>
        <v>305.58</v>
      </c>
      <c r="R2107" s="16">
        <f t="shared" si="229"/>
        <v>204.39449999999999</v>
      </c>
      <c r="S2107" s="18">
        <f t="shared" si="230"/>
        <v>0.40079356909021902</v>
      </c>
      <c r="T2107" s="19">
        <f>YEAR(SalesDataTable[[#This Row],[Order Date]])</f>
        <v>2026</v>
      </c>
      <c r="U2107" s="18" t="str">
        <f>"Q"&amp;ROUNDUP(MONTH(SalesDataTable[[#This Row],[Order Date]])/3,0)</f>
        <v>Q4</v>
      </c>
      <c r="V2107" s="15">
        <f>MONTH(SalesDataTable[[#This Row],[Order Date]])</f>
        <v>10</v>
      </c>
      <c r="W2107" s="18" t="str">
        <f>TEXT(SalesDataTable[[#This Row],[Order Date]],"mmm")</f>
        <v>Oct</v>
      </c>
    </row>
    <row r="2108" spans="1:23" ht="15.6">
      <c r="A2108" s="11">
        <v>3789</v>
      </c>
      <c r="B2108" s="12">
        <v>46309</v>
      </c>
      <c r="C2108" s="11">
        <f t="shared" si="224"/>
        <v>2026</v>
      </c>
      <c r="D2108" s="13" t="str">
        <f t="shared" si="225"/>
        <v>Oct</v>
      </c>
      <c r="E2108" s="14" t="str">
        <f t="shared" si="226"/>
        <v>Q4</v>
      </c>
      <c r="F2108" s="11" t="s">
        <v>44</v>
      </c>
      <c r="G2108" s="11" t="s">
        <v>45</v>
      </c>
      <c r="H2108" s="11" t="s">
        <v>52</v>
      </c>
      <c r="I2108" s="11" t="s">
        <v>37</v>
      </c>
      <c r="J2108" s="11" t="s">
        <v>28</v>
      </c>
      <c r="K2108" s="11" t="s">
        <v>46</v>
      </c>
      <c r="L2108" s="15">
        <v>2</v>
      </c>
      <c r="M2108" s="16">
        <v>50.56</v>
      </c>
      <c r="N2108" s="17">
        <v>0</v>
      </c>
      <c r="O2108" s="16">
        <v>23.04</v>
      </c>
      <c r="P2108" s="16">
        <f t="shared" si="227"/>
        <v>101.12</v>
      </c>
      <c r="Q2108" s="16">
        <f t="shared" si="228"/>
        <v>46.08</v>
      </c>
      <c r="R2108" s="16">
        <f t="shared" si="229"/>
        <v>55.04</v>
      </c>
      <c r="S2108" s="18">
        <f t="shared" si="230"/>
        <v>0.544303797468354</v>
      </c>
      <c r="T2108" s="19">
        <f>YEAR(SalesDataTable[[#This Row],[Order Date]])</f>
        <v>2026</v>
      </c>
      <c r="U2108" s="18" t="str">
        <f>"Q"&amp;ROUNDUP(MONTH(SalesDataTable[[#This Row],[Order Date]])/3,0)</f>
        <v>Q4</v>
      </c>
      <c r="V2108" s="15">
        <f>MONTH(SalesDataTable[[#This Row],[Order Date]])</f>
        <v>10</v>
      </c>
      <c r="W2108" s="18" t="str">
        <f>TEXT(SalesDataTable[[#This Row],[Order Date]],"mmm")</f>
        <v>Oct</v>
      </c>
    </row>
    <row r="2109" spans="1:23" ht="15.6">
      <c r="A2109" s="11">
        <v>4323</v>
      </c>
      <c r="B2109" s="12">
        <v>46309</v>
      </c>
      <c r="C2109" s="11">
        <f t="shared" si="224"/>
        <v>2026</v>
      </c>
      <c r="D2109" s="13" t="str">
        <f t="shared" si="225"/>
        <v>Oct</v>
      </c>
      <c r="E2109" s="14" t="str">
        <f t="shared" si="226"/>
        <v>Q4</v>
      </c>
      <c r="F2109" s="11" t="s">
        <v>44</v>
      </c>
      <c r="G2109" s="11" t="s">
        <v>55</v>
      </c>
      <c r="H2109" s="11" t="s">
        <v>26</v>
      </c>
      <c r="I2109" s="11" t="s">
        <v>37</v>
      </c>
      <c r="J2109" s="11" t="s">
        <v>38</v>
      </c>
      <c r="K2109" s="11" t="s">
        <v>56</v>
      </c>
      <c r="L2109" s="15">
        <v>1</v>
      </c>
      <c r="M2109" s="16">
        <v>47.38</v>
      </c>
      <c r="N2109" s="17">
        <v>0</v>
      </c>
      <c r="O2109" s="16">
        <v>17.86</v>
      </c>
      <c r="P2109" s="16">
        <f t="shared" si="227"/>
        <v>47.38</v>
      </c>
      <c r="Q2109" s="16">
        <f t="shared" si="228"/>
        <v>17.86</v>
      </c>
      <c r="R2109" s="16">
        <f t="shared" si="229"/>
        <v>29.52</v>
      </c>
      <c r="S2109" s="18">
        <f t="shared" si="230"/>
        <v>0.62304769945124505</v>
      </c>
      <c r="T2109" s="19">
        <f>YEAR(SalesDataTable[[#This Row],[Order Date]])</f>
        <v>2026</v>
      </c>
      <c r="U2109" s="18" t="str">
        <f>"Q"&amp;ROUNDUP(MONTH(SalesDataTable[[#This Row],[Order Date]])/3,0)</f>
        <v>Q4</v>
      </c>
      <c r="V2109" s="15">
        <f>MONTH(SalesDataTable[[#This Row],[Order Date]])</f>
        <v>10</v>
      </c>
      <c r="W2109" s="18" t="str">
        <f>TEXT(SalesDataTable[[#This Row],[Order Date]],"mmm")</f>
        <v>Oct</v>
      </c>
    </row>
    <row r="2110" spans="1:23" ht="15.6">
      <c r="A2110" s="11">
        <v>276</v>
      </c>
      <c r="B2110" s="12">
        <v>46310</v>
      </c>
      <c r="C2110" s="11">
        <f t="shared" si="224"/>
        <v>2026</v>
      </c>
      <c r="D2110" s="13" t="str">
        <f t="shared" si="225"/>
        <v>Oct</v>
      </c>
      <c r="E2110" s="14" t="str">
        <f t="shared" si="226"/>
        <v>Q4</v>
      </c>
      <c r="F2110" s="11" t="s">
        <v>35</v>
      </c>
      <c r="G2110" s="11" t="s">
        <v>36</v>
      </c>
      <c r="H2110" s="11" t="s">
        <v>26</v>
      </c>
      <c r="I2110" s="11" t="s">
        <v>40</v>
      </c>
      <c r="J2110" s="11" t="s">
        <v>33</v>
      </c>
      <c r="K2110" s="11" t="s">
        <v>34</v>
      </c>
      <c r="L2110" s="15">
        <v>1</v>
      </c>
      <c r="M2110" s="16">
        <v>92.74</v>
      </c>
      <c r="N2110" s="17">
        <v>0.15</v>
      </c>
      <c r="O2110" s="16">
        <v>44.52</v>
      </c>
      <c r="P2110" s="16">
        <f t="shared" si="227"/>
        <v>78.828999999999994</v>
      </c>
      <c r="Q2110" s="16">
        <f t="shared" si="228"/>
        <v>44.52</v>
      </c>
      <c r="R2110" s="16">
        <f t="shared" si="229"/>
        <v>34.308999999999997</v>
      </c>
      <c r="S2110" s="18">
        <f t="shared" si="230"/>
        <v>0.43523322635070799</v>
      </c>
      <c r="T2110" s="19">
        <f>YEAR(SalesDataTable[[#This Row],[Order Date]])</f>
        <v>2026</v>
      </c>
      <c r="U2110" s="18" t="str">
        <f>"Q"&amp;ROUNDUP(MONTH(SalesDataTable[[#This Row],[Order Date]])/3,0)</f>
        <v>Q4</v>
      </c>
      <c r="V2110" s="15">
        <f>MONTH(SalesDataTable[[#This Row],[Order Date]])</f>
        <v>10</v>
      </c>
      <c r="W2110" s="18" t="str">
        <f>TEXT(SalesDataTable[[#This Row],[Order Date]],"mmm")</f>
        <v>Oct</v>
      </c>
    </row>
    <row r="2111" spans="1:23" ht="15.6">
      <c r="A2111" s="11">
        <v>791</v>
      </c>
      <c r="B2111" s="12">
        <v>46310</v>
      </c>
      <c r="C2111" s="11">
        <f t="shared" si="224"/>
        <v>2026</v>
      </c>
      <c r="D2111" s="13" t="str">
        <f t="shared" si="225"/>
        <v>Oct</v>
      </c>
      <c r="E2111" s="14" t="str">
        <f t="shared" si="226"/>
        <v>Q4</v>
      </c>
      <c r="F2111" s="11" t="s">
        <v>44</v>
      </c>
      <c r="G2111" s="11" t="s">
        <v>71</v>
      </c>
      <c r="H2111" s="11" t="s">
        <v>43</v>
      </c>
      <c r="I2111" s="11" t="s">
        <v>27</v>
      </c>
      <c r="J2111" s="11" t="s">
        <v>28</v>
      </c>
      <c r="K2111" s="11" t="s">
        <v>46</v>
      </c>
      <c r="L2111" s="15">
        <v>3</v>
      </c>
      <c r="M2111" s="16">
        <v>51.57</v>
      </c>
      <c r="N2111" s="17">
        <v>0.1</v>
      </c>
      <c r="O2111" s="16">
        <v>21.82</v>
      </c>
      <c r="P2111" s="16">
        <f t="shared" si="227"/>
        <v>139.239</v>
      </c>
      <c r="Q2111" s="16">
        <f t="shared" si="228"/>
        <v>65.459999999999994</v>
      </c>
      <c r="R2111" s="16">
        <f t="shared" si="229"/>
        <v>73.778999999999996</v>
      </c>
      <c r="S2111" s="18">
        <f t="shared" si="230"/>
        <v>0.52987309589985598</v>
      </c>
      <c r="T2111" s="19">
        <f>YEAR(SalesDataTable[[#This Row],[Order Date]])</f>
        <v>2026</v>
      </c>
      <c r="U2111" s="18" t="str">
        <f>"Q"&amp;ROUNDUP(MONTH(SalesDataTable[[#This Row],[Order Date]])/3,0)</f>
        <v>Q4</v>
      </c>
      <c r="V2111" s="15">
        <f>MONTH(SalesDataTable[[#This Row],[Order Date]])</f>
        <v>10</v>
      </c>
      <c r="W2111" s="18" t="str">
        <f>TEXT(SalesDataTable[[#This Row],[Order Date]],"mmm")</f>
        <v>Oct</v>
      </c>
    </row>
    <row r="2112" spans="1:23" ht="15.6">
      <c r="A2112" s="11">
        <v>1033</v>
      </c>
      <c r="B2112" s="12">
        <v>46310</v>
      </c>
      <c r="C2112" s="11">
        <f t="shared" si="224"/>
        <v>2026</v>
      </c>
      <c r="D2112" s="13" t="str">
        <f t="shared" si="225"/>
        <v>Oct</v>
      </c>
      <c r="E2112" s="14" t="str">
        <f t="shared" si="226"/>
        <v>Q4</v>
      </c>
      <c r="F2112" s="11" t="s">
        <v>30</v>
      </c>
      <c r="G2112" s="11" t="s">
        <v>67</v>
      </c>
      <c r="H2112" s="11" t="s">
        <v>26</v>
      </c>
      <c r="I2112" s="11" t="s">
        <v>37</v>
      </c>
      <c r="J2112" s="11" t="s">
        <v>33</v>
      </c>
      <c r="K2112" s="11" t="s">
        <v>70</v>
      </c>
      <c r="L2112" s="15">
        <v>1</v>
      </c>
      <c r="M2112" s="16">
        <v>70.47</v>
      </c>
      <c r="N2112" s="17">
        <v>0.1</v>
      </c>
      <c r="O2112" s="16">
        <v>31.52</v>
      </c>
      <c r="P2112" s="16">
        <f t="shared" si="227"/>
        <v>63.423000000000002</v>
      </c>
      <c r="Q2112" s="16">
        <f t="shared" si="228"/>
        <v>31.52</v>
      </c>
      <c r="R2112" s="16">
        <f t="shared" si="229"/>
        <v>31.902999999999999</v>
      </c>
      <c r="S2112" s="18">
        <f t="shared" si="230"/>
        <v>0.50301940936253398</v>
      </c>
      <c r="T2112" s="19">
        <f>YEAR(SalesDataTable[[#This Row],[Order Date]])</f>
        <v>2026</v>
      </c>
      <c r="U2112" s="18" t="str">
        <f>"Q"&amp;ROUNDUP(MONTH(SalesDataTable[[#This Row],[Order Date]])/3,0)</f>
        <v>Q4</v>
      </c>
      <c r="V2112" s="15">
        <f>MONTH(SalesDataTable[[#This Row],[Order Date]])</f>
        <v>10</v>
      </c>
      <c r="W2112" s="18" t="str">
        <f>TEXT(SalesDataTable[[#This Row],[Order Date]],"mmm")</f>
        <v>Oct</v>
      </c>
    </row>
    <row r="2113" spans="1:23" ht="15.6">
      <c r="A2113" s="11">
        <v>1247</v>
      </c>
      <c r="B2113" s="12">
        <v>46310</v>
      </c>
      <c r="C2113" s="11">
        <f t="shared" si="224"/>
        <v>2026</v>
      </c>
      <c r="D2113" s="13" t="str">
        <f t="shared" si="225"/>
        <v>Oct</v>
      </c>
      <c r="E2113" s="14" t="str">
        <f t="shared" si="226"/>
        <v>Q4</v>
      </c>
      <c r="F2113" s="11" t="s">
        <v>24</v>
      </c>
      <c r="G2113" s="11" t="s">
        <v>25</v>
      </c>
      <c r="H2113" s="11" t="s">
        <v>26</v>
      </c>
      <c r="I2113" s="11" t="s">
        <v>37</v>
      </c>
      <c r="J2113" s="11" t="s">
        <v>33</v>
      </c>
      <c r="K2113" s="11" t="s">
        <v>70</v>
      </c>
      <c r="L2113" s="15">
        <v>1</v>
      </c>
      <c r="M2113" s="16">
        <v>71.05</v>
      </c>
      <c r="N2113" s="17">
        <v>0</v>
      </c>
      <c r="O2113" s="16">
        <v>33.32</v>
      </c>
      <c r="P2113" s="16">
        <f t="shared" si="227"/>
        <v>71.05</v>
      </c>
      <c r="Q2113" s="16">
        <f t="shared" si="228"/>
        <v>33.32</v>
      </c>
      <c r="R2113" s="16">
        <f t="shared" si="229"/>
        <v>37.729999999999997</v>
      </c>
      <c r="S2113" s="18">
        <f t="shared" si="230"/>
        <v>0.53103448275862097</v>
      </c>
      <c r="T2113" s="19">
        <f>YEAR(SalesDataTable[[#This Row],[Order Date]])</f>
        <v>2026</v>
      </c>
      <c r="U2113" s="18" t="str">
        <f>"Q"&amp;ROUNDUP(MONTH(SalesDataTable[[#This Row],[Order Date]])/3,0)</f>
        <v>Q4</v>
      </c>
      <c r="V2113" s="15">
        <f>MONTH(SalesDataTable[[#This Row],[Order Date]])</f>
        <v>10</v>
      </c>
      <c r="W2113" s="18" t="str">
        <f>TEXT(SalesDataTable[[#This Row],[Order Date]],"mmm")</f>
        <v>Oct</v>
      </c>
    </row>
    <row r="2114" spans="1:23" ht="15.6">
      <c r="A2114" s="11">
        <v>1321</v>
      </c>
      <c r="B2114" s="12">
        <v>46310</v>
      </c>
      <c r="C2114" s="11">
        <f t="shared" ref="C2114:C2177" si="231">YEAR(B2114)</f>
        <v>2026</v>
      </c>
      <c r="D2114" s="13" t="str">
        <f t="shared" ref="D2114:D2177" si="232">TEXT(B2114,"MMM")</f>
        <v>Oct</v>
      </c>
      <c r="E2114" s="14" t="str">
        <f t="shared" ref="E2114:E2177" si="233">"Q"&amp;ROUNDUP(MONTH(B2114)/3,0)</f>
        <v>Q4</v>
      </c>
      <c r="F2114" s="11" t="s">
        <v>44</v>
      </c>
      <c r="G2114" s="11" t="s">
        <v>71</v>
      </c>
      <c r="H2114" s="11" t="s">
        <v>43</v>
      </c>
      <c r="I2114" s="11" t="s">
        <v>27</v>
      </c>
      <c r="J2114" s="11" t="s">
        <v>28</v>
      </c>
      <c r="K2114" s="11" t="s">
        <v>50</v>
      </c>
      <c r="L2114" s="15">
        <v>3</v>
      </c>
      <c r="M2114" s="16">
        <v>39.83</v>
      </c>
      <c r="N2114" s="17">
        <v>0.1</v>
      </c>
      <c r="O2114" s="16">
        <v>16.93</v>
      </c>
      <c r="P2114" s="16">
        <f t="shared" ref="P2114:P2177" si="234">L2114*M2114*(1-N2114)</f>
        <v>107.541</v>
      </c>
      <c r="Q2114" s="16">
        <f t="shared" ref="Q2114:Q2177" si="235">L2114*O2114</f>
        <v>50.79</v>
      </c>
      <c r="R2114" s="16">
        <f t="shared" ref="R2114:R2177" si="236">P2114-Q2114</f>
        <v>56.750999999999998</v>
      </c>
      <c r="S2114" s="18">
        <f t="shared" ref="S2114:S2177" si="237">IFERROR(R2114/P2114,0)</f>
        <v>0.52771501101905305</v>
      </c>
      <c r="T2114" s="19">
        <f>YEAR(SalesDataTable[[#This Row],[Order Date]])</f>
        <v>2026</v>
      </c>
      <c r="U2114" s="18" t="str">
        <f>"Q"&amp;ROUNDUP(MONTH(SalesDataTable[[#This Row],[Order Date]])/3,0)</f>
        <v>Q4</v>
      </c>
      <c r="V2114" s="15">
        <f>MONTH(SalesDataTable[[#This Row],[Order Date]])</f>
        <v>10</v>
      </c>
      <c r="W2114" s="18" t="str">
        <f>TEXT(SalesDataTable[[#This Row],[Order Date]],"mmm")</f>
        <v>Oct</v>
      </c>
    </row>
    <row r="2115" spans="1:23" ht="15.6">
      <c r="A2115" s="11">
        <v>2048</v>
      </c>
      <c r="B2115" s="12">
        <v>46310</v>
      </c>
      <c r="C2115" s="11">
        <f t="shared" si="231"/>
        <v>2026</v>
      </c>
      <c r="D2115" s="13" t="str">
        <f t="shared" si="232"/>
        <v>Oct</v>
      </c>
      <c r="E2115" s="14" t="str">
        <f t="shared" si="233"/>
        <v>Q4</v>
      </c>
      <c r="F2115" s="11" t="s">
        <v>44</v>
      </c>
      <c r="G2115" s="11" t="s">
        <v>55</v>
      </c>
      <c r="H2115" s="11" t="s">
        <v>26</v>
      </c>
      <c r="I2115" s="11" t="s">
        <v>37</v>
      </c>
      <c r="J2115" s="11" t="s">
        <v>58</v>
      </c>
      <c r="K2115" s="11" t="s">
        <v>69</v>
      </c>
      <c r="L2115" s="15">
        <v>3</v>
      </c>
      <c r="M2115" s="16">
        <v>49.5</v>
      </c>
      <c r="N2115" s="17">
        <v>0.05</v>
      </c>
      <c r="O2115" s="16">
        <v>22</v>
      </c>
      <c r="P2115" s="16">
        <f t="shared" si="234"/>
        <v>141.07499999999999</v>
      </c>
      <c r="Q2115" s="16">
        <f t="shared" si="235"/>
        <v>66</v>
      </c>
      <c r="R2115" s="16">
        <f t="shared" si="236"/>
        <v>75.075000000000003</v>
      </c>
      <c r="S2115" s="18">
        <f t="shared" si="237"/>
        <v>0.53216374269005795</v>
      </c>
      <c r="T2115" s="19">
        <f>YEAR(SalesDataTable[[#This Row],[Order Date]])</f>
        <v>2026</v>
      </c>
      <c r="U2115" s="18" t="str">
        <f>"Q"&amp;ROUNDUP(MONTH(SalesDataTable[[#This Row],[Order Date]])/3,0)</f>
        <v>Q4</v>
      </c>
      <c r="V2115" s="15">
        <f>MONTH(SalesDataTable[[#This Row],[Order Date]])</f>
        <v>10</v>
      </c>
      <c r="W2115" s="18" t="str">
        <f>TEXT(SalesDataTable[[#This Row],[Order Date]],"mmm")</f>
        <v>Oct</v>
      </c>
    </row>
    <row r="2116" spans="1:23" ht="15.6">
      <c r="A2116" s="11">
        <v>2082</v>
      </c>
      <c r="B2116" s="12">
        <v>46310</v>
      </c>
      <c r="C2116" s="11">
        <f t="shared" si="231"/>
        <v>2026</v>
      </c>
      <c r="D2116" s="13" t="str">
        <f t="shared" si="232"/>
        <v>Oct</v>
      </c>
      <c r="E2116" s="14" t="str">
        <f t="shared" si="233"/>
        <v>Q4</v>
      </c>
      <c r="F2116" s="11" t="s">
        <v>30</v>
      </c>
      <c r="G2116" s="11" t="s">
        <v>51</v>
      </c>
      <c r="H2116" s="11" t="s">
        <v>52</v>
      </c>
      <c r="I2116" s="11" t="s">
        <v>37</v>
      </c>
      <c r="J2116" s="11" t="s">
        <v>33</v>
      </c>
      <c r="K2116" s="11" t="s">
        <v>34</v>
      </c>
      <c r="L2116" s="15">
        <v>1</v>
      </c>
      <c r="M2116" s="16">
        <v>91.99</v>
      </c>
      <c r="N2116" s="17">
        <v>0</v>
      </c>
      <c r="O2116" s="16">
        <v>44.86</v>
      </c>
      <c r="P2116" s="16">
        <f t="shared" si="234"/>
        <v>91.99</v>
      </c>
      <c r="Q2116" s="16">
        <f t="shared" si="235"/>
        <v>44.86</v>
      </c>
      <c r="R2116" s="16">
        <f t="shared" si="236"/>
        <v>47.13</v>
      </c>
      <c r="S2116" s="18">
        <f t="shared" si="237"/>
        <v>0.51233829764104799</v>
      </c>
      <c r="T2116" s="19">
        <f>YEAR(SalesDataTable[[#This Row],[Order Date]])</f>
        <v>2026</v>
      </c>
      <c r="U2116" s="18" t="str">
        <f>"Q"&amp;ROUNDUP(MONTH(SalesDataTable[[#This Row],[Order Date]])/3,0)</f>
        <v>Q4</v>
      </c>
      <c r="V2116" s="15">
        <f>MONTH(SalesDataTable[[#This Row],[Order Date]])</f>
        <v>10</v>
      </c>
      <c r="W2116" s="18" t="str">
        <f>TEXT(SalesDataTable[[#This Row],[Order Date]],"mmm")</f>
        <v>Oct</v>
      </c>
    </row>
    <row r="2117" spans="1:23" ht="15.6">
      <c r="A2117" s="11">
        <v>2177</v>
      </c>
      <c r="B2117" s="12">
        <v>46310</v>
      </c>
      <c r="C2117" s="11">
        <f t="shared" si="231"/>
        <v>2026</v>
      </c>
      <c r="D2117" s="13" t="str">
        <f t="shared" si="232"/>
        <v>Oct</v>
      </c>
      <c r="E2117" s="14" t="str">
        <f t="shared" si="233"/>
        <v>Q4</v>
      </c>
      <c r="F2117" s="11" t="s">
        <v>24</v>
      </c>
      <c r="G2117" s="11" t="s">
        <v>74</v>
      </c>
      <c r="H2117" s="11" t="s">
        <v>52</v>
      </c>
      <c r="I2117" s="11" t="s">
        <v>27</v>
      </c>
      <c r="J2117" s="11" t="s">
        <v>28</v>
      </c>
      <c r="K2117" s="11" t="s">
        <v>29</v>
      </c>
      <c r="L2117" s="15">
        <v>1</v>
      </c>
      <c r="M2117" s="16">
        <v>79.78</v>
      </c>
      <c r="N2117" s="17">
        <v>0.05</v>
      </c>
      <c r="O2117" s="16">
        <v>41.59</v>
      </c>
      <c r="P2117" s="16">
        <f t="shared" si="234"/>
        <v>75.790999999999997</v>
      </c>
      <c r="Q2117" s="16">
        <f t="shared" si="235"/>
        <v>41.59</v>
      </c>
      <c r="R2117" s="16">
        <f t="shared" si="236"/>
        <v>34.201000000000001</v>
      </c>
      <c r="S2117" s="18">
        <f t="shared" si="237"/>
        <v>0.45125410668812899</v>
      </c>
      <c r="T2117" s="19">
        <f>YEAR(SalesDataTable[[#This Row],[Order Date]])</f>
        <v>2026</v>
      </c>
      <c r="U2117" s="18" t="str">
        <f>"Q"&amp;ROUNDUP(MONTH(SalesDataTable[[#This Row],[Order Date]])/3,0)</f>
        <v>Q4</v>
      </c>
      <c r="V2117" s="15">
        <f>MONTH(SalesDataTable[[#This Row],[Order Date]])</f>
        <v>10</v>
      </c>
      <c r="W2117" s="18" t="str">
        <f>TEXT(SalesDataTable[[#This Row],[Order Date]],"mmm")</f>
        <v>Oct</v>
      </c>
    </row>
    <row r="2118" spans="1:23" ht="15.6">
      <c r="A2118" s="11">
        <v>3776</v>
      </c>
      <c r="B2118" s="12">
        <v>46310</v>
      </c>
      <c r="C2118" s="11">
        <f t="shared" si="231"/>
        <v>2026</v>
      </c>
      <c r="D2118" s="13" t="str">
        <f t="shared" si="232"/>
        <v>Oct</v>
      </c>
      <c r="E2118" s="14" t="str">
        <f t="shared" si="233"/>
        <v>Q4</v>
      </c>
      <c r="F2118" s="11" t="s">
        <v>44</v>
      </c>
      <c r="G2118" s="11" t="s">
        <v>57</v>
      </c>
      <c r="H2118" s="11" t="s">
        <v>26</v>
      </c>
      <c r="I2118" s="11" t="s">
        <v>27</v>
      </c>
      <c r="J2118" s="11" t="s">
        <v>28</v>
      </c>
      <c r="K2118" s="11" t="s">
        <v>29</v>
      </c>
      <c r="L2118" s="15">
        <v>1</v>
      </c>
      <c r="M2118" s="16">
        <v>82.97</v>
      </c>
      <c r="N2118" s="17">
        <v>0</v>
      </c>
      <c r="O2118" s="16">
        <v>43.09</v>
      </c>
      <c r="P2118" s="16">
        <f t="shared" si="234"/>
        <v>82.97</v>
      </c>
      <c r="Q2118" s="16">
        <f t="shared" si="235"/>
        <v>43.09</v>
      </c>
      <c r="R2118" s="16">
        <f t="shared" si="236"/>
        <v>39.880000000000003</v>
      </c>
      <c r="S2118" s="18">
        <f t="shared" si="237"/>
        <v>0.48065565867180898</v>
      </c>
      <c r="T2118" s="19">
        <f>YEAR(SalesDataTable[[#This Row],[Order Date]])</f>
        <v>2026</v>
      </c>
      <c r="U2118" s="18" t="str">
        <f>"Q"&amp;ROUNDUP(MONTH(SalesDataTable[[#This Row],[Order Date]])/3,0)</f>
        <v>Q4</v>
      </c>
      <c r="V2118" s="15">
        <f>MONTH(SalesDataTable[[#This Row],[Order Date]])</f>
        <v>10</v>
      </c>
      <c r="W2118" s="18" t="str">
        <f>TEXT(SalesDataTable[[#This Row],[Order Date]],"mmm")</f>
        <v>Oct</v>
      </c>
    </row>
    <row r="2119" spans="1:23" ht="15.6">
      <c r="A2119" s="11">
        <v>4542</v>
      </c>
      <c r="B2119" s="12">
        <v>46310</v>
      </c>
      <c r="C2119" s="11">
        <f t="shared" si="231"/>
        <v>2026</v>
      </c>
      <c r="D2119" s="13" t="str">
        <f t="shared" si="232"/>
        <v>Oct</v>
      </c>
      <c r="E2119" s="14" t="str">
        <f t="shared" si="233"/>
        <v>Q4</v>
      </c>
      <c r="F2119" s="11" t="s">
        <v>24</v>
      </c>
      <c r="G2119" s="11" t="s">
        <v>60</v>
      </c>
      <c r="H2119" s="11" t="s">
        <v>26</v>
      </c>
      <c r="I2119" s="11" t="s">
        <v>40</v>
      </c>
      <c r="J2119" s="11" t="s">
        <v>28</v>
      </c>
      <c r="K2119" s="11" t="s">
        <v>54</v>
      </c>
      <c r="L2119" s="15">
        <v>1</v>
      </c>
      <c r="M2119" s="16">
        <v>103.33</v>
      </c>
      <c r="N2119" s="17">
        <v>0</v>
      </c>
      <c r="O2119" s="16">
        <v>50.85</v>
      </c>
      <c r="P2119" s="16">
        <f t="shared" si="234"/>
        <v>103.33</v>
      </c>
      <c r="Q2119" s="16">
        <f t="shared" si="235"/>
        <v>50.85</v>
      </c>
      <c r="R2119" s="16">
        <f t="shared" si="236"/>
        <v>52.48</v>
      </c>
      <c r="S2119" s="18">
        <f t="shared" si="237"/>
        <v>0.50788735120487805</v>
      </c>
      <c r="T2119" s="19">
        <f>YEAR(SalesDataTable[[#This Row],[Order Date]])</f>
        <v>2026</v>
      </c>
      <c r="U2119" s="18" t="str">
        <f>"Q"&amp;ROUNDUP(MONTH(SalesDataTable[[#This Row],[Order Date]])/3,0)</f>
        <v>Q4</v>
      </c>
      <c r="V2119" s="15">
        <f>MONTH(SalesDataTable[[#This Row],[Order Date]])</f>
        <v>10</v>
      </c>
      <c r="W2119" s="18" t="str">
        <f>TEXT(SalesDataTable[[#This Row],[Order Date]],"mmm")</f>
        <v>Oct</v>
      </c>
    </row>
    <row r="2120" spans="1:23" ht="15.6">
      <c r="A2120" s="11">
        <v>36</v>
      </c>
      <c r="B2120" s="12">
        <v>46311</v>
      </c>
      <c r="C2120" s="11">
        <f t="shared" si="231"/>
        <v>2026</v>
      </c>
      <c r="D2120" s="13" t="str">
        <f t="shared" si="232"/>
        <v>Oct</v>
      </c>
      <c r="E2120" s="14" t="str">
        <f t="shared" si="233"/>
        <v>Q4</v>
      </c>
      <c r="F2120" s="11" t="s">
        <v>24</v>
      </c>
      <c r="G2120" s="11" t="s">
        <v>60</v>
      </c>
      <c r="H2120" s="11" t="s">
        <v>26</v>
      </c>
      <c r="I2120" s="11" t="s">
        <v>37</v>
      </c>
      <c r="J2120" s="11" t="s">
        <v>33</v>
      </c>
      <c r="K2120" s="11" t="s">
        <v>41</v>
      </c>
      <c r="L2120" s="15">
        <v>3</v>
      </c>
      <c r="M2120" s="16">
        <v>142.54</v>
      </c>
      <c r="N2120" s="17">
        <v>0.05</v>
      </c>
      <c r="O2120" s="16">
        <v>81.599999999999994</v>
      </c>
      <c r="P2120" s="16">
        <f t="shared" si="234"/>
        <v>406.23899999999998</v>
      </c>
      <c r="Q2120" s="16">
        <f t="shared" si="235"/>
        <v>244.8</v>
      </c>
      <c r="R2120" s="16">
        <f t="shared" si="236"/>
        <v>161.43899999999999</v>
      </c>
      <c r="S2120" s="18">
        <f t="shared" si="237"/>
        <v>0.39739906803630398</v>
      </c>
      <c r="T2120" s="19">
        <f>YEAR(SalesDataTable[[#This Row],[Order Date]])</f>
        <v>2026</v>
      </c>
      <c r="U2120" s="18" t="str">
        <f>"Q"&amp;ROUNDUP(MONTH(SalesDataTable[[#This Row],[Order Date]])/3,0)</f>
        <v>Q4</v>
      </c>
      <c r="V2120" s="15">
        <f>MONTH(SalesDataTable[[#This Row],[Order Date]])</f>
        <v>10</v>
      </c>
      <c r="W2120" s="18" t="str">
        <f>TEXT(SalesDataTable[[#This Row],[Order Date]],"mmm")</f>
        <v>Oct</v>
      </c>
    </row>
    <row r="2121" spans="1:23" ht="15.6">
      <c r="A2121" s="11">
        <v>64</v>
      </c>
      <c r="B2121" s="12">
        <v>46311</v>
      </c>
      <c r="C2121" s="11">
        <f t="shared" si="231"/>
        <v>2026</v>
      </c>
      <c r="D2121" s="13" t="str">
        <f t="shared" si="232"/>
        <v>Oct</v>
      </c>
      <c r="E2121" s="14" t="str">
        <f t="shared" si="233"/>
        <v>Q4</v>
      </c>
      <c r="F2121" s="11" t="s">
        <v>35</v>
      </c>
      <c r="G2121" s="11" t="s">
        <v>76</v>
      </c>
      <c r="H2121" s="11" t="s">
        <v>26</v>
      </c>
      <c r="I2121" s="11" t="s">
        <v>37</v>
      </c>
      <c r="J2121" s="11" t="s">
        <v>33</v>
      </c>
      <c r="K2121" s="11" t="s">
        <v>34</v>
      </c>
      <c r="L2121" s="15">
        <v>3</v>
      </c>
      <c r="M2121" s="16">
        <v>92.14</v>
      </c>
      <c r="N2121" s="17">
        <v>0.1</v>
      </c>
      <c r="O2121" s="16">
        <v>46.43</v>
      </c>
      <c r="P2121" s="16">
        <f t="shared" si="234"/>
        <v>248.77799999999999</v>
      </c>
      <c r="Q2121" s="16">
        <f t="shared" si="235"/>
        <v>139.29</v>
      </c>
      <c r="R2121" s="16">
        <f t="shared" si="236"/>
        <v>109.488</v>
      </c>
      <c r="S2121" s="18">
        <f t="shared" si="237"/>
        <v>0.44010322456165701</v>
      </c>
      <c r="T2121" s="19">
        <f>YEAR(SalesDataTable[[#This Row],[Order Date]])</f>
        <v>2026</v>
      </c>
      <c r="U2121" s="18" t="str">
        <f>"Q"&amp;ROUNDUP(MONTH(SalesDataTable[[#This Row],[Order Date]])/3,0)</f>
        <v>Q4</v>
      </c>
      <c r="V2121" s="15">
        <f>MONTH(SalesDataTable[[#This Row],[Order Date]])</f>
        <v>10</v>
      </c>
      <c r="W2121" s="18" t="str">
        <f>TEXT(SalesDataTable[[#This Row],[Order Date]],"mmm")</f>
        <v>Oct</v>
      </c>
    </row>
    <row r="2122" spans="1:23" ht="15.6">
      <c r="A2122" s="11">
        <v>529</v>
      </c>
      <c r="B2122" s="12">
        <v>46311</v>
      </c>
      <c r="C2122" s="11">
        <f t="shared" si="231"/>
        <v>2026</v>
      </c>
      <c r="D2122" s="13" t="str">
        <f t="shared" si="232"/>
        <v>Oct</v>
      </c>
      <c r="E2122" s="14" t="str">
        <f t="shared" si="233"/>
        <v>Q4</v>
      </c>
      <c r="F2122" s="11" t="s">
        <v>44</v>
      </c>
      <c r="G2122" s="11" t="s">
        <v>55</v>
      </c>
      <c r="H2122" s="11" t="s">
        <v>43</v>
      </c>
      <c r="I2122" s="11" t="s">
        <v>40</v>
      </c>
      <c r="J2122" s="11" t="s">
        <v>38</v>
      </c>
      <c r="K2122" s="11" t="s">
        <v>72</v>
      </c>
      <c r="L2122" s="15">
        <v>2</v>
      </c>
      <c r="M2122" s="16">
        <v>165.23</v>
      </c>
      <c r="N2122" s="17">
        <v>0</v>
      </c>
      <c r="O2122" s="16">
        <v>88.87</v>
      </c>
      <c r="P2122" s="16">
        <f t="shared" si="234"/>
        <v>330.46</v>
      </c>
      <c r="Q2122" s="16">
        <f t="shared" si="235"/>
        <v>177.74</v>
      </c>
      <c r="R2122" s="16">
        <f t="shared" si="236"/>
        <v>152.72</v>
      </c>
      <c r="S2122" s="18">
        <f t="shared" si="237"/>
        <v>0.46214367850874499</v>
      </c>
      <c r="T2122" s="19">
        <f>YEAR(SalesDataTable[[#This Row],[Order Date]])</f>
        <v>2026</v>
      </c>
      <c r="U2122" s="18" t="str">
        <f>"Q"&amp;ROUNDUP(MONTH(SalesDataTable[[#This Row],[Order Date]])/3,0)</f>
        <v>Q4</v>
      </c>
      <c r="V2122" s="15">
        <f>MONTH(SalesDataTable[[#This Row],[Order Date]])</f>
        <v>10</v>
      </c>
      <c r="W2122" s="18" t="str">
        <f>TEXT(SalesDataTable[[#This Row],[Order Date]],"mmm")</f>
        <v>Oct</v>
      </c>
    </row>
    <row r="2123" spans="1:23" ht="15.6">
      <c r="A2123" s="11">
        <v>1815</v>
      </c>
      <c r="B2123" s="12">
        <v>46311</v>
      </c>
      <c r="C2123" s="11">
        <f t="shared" si="231"/>
        <v>2026</v>
      </c>
      <c r="D2123" s="13" t="str">
        <f t="shared" si="232"/>
        <v>Oct</v>
      </c>
      <c r="E2123" s="14" t="str">
        <f t="shared" si="233"/>
        <v>Q4</v>
      </c>
      <c r="F2123" s="11" t="s">
        <v>44</v>
      </c>
      <c r="G2123" s="11" t="s">
        <v>45</v>
      </c>
      <c r="H2123" s="11" t="s">
        <v>26</v>
      </c>
      <c r="I2123" s="11" t="s">
        <v>40</v>
      </c>
      <c r="J2123" s="11" t="s">
        <v>58</v>
      </c>
      <c r="K2123" s="11" t="s">
        <v>62</v>
      </c>
      <c r="L2123" s="15">
        <v>1</v>
      </c>
      <c r="M2123" s="16">
        <v>121.92</v>
      </c>
      <c r="N2123" s="17">
        <v>0</v>
      </c>
      <c r="O2123" s="16">
        <v>71.02</v>
      </c>
      <c r="P2123" s="16">
        <f t="shared" si="234"/>
        <v>121.92</v>
      </c>
      <c r="Q2123" s="16">
        <f t="shared" si="235"/>
        <v>71.02</v>
      </c>
      <c r="R2123" s="16">
        <f t="shared" si="236"/>
        <v>50.9</v>
      </c>
      <c r="S2123" s="18">
        <f t="shared" si="237"/>
        <v>0.41748687664042</v>
      </c>
      <c r="T2123" s="19">
        <f>YEAR(SalesDataTable[[#This Row],[Order Date]])</f>
        <v>2026</v>
      </c>
      <c r="U2123" s="18" t="str">
        <f>"Q"&amp;ROUNDUP(MONTH(SalesDataTable[[#This Row],[Order Date]])/3,0)</f>
        <v>Q4</v>
      </c>
      <c r="V2123" s="15">
        <f>MONTH(SalesDataTable[[#This Row],[Order Date]])</f>
        <v>10</v>
      </c>
      <c r="W2123" s="18" t="str">
        <f>TEXT(SalesDataTable[[#This Row],[Order Date]],"mmm")</f>
        <v>Oct</v>
      </c>
    </row>
    <row r="2124" spans="1:23" ht="15.6">
      <c r="A2124" s="11">
        <v>1820</v>
      </c>
      <c r="B2124" s="12">
        <v>46311</v>
      </c>
      <c r="C2124" s="11">
        <f t="shared" si="231"/>
        <v>2026</v>
      </c>
      <c r="D2124" s="13" t="str">
        <f t="shared" si="232"/>
        <v>Oct</v>
      </c>
      <c r="E2124" s="14" t="str">
        <f t="shared" si="233"/>
        <v>Q4</v>
      </c>
      <c r="F2124" s="11" t="s">
        <v>30</v>
      </c>
      <c r="G2124" s="11" t="s">
        <v>31</v>
      </c>
      <c r="H2124" s="11" t="s">
        <v>26</v>
      </c>
      <c r="I2124" s="11" t="s">
        <v>27</v>
      </c>
      <c r="J2124" s="11" t="s">
        <v>38</v>
      </c>
      <c r="K2124" s="11" t="s">
        <v>39</v>
      </c>
      <c r="L2124" s="15">
        <v>3</v>
      </c>
      <c r="M2124" s="16">
        <v>36.46</v>
      </c>
      <c r="N2124" s="17">
        <v>0.05</v>
      </c>
      <c r="O2124" s="16">
        <v>13.9</v>
      </c>
      <c r="P2124" s="16">
        <f t="shared" si="234"/>
        <v>103.911</v>
      </c>
      <c r="Q2124" s="16">
        <f t="shared" si="235"/>
        <v>41.7</v>
      </c>
      <c r="R2124" s="16">
        <f t="shared" si="236"/>
        <v>62.210999999999999</v>
      </c>
      <c r="S2124" s="18">
        <f t="shared" si="237"/>
        <v>0.59869503709905603</v>
      </c>
      <c r="T2124" s="19">
        <f>YEAR(SalesDataTable[[#This Row],[Order Date]])</f>
        <v>2026</v>
      </c>
      <c r="U2124" s="18" t="str">
        <f>"Q"&amp;ROUNDUP(MONTH(SalesDataTable[[#This Row],[Order Date]])/3,0)</f>
        <v>Q4</v>
      </c>
      <c r="V2124" s="15">
        <f>MONTH(SalesDataTable[[#This Row],[Order Date]])</f>
        <v>10</v>
      </c>
      <c r="W2124" s="18" t="str">
        <f>TEXT(SalesDataTable[[#This Row],[Order Date]],"mmm")</f>
        <v>Oct</v>
      </c>
    </row>
    <row r="2125" spans="1:23" ht="15.6">
      <c r="A2125" s="11">
        <v>2028</v>
      </c>
      <c r="B2125" s="12">
        <v>46311</v>
      </c>
      <c r="C2125" s="11">
        <f t="shared" si="231"/>
        <v>2026</v>
      </c>
      <c r="D2125" s="13" t="str">
        <f t="shared" si="232"/>
        <v>Oct</v>
      </c>
      <c r="E2125" s="14" t="str">
        <f t="shared" si="233"/>
        <v>Q4</v>
      </c>
      <c r="F2125" s="11" t="s">
        <v>44</v>
      </c>
      <c r="G2125" s="11" t="s">
        <v>45</v>
      </c>
      <c r="H2125" s="11" t="s">
        <v>43</v>
      </c>
      <c r="I2125" s="11" t="s">
        <v>40</v>
      </c>
      <c r="J2125" s="11" t="s">
        <v>58</v>
      </c>
      <c r="K2125" s="11" t="s">
        <v>69</v>
      </c>
      <c r="L2125" s="15">
        <v>3</v>
      </c>
      <c r="M2125" s="16">
        <v>51.89</v>
      </c>
      <c r="N2125" s="17">
        <v>0.1</v>
      </c>
      <c r="O2125" s="16">
        <v>21.56</v>
      </c>
      <c r="P2125" s="16">
        <f t="shared" si="234"/>
        <v>140.10300000000001</v>
      </c>
      <c r="Q2125" s="16">
        <f t="shared" si="235"/>
        <v>64.680000000000007</v>
      </c>
      <c r="R2125" s="16">
        <f t="shared" si="236"/>
        <v>75.423000000000002</v>
      </c>
      <c r="S2125" s="18">
        <f t="shared" si="237"/>
        <v>0.53833965011455898</v>
      </c>
      <c r="T2125" s="19">
        <f>YEAR(SalesDataTable[[#This Row],[Order Date]])</f>
        <v>2026</v>
      </c>
      <c r="U2125" s="18" t="str">
        <f>"Q"&amp;ROUNDUP(MONTH(SalesDataTable[[#This Row],[Order Date]])/3,0)</f>
        <v>Q4</v>
      </c>
      <c r="V2125" s="15">
        <f>MONTH(SalesDataTable[[#This Row],[Order Date]])</f>
        <v>10</v>
      </c>
      <c r="W2125" s="18" t="str">
        <f>TEXT(SalesDataTable[[#This Row],[Order Date]],"mmm")</f>
        <v>Oct</v>
      </c>
    </row>
    <row r="2126" spans="1:23" ht="15.6">
      <c r="A2126" s="11">
        <v>2741</v>
      </c>
      <c r="B2126" s="12">
        <v>46311</v>
      </c>
      <c r="C2126" s="11">
        <f t="shared" si="231"/>
        <v>2026</v>
      </c>
      <c r="D2126" s="13" t="str">
        <f t="shared" si="232"/>
        <v>Oct</v>
      </c>
      <c r="E2126" s="14" t="str">
        <f t="shared" si="233"/>
        <v>Q4</v>
      </c>
      <c r="F2126" s="11" t="s">
        <v>44</v>
      </c>
      <c r="G2126" s="11" t="s">
        <v>45</v>
      </c>
      <c r="H2126" s="11" t="s">
        <v>26</v>
      </c>
      <c r="I2126" s="11" t="s">
        <v>27</v>
      </c>
      <c r="J2126" s="11" t="s">
        <v>58</v>
      </c>
      <c r="K2126" s="11" t="s">
        <v>59</v>
      </c>
      <c r="L2126" s="15">
        <v>1</v>
      </c>
      <c r="M2126" s="16">
        <v>40.75</v>
      </c>
      <c r="N2126" s="17">
        <v>0</v>
      </c>
      <c r="O2126" s="16">
        <v>14.7</v>
      </c>
      <c r="P2126" s="16">
        <f t="shared" si="234"/>
        <v>40.75</v>
      </c>
      <c r="Q2126" s="16">
        <f t="shared" si="235"/>
        <v>14.7</v>
      </c>
      <c r="R2126" s="16">
        <f t="shared" si="236"/>
        <v>26.05</v>
      </c>
      <c r="S2126" s="18">
        <f t="shared" si="237"/>
        <v>0.63926380368098201</v>
      </c>
      <c r="T2126" s="19">
        <f>YEAR(SalesDataTable[[#This Row],[Order Date]])</f>
        <v>2026</v>
      </c>
      <c r="U2126" s="18" t="str">
        <f>"Q"&amp;ROUNDUP(MONTH(SalesDataTable[[#This Row],[Order Date]])/3,0)</f>
        <v>Q4</v>
      </c>
      <c r="V2126" s="15">
        <f>MONTH(SalesDataTable[[#This Row],[Order Date]])</f>
        <v>10</v>
      </c>
      <c r="W2126" s="18" t="str">
        <f>TEXT(SalesDataTable[[#This Row],[Order Date]],"mmm")</f>
        <v>Oct</v>
      </c>
    </row>
    <row r="2127" spans="1:23" ht="15.6">
      <c r="A2127" s="11">
        <v>3602</v>
      </c>
      <c r="B2127" s="12">
        <v>46311</v>
      </c>
      <c r="C2127" s="11">
        <f t="shared" si="231"/>
        <v>2026</v>
      </c>
      <c r="D2127" s="13" t="str">
        <f t="shared" si="232"/>
        <v>Oct</v>
      </c>
      <c r="E2127" s="14" t="str">
        <f t="shared" si="233"/>
        <v>Q4</v>
      </c>
      <c r="F2127" s="11" t="s">
        <v>35</v>
      </c>
      <c r="G2127" s="11" t="s">
        <v>49</v>
      </c>
      <c r="H2127" s="11" t="s">
        <v>32</v>
      </c>
      <c r="I2127" s="11" t="s">
        <v>40</v>
      </c>
      <c r="J2127" s="11" t="s">
        <v>47</v>
      </c>
      <c r="K2127" s="11" t="s">
        <v>48</v>
      </c>
      <c r="L2127" s="15">
        <v>4</v>
      </c>
      <c r="M2127" s="16">
        <v>345.13</v>
      </c>
      <c r="N2127" s="17">
        <v>0.05</v>
      </c>
      <c r="O2127" s="16">
        <v>200.02</v>
      </c>
      <c r="P2127" s="16">
        <f t="shared" si="234"/>
        <v>1311.4939999999999</v>
      </c>
      <c r="Q2127" s="16">
        <f t="shared" si="235"/>
        <v>800.08</v>
      </c>
      <c r="R2127" s="16">
        <f t="shared" si="236"/>
        <v>511.41399999999999</v>
      </c>
      <c r="S2127" s="18">
        <f t="shared" si="237"/>
        <v>0.38994764749209698</v>
      </c>
      <c r="T2127" s="19">
        <f>YEAR(SalesDataTable[[#This Row],[Order Date]])</f>
        <v>2026</v>
      </c>
      <c r="U2127" s="18" t="str">
        <f>"Q"&amp;ROUNDUP(MONTH(SalesDataTable[[#This Row],[Order Date]])/3,0)</f>
        <v>Q4</v>
      </c>
      <c r="V2127" s="15">
        <f>MONTH(SalesDataTable[[#This Row],[Order Date]])</f>
        <v>10</v>
      </c>
      <c r="W2127" s="18" t="str">
        <f>TEXT(SalesDataTable[[#This Row],[Order Date]],"mmm")</f>
        <v>Oct</v>
      </c>
    </row>
    <row r="2128" spans="1:23" ht="15.6">
      <c r="A2128" s="11">
        <v>4116</v>
      </c>
      <c r="B2128" s="12">
        <v>46311</v>
      </c>
      <c r="C2128" s="11">
        <f t="shared" si="231"/>
        <v>2026</v>
      </c>
      <c r="D2128" s="13" t="str">
        <f t="shared" si="232"/>
        <v>Oct</v>
      </c>
      <c r="E2128" s="14" t="str">
        <f t="shared" si="233"/>
        <v>Q4</v>
      </c>
      <c r="F2128" s="11" t="s">
        <v>30</v>
      </c>
      <c r="G2128" s="11" t="s">
        <v>51</v>
      </c>
      <c r="H2128" s="11" t="s">
        <v>43</v>
      </c>
      <c r="I2128" s="11" t="s">
        <v>37</v>
      </c>
      <c r="J2128" s="11" t="s">
        <v>38</v>
      </c>
      <c r="K2128" s="11" t="s">
        <v>39</v>
      </c>
      <c r="L2128" s="15">
        <v>2</v>
      </c>
      <c r="M2128" s="16">
        <v>37.1</v>
      </c>
      <c r="N2128" s="17">
        <v>0</v>
      </c>
      <c r="O2128" s="16">
        <v>13.31</v>
      </c>
      <c r="P2128" s="16">
        <f t="shared" si="234"/>
        <v>74.2</v>
      </c>
      <c r="Q2128" s="16">
        <f t="shared" si="235"/>
        <v>26.62</v>
      </c>
      <c r="R2128" s="16">
        <f t="shared" si="236"/>
        <v>47.58</v>
      </c>
      <c r="S2128" s="18">
        <f t="shared" si="237"/>
        <v>0.64123989218328803</v>
      </c>
      <c r="T2128" s="19">
        <f>YEAR(SalesDataTable[[#This Row],[Order Date]])</f>
        <v>2026</v>
      </c>
      <c r="U2128" s="18" t="str">
        <f>"Q"&amp;ROUNDUP(MONTH(SalesDataTable[[#This Row],[Order Date]])/3,0)</f>
        <v>Q4</v>
      </c>
      <c r="V2128" s="15">
        <f>MONTH(SalesDataTable[[#This Row],[Order Date]])</f>
        <v>10</v>
      </c>
      <c r="W2128" s="18" t="str">
        <f>TEXT(SalesDataTable[[#This Row],[Order Date]],"mmm")</f>
        <v>Oct</v>
      </c>
    </row>
    <row r="2129" spans="1:23" ht="15.6">
      <c r="A2129" s="11">
        <v>4197</v>
      </c>
      <c r="B2129" s="12">
        <v>46311</v>
      </c>
      <c r="C2129" s="11">
        <f t="shared" si="231"/>
        <v>2026</v>
      </c>
      <c r="D2129" s="13" t="str">
        <f t="shared" si="232"/>
        <v>Oct</v>
      </c>
      <c r="E2129" s="14" t="str">
        <f t="shared" si="233"/>
        <v>Q4</v>
      </c>
      <c r="F2129" s="11" t="s">
        <v>44</v>
      </c>
      <c r="G2129" s="11" t="s">
        <v>55</v>
      </c>
      <c r="H2129" s="11" t="s">
        <v>52</v>
      </c>
      <c r="I2129" s="11" t="s">
        <v>37</v>
      </c>
      <c r="J2129" s="11" t="s">
        <v>33</v>
      </c>
      <c r="K2129" s="11" t="s">
        <v>34</v>
      </c>
      <c r="L2129" s="15">
        <v>3</v>
      </c>
      <c r="M2129" s="16">
        <v>94.19</v>
      </c>
      <c r="N2129" s="17">
        <v>0</v>
      </c>
      <c r="O2129" s="16">
        <v>44.89</v>
      </c>
      <c r="P2129" s="16">
        <f t="shared" si="234"/>
        <v>282.57</v>
      </c>
      <c r="Q2129" s="16">
        <f t="shared" si="235"/>
        <v>134.66999999999999</v>
      </c>
      <c r="R2129" s="16">
        <f t="shared" si="236"/>
        <v>147.9</v>
      </c>
      <c r="S2129" s="18">
        <f t="shared" si="237"/>
        <v>0.52341012846374302</v>
      </c>
      <c r="T2129" s="19">
        <f>YEAR(SalesDataTable[[#This Row],[Order Date]])</f>
        <v>2026</v>
      </c>
      <c r="U2129" s="18" t="str">
        <f>"Q"&amp;ROUNDUP(MONTH(SalesDataTable[[#This Row],[Order Date]])/3,0)</f>
        <v>Q4</v>
      </c>
      <c r="V2129" s="15">
        <f>MONTH(SalesDataTable[[#This Row],[Order Date]])</f>
        <v>10</v>
      </c>
      <c r="W2129" s="18" t="str">
        <f>TEXT(SalesDataTable[[#This Row],[Order Date]],"mmm")</f>
        <v>Oct</v>
      </c>
    </row>
    <row r="2130" spans="1:23" ht="15.6">
      <c r="A2130" s="11">
        <v>360</v>
      </c>
      <c r="B2130" s="12">
        <v>46312</v>
      </c>
      <c r="C2130" s="11">
        <f t="shared" si="231"/>
        <v>2026</v>
      </c>
      <c r="D2130" s="13" t="str">
        <f t="shared" si="232"/>
        <v>Oct</v>
      </c>
      <c r="E2130" s="14" t="str">
        <f t="shared" si="233"/>
        <v>Q4</v>
      </c>
      <c r="F2130" s="11" t="s">
        <v>44</v>
      </c>
      <c r="G2130" s="11" t="s">
        <v>57</v>
      </c>
      <c r="H2130" s="11" t="s">
        <v>26</v>
      </c>
      <c r="I2130" s="11" t="s">
        <v>27</v>
      </c>
      <c r="J2130" s="11" t="s">
        <v>47</v>
      </c>
      <c r="K2130" s="11" t="s">
        <v>64</v>
      </c>
      <c r="L2130" s="15">
        <v>2</v>
      </c>
      <c r="M2130" s="16">
        <v>82.52</v>
      </c>
      <c r="N2130" s="17">
        <v>0.05</v>
      </c>
      <c r="O2130" s="16">
        <v>38.61</v>
      </c>
      <c r="P2130" s="16">
        <f t="shared" si="234"/>
        <v>156.78800000000001</v>
      </c>
      <c r="Q2130" s="16">
        <f t="shared" si="235"/>
        <v>77.22</v>
      </c>
      <c r="R2130" s="16">
        <f t="shared" si="236"/>
        <v>79.567999999999998</v>
      </c>
      <c r="S2130" s="18">
        <f t="shared" si="237"/>
        <v>0.507487817945251</v>
      </c>
      <c r="T2130" s="19">
        <f>YEAR(SalesDataTable[[#This Row],[Order Date]])</f>
        <v>2026</v>
      </c>
      <c r="U2130" s="18" t="str">
        <f>"Q"&amp;ROUNDUP(MONTH(SalesDataTable[[#This Row],[Order Date]])/3,0)</f>
        <v>Q4</v>
      </c>
      <c r="V2130" s="15">
        <f>MONTH(SalesDataTable[[#This Row],[Order Date]])</f>
        <v>10</v>
      </c>
      <c r="W2130" s="18" t="str">
        <f>TEXT(SalesDataTable[[#This Row],[Order Date]],"mmm")</f>
        <v>Oct</v>
      </c>
    </row>
    <row r="2131" spans="1:23" ht="15.6">
      <c r="A2131" s="11">
        <v>427</v>
      </c>
      <c r="B2131" s="12">
        <v>46312</v>
      </c>
      <c r="C2131" s="11">
        <f t="shared" si="231"/>
        <v>2026</v>
      </c>
      <c r="D2131" s="13" t="str">
        <f t="shared" si="232"/>
        <v>Oct</v>
      </c>
      <c r="E2131" s="14" t="str">
        <f t="shared" si="233"/>
        <v>Q4</v>
      </c>
      <c r="F2131" s="11" t="s">
        <v>44</v>
      </c>
      <c r="G2131" s="11" t="s">
        <v>71</v>
      </c>
      <c r="H2131" s="11" t="s">
        <v>26</v>
      </c>
      <c r="I2131" s="11" t="s">
        <v>40</v>
      </c>
      <c r="J2131" s="11" t="s">
        <v>33</v>
      </c>
      <c r="K2131" s="11" t="s">
        <v>61</v>
      </c>
      <c r="L2131" s="15">
        <v>1</v>
      </c>
      <c r="M2131" s="16">
        <v>155.16</v>
      </c>
      <c r="N2131" s="17">
        <v>0</v>
      </c>
      <c r="O2131" s="16">
        <v>78.84</v>
      </c>
      <c r="P2131" s="16">
        <f t="shared" si="234"/>
        <v>155.16</v>
      </c>
      <c r="Q2131" s="16">
        <f t="shared" si="235"/>
        <v>78.84</v>
      </c>
      <c r="R2131" s="16">
        <f t="shared" si="236"/>
        <v>76.319999999999993</v>
      </c>
      <c r="S2131" s="18">
        <f t="shared" si="237"/>
        <v>0.49187935034802799</v>
      </c>
      <c r="T2131" s="19">
        <f>YEAR(SalesDataTable[[#This Row],[Order Date]])</f>
        <v>2026</v>
      </c>
      <c r="U2131" s="18" t="str">
        <f>"Q"&amp;ROUNDUP(MONTH(SalesDataTable[[#This Row],[Order Date]])/3,0)</f>
        <v>Q4</v>
      </c>
      <c r="V2131" s="15">
        <f>MONTH(SalesDataTable[[#This Row],[Order Date]])</f>
        <v>10</v>
      </c>
      <c r="W2131" s="18" t="str">
        <f>TEXT(SalesDataTable[[#This Row],[Order Date]],"mmm")</f>
        <v>Oct</v>
      </c>
    </row>
    <row r="2132" spans="1:23" ht="15.6">
      <c r="A2132" s="11">
        <v>1018</v>
      </c>
      <c r="B2132" s="12">
        <v>46312</v>
      </c>
      <c r="C2132" s="11">
        <f t="shared" si="231"/>
        <v>2026</v>
      </c>
      <c r="D2132" s="13" t="str">
        <f t="shared" si="232"/>
        <v>Oct</v>
      </c>
      <c r="E2132" s="14" t="str">
        <f t="shared" si="233"/>
        <v>Q4</v>
      </c>
      <c r="F2132" s="11" t="s">
        <v>44</v>
      </c>
      <c r="G2132" s="11" t="s">
        <v>71</v>
      </c>
      <c r="H2132" s="11" t="s">
        <v>52</v>
      </c>
      <c r="I2132" s="11" t="s">
        <v>27</v>
      </c>
      <c r="J2132" s="11" t="s">
        <v>38</v>
      </c>
      <c r="K2132" s="11" t="s">
        <v>56</v>
      </c>
      <c r="L2132" s="15">
        <v>1</v>
      </c>
      <c r="M2132" s="16">
        <v>46.36</v>
      </c>
      <c r="N2132" s="17">
        <v>0.05</v>
      </c>
      <c r="O2132" s="16">
        <v>18.399999999999999</v>
      </c>
      <c r="P2132" s="16">
        <f t="shared" si="234"/>
        <v>44.042000000000002</v>
      </c>
      <c r="Q2132" s="16">
        <f t="shared" si="235"/>
        <v>18.399999999999999</v>
      </c>
      <c r="R2132" s="16">
        <f t="shared" si="236"/>
        <v>25.641999999999999</v>
      </c>
      <c r="S2132" s="18">
        <f t="shared" si="237"/>
        <v>0.58221697470596201</v>
      </c>
      <c r="T2132" s="19">
        <f>YEAR(SalesDataTable[[#This Row],[Order Date]])</f>
        <v>2026</v>
      </c>
      <c r="U2132" s="18" t="str">
        <f>"Q"&amp;ROUNDUP(MONTH(SalesDataTable[[#This Row],[Order Date]])/3,0)</f>
        <v>Q4</v>
      </c>
      <c r="V2132" s="15">
        <f>MONTH(SalesDataTable[[#This Row],[Order Date]])</f>
        <v>10</v>
      </c>
      <c r="W2132" s="18" t="str">
        <f>TEXT(SalesDataTable[[#This Row],[Order Date]],"mmm")</f>
        <v>Oct</v>
      </c>
    </row>
    <row r="2133" spans="1:23" ht="15.6">
      <c r="A2133" s="11">
        <v>1179</v>
      </c>
      <c r="B2133" s="12">
        <v>46312</v>
      </c>
      <c r="C2133" s="11">
        <f t="shared" si="231"/>
        <v>2026</v>
      </c>
      <c r="D2133" s="13" t="str">
        <f t="shared" si="232"/>
        <v>Oct</v>
      </c>
      <c r="E2133" s="14" t="str">
        <f t="shared" si="233"/>
        <v>Q4</v>
      </c>
      <c r="F2133" s="11" t="s">
        <v>35</v>
      </c>
      <c r="G2133" s="11" t="s">
        <v>76</v>
      </c>
      <c r="H2133" s="11" t="s">
        <v>26</v>
      </c>
      <c r="I2133" s="11" t="s">
        <v>40</v>
      </c>
      <c r="J2133" s="11" t="s">
        <v>28</v>
      </c>
      <c r="K2133" s="11" t="s">
        <v>29</v>
      </c>
      <c r="L2133" s="15">
        <v>1</v>
      </c>
      <c r="M2133" s="16">
        <v>81.47</v>
      </c>
      <c r="N2133" s="17">
        <v>0</v>
      </c>
      <c r="O2133" s="16">
        <v>43.67</v>
      </c>
      <c r="P2133" s="16">
        <f t="shared" si="234"/>
        <v>81.47</v>
      </c>
      <c r="Q2133" s="16">
        <f t="shared" si="235"/>
        <v>43.67</v>
      </c>
      <c r="R2133" s="16">
        <f t="shared" si="236"/>
        <v>37.799999999999997</v>
      </c>
      <c r="S2133" s="18">
        <f t="shared" si="237"/>
        <v>0.463974469129741</v>
      </c>
      <c r="T2133" s="19">
        <f>YEAR(SalesDataTable[[#This Row],[Order Date]])</f>
        <v>2026</v>
      </c>
      <c r="U2133" s="18" t="str">
        <f>"Q"&amp;ROUNDUP(MONTH(SalesDataTable[[#This Row],[Order Date]])/3,0)</f>
        <v>Q4</v>
      </c>
      <c r="V2133" s="15">
        <f>MONTH(SalesDataTable[[#This Row],[Order Date]])</f>
        <v>10</v>
      </c>
      <c r="W2133" s="18" t="str">
        <f>TEXT(SalesDataTable[[#This Row],[Order Date]],"mmm")</f>
        <v>Oct</v>
      </c>
    </row>
    <row r="2134" spans="1:23" ht="15.6">
      <c r="A2134" s="11">
        <v>2267</v>
      </c>
      <c r="B2134" s="12">
        <v>46312</v>
      </c>
      <c r="C2134" s="11">
        <f t="shared" si="231"/>
        <v>2026</v>
      </c>
      <c r="D2134" s="13" t="str">
        <f t="shared" si="232"/>
        <v>Oct</v>
      </c>
      <c r="E2134" s="14" t="str">
        <f t="shared" si="233"/>
        <v>Q4</v>
      </c>
      <c r="F2134" s="11" t="s">
        <v>24</v>
      </c>
      <c r="G2134" s="11" t="s">
        <v>74</v>
      </c>
      <c r="H2134" s="11" t="s">
        <v>26</v>
      </c>
      <c r="I2134" s="11" t="s">
        <v>27</v>
      </c>
      <c r="J2134" s="11" t="s">
        <v>38</v>
      </c>
      <c r="K2134" s="11" t="s">
        <v>68</v>
      </c>
      <c r="L2134" s="15">
        <v>1</v>
      </c>
      <c r="M2134" s="16">
        <v>134.31</v>
      </c>
      <c r="N2134" s="17">
        <v>0.05</v>
      </c>
      <c r="O2134" s="16">
        <v>67.239999999999995</v>
      </c>
      <c r="P2134" s="16">
        <f t="shared" si="234"/>
        <v>127.5945</v>
      </c>
      <c r="Q2134" s="16">
        <f t="shared" si="235"/>
        <v>67.239999999999995</v>
      </c>
      <c r="R2134" s="16">
        <f t="shared" si="236"/>
        <v>60.354500000000002</v>
      </c>
      <c r="S2134" s="18">
        <f t="shared" si="237"/>
        <v>0.47301803761133898</v>
      </c>
      <c r="T2134" s="19">
        <f>YEAR(SalesDataTable[[#This Row],[Order Date]])</f>
        <v>2026</v>
      </c>
      <c r="U2134" s="18" t="str">
        <f>"Q"&amp;ROUNDUP(MONTH(SalesDataTable[[#This Row],[Order Date]])/3,0)</f>
        <v>Q4</v>
      </c>
      <c r="V2134" s="15">
        <f>MONTH(SalesDataTable[[#This Row],[Order Date]])</f>
        <v>10</v>
      </c>
      <c r="W2134" s="18" t="str">
        <f>TEXT(SalesDataTable[[#This Row],[Order Date]],"mmm")</f>
        <v>Oct</v>
      </c>
    </row>
    <row r="2135" spans="1:23" ht="15.6">
      <c r="A2135" s="11">
        <v>2656</v>
      </c>
      <c r="B2135" s="12">
        <v>46312</v>
      </c>
      <c r="C2135" s="11">
        <f t="shared" si="231"/>
        <v>2026</v>
      </c>
      <c r="D2135" s="13" t="str">
        <f t="shared" si="232"/>
        <v>Oct</v>
      </c>
      <c r="E2135" s="14" t="str">
        <f t="shared" si="233"/>
        <v>Q4</v>
      </c>
      <c r="F2135" s="11" t="s">
        <v>35</v>
      </c>
      <c r="G2135" s="11" t="s">
        <v>76</v>
      </c>
      <c r="H2135" s="11" t="s">
        <v>26</v>
      </c>
      <c r="I2135" s="11" t="s">
        <v>37</v>
      </c>
      <c r="J2135" s="11" t="s">
        <v>47</v>
      </c>
      <c r="K2135" s="11" t="s">
        <v>75</v>
      </c>
      <c r="L2135" s="15">
        <v>1</v>
      </c>
      <c r="M2135" s="16">
        <v>123.11</v>
      </c>
      <c r="N2135" s="17">
        <v>0</v>
      </c>
      <c r="O2135" s="16">
        <v>58.99</v>
      </c>
      <c r="P2135" s="16">
        <f t="shared" si="234"/>
        <v>123.11</v>
      </c>
      <c r="Q2135" s="16">
        <f t="shared" si="235"/>
        <v>58.99</v>
      </c>
      <c r="R2135" s="16">
        <f t="shared" si="236"/>
        <v>64.12</v>
      </c>
      <c r="S2135" s="18">
        <f t="shared" si="237"/>
        <v>0.520835025586874</v>
      </c>
      <c r="T2135" s="19">
        <f>YEAR(SalesDataTable[[#This Row],[Order Date]])</f>
        <v>2026</v>
      </c>
      <c r="U2135" s="18" t="str">
        <f>"Q"&amp;ROUNDUP(MONTH(SalesDataTable[[#This Row],[Order Date]])/3,0)</f>
        <v>Q4</v>
      </c>
      <c r="V2135" s="15">
        <f>MONTH(SalesDataTable[[#This Row],[Order Date]])</f>
        <v>10</v>
      </c>
      <c r="W2135" s="18" t="str">
        <f>TEXT(SalesDataTable[[#This Row],[Order Date]],"mmm")</f>
        <v>Oct</v>
      </c>
    </row>
    <row r="2136" spans="1:23" ht="15.6">
      <c r="A2136" s="11">
        <v>2867</v>
      </c>
      <c r="B2136" s="12">
        <v>46312</v>
      </c>
      <c r="C2136" s="11">
        <f t="shared" si="231"/>
        <v>2026</v>
      </c>
      <c r="D2136" s="13" t="str">
        <f t="shared" si="232"/>
        <v>Oct</v>
      </c>
      <c r="E2136" s="14" t="str">
        <f t="shared" si="233"/>
        <v>Q4</v>
      </c>
      <c r="F2136" s="11" t="s">
        <v>30</v>
      </c>
      <c r="G2136" s="11" t="s">
        <v>51</v>
      </c>
      <c r="H2136" s="11" t="s">
        <v>26</v>
      </c>
      <c r="I2136" s="11" t="s">
        <v>37</v>
      </c>
      <c r="J2136" s="11" t="s">
        <v>47</v>
      </c>
      <c r="K2136" s="11" t="s">
        <v>64</v>
      </c>
      <c r="L2136" s="15">
        <v>1</v>
      </c>
      <c r="M2136" s="16">
        <v>81.239999999999995</v>
      </c>
      <c r="N2136" s="17">
        <v>0</v>
      </c>
      <c r="O2136" s="16">
        <v>38.65</v>
      </c>
      <c r="P2136" s="16">
        <f t="shared" si="234"/>
        <v>81.239999999999995</v>
      </c>
      <c r="Q2136" s="16">
        <f t="shared" si="235"/>
        <v>38.65</v>
      </c>
      <c r="R2136" s="16">
        <f t="shared" si="236"/>
        <v>42.59</v>
      </c>
      <c r="S2136" s="18">
        <f t="shared" si="237"/>
        <v>0.52424913835549003</v>
      </c>
      <c r="T2136" s="19">
        <f>YEAR(SalesDataTable[[#This Row],[Order Date]])</f>
        <v>2026</v>
      </c>
      <c r="U2136" s="18" t="str">
        <f>"Q"&amp;ROUNDUP(MONTH(SalesDataTable[[#This Row],[Order Date]])/3,0)</f>
        <v>Q4</v>
      </c>
      <c r="V2136" s="15">
        <f>MONTH(SalesDataTable[[#This Row],[Order Date]])</f>
        <v>10</v>
      </c>
      <c r="W2136" s="18" t="str">
        <f>TEXT(SalesDataTable[[#This Row],[Order Date]],"mmm")</f>
        <v>Oct</v>
      </c>
    </row>
    <row r="2137" spans="1:23" ht="15.6">
      <c r="A2137" s="11">
        <v>3335</v>
      </c>
      <c r="B2137" s="12">
        <v>46312</v>
      </c>
      <c r="C2137" s="11">
        <f t="shared" si="231"/>
        <v>2026</v>
      </c>
      <c r="D2137" s="13" t="str">
        <f t="shared" si="232"/>
        <v>Oct</v>
      </c>
      <c r="E2137" s="14" t="str">
        <f t="shared" si="233"/>
        <v>Q4</v>
      </c>
      <c r="F2137" s="11" t="s">
        <v>24</v>
      </c>
      <c r="G2137" s="11" t="s">
        <v>60</v>
      </c>
      <c r="H2137" s="11" t="s">
        <v>52</v>
      </c>
      <c r="I2137" s="11" t="s">
        <v>27</v>
      </c>
      <c r="J2137" s="11" t="s">
        <v>33</v>
      </c>
      <c r="K2137" s="11" t="s">
        <v>70</v>
      </c>
      <c r="L2137" s="15">
        <v>1</v>
      </c>
      <c r="M2137" s="16">
        <v>70.81</v>
      </c>
      <c r="N2137" s="17">
        <v>0.15</v>
      </c>
      <c r="O2137" s="16">
        <v>32.93</v>
      </c>
      <c r="P2137" s="16">
        <f t="shared" si="234"/>
        <v>60.188499999999998</v>
      </c>
      <c r="Q2137" s="16">
        <f t="shared" si="235"/>
        <v>32.93</v>
      </c>
      <c r="R2137" s="16">
        <f t="shared" si="236"/>
        <v>27.258500000000002</v>
      </c>
      <c r="S2137" s="18">
        <f t="shared" si="237"/>
        <v>0.452885517997624</v>
      </c>
      <c r="T2137" s="19">
        <f>YEAR(SalesDataTable[[#This Row],[Order Date]])</f>
        <v>2026</v>
      </c>
      <c r="U2137" s="18" t="str">
        <f>"Q"&amp;ROUNDUP(MONTH(SalesDataTable[[#This Row],[Order Date]])/3,0)</f>
        <v>Q4</v>
      </c>
      <c r="V2137" s="15">
        <f>MONTH(SalesDataTable[[#This Row],[Order Date]])</f>
        <v>10</v>
      </c>
      <c r="W2137" s="18" t="str">
        <f>TEXT(SalesDataTable[[#This Row],[Order Date]],"mmm")</f>
        <v>Oct</v>
      </c>
    </row>
    <row r="2138" spans="1:23" ht="15.6">
      <c r="A2138" s="11">
        <v>3770</v>
      </c>
      <c r="B2138" s="12">
        <v>46312</v>
      </c>
      <c r="C2138" s="11">
        <f t="shared" si="231"/>
        <v>2026</v>
      </c>
      <c r="D2138" s="13" t="str">
        <f t="shared" si="232"/>
        <v>Oct</v>
      </c>
      <c r="E2138" s="14" t="str">
        <f t="shared" si="233"/>
        <v>Q4</v>
      </c>
      <c r="F2138" s="11" t="s">
        <v>44</v>
      </c>
      <c r="G2138" s="11" t="s">
        <v>71</v>
      </c>
      <c r="H2138" s="11" t="s">
        <v>26</v>
      </c>
      <c r="I2138" s="11" t="s">
        <v>40</v>
      </c>
      <c r="J2138" s="11" t="s">
        <v>47</v>
      </c>
      <c r="K2138" s="11" t="s">
        <v>53</v>
      </c>
      <c r="L2138" s="15">
        <v>6</v>
      </c>
      <c r="M2138" s="16">
        <v>200.26</v>
      </c>
      <c r="N2138" s="17">
        <v>0</v>
      </c>
      <c r="O2138" s="16">
        <v>106.71</v>
      </c>
      <c r="P2138" s="16">
        <f t="shared" si="234"/>
        <v>1201.56</v>
      </c>
      <c r="Q2138" s="16">
        <f t="shared" si="235"/>
        <v>640.26</v>
      </c>
      <c r="R2138" s="16">
        <f t="shared" si="236"/>
        <v>561.29999999999995</v>
      </c>
      <c r="S2138" s="18">
        <f t="shared" si="237"/>
        <v>0.46714271447118699</v>
      </c>
      <c r="T2138" s="19">
        <f>YEAR(SalesDataTable[[#This Row],[Order Date]])</f>
        <v>2026</v>
      </c>
      <c r="U2138" s="18" t="str">
        <f>"Q"&amp;ROUNDUP(MONTH(SalesDataTable[[#This Row],[Order Date]])/3,0)</f>
        <v>Q4</v>
      </c>
      <c r="V2138" s="15">
        <f>MONTH(SalesDataTable[[#This Row],[Order Date]])</f>
        <v>10</v>
      </c>
      <c r="W2138" s="18" t="str">
        <f>TEXT(SalesDataTable[[#This Row],[Order Date]],"mmm")</f>
        <v>Oct</v>
      </c>
    </row>
    <row r="2139" spans="1:23" ht="15.6">
      <c r="A2139" s="11">
        <v>4065</v>
      </c>
      <c r="B2139" s="12">
        <v>46312</v>
      </c>
      <c r="C2139" s="11">
        <f t="shared" si="231"/>
        <v>2026</v>
      </c>
      <c r="D2139" s="13" t="str">
        <f t="shared" si="232"/>
        <v>Oct</v>
      </c>
      <c r="E2139" s="14" t="str">
        <f t="shared" si="233"/>
        <v>Q4</v>
      </c>
      <c r="F2139" s="11" t="s">
        <v>44</v>
      </c>
      <c r="G2139" s="11" t="s">
        <v>45</v>
      </c>
      <c r="H2139" s="11" t="s">
        <v>26</v>
      </c>
      <c r="I2139" s="11" t="s">
        <v>37</v>
      </c>
      <c r="J2139" s="11" t="s">
        <v>58</v>
      </c>
      <c r="K2139" s="11" t="s">
        <v>66</v>
      </c>
      <c r="L2139" s="15">
        <v>3</v>
      </c>
      <c r="M2139" s="16">
        <v>36.75</v>
      </c>
      <c r="N2139" s="17">
        <v>0.05</v>
      </c>
      <c r="O2139" s="16">
        <v>13.71</v>
      </c>
      <c r="P2139" s="16">
        <f t="shared" si="234"/>
        <v>104.7375</v>
      </c>
      <c r="Q2139" s="16">
        <f t="shared" si="235"/>
        <v>41.13</v>
      </c>
      <c r="R2139" s="16">
        <f t="shared" si="236"/>
        <v>63.607500000000002</v>
      </c>
      <c r="S2139" s="18">
        <f t="shared" si="237"/>
        <v>0.60730397422126703</v>
      </c>
      <c r="T2139" s="19">
        <f>YEAR(SalesDataTable[[#This Row],[Order Date]])</f>
        <v>2026</v>
      </c>
      <c r="U2139" s="18" t="str">
        <f>"Q"&amp;ROUNDUP(MONTH(SalesDataTable[[#This Row],[Order Date]])/3,0)</f>
        <v>Q4</v>
      </c>
      <c r="V2139" s="15">
        <f>MONTH(SalesDataTable[[#This Row],[Order Date]])</f>
        <v>10</v>
      </c>
      <c r="W2139" s="18" t="str">
        <f>TEXT(SalesDataTable[[#This Row],[Order Date]],"mmm")</f>
        <v>Oct</v>
      </c>
    </row>
    <row r="2140" spans="1:23" ht="15.6">
      <c r="A2140" s="11">
        <v>4222</v>
      </c>
      <c r="B2140" s="12">
        <v>46312</v>
      </c>
      <c r="C2140" s="11">
        <f t="shared" si="231"/>
        <v>2026</v>
      </c>
      <c r="D2140" s="13" t="str">
        <f t="shared" si="232"/>
        <v>Oct</v>
      </c>
      <c r="E2140" s="14" t="str">
        <f t="shared" si="233"/>
        <v>Q4</v>
      </c>
      <c r="F2140" s="11" t="s">
        <v>35</v>
      </c>
      <c r="G2140" s="11" t="s">
        <v>76</v>
      </c>
      <c r="H2140" s="11" t="s">
        <v>26</v>
      </c>
      <c r="I2140" s="11" t="s">
        <v>27</v>
      </c>
      <c r="J2140" s="11" t="s">
        <v>33</v>
      </c>
      <c r="K2140" s="11" t="s">
        <v>34</v>
      </c>
      <c r="L2140" s="15">
        <v>2</v>
      </c>
      <c r="M2140" s="16">
        <v>92.41</v>
      </c>
      <c r="N2140" s="17">
        <v>0.1</v>
      </c>
      <c r="O2140" s="16">
        <v>45.42</v>
      </c>
      <c r="P2140" s="16">
        <f t="shared" si="234"/>
        <v>166.33799999999999</v>
      </c>
      <c r="Q2140" s="16">
        <f t="shared" si="235"/>
        <v>90.84</v>
      </c>
      <c r="R2140" s="16">
        <f t="shared" si="236"/>
        <v>75.498000000000005</v>
      </c>
      <c r="S2140" s="18">
        <f t="shared" si="237"/>
        <v>0.45388305738917101</v>
      </c>
      <c r="T2140" s="19">
        <f>YEAR(SalesDataTable[[#This Row],[Order Date]])</f>
        <v>2026</v>
      </c>
      <c r="U2140" s="18" t="str">
        <f>"Q"&amp;ROUNDUP(MONTH(SalesDataTable[[#This Row],[Order Date]])/3,0)</f>
        <v>Q4</v>
      </c>
      <c r="V2140" s="15">
        <f>MONTH(SalesDataTable[[#This Row],[Order Date]])</f>
        <v>10</v>
      </c>
      <c r="W2140" s="18" t="str">
        <f>TEXT(SalesDataTable[[#This Row],[Order Date]],"mmm")</f>
        <v>Oct</v>
      </c>
    </row>
    <row r="2141" spans="1:23" ht="15.6">
      <c r="A2141" s="11">
        <v>4304</v>
      </c>
      <c r="B2141" s="12">
        <v>46312</v>
      </c>
      <c r="C2141" s="11">
        <f t="shared" si="231"/>
        <v>2026</v>
      </c>
      <c r="D2141" s="13" t="str">
        <f t="shared" si="232"/>
        <v>Oct</v>
      </c>
      <c r="E2141" s="14" t="str">
        <f t="shared" si="233"/>
        <v>Q4</v>
      </c>
      <c r="F2141" s="11" t="s">
        <v>30</v>
      </c>
      <c r="G2141" s="11" t="s">
        <v>73</v>
      </c>
      <c r="H2141" s="11" t="s">
        <v>43</v>
      </c>
      <c r="I2141" s="11" t="s">
        <v>37</v>
      </c>
      <c r="J2141" s="11" t="s">
        <v>58</v>
      </c>
      <c r="K2141" s="11" t="s">
        <v>59</v>
      </c>
      <c r="L2141" s="15">
        <v>1</v>
      </c>
      <c r="M2141" s="16">
        <v>40.67</v>
      </c>
      <c r="N2141" s="17">
        <v>0</v>
      </c>
      <c r="O2141" s="16">
        <v>15.09</v>
      </c>
      <c r="P2141" s="16">
        <f t="shared" si="234"/>
        <v>40.67</v>
      </c>
      <c r="Q2141" s="16">
        <f t="shared" si="235"/>
        <v>15.09</v>
      </c>
      <c r="R2141" s="16">
        <f t="shared" si="236"/>
        <v>25.58</v>
      </c>
      <c r="S2141" s="18">
        <f t="shared" si="237"/>
        <v>0.628964838947627</v>
      </c>
      <c r="T2141" s="19">
        <f>YEAR(SalesDataTable[[#This Row],[Order Date]])</f>
        <v>2026</v>
      </c>
      <c r="U2141" s="18" t="str">
        <f>"Q"&amp;ROUNDUP(MONTH(SalesDataTable[[#This Row],[Order Date]])/3,0)</f>
        <v>Q4</v>
      </c>
      <c r="V2141" s="15">
        <f>MONTH(SalesDataTable[[#This Row],[Order Date]])</f>
        <v>10</v>
      </c>
      <c r="W2141" s="18" t="str">
        <f>TEXT(SalesDataTable[[#This Row],[Order Date]],"mmm")</f>
        <v>Oct</v>
      </c>
    </row>
    <row r="2142" spans="1:23" ht="15.6">
      <c r="A2142" s="11">
        <v>109</v>
      </c>
      <c r="B2142" s="12">
        <v>46313</v>
      </c>
      <c r="C2142" s="11">
        <f t="shared" si="231"/>
        <v>2026</v>
      </c>
      <c r="D2142" s="13" t="str">
        <f t="shared" si="232"/>
        <v>Oct</v>
      </c>
      <c r="E2142" s="14" t="str">
        <f t="shared" si="233"/>
        <v>Q4</v>
      </c>
      <c r="F2142" s="11" t="s">
        <v>30</v>
      </c>
      <c r="G2142" s="11" t="s">
        <v>31</v>
      </c>
      <c r="H2142" s="11" t="s">
        <v>26</v>
      </c>
      <c r="I2142" s="11" t="s">
        <v>27</v>
      </c>
      <c r="J2142" s="11" t="s">
        <v>33</v>
      </c>
      <c r="K2142" s="11" t="s">
        <v>34</v>
      </c>
      <c r="L2142" s="15">
        <v>1</v>
      </c>
      <c r="M2142" s="16">
        <v>90.09</v>
      </c>
      <c r="N2142" s="17">
        <v>0</v>
      </c>
      <c r="O2142" s="16">
        <v>45.17</v>
      </c>
      <c r="P2142" s="16">
        <f t="shared" si="234"/>
        <v>90.09</v>
      </c>
      <c r="Q2142" s="16">
        <f t="shared" si="235"/>
        <v>45.17</v>
      </c>
      <c r="R2142" s="16">
        <f t="shared" si="236"/>
        <v>44.92</v>
      </c>
      <c r="S2142" s="18">
        <f t="shared" si="237"/>
        <v>0.49861249861249901</v>
      </c>
      <c r="T2142" s="19">
        <f>YEAR(SalesDataTable[[#This Row],[Order Date]])</f>
        <v>2026</v>
      </c>
      <c r="U2142" s="18" t="str">
        <f>"Q"&amp;ROUNDUP(MONTH(SalesDataTable[[#This Row],[Order Date]])/3,0)</f>
        <v>Q4</v>
      </c>
      <c r="V2142" s="15">
        <f>MONTH(SalesDataTable[[#This Row],[Order Date]])</f>
        <v>10</v>
      </c>
      <c r="W2142" s="18" t="str">
        <f>TEXT(SalesDataTable[[#This Row],[Order Date]],"mmm")</f>
        <v>Oct</v>
      </c>
    </row>
    <row r="2143" spans="1:23" ht="15.6">
      <c r="A2143" s="11">
        <v>744</v>
      </c>
      <c r="B2143" s="12">
        <v>46313</v>
      </c>
      <c r="C2143" s="11">
        <f t="shared" si="231"/>
        <v>2026</v>
      </c>
      <c r="D2143" s="13" t="str">
        <f t="shared" si="232"/>
        <v>Oct</v>
      </c>
      <c r="E2143" s="14" t="str">
        <f t="shared" si="233"/>
        <v>Q4</v>
      </c>
      <c r="F2143" s="11" t="s">
        <v>35</v>
      </c>
      <c r="G2143" s="11" t="s">
        <v>63</v>
      </c>
      <c r="H2143" s="11" t="s">
        <v>26</v>
      </c>
      <c r="I2143" s="11" t="s">
        <v>27</v>
      </c>
      <c r="J2143" s="11" t="s">
        <v>38</v>
      </c>
      <c r="K2143" s="11" t="s">
        <v>39</v>
      </c>
      <c r="L2143" s="15">
        <v>1</v>
      </c>
      <c r="M2143" s="16">
        <v>36.83</v>
      </c>
      <c r="N2143" s="17">
        <v>0</v>
      </c>
      <c r="O2143" s="16">
        <v>13.64</v>
      </c>
      <c r="P2143" s="16">
        <f t="shared" si="234"/>
        <v>36.83</v>
      </c>
      <c r="Q2143" s="16">
        <f t="shared" si="235"/>
        <v>13.64</v>
      </c>
      <c r="R2143" s="16">
        <f t="shared" si="236"/>
        <v>23.19</v>
      </c>
      <c r="S2143" s="18">
        <f t="shared" si="237"/>
        <v>0.62964974205810498</v>
      </c>
      <c r="T2143" s="19">
        <f>YEAR(SalesDataTable[[#This Row],[Order Date]])</f>
        <v>2026</v>
      </c>
      <c r="U2143" s="18" t="str">
        <f>"Q"&amp;ROUNDUP(MONTH(SalesDataTable[[#This Row],[Order Date]])/3,0)</f>
        <v>Q4</v>
      </c>
      <c r="V2143" s="15">
        <f>MONTH(SalesDataTable[[#This Row],[Order Date]])</f>
        <v>10</v>
      </c>
      <c r="W2143" s="18" t="str">
        <f>TEXT(SalesDataTable[[#This Row],[Order Date]],"mmm")</f>
        <v>Oct</v>
      </c>
    </row>
    <row r="2144" spans="1:23" ht="15.6">
      <c r="A2144" s="11">
        <v>960</v>
      </c>
      <c r="B2144" s="12">
        <v>46313</v>
      </c>
      <c r="C2144" s="11">
        <f t="shared" si="231"/>
        <v>2026</v>
      </c>
      <c r="D2144" s="13" t="str">
        <f t="shared" si="232"/>
        <v>Oct</v>
      </c>
      <c r="E2144" s="14" t="str">
        <f t="shared" si="233"/>
        <v>Q4</v>
      </c>
      <c r="F2144" s="11" t="s">
        <v>30</v>
      </c>
      <c r="G2144" s="11" t="s">
        <v>67</v>
      </c>
      <c r="H2144" s="11" t="s">
        <v>52</v>
      </c>
      <c r="I2144" s="11" t="s">
        <v>27</v>
      </c>
      <c r="J2144" s="11" t="s">
        <v>47</v>
      </c>
      <c r="K2144" s="11" t="s">
        <v>53</v>
      </c>
      <c r="L2144" s="15">
        <v>5</v>
      </c>
      <c r="M2144" s="16">
        <v>196.37</v>
      </c>
      <c r="N2144" s="17">
        <v>0.05</v>
      </c>
      <c r="O2144" s="16">
        <v>103.51</v>
      </c>
      <c r="P2144" s="16">
        <f t="shared" si="234"/>
        <v>932.75750000000005</v>
      </c>
      <c r="Q2144" s="16">
        <f t="shared" si="235"/>
        <v>517.54999999999995</v>
      </c>
      <c r="R2144" s="16">
        <f t="shared" si="236"/>
        <v>415.20749999999998</v>
      </c>
      <c r="S2144" s="18">
        <f t="shared" si="237"/>
        <v>0.445139813938778</v>
      </c>
      <c r="T2144" s="19">
        <f>YEAR(SalesDataTable[[#This Row],[Order Date]])</f>
        <v>2026</v>
      </c>
      <c r="U2144" s="18" t="str">
        <f>"Q"&amp;ROUNDUP(MONTH(SalesDataTable[[#This Row],[Order Date]])/3,0)</f>
        <v>Q4</v>
      </c>
      <c r="V2144" s="15">
        <f>MONTH(SalesDataTable[[#This Row],[Order Date]])</f>
        <v>10</v>
      </c>
      <c r="W2144" s="18" t="str">
        <f>TEXT(SalesDataTable[[#This Row],[Order Date]],"mmm")</f>
        <v>Oct</v>
      </c>
    </row>
    <row r="2145" spans="1:23" ht="15.6">
      <c r="A2145" s="11">
        <v>1389</v>
      </c>
      <c r="B2145" s="12">
        <v>46313</v>
      </c>
      <c r="C2145" s="11">
        <f t="shared" si="231"/>
        <v>2026</v>
      </c>
      <c r="D2145" s="13" t="str">
        <f t="shared" si="232"/>
        <v>Oct</v>
      </c>
      <c r="E2145" s="14" t="str">
        <f t="shared" si="233"/>
        <v>Q4</v>
      </c>
      <c r="F2145" s="11" t="s">
        <v>24</v>
      </c>
      <c r="G2145" s="11" t="s">
        <v>74</v>
      </c>
      <c r="H2145" s="11" t="s">
        <v>26</v>
      </c>
      <c r="I2145" s="11" t="s">
        <v>37</v>
      </c>
      <c r="J2145" s="11" t="s">
        <v>33</v>
      </c>
      <c r="K2145" s="11" t="s">
        <v>34</v>
      </c>
      <c r="L2145" s="15">
        <v>2</v>
      </c>
      <c r="M2145" s="16">
        <v>93.73</v>
      </c>
      <c r="N2145" s="17">
        <v>0</v>
      </c>
      <c r="O2145" s="16">
        <v>44.79</v>
      </c>
      <c r="P2145" s="16">
        <f t="shared" si="234"/>
        <v>187.46</v>
      </c>
      <c r="Q2145" s="16">
        <f t="shared" si="235"/>
        <v>89.58</v>
      </c>
      <c r="R2145" s="16">
        <f t="shared" si="236"/>
        <v>97.88</v>
      </c>
      <c r="S2145" s="18">
        <f t="shared" si="237"/>
        <v>0.52213805611863895</v>
      </c>
      <c r="T2145" s="19">
        <f>YEAR(SalesDataTable[[#This Row],[Order Date]])</f>
        <v>2026</v>
      </c>
      <c r="U2145" s="18" t="str">
        <f>"Q"&amp;ROUNDUP(MONTH(SalesDataTable[[#This Row],[Order Date]])/3,0)</f>
        <v>Q4</v>
      </c>
      <c r="V2145" s="15">
        <f>MONTH(SalesDataTable[[#This Row],[Order Date]])</f>
        <v>10</v>
      </c>
      <c r="W2145" s="18" t="str">
        <f>TEXT(SalesDataTable[[#This Row],[Order Date]],"mmm")</f>
        <v>Oct</v>
      </c>
    </row>
    <row r="2146" spans="1:23" ht="15.6">
      <c r="A2146" s="11">
        <v>1493</v>
      </c>
      <c r="B2146" s="12">
        <v>46313</v>
      </c>
      <c r="C2146" s="11">
        <f t="shared" si="231"/>
        <v>2026</v>
      </c>
      <c r="D2146" s="13" t="str">
        <f t="shared" si="232"/>
        <v>Oct</v>
      </c>
      <c r="E2146" s="14" t="str">
        <f t="shared" si="233"/>
        <v>Q4</v>
      </c>
      <c r="F2146" s="11" t="s">
        <v>35</v>
      </c>
      <c r="G2146" s="11" t="s">
        <v>63</v>
      </c>
      <c r="H2146" s="11" t="s">
        <v>26</v>
      </c>
      <c r="I2146" s="11" t="s">
        <v>40</v>
      </c>
      <c r="J2146" s="11" t="s">
        <v>38</v>
      </c>
      <c r="K2146" s="11" t="s">
        <v>39</v>
      </c>
      <c r="L2146" s="15">
        <v>1</v>
      </c>
      <c r="M2146" s="16">
        <v>36.46</v>
      </c>
      <c r="N2146" s="17">
        <v>0.05</v>
      </c>
      <c r="O2146" s="16">
        <v>13.35</v>
      </c>
      <c r="P2146" s="16">
        <f t="shared" si="234"/>
        <v>34.637</v>
      </c>
      <c r="Q2146" s="16">
        <f t="shared" si="235"/>
        <v>13.35</v>
      </c>
      <c r="R2146" s="16">
        <f t="shared" si="236"/>
        <v>21.286999999999999</v>
      </c>
      <c r="S2146" s="18">
        <f t="shared" si="237"/>
        <v>0.61457401045125104</v>
      </c>
      <c r="T2146" s="19">
        <f>YEAR(SalesDataTable[[#This Row],[Order Date]])</f>
        <v>2026</v>
      </c>
      <c r="U2146" s="18" t="str">
        <f>"Q"&amp;ROUNDUP(MONTH(SalesDataTable[[#This Row],[Order Date]])/3,0)</f>
        <v>Q4</v>
      </c>
      <c r="V2146" s="15">
        <f>MONTH(SalesDataTable[[#This Row],[Order Date]])</f>
        <v>10</v>
      </c>
      <c r="W2146" s="18" t="str">
        <f>TEXT(SalesDataTable[[#This Row],[Order Date]],"mmm")</f>
        <v>Oct</v>
      </c>
    </row>
    <row r="2147" spans="1:23" ht="15.6">
      <c r="A2147" s="11">
        <v>1967</v>
      </c>
      <c r="B2147" s="12">
        <v>46313</v>
      </c>
      <c r="C2147" s="11">
        <f t="shared" si="231"/>
        <v>2026</v>
      </c>
      <c r="D2147" s="13" t="str">
        <f t="shared" si="232"/>
        <v>Oct</v>
      </c>
      <c r="E2147" s="14" t="str">
        <f t="shared" si="233"/>
        <v>Q4</v>
      </c>
      <c r="F2147" s="11" t="s">
        <v>30</v>
      </c>
      <c r="G2147" s="11" t="s">
        <v>73</v>
      </c>
      <c r="H2147" s="11" t="s">
        <v>26</v>
      </c>
      <c r="I2147" s="11" t="s">
        <v>27</v>
      </c>
      <c r="J2147" s="11" t="s">
        <v>47</v>
      </c>
      <c r="K2147" s="11" t="s">
        <v>75</v>
      </c>
      <c r="L2147" s="15">
        <v>2</v>
      </c>
      <c r="M2147" s="16">
        <v>125.91</v>
      </c>
      <c r="N2147" s="17">
        <v>0</v>
      </c>
      <c r="O2147" s="16">
        <v>61.95</v>
      </c>
      <c r="P2147" s="16">
        <f t="shared" si="234"/>
        <v>251.82</v>
      </c>
      <c r="Q2147" s="16">
        <f t="shared" si="235"/>
        <v>123.9</v>
      </c>
      <c r="R2147" s="16">
        <f t="shared" si="236"/>
        <v>127.92</v>
      </c>
      <c r="S2147" s="18">
        <f t="shared" si="237"/>
        <v>0.50798189182749598</v>
      </c>
      <c r="T2147" s="19">
        <f>YEAR(SalesDataTable[[#This Row],[Order Date]])</f>
        <v>2026</v>
      </c>
      <c r="U2147" s="18" t="str">
        <f>"Q"&amp;ROUNDUP(MONTH(SalesDataTable[[#This Row],[Order Date]])/3,0)</f>
        <v>Q4</v>
      </c>
      <c r="V2147" s="15">
        <f>MONTH(SalesDataTable[[#This Row],[Order Date]])</f>
        <v>10</v>
      </c>
      <c r="W2147" s="18" t="str">
        <f>TEXT(SalesDataTable[[#This Row],[Order Date]],"mmm")</f>
        <v>Oct</v>
      </c>
    </row>
    <row r="2148" spans="1:23" ht="15.6">
      <c r="A2148" s="11">
        <v>2132</v>
      </c>
      <c r="B2148" s="12">
        <v>46313</v>
      </c>
      <c r="C2148" s="11">
        <f t="shared" si="231"/>
        <v>2026</v>
      </c>
      <c r="D2148" s="13" t="str">
        <f t="shared" si="232"/>
        <v>Oct</v>
      </c>
      <c r="E2148" s="14" t="str">
        <f t="shared" si="233"/>
        <v>Q4</v>
      </c>
      <c r="F2148" s="11" t="s">
        <v>44</v>
      </c>
      <c r="G2148" s="11" t="s">
        <v>57</v>
      </c>
      <c r="H2148" s="11" t="s">
        <v>43</v>
      </c>
      <c r="I2148" s="11" t="s">
        <v>37</v>
      </c>
      <c r="J2148" s="11" t="s">
        <v>33</v>
      </c>
      <c r="K2148" s="11" t="s">
        <v>34</v>
      </c>
      <c r="L2148" s="15">
        <v>1</v>
      </c>
      <c r="M2148" s="16">
        <v>92.56</v>
      </c>
      <c r="N2148" s="17">
        <v>0.1</v>
      </c>
      <c r="O2148" s="16">
        <v>44.23</v>
      </c>
      <c r="P2148" s="16">
        <f t="shared" si="234"/>
        <v>83.304000000000002</v>
      </c>
      <c r="Q2148" s="16">
        <f t="shared" si="235"/>
        <v>44.23</v>
      </c>
      <c r="R2148" s="16">
        <f t="shared" si="236"/>
        <v>39.073999999999998</v>
      </c>
      <c r="S2148" s="18">
        <f t="shared" si="237"/>
        <v>0.46905310669355599</v>
      </c>
      <c r="T2148" s="19">
        <f>YEAR(SalesDataTable[[#This Row],[Order Date]])</f>
        <v>2026</v>
      </c>
      <c r="U2148" s="18" t="str">
        <f>"Q"&amp;ROUNDUP(MONTH(SalesDataTable[[#This Row],[Order Date]])/3,0)</f>
        <v>Q4</v>
      </c>
      <c r="V2148" s="15">
        <f>MONTH(SalesDataTable[[#This Row],[Order Date]])</f>
        <v>10</v>
      </c>
      <c r="W2148" s="18" t="str">
        <f>TEXT(SalesDataTable[[#This Row],[Order Date]],"mmm")</f>
        <v>Oct</v>
      </c>
    </row>
    <row r="2149" spans="1:23" ht="15.6">
      <c r="A2149" s="11">
        <v>2882</v>
      </c>
      <c r="B2149" s="12">
        <v>46313</v>
      </c>
      <c r="C2149" s="11">
        <f t="shared" si="231"/>
        <v>2026</v>
      </c>
      <c r="D2149" s="13" t="str">
        <f t="shared" si="232"/>
        <v>Oct</v>
      </c>
      <c r="E2149" s="14" t="str">
        <f t="shared" si="233"/>
        <v>Q4</v>
      </c>
      <c r="F2149" s="11" t="s">
        <v>44</v>
      </c>
      <c r="G2149" s="11" t="s">
        <v>57</v>
      </c>
      <c r="H2149" s="11" t="s">
        <v>52</v>
      </c>
      <c r="I2149" s="11" t="s">
        <v>37</v>
      </c>
      <c r="J2149" s="11" t="s">
        <v>33</v>
      </c>
      <c r="K2149" s="11" t="s">
        <v>70</v>
      </c>
      <c r="L2149" s="15">
        <v>4</v>
      </c>
      <c r="M2149" s="16">
        <v>70.02</v>
      </c>
      <c r="N2149" s="17">
        <v>0</v>
      </c>
      <c r="O2149" s="16">
        <v>32.86</v>
      </c>
      <c r="P2149" s="16">
        <f t="shared" si="234"/>
        <v>280.08</v>
      </c>
      <c r="Q2149" s="16">
        <f t="shared" si="235"/>
        <v>131.44</v>
      </c>
      <c r="R2149" s="16">
        <f t="shared" si="236"/>
        <v>148.63999999999999</v>
      </c>
      <c r="S2149" s="18">
        <f t="shared" si="237"/>
        <v>0.53070551271065403</v>
      </c>
      <c r="T2149" s="19">
        <f>YEAR(SalesDataTable[[#This Row],[Order Date]])</f>
        <v>2026</v>
      </c>
      <c r="U2149" s="18" t="str">
        <f>"Q"&amp;ROUNDUP(MONTH(SalesDataTable[[#This Row],[Order Date]])/3,0)</f>
        <v>Q4</v>
      </c>
      <c r="V2149" s="15">
        <f>MONTH(SalesDataTable[[#This Row],[Order Date]])</f>
        <v>10</v>
      </c>
      <c r="W2149" s="18" t="str">
        <f>TEXT(SalesDataTable[[#This Row],[Order Date]],"mmm")</f>
        <v>Oct</v>
      </c>
    </row>
    <row r="2150" spans="1:23" ht="15.6">
      <c r="A2150" s="11">
        <v>3345</v>
      </c>
      <c r="B2150" s="12">
        <v>46313</v>
      </c>
      <c r="C2150" s="11">
        <f t="shared" si="231"/>
        <v>2026</v>
      </c>
      <c r="D2150" s="13" t="str">
        <f t="shared" si="232"/>
        <v>Oct</v>
      </c>
      <c r="E2150" s="14" t="str">
        <f t="shared" si="233"/>
        <v>Q4</v>
      </c>
      <c r="F2150" s="11" t="s">
        <v>24</v>
      </c>
      <c r="G2150" s="11" t="s">
        <v>74</v>
      </c>
      <c r="H2150" s="11" t="s">
        <v>26</v>
      </c>
      <c r="I2150" s="11" t="s">
        <v>27</v>
      </c>
      <c r="J2150" s="11" t="s">
        <v>28</v>
      </c>
      <c r="K2150" s="11" t="s">
        <v>46</v>
      </c>
      <c r="L2150" s="15">
        <v>3</v>
      </c>
      <c r="M2150" s="16">
        <v>51.62</v>
      </c>
      <c r="N2150" s="17">
        <v>0.1</v>
      </c>
      <c r="O2150" s="16">
        <v>22.94</v>
      </c>
      <c r="P2150" s="16">
        <f t="shared" si="234"/>
        <v>139.374</v>
      </c>
      <c r="Q2150" s="16">
        <f t="shared" si="235"/>
        <v>68.819999999999993</v>
      </c>
      <c r="R2150" s="16">
        <f t="shared" si="236"/>
        <v>70.554000000000002</v>
      </c>
      <c r="S2150" s="18">
        <f t="shared" si="237"/>
        <v>0.50622067243531799</v>
      </c>
      <c r="T2150" s="19">
        <f>YEAR(SalesDataTable[[#This Row],[Order Date]])</f>
        <v>2026</v>
      </c>
      <c r="U2150" s="18" t="str">
        <f>"Q"&amp;ROUNDUP(MONTH(SalesDataTable[[#This Row],[Order Date]])/3,0)</f>
        <v>Q4</v>
      </c>
      <c r="V2150" s="15">
        <f>MONTH(SalesDataTable[[#This Row],[Order Date]])</f>
        <v>10</v>
      </c>
      <c r="W2150" s="18" t="str">
        <f>TEXT(SalesDataTable[[#This Row],[Order Date]],"mmm")</f>
        <v>Oct</v>
      </c>
    </row>
    <row r="2151" spans="1:23" ht="15.6">
      <c r="A2151" s="11">
        <v>4089</v>
      </c>
      <c r="B2151" s="12">
        <v>46313</v>
      </c>
      <c r="C2151" s="11">
        <f t="shared" si="231"/>
        <v>2026</v>
      </c>
      <c r="D2151" s="13" t="str">
        <f t="shared" si="232"/>
        <v>Oct</v>
      </c>
      <c r="E2151" s="14" t="str">
        <f t="shared" si="233"/>
        <v>Q4</v>
      </c>
      <c r="F2151" s="11" t="s">
        <v>35</v>
      </c>
      <c r="G2151" s="11" t="s">
        <v>36</v>
      </c>
      <c r="H2151" s="11" t="s">
        <v>26</v>
      </c>
      <c r="I2151" s="11" t="s">
        <v>37</v>
      </c>
      <c r="J2151" s="11" t="s">
        <v>47</v>
      </c>
      <c r="K2151" s="11" t="s">
        <v>53</v>
      </c>
      <c r="L2151" s="15">
        <v>1</v>
      </c>
      <c r="M2151" s="16">
        <v>196.39</v>
      </c>
      <c r="N2151" s="17">
        <v>0</v>
      </c>
      <c r="O2151" s="16">
        <v>104.66</v>
      </c>
      <c r="P2151" s="16">
        <f t="shared" si="234"/>
        <v>196.39</v>
      </c>
      <c r="Q2151" s="16">
        <f t="shared" si="235"/>
        <v>104.66</v>
      </c>
      <c r="R2151" s="16">
        <f t="shared" si="236"/>
        <v>91.73</v>
      </c>
      <c r="S2151" s="18">
        <f t="shared" si="237"/>
        <v>0.46708080859514201</v>
      </c>
      <c r="T2151" s="19">
        <f>YEAR(SalesDataTable[[#This Row],[Order Date]])</f>
        <v>2026</v>
      </c>
      <c r="U2151" s="18" t="str">
        <f>"Q"&amp;ROUNDUP(MONTH(SalesDataTable[[#This Row],[Order Date]])/3,0)</f>
        <v>Q4</v>
      </c>
      <c r="V2151" s="15">
        <f>MONTH(SalesDataTable[[#This Row],[Order Date]])</f>
        <v>10</v>
      </c>
      <c r="W2151" s="18" t="str">
        <f>TEXT(SalesDataTable[[#This Row],[Order Date]],"mmm")</f>
        <v>Oct</v>
      </c>
    </row>
    <row r="2152" spans="1:23" ht="15.6">
      <c r="A2152" s="11">
        <v>4119</v>
      </c>
      <c r="B2152" s="12">
        <v>46313</v>
      </c>
      <c r="C2152" s="11">
        <f t="shared" si="231"/>
        <v>2026</v>
      </c>
      <c r="D2152" s="13" t="str">
        <f t="shared" si="232"/>
        <v>Oct</v>
      </c>
      <c r="E2152" s="14" t="str">
        <f t="shared" si="233"/>
        <v>Q4</v>
      </c>
      <c r="F2152" s="11" t="s">
        <v>44</v>
      </c>
      <c r="G2152" s="11" t="s">
        <v>57</v>
      </c>
      <c r="H2152" s="11" t="s">
        <v>32</v>
      </c>
      <c r="I2152" s="11" t="s">
        <v>40</v>
      </c>
      <c r="J2152" s="11" t="s">
        <v>58</v>
      </c>
      <c r="K2152" s="11" t="s">
        <v>59</v>
      </c>
      <c r="L2152" s="15">
        <v>10</v>
      </c>
      <c r="M2152" s="16">
        <v>41.26</v>
      </c>
      <c r="N2152" s="17">
        <v>0.1</v>
      </c>
      <c r="O2152" s="16">
        <v>15.06</v>
      </c>
      <c r="P2152" s="16">
        <f t="shared" si="234"/>
        <v>371.34</v>
      </c>
      <c r="Q2152" s="16">
        <f t="shared" si="235"/>
        <v>150.6</v>
      </c>
      <c r="R2152" s="16">
        <f t="shared" si="236"/>
        <v>220.74</v>
      </c>
      <c r="S2152" s="18">
        <f t="shared" si="237"/>
        <v>0.594441751494587</v>
      </c>
      <c r="T2152" s="19">
        <f>YEAR(SalesDataTable[[#This Row],[Order Date]])</f>
        <v>2026</v>
      </c>
      <c r="U2152" s="18" t="str">
        <f>"Q"&amp;ROUNDUP(MONTH(SalesDataTable[[#This Row],[Order Date]])/3,0)</f>
        <v>Q4</v>
      </c>
      <c r="V2152" s="15">
        <f>MONTH(SalesDataTable[[#This Row],[Order Date]])</f>
        <v>10</v>
      </c>
      <c r="W2152" s="18" t="str">
        <f>TEXT(SalesDataTable[[#This Row],[Order Date]],"mmm")</f>
        <v>Oct</v>
      </c>
    </row>
    <row r="2153" spans="1:23" ht="15.6">
      <c r="A2153" s="11">
        <v>4968</v>
      </c>
      <c r="B2153" s="12">
        <v>46313</v>
      </c>
      <c r="C2153" s="11">
        <f t="shared" si="231"/>
        <v>2026</v>
      </c>
      <c r="D2153" s="13" t="str">
        <f t="shared" si="232"/>
        <v>Oct</v>
      </c>
      <c r="E2153" s="14" t="str">
        <f t="shared" si="233"/>
        <v>Q4</v>
      </c>
      <c r="F2153" s="11" t="s">
        <v>35</v>
      </c>
      <c r="G2153" s="11" t="s">
        <v>42</v>
      </c>
      <c r="H2153" s="11" t="s">
        <v>52</v>
      </c>
      <c r="I2153" s="11" t="s">
        <v>37</v>
      </c>
      <c r="J2153" s="11" t="s">
        <v>38</v>
      </c>
      <c r="K2153" s="11" t="s">
        <v>39</v>
      </c>
      <c r="L2153" s="15">
        <v>1</v>
      </c>
      <c r="M2153" s="16">
        <v>35.549999999999997</v>
      </c>
      <c r="N2153" s="17">
        <v>0.05</v>
      </c>
      <c r="O2153" s="16">
        <v>13.44</v>
      </c>
      <c r="P2153" s="16">
        <f t="shared" si="234"/>
        <v>33.772500000000001</v>
      </c>
      <c r="Q2153" s="16">
        <f t="shared" si="235"/>
        <v>13.44</v>
      </c>
      <c r="R2153" s="16">
        <f t="shared" si="236"/>
        <v>20.3325</v>
      </c>
      <c r="S2153" s="18">
        <f t="shared" si="237"/>
        <v>0.60204308238951798</v>
      </c>
      <c r="T2153" s="19">
        <f>YEAR(SalesDataTable[[#This Row],[Order Date]])</f>
        <v>2026</v>
      </c>
      <c r="U2153" s="18" t="str">
        <f>"Q"&amp;ROUNDUP(MONTH(SalesDataTable[[#This Row],[Order Date]])/3,0)</f>
        <v>Q4</v>
      </c>
      <c r="V2153" s="15">
        <f>MONTH(SalesDataTable[[#This Row],[Order Date]])</f>
        <v>10</v>
      </c>
      <c r="W2153" s="18" t="str">
        <f>TEXT(SalesDataTable[[#This Row],[Order Date]],"mmm")</f>
        <v>Oct</v>
      </c>
    </row>
    <row r="2154" spans="1:23" ht="15.6">
      <c r="A2154" s="11">
        <v>5197</v>
      </c>
      <c r="B2154" s="12">
        <v>46313</v>
      </c>
      <c r="C2154" s="11">
        <f t="shared" si="231"/>
        <v>2026</v>
      </c>
      <c r="D2154" s="13" t="str">
        <f t="shared" si="232"/>
        <v>Oct</v>
      </c>
      <c r="E2154" s="14" t="str">
        <f t="shared" si="233"/>
        <v>Q4</v>
      </c>
      <c r="F2154" s="11" t="s">
        <v>44</v>
      </c>
      <c r="G2154" s="11" t="s">
        <v>57</v>
      </c>
      <c r="H2154" s="11" t="s">
        <v>26</v>
      </c>
      <c r="I2154" s="11" t="s">
        <v>37</v>
      </c>
      <c r="J2154" s="11" t="s">
        <v>28</v>
      </c>
      <c r="K2154" s="11" t="s">
        <v>46</v>
      </c>
      <c r="L2154" s="15">
        <v>1</v>
      </c>
      <c r="M2154" s="16">
        <v>49.5</v>
      </c>
      <c r="N2154" s="17">
        <v>0</v>
      </c>
      <c r="O2154" s="16">
        <v>22.36</v>
      </c>
      <c r="P2154" s="16">
        <f t="shared" si="234"/>
        <v>49.5</v>
      </c>
      <c r="Q2154" s="16">
        <f t="shared" si="235"/>
        <v>22.36</v>
      </c>
      <c r="R2154" s="16">
        <f t="shared" si="236"/>
        <v>27.14</v>
      </c>
      <c r="S2154" s="18">
        <f t="shared" si="237"/>
        <v>0.54828282828282804</v>
      </c>
      <c r="T2154" s="19">
        <f>YEAR(SalesDataTable[[#This Row],[Order Date]])</f>
        <v>2026</v>
      </c>
      <c r="U2154" s="18" t="str">
        <f>"Q"&amp;ROUNDUP(MONTH(SalesDataTable[[#This Row],[Order Date]])/3,0)</f>
        <v>Q4</v>
      </c>
      <c r="V2154" s="15">
        <f>MONTH(SalesDataTable[[#This Row],[Order Date]])</f>
        <v>10</v>
      </c>
      <c r="W2154" s="18" t="str">
        <f>TEXT(SalesDataTable[[#This Row],[Order Date]],"mmm")</f>
        <v>Oct</v>
      </c>
    </row>
    <row r="2155" spans="1:23" ht="15.6">
      <c r="A2155" s="11">
        <v>66</v>
      </c>
      <c r="B2155" s="12">
        <v>46314</v>
      </c>
      <c r="C2155" s="11">
        <f t="shared" si="231"/>
        <v>2026</v>
      </c>
      <c r="D2155" s="13" t="str">
        <f t="shared" si="232"/>
        <v>Oct</v>
      </c>
      <c r="E2155" s="14" t="str">
        <f t="shared" si="233"/>
        <v>Q4</v>
      </c>
      <c r="F2155" s="11" t="s">
        <v>24</v>
      </c>
      <c r="G2155" s="11" t="s">
        <v>74</v>
      </c>
      <c r="H2155" s="11" t="s">
        <v>26</v>
      </c>
      <c r="I2155" s="11" t="s">
        <v>40</v>
      </c>
      <c r="J2155" s="11" t="s">
        <v>47</v>
      </c>
      <c r="K2155" s="11" t="s">
        <v>64</v>
      </c>
      <c r="L2155" s="15">
        <v>1</v>
      </c>
      <c r="M2155" s="16">
        <v>80.58</v>
      </c>
      <c r="N2155" s="17">
        <v>0</v>
      </c>
      <c r="O2155" s="16">
        <v>40.43</v>
      </c>
      <c r="P2155" s="16">
        <f t="shared" si="234"/>
        <v>80.58</v>
      </c>
      <c r="Q2155" s="16">
        <f t="shared" si="235"/>
        <v>40.43</v>
      </c>
      <c r="R2155" s="16">
        <f t="shared" si="236"/>
        <v>40.15</v>
      </c>
      <c r="S2155" s="18">
        <f t="shared" si="237"/>
        <v>0.49826259617771201</v>
      </c>
      <c r="T2155" s="19">
        <f>YEAR(SalesDataTable[[#This Row],[Order Date]])</f>
        <v>2026</v>
      </c>
      <c r="U2155" s="18" t="str">
        <f>"Q"&amp;ROUNDUP(MONTH(SalesDataTable[[#This Row],[Order Date]])/3,0)</f>
        <v>Q4</v>
      </c>
      <c r="V2155" s="15">
        <f>MONTH(SalesDataTable[[#This Row],[Order Date]])</f>
        <v>10</v>
      </c>
      <c r="W2155" s="18" t="str">
        <f>TEXT(SalesDataTable[[#This Row],[Order Date]],"mmm")</f>
        <v>Oct</v>
      </c>
    </row>
    <row r="2156" spans="1:23" ht="15.6">
      <c r="A2156" s="11">
        <v>585</v>
      </c>
      <c r="B2156" s="12">
        <v>46314</v>
      </c>
      <c r="C2156" s="11">
        <f t="shared" si="231"/>
        <v>2026</v>
      </c>
      <c r="D2156" s="13" t="str">
        <f t="shared" si="232"/>
        <v>Oct</v>
      </c>
      <c r="E2156" s="14" t="str">
        <f t="shared" si="233"/>
        <v>Q4</v>
      </c>
      <c r="F2156" s="11" t="s">
        <v>35</v>
      </c>
      <c r="G2156" s="11" t="s">
        <v>49</v>
      </c>
      <c r="H2156" s="11" t="s">
        <v>43</v>
      </c>
      <c r="I2156" s="11" t="s">
        <v>40</v>
      </c>
      <c r="J2156" s="11" t="s">
        <v>38</v>
      </c>
      <c r="K2156" s="11" t="s">
        <v>72</v>
      </c>
      <c r="L2156" s="15">
        <v>2</v>
      </c>
      <c r="M2156" s="16">
        <v>161.59</v>
      </c>
      <c r="N2156" s="17">
        <v>0.05</v>
      </c>
      <c r="O2156" s="16">
        <v>89.57</v>
      </c>
      <c r="P2156" s="16">
        <f t="shared" si="234"/>
        <v>307.02100000000002</v>
      </c>
      <c r="Q2156" s="16">
        <f t="shared" si="235"/>
        <v>179.14</v>
      </c>
      <c r="R2156" s="16">
        <f t="shared" si="236"/>
        <v>127.881</v>
      </c>
      <c r="S2156" s="18">
        <f t="shared" si="237"/>
        <v>0.41652199686666402</v>
      </c>
      <c r="T2156" s="19">
        <f>YEAR(SalesDataTable[[#This Row],[Order Date]])</f>
        <v>2026</v>
      </c>
      <c r="U2156" s="18" t="str">
        <f>"Q"&amp;ROUNDUP(MONTH(SalesDataTable[[#This Row],[Order Date]])/3,0)</f>
        <v>Q4</v>
      </c>
      <c r="V2156" s="15">
        <f>MONTH(SalesDataTable[[#This Row],[Order Date]])</f>
        <v>10</v>
      </c>
      <c r="W2156" s="18" t="str">
        <f>TEXT(SalesDataTable[[#This Row],[Order Date]],"mmm")</f>
        <v>Oct</v>
      </c>
    </row>
    <row r="2157" spans="1:23" ht="15.6">
      <c r="A2157" s="11">
        <v>856</v>
      </c>
      <c r="B2157" s="12">
        <v>46314</v>
      </c>
      <c r="C2157" s="11">
        <f t="shared" si="231"/>
        <v>2026</v>
      </c>
      <c r="D2157" s="13" t="str">
        <f t="shared" si="232"/>
        <v>Oct</v>
      </c>
      <c r="E2157" s="14" t="str">
        <f t="shared" si="233"/>
        <v>Q4</v>
      </c>
      <c r="F2157" s="11" t="s">
        <v>44</v>
      </c>
      <c r="G2157" s="11" t="s">
        <v>57</v>
      </c>
      <c r="H2157" s="11" t="s">
        <v>26</v>
      </c>
      <c r="I2157" s="11" t="s">
        <v>40</v>
      </c>
      <c r="J2157" s="11" t="s">
        <v>47</v>
      </c>
      <c r="K2157" s="11" t="s">
        <v>64</v>
      </c>
      <c r="L2157" s="15">
        <v>1</v>
      </c>
      <c r="M2157" s="16">
        <v>80.319999999999993</v>
      </c>
      <c r="N2157" s="17">
        <v>0</v>
      </c>
      <c r="O2157" s="16">
        <v>39.729999999999997</v>
      </c>
      <c r="P2157" s="16">
        <f t="shared" si="234"/>
        <v>80.319999999999993</v>
      </c>
      <c r="Q2157" s="16">
        <f t="shared" si="235"/>
        <v>39.729999999999997</v>
      </c>
      <c r="R2157" s="16">
        <f t="shared" si="236"/>
        <v>40.590000000000003</v>
      </c>
      <c r="S2157" s="18">
        <f t="shared" si="237"/>
        <v>0.50535358565737099</v>
      </c>
      <c r="T2157" s="19">
        <f>YEAR(SalesDataTable[[#This Row],[Order Date]])</f>
        <v>2026</v>
      </c>
      <c r="U2157" s="18" t="str">
        <f>"Q"&amp;ROUNDUP(MONTH(SalesDataTable[[#This Row],[Order Date]])/3,0)</f>
        <v>Q4</v>
      </c>
      <c r="V2157" s="15">
        <f>MONTH(SalesDataTable[[#This Row],[Order Date]])</f>
        <v>10</v>
      </c>
      <c r="W2157" s="18" t="str">
        <f>TEXT(SalesDataTable[[#This Row],[Order Date]],"mmm")</f>
        <v>Oct</v>
      </c>
    </row>
    <row r="2158" spans="1:23" ht="15.6">
      <c r="A2158" s="11">
        <v>1793</v>
      </c>
      <c r="B2158" s="12">
        <v>46314</v>
      </c>
      <c r="C2158" s="11">
        <f t="shared" si="231"/>
        <v>2026</v>
      </c>
      <c r="D2158" s="13" t="str">
        <f t="shared" si="232"/>
        <v>Oct</v>
      </c>
      <c r="E2158" s="14" t="str">
        <f t="shared" si="233"/>
        <v>Q4</v>
      </c>
      <c r="F2158" s="11" t="s">
        <v>24</v>
      </c>
      <c r="G2158" s="11" t="s">
        <v>60</v>
      </c>
      <c r="H2158" s="11" t="s">
        <v>52</v>
      </c>
      <c r="I2158" s="11" t="s">
        <v>37</v>
      </c>
      <c r="J2158" s="11" t="s">
        <v>38</v>
      </c>
      <c r="K2158" s="11" t="s">
        <v>72</v>
      </c>
      <c r="L2158" s="15">
        <v>1</v>
      </c>
      <c r="M2158" s="16">
        <v>164.25</v>
      </c>
      <c r="N2158" s="17">
        <v>0</v>
      </c>
      <c r="O2158" s="16">
        <v>86.6</v>
      </c>
      <c r="P2158" s="16">
        <f t="shared" si="234"/>
        <v>164.25</v>
      </c>
      <c r="Q2158" s="16">
        <f t="shared" si="235"/>
        <v>86.6</v>
      </c>
      <c r="R2158" s="16">
        <f t="shared" si="236"/>
        <v>77.650000000000006</v>
      </c>
      <c r="S2158" s="18">
        <f t="shared" si="237"/>
        <v>0.47275494672754897</v>
      </c>
      <c r="T2158" s="19">
        <f>YEAR(SalesDataTable[[#This Row],[Order Date]])</f>
        <v>2026</v>
      </c>
      <c r="U2158" s="18" t="str">
        <f>"Q"&amp;ROUNDUP(MONTH(SalesDataTable[[#This Row],[Order Date]])/3,0)</f>
        <v>Q4</v>
      </c>
      <c r="V2158" s="15">
        <f>MONTH(SalesDataTable[[#This Row],[Order Date]])</f>
        <v>10</v>
      </c>
      <c r="W2158" s="18" t="str">
        <f>TEXT(SalesDataTable[[#This Row],[Order Date]],"mmm")</f>
        <v>Oct</v>
      </c>
    </row>
    <row r="2159" spans="1:23" ht="15.6">
      <c r="A2159" s="11">
        <v>4763</v>
      </c>
      <c r="B2159" s="12">
        <v>46314</v>
      </c>
      <c r="C2159" s="11">
        <f t="shared" si="231"/>
        <v>2026</v>
      </c>
      <c r="D2159" s="13" t="str">
        <f t="shared" si="232"/>
        <v>Oct</v>
      </c>
      <c r="E2159" s="14" t="str">
        <f t="shared" si="233"/>
        <v>Q4</v>
      </c>
      <c r="F2159" s="11" t="s">
        <v>44</v>
      </c>
      <c r="G2159" s="11" t="s">
        <v>57</v>
      </c>
      <c r="H2159" s="11" t="s">
        <v>52</v>
      </c>
      <c r="I2159" s="11" t="s">
        <v>37</v>
      </c>
      <c r="J2159" s="11" t="s">
        <v>28</v>
      </c>
      <c r="K2159" s="11" t="s">
        <v>54</v>
      </c>
      <c r="L2159" s="15">
        <v>6</v>
      </c>
      <c r="M2159" s="16">
        <v>101.6</v>
      </c>
      <c r="N2159" s="17">
        <v>0</v>
      </c>
      <c r="O2159" s="16">
        <v>50.17</v>
      </c>
      <c r="P2159" s="16">
        <f t="shared" si="234"/>
        <v>609.6</v>
      </c>
      <c r="Q2159" s="16">
        <f t="shared" si="235"/>
        <v>301.02</v>
      </c>
      <c r="R2159" s="16">
        <f t="shared" si="236"/>
        <v>308.58</v>
      </c>
      <c r="S2159" s="18">
        <f t="shared" si="237"/>
        <v>0.50620078740157504</v>
      </c>
      <c r="T2159" s="19">
        <f>YEAR(SalesDataTable[[#This Row],[Order Date]])</f>
        <v>2026</v>
      </c>
      <c r="U2159" s="18" t="str">
        <f>"Q"&amp;ROUNDUP(MONTH(SalesDataTable[[#This Row],[Order Date]])/3,0)</f>
        <v>Q4</v>
      </c>
      <c r="V2159" s="15">
        <f>MONTH(SalesDataTable[[#This Row],[Order Date]])</f>
        <v>10</v>
      </c>
      <c r="W2159" s="18" t="str">
        <f>TEXT(SalesDataTable[[#This Row],[Order Date]],"mmm")</f>
        <v>Oct</v>
      </c>
    </row>
    <row r="2160" spans="1:23" ht="15.6">
      <c r="A2160" s="11">
        <v>1716</v>
      </c>
      <c r="B2160" s="12">
        <v>46315</v>
      </c>
      <c r="C2160" s="11">
        <f t="shared" si="231"/>
        <v>2026</v>
      </c>
      <c r="D2160" s="13" t="str">
        <f t="shared" si="232"/>
        <v>Oct</v>
      </c>
      <c r="E2160" s="14" t="str">
        <f t="shared" si="233"/>
        <v>Q4</v>
      </c>
      <c r="F2160" s="11" t="s">
        <v>24</v>
      </c>
      <c r="G2160" s="11" t="s">
        <v>25</v>
      </c>
      <c r="H2160" s="11" t="s">
        <v>43</v>
      </c>
      <c r="I2160" s="11" t="s">
        <v>27</v>
      </c>
      <c r="J2160" s="11" t="s">
        <v>58</v>
      </c>
      <c r="K2160" s="11" t="s">
        <v>66</v>
      </c>
      <c r="L2160" s="15">
        <v>5</v>
      </c>
      <c r="M2160" s="16">
        <v>35.99</v>
      </c>
      <c r="N2160" s="17">
        <v>0</v>
      </c>
      <c r="O2160" s="16">
        <v>14.19</v>
      </c>
      <c r="P2160" s="16">
        <f t="shared" si="234"/>
        <v>179.95</v>
      </c>
      <c r="Q2160" s="16">
        <f t="shared" si="235"/>
        <v>70.95</v>
      </c>
      <c r="R2160" s="16">
        <f t="shared" si="236"/>
        <v>109</v>
      </c>
      <c r="S2160" s="18">
        <f t="shared" si="237"/>
        <v>0.605723812170047</v>
      </c>
      <c r="T2160" s="19">
        <f>YEAR(SalesDataTable[[#This Row],[Order Date]])</f>
        <v>2026</v>
      </c>
      <c r="U2160" s="18" t="str">
        <f>"Q"&amp;ROUNDUP(MONTH(SalesDataTable[[#This Row],[Order Date]])/3,0)</f>
        <v>Q4</v>
      </c>
      <c r="V2160" s="15">
        <f>MONTH(SalesDataTable[[#This Row],[Order Date]])</f>
        <v>10</v>
      </c>
      <c r="W2160" s="18" t="str">
        <f>TEXT(SalesDataTable[[#This Row],[Order Date]],"mmm")</f>
        <v>Oct</v>
      </c>
    </row>
    <row r="2161" spans="1:23" ht="15.6">
      <c r="A2161" s="11">
        <v>1759</v>
      </c>
      <c r="B2161" s="12">
        <v>46315</v>
      </c>
      <c r="C2161" s="11">
        <f t="shared" si="231"/>
        <v>2026</v>
      </c>
      <c r="D2161" s="13" t="str">
        <f t="shared" si="232"/>
        <v>Oct</v>
      </c>
      <c r="E2161" s="14" t="str">
        <f t="shared" si="233"/>
        <v>Q4</v>
      </c>
      <c r="F2161" s="11" t="s">
        <v>44</v>
      </c>
      <c r="G2161" s="11" t="s">
        <v>57</v>
      </c>
      <c r="H2161" s="11" t="s">
        <v>26</v>
      </c>
      <c r="I2161" s="11" t="s">
        <v>27</v>
      </c>
      <c r="J2161" s="11" t="s">
        <v>58</v>
      </c>
      <c r="K2161" s="11" t="s">
        <v>66</v>
      </c>
      <c r="L2161" s="15">
        <v>2</v>
      </c>
      <c r="M2161" s="16">
        <v>36.57</v>
      </c>
      <c r="N2161" s="17">
        <v>0.1</v>
      </c>
      <c r="O2161" s="16">
        <v>13.79</v>
      </c>
      <c r="P2161" s="16">
        <f t="shared" si="234"/>
        <v>65.825999999999993</v>
      </c>
      <c r="Q2161" s="16">
        <f t="shared" si="235"/>
        <v>27.58</v>
      </c>
      <c r="R2161" s="16">
        <f t="shared" si="236"/>
        <v>38.246000000000002</v>
      </c>
      <c r="S2161" s="18">
        <f t="shared" si="237"/>
        <v>0.58101661957281303</v>
      </c>
      <c r="T2161" s="19">
        <f>YEAR(SalesDataTable[[#This Row],[Order Date]])</f>
        <v>2026</v>
      </c>
      <c r="U2161" s="18" t="str">
        <f>"Q"&amp;ROUNDUP(MONTH(SalesDataTable[[#This Row],[Order Date]])/3,0)</f>
        <v>Q4</v>
      </c>
      <c r="V2161" s="15">
        <f>MONTH(SalesDataTable[[#This Row],[Order Date]])</f>
        <v>10</v>
      </c>
      <c r="W2161" s="18" t="str">
        <f>TEXT(SalesDataTable[[#This Row],[Order Date]],"mmm")</f>
        <v>Oct</v>
      </c>
    </row>
    <row r="2162" spans="1:23" ht="15.6">
      <c r="A2162" s="11">
        <v>1811</v>
      </c>
      <c r="B2162" s="12">
        <v>46315</v>
      </c>
      <c r="C2162" s="11">
        <f t="shared" si="231"/>
        <v>2026</v>
      </c>
      <c r="D2162" s="13" t="str">
        <f t="shared" si="232"/>
        <v>Oct</v>
      </c>
      <c r="E2162" s="14" t="str">
        <f t="shared" si="233"/>
        <v>Q4</v>
      </c>
      <c r="F2162" s="11" t="s">
        <v>30</v>
      </c>
      <c r="G2162" s="11" t="s">
        <v>51</v>
      </c>
      <c r="H2162" s="11" t="s">
        <v>26</v>
      </c>
      <c r="I2162" s="11" t="s">
        <v>37</v>
      </c>
      <c r="J2162" s="11" t="s">
        <v>28</v>
      </c>
      <c r="K2162" s="11" t="s">
        <v>50</v>
      </c>
      <c r="L2162" s="15">
        <v>1</v>
      </c>
      <c r="M2162" s="16">
        <v>40.99</v>
      </c>
      <c r="N2162" s="17">
        <v>0.1</v>
      </c>
      <c r="O2162" s="16">
        <v>17.16</v>
      </c>
      <c r="P2162" s="16">
        <f t="shared" si="234"/>
        <v>36.890999999999998</v>
      </c>
      <c r="Q2162" s="16">
        <f t="shared" si="235"/>
        <v>17.16</v>
      </c>
      <c r="R2162" s="16">
        <f t="shared" si="236"/>
        <v>19.731000000000002</v>
      </c>
      <c r="S2162" s="18">
        <f t="shared" si="237"/>
        <v>0.53484589737334298</v>
      </c>
      <c r="T2162" s="19">
        <f>YEAR(SalesDataTable[[#This Row],[Order Date]])</f>
        <v>2026</v>
      </c>
      <c r="U2162" s="18" t="str">
        <f>"Q"&amp;ROUNDUP(MONTH(SalesDataTable[[#This Row],[Order Date]])/3,0)</f>
        <v>Q4</v>
      </c>
      <c r="V2162" s="15">
        <f>MONTH(SalesDataTable[[#This Row],[Order Date]])</f>
        <v>10</v>
      </c>
      <c r="W2162" s="18" t="str">
        <f>TEXT(SalesDataTable[[#This Row],[Order Date]],"mmm")</f>
        <v>Oct</v>
      </c>
    </row>
    <row r="2163" spans="1:23" ht="15.6">
      <c r="A2163" s="11">
        <v>2918</v>
      </c>
      <c r="B2163" s="12">
        <v>46315</v>
      </c>
      <c r="C2163" s="11">
        <f t="shared" si="231"/>
        <v>2026</v>
      </c>
      <c r="D2163" s="13" t="str">
        <f t="shared" si="232"/>
        <v>Oct</v>
      </c>
      <c r="E2163" s="14" t="str">
        <f t="shared" si="233"/>
        <v>Q4</v>
      </c>
      <c r="F2163" s="11" t="s">
        <v>44</v>
      </c>
      <c r="G2163" s="11" t="s">
        <v>57</v>
      </c>
      <c r="H2163" s="11" t="s">
        <v>43</v>
      </c>
      <c r="I2163" s="11" t="s">
        <v>27</v>
      </c>
      <c r="J2163" s="11" t="s">
        <v>47</v>
      </c>
      <c r="K2163" s="11" t="s">
        <v>64</v>
      </c>
      <c r="L2163" s="15">
        <v>3</v>
      </c>
      <c r="M2163" s="16">
        <v>80.47</v>
      </c>
      <c r="N2163" s="17">
        <v>0</v>
      </c>
      <c r="O2163" s="16">
        <v>40.090000000000003</v>
      </c>
      <c r="P2163" s="16">
        <f t="shared" si="234"/>
        <v>241.41</v>
      </c>
      <c r="Q2163" s="16">
        <f t="shared" si="235"/>
        <v>120.27</v>
      </c>
      <c r="R2163" s="16">
        <f t="shared" si="236"/>
        <v>121.14</v>
      </c>
      <c r="S2163" s="18">
        <f t="shared" si="237"/>
        <v>0.50180191375667904</v>
      </c>
      <c r="T2163" s="19">
        <f>YEAR(SalesDataTable[[#This Row],[Order Date]])</f>
        <v>2026</v>
      </c>
      <c r="U2163" s="18" t="str">
        <f>"Q"&amp;ROUNDUP(MONTH(SalesDataTable[[#This Row],[Order Date]])/3,0)</f>
        <v>Q4</v>
      </c>
      <c r="V2163" s="15">
        <f>MONTH(SalesDataTable[[#This Row],[Order Date]])</f>
        <v>10</v>
      </c>
      <c r="W2163" s="18" t="str">
        <f>TEXT(SalesDataTable[[#This Row],[Order Date]],"mmm")</f>
        <v>Oct</v>
      </c>
    </row>
    <row r="2164" spans="1:23" ht="15.6">
      <c r="A2164" s="11">
        <v>4150</v>
      </c>
      <c r="B2164" s="12">
        <v>46315</v>
      </c>
      <c r="C2164" s="11">
        <f t="shared" si="231"/>
        <v>2026</v>
      </c>
      <c r="D2164" s="13" t="str">
        <f t="shared" si="232"/>
        <v>Oct</v>
      </c>
      <c r="E2164" s="14" t="str">
        <f t="shared" si="233"/>
        <v>Q4</v>
      </c>
      <c r="F2164" s="11" t="s">
        <v>44</v>
      </c>
      <c r="G2164" s="11" t="s">
        <v>71</v>
      </c>
      <c r="H2164" s="11" t="s">
        <v>43</v>
      </c>
      <c r="I2164" s="11" t="s">
        <v>40</v>
      </c>
      <c r="J2164" s="11" t="s">
        <v>33</v>
      </c>
      <c r="K2164" s="11" t="s">
        <v>41</v>
      </c>
      <c r="L2164" s="15">
        <v>5</v>
      </c>
      <c r="M2164" s="16">
        <v>140.32</v>
      </c>
      <c r="N2164" s="17">
        <v>0</v>
      </c>
      <c r="O2164" s="16">
        <v>80.08</v>
      </c>
      <c r="P2164" s="16">
        <f t="shared" si="234"/>
        <v>701.6</v>
      </c>
      <c r="Q2164" s="16">
        <f t="shared" si="235"/>
        <v>400.4</v>
      </c>
      <c r="R2164" s="16">
        <f t="shared" si="236"/>
        <v>301.2</v>
      </c>
      <c r="S2164" s="18">
        <f t="shared" si="237"/>
        <v>0.42930444697833497</v>
      </c>
      <c r="T2164" s="19">
        <f>YEAR(SalesDataTable[[#This Row],[Order Date]])</f>
        <v>2026</v>
      </c>
      <c r="U2164" s="18" t="str">
        <f>"Q"&amp;ROUNDUP(MONTH(SalesDataTable[[#This Row],[Order Date]])/3,0)</f>
        <v>Q4</v>
      </c>
      <c r="V2164" s="15">
        <f>MONTH(SalesDataTable[[#This Row],[Order Date]])</f>
        <v>10</v>
      </c>
      <c r="W2164" s="18" t="str">
        <f>TEXT(SalesDataTable[[#This Row],[Order Date]],"mmm")</f>
        <v>Oct</v>
      </c>
    </row>
    <row r="2165" spans="1:23" ht="15.6">
      <c r="A2165" s="11">
        <v>4830</v>
      </c>
      <c r="B2165" s="12">
        <v>46315</v>
      </c>
      <c r="C2165" s="11">
        <f t="shared" si="231"/>
        <v>2026</v>
      </c>
      <c r="D2165" s="13" t="str">
        <f t="shared" si="232"/>
        <v>Oct</v>
      </c>
      <c r="E2165" s="14" t="str">
        <f t="shared" si="233"/>
        <v>Q4</v>
      </c>
      <c r="F2165" s="11" t="s">
        <v>30</v>
      </c>
      <c r="G2165" s="11" t="s">
        <v>65</v>
      </c>
      <c r="H2165" s="11" t="s">
        <v>26</v>
      </c>
      <c r="I2165" s="11" t="s">
        <v>37</v>
      </c>
      <c r="J2165" s="11" t="s">
        <v>58</v>
      </c>
      <c r="K2165" s="11" t="s">
        <v>62</v>
      </c>
      <c r="L2165" s="15">
        <v>3</v>
      </c>
      <c r="M2165" s="16">
        <v>125.93</v>
      </c>
      <c r="N2165" s="17">
        <v>0.1</v>
      </c>
      <c r="O2165" s="16">
        <v>68.45</v>
      </c>
      <c r="P2165" s="16">
        <f t="shared" si="234"/>
        <v>340.01100000000002</v>
      </c>
      <c r="Q2165" s="16">
        <f t="shared" si="235"/>
        <v>205.35</v>
      </c>
      <c r="R2165" s="16">
        <f t="shared" si="236"/>
        <v>134.661</v>
      </c>
      <c r="S2165" s="18">
        <f t="shared" si="237"/>
        <v>0.39604895135745599</v>
      </c>
      <c r="T2165" s="19">
        <f>YEAR(SalesDataTable[[#This Row],[Order Date]])</f>
        <v>2026</v>
      </c>
      <c r="U2165" s="18" t="str">
        <f>"Q"&amp;ROUNDUP(MONTH(SalesDataTable[[#This Row],[Order Date]])/3,0)</f>
        <v>Q4</v>
      </c>
      <c r="V2165" s="15">
        <f>MONTH(SalesDataTable[[#This Row],[Order Date]])</f>
        <v>10</v>
      </c>
      <c r="W2165" s="18" t="str">
        <f>TEXT(SalesDataTable[[#This Row],[Order Date]],"mmm")</f>
        <v>Oct</v>
      </c>
    </row>
    <row r="2166" spans="1:23" ht="15.6">
      <c r="A2166" s="11">
        <v>4698</v>
      </c>
      <c r="B2166" s="12">
        <v>46316</v>
      </c>
      <c r="C2166" s="11">
        <f t="shared" si="231"/>
        <v>2026</v>
      </c>
      <c r="D2166" s="13" t="str">
        <f t="shared" si="232"/>
        <v>Oct</v>
      </c>
      <c r="E2166" s="14" t="str">
        <f t="shared" si="233"/>
        <v>Q4</v>
      </c>
      <c r="F2166" s="11" t="s">
        <v>44</v>
      </c>
      <c r="G2166" s="11" t="s">
        <v>57</v>
      </c>
      <c r="H2166" s="11" t="s">
        <v>26</v>
      </c>
      <c r="I2166" s="11" t="s">
        <v>27</v>
      </c>
      <c r="J2166" s="11" t="s">
        <v>33</v>
      </c>
      <c r="K2166" s="11" t="s">
        <v>41</v>
      </c>
      <c r="L2166" s="15">
        <v>2</v>
      </c>
      <c r="M2166" s="16">
        <v>141.4</v>
      </c>
      <c r="N2166" s="17">
        <v>0.05</v>
      </c>
      <c r="O2166" s="16">
        <v>77.48</v>
      </c>
      <c r="P2166" s="16">
        <f t="shared" si="234"/>
        <v>268.66000000000003</v>
      </c>
      <c r="Q2166" s="16">
        <f t="shared" si="235"/>
        <v>154.96</v>
      </c>
      <c r="R2166" s="16">
        <f t="shared" si="236"/>
        <v>113.7</v>
      </c>
      <c r="S2166" s="18">
        <f t="shared" si="237"/>
        <v>0.42321149408173903</v>
      </c>
      <c r="T2166" s="19">
        <f>YEAR(SalesDataTable[[#This Row],[Order Date]])</f>
        <v>2026</v>
      </c>
      <c r="U2166" s="18" t="str">
        <f>"Q"&amp;ROUNDUP(MONTH(SalesDataTable[[#This Row],[Order Date]])/3,0)</f>
        <v>Q4</v>
      </c>
      <c r="V2166" s="15">
        <f>MONTH(SalesDataTable[[#This Row],[Order Date]])</f>
        <v>10</v>
      </c>
      <c r="W2166" s="18" t="str">
        <f>TEXT(SalesDataTable[[#This Row],[Order Date]],"mmm")</f>
        <v>Oct</v>
      </c>
    </row>
    <row r="2167" spans="1:23" ht="15.6">
      <c r="A2167" s="11">
        <v>4846</v>
      </c>
      <c r="B2167" s="12">
        <v>46316</v>
      </c>
      <c r="C2167" s="11">
        <f t="shared" si="231"/>
        <v>2026</v>
      </c>
      <c r="D2167" s="13" t="str">
        <f t="shared" si="232"/>
        <v>Oct</v>
      </c>
      <c r="E2167" s="14" t="str">
        <f t="shared" si="233"/>
        <v>Q4</v>
      </c>
      <c r="F2167" s="11" t="s">
        <v>24</v>
      </c>
      <c r="G2167" s="11" t="s">
        <v>25</v>
      </c>
      <c r="H2167" s="11" t="s">
        <v>32</v>
      </c>
      <c r="I2167" s="11" t="s">
        <v>40</v>
      </c>
      <c r="J2167" s="11" t="s">
        <v>28</v>
      </c>
      <c r="K2167" s="11" t="s">
        <v>46</v>
      </c>
      <c r="L2167" s="15">
        <v>8</v>
      </c>
      <c r="M2167" s="16">
        <v>51.91</v>
      </c>
      <c r="N2167" s="17">
        <v>0.05</v>
      </c>
      <c r="O2167" s="16">
        <v>22.99</v>
      </c>
      <c r="P2167" s="16">
        <f t="shared" si="234"/>
        <v>394.51600000000002</v>
      </c>
      <c r="Q2167" s="16">
        <f t="shared" si="235"/>
        <v>183.92</v>
      </c>
      <c r="R2167" s="16">
        <f t="shared" si="236"/>
        <v>210.596</v>
      </c>
      <c r="S2167" s="18">
        <f t="shared" si="237"/>
        <v>0.53380851473704505</v>
      </c>
      <c r="T2167" s="19">
        <f>YEAR(SalesDataTable[[#This Row],[Order Date]])</f>
        <v>2026</v>
      </c>
      <c r="U2167" s="18" t="str">
        <f>"Q"&amp;ROUNDUP(MONTH(SalesDataTable[[#This Row],[Order Date]])/3,0)</f>
        <v>Q4</v>
      </c>
      <c r="V2167" s="15">
        <f>MONTH(SalesDataTable[[#This Row],[Order Date]])</f>
        <v>10</v>
      </c>
      <c r="W2167" s="18" t="str">
        <f>TEXT(SalesDataTable[[#This Row],[Order Date]],"mmm")</f>
        <v>Oct</v>
      </c>
    </row>
    <row r="2168" spans="1:23" ht="15.6">
      <c r="A2168" s="11">
        <v>5024</v>
      </c>
      <c r="B2168" s="12">
        <v>46316</v>
      </c>
      <c r="C2168" s="11">
        <f t="shared" si="231"/>
        <v>2026</v>
      </c>
      <c r="D2168" s="13" t="str">
        <f t="shared" si="232"/>
        <v>Oct</v>
      </c>
      <c r="E2168" s="14" t="str">
        <f t="shared" si="233"/>
        <v>Q4</v>
      </c>
      <c r="F2168" s="11" t="s">
        <v>44</v>
      </c>
      <c r="G2168" s="11" t="s">
        <v>55</v>
      </c>
      <c r="H2168" s="11" t="s">
        <v>52</v>
      </c>
      <c r="I2168" s="11" t="s">
        <v>27</v>
      </c>
      <c r="J2168" s="11" t="s">
        <v>47</v>
      </c>
      <c r="K2168" s="11" t="s">
        <v>53</v>
      </c>
      <c r="L2168" s="15">
        <v>1</v>
      </c>
      <c r="M2168" s="16">
        <v>192.62</v>
      </c>
      <c r="N2168" s="17">
        <v>0</v>
      </c>
      <c r="O2168" s="16">
        <v>102.51</v>
      </c>
      <c r="P2168" s="16">
        <f t="shared" si="234"/>
        <v>192.62</v>
      </c>
      <c r="Q2168" s="16">
        <f t="shared" si="235"/>
        <v>102.51</v>
      </c>
      <c r="R2168" s="16">
        <f t="shared" si="236"/>
        <v>90.11</v>
      </c>
      <c r="S2168" s="18">
        <f t="shared" si="237"/>
        <v>0.46781227286886101</v>
      </c>
      <c r="T2168" s="19">
        <f>YEAR(SalesDataTable[[#This Row],[Order Date]])</f>
        <v>2026</v>
      </c>
      <c r="U2168" s="18" t="str">
        <f>"Q"&amp;ROUNDUP(MONTH(SalesDataTable[[#This Row],[Order Date]])/3,0)</f>
        <v>Q4</v>
      </c>
      <c r="V2168" s="15">
        <f>MONTH(SalesDataTable[[#This Row],[Order Date]])</f>
        <v>10</v>
      </c>
      <c r="W2168" s="18" t="str">
        <f>TEXT(SalesDataTable[[#This Row],[Order Date]],"mmm")</f>
        <v>Oct</v>
      </c>
    </row>
    <row r="2169" spans="1:23" ht="15.6">
      <c r="A2169" s="11">
        <v>1157</v>
      </c>
      <c r="B2169" s="12">
        <v>46317</v>
      </c>
      <c r="C2169" s="11">
        <f t="shared" si="231"/>
        <v>2026</v>
      </c>
      <c r="D2169" s="13" t="str">
        <f t="shared" si="232"/>
        <v>Oct</v>
      </c>
      <c r="E2169" s="14" t="str">
        <f t="shared" si="233"/>
        <v>Q4</v>
      </c>
      <c r="F2169" s="11" t="s">
        <v>44</v>
      </c>
      <c r="G2169" s="11" t="s">
        <v>45</v>
      </c>
      <c r="H2169" s="11" t="s">
        <v>26</v>
      </c>
      <c r="I2169" s="11" t="s">
        <v>37</v>
      </c>
      <c r="J2169" s="11" t="s">
        <v>28</v>
      </c>
      <c r="K2169" s="11" t="s">
        <v>46</v>
      </c>
      <c r="L2169" s="15">
        <v>1</v>
      </c>
      <c r="M2169" s="16">
        <v>51.25</v>
      </c>
      <c r="N2169" s="17">
        <v>0</v>
      </c>
      <c r="O2169" s="16">
        <v>22.58</v>
      </c>
      <c r="P2169" s="16">
        <f t="shared" si="234"/>
        <v>51.25</v>
      </c>
      <c r="Q2169" s="16">
        <f t="shared" si="235"/>
        <v>22.58</v>
      </c>
      <c r="R2169" s="16">
        <f t="shared" si="236"/>
        <v>28.67</v>
      </c>
      <c r="S2169" s="18">
        <f t="shared" si="237"/>
        <v>0.55941463414634196</v>
      </c>
      <c r="T2169" s="19">
        <f>YEAR(SalesDataTable[[#This Row],[Order Date]])</f>
        <v>2026</v>
      </c>
      <c r="U2169" s="18" t="str">
        <f>"Q"&amp;ROUNDUP(MONTH(SalesDataTable[[#This Row],[Order Date]])/3,0)</f>
        <v>Q4</v>
      </c>
      <c r="V2169" s="15">
        <f>MONTH(SalesDataTable[[#This Row],[Order Date]])</f>
        <v>10</v>
      </c>
      <c r="W2169" s="18" t="str">
        <f>TEXT(SalesDataTable[[#This Row],[Order Date]],"mmm")</f>
        <v>Oct</v>
      </c>
    </row>
    <row r="2170" spans="1:23" ht="15.6">
      <c r="A2170" s="11">
        <v>1427</v>
      </c>
      <c r="B2170" s="12">
        <v>46317</v>
      </c>
      <c r="C2170" s="11">
        <f t="shared" si="231"/>
        <v>2026</v>
      </c>
      <c r="D2170" s="13" t="str">
        <f t="shared" si="232"/>
        <v>Oct</v>
      </c>
      <c r="E2170" s="14" t="str">
        <f t="shared" si="233"/>
        <v>Q4</v>
      </c>
      <c r="F2170" s="11" t="s">
        <v>44</v>
      </c>
      <c r="G2170" s="11" t="s">
        <v>45</v>
      </c>
      <c r="H2170" s="11" t="s">
        <v>43</v>
      </c>
      <c r="I2170" s="11" t="s">
        <v>37</v>
      </c>
      <c r="J2170" s="11" t="s">
        <v>38</v>
      </c>
      <c r="K2170" s="11" t="s">
        <v>56</v>
      </c>
      <c r="L2170" s="15">
        <v>1</v>
      </c>
      <c r="M2170" s="16">
        <v>45.97</v>
      </c>
      <c r="N2170" s="17">
        <v>0.05</v>
      </c>
      <c r="O2170" s="16">
        <v>18.760000000000002</v>
      </c>
      <c r="P2170" s="16">
        <f t="shared" si="234"/>
        <v>43.671500000000002</v>
      </c>
      <c r="Q2170" s="16">
        <f t="shared" si="235"/>
        <v>18.760000000000002</v>
      </c>
      <c r="R2170" s="16">
        <f t="shared" si="236"/>
        <v>24.9115</v>
      </c>
      <c r="S2170" s="18">
        <f t="shared" si="237"/>
        <v>0.57042922729926804</v>
      </c>
      <c r="T2170" s="19">
        <f>YEAR(SalesDataTable[[#This Row],[Order Date]])</f>
        <v>2026</v>
      </c>
      <c r="U2170" s="18" t="str">
        <f>"Q"&amp;ROUNDUP(MONTH(SalesDataTable[[#This Row],[Order Date]])/3,0)</f>
        <v>Q4</v>
      </c>
      <c r="V2170" s="15">
        <f>MONTH(SalesDataTable[[#This Row],[Order Date]])</f>
        <v>10</v>
      </c>
      <c r="W2170" s="18" t="str">
        <f>TEXT(SalesDataTable[[#This Row],[Order Date]],"mmm")</f>
        <v>Oct</v>
      </c>
    </row>
    <row r="2171" spans="1:23" ht="15.6">
      <c r="A2171" s="11">
        <v>1622</v>
      </c>
      <c r="B2171" s="12">
        <v>46317</v>
      </c>
      <c r="C2171" s="11">
        <f t="shared" si="231"/>
        <v>2026</v>
      </c>
      <c r="D2171" s="13" t="str">
        <f t="shared" si="232"/>
        <v>Oct</v>
      </c>
      <c r="E2171" s="14" t="str">
        <f t="shared" si="233"/>
        <v>Q4</v>
      </c>
      <c r="F2171" s="11" t="s">
        <v>35</v>
      </c>
      <c r="G2171" s="11" t="s">
        <v>36</v>
      </c>
      <c r="H2171" s="11" t="s">
        <v>52</v>
      </c>
      <c r="I2171" s="11" t="s">
        <v>27</v>
      </c>
      <c r="J2171" s="11" t="s">
        <v>47</v>
      </c>
      <c r="K2171" s="11" t="s">
        <v>75</v>
      </c>
      <c r="L2171" s="15">
        <v>1</v>
      </c>
      <c r="M2171" s="16">
        <v>123.29</v>
      </c>
      <c r="N2171" s="17">
        <v>0</v>
      </c>
      <c r="O2171" s="16">
        <v>59.48</v>
      </c>
      <c r="P2171" s="16">
        <f t="shared" si="234"/>
        <v>123.29</v>
      </c>
      <c r="Q2171" s="16">
        <f t="shared" si="235"/>
        <v>59.48</v>
      </c>
      <c r="R2171" s="16">
        <f t="shared" si="236"/>
        <v>63.81</v>
      </c>
      <c r="S2171" s="18">
        <f t="shared" si="237"/>
        <v>0.51756022386243805</v>
      </c>
      <c r="T2171" s="19">
        <f>YEAR(SalesDataTable[[#This Row],[Order Date]])</f>
        <v>2026</v>
      </c>
      <c r="U2171" s="18" t="str">
        <f>"Q"&amp;ROUNDUP(MONTH(SalesDataTable[[#This Row],[Order Date]])/3,0)</f>
        <v>Q4</v>
      </c>
      <c r="V2171" s="15">
        <f>MONTH(SalesDataTable[[#This Row],[Order Date]])</f>
        <v>10</v>
      </c>
      <c r="W2171" s="18" t="str">
        <f>TEXT(SalesDataTable[[#This Row],[Order Date]],"mmm")</f>
        <v>Oct</v>
      </c>
    </row>
    <row r="2172" spans="1:23" ht="15.6">
      <c r="A2172" s="11">
        <v>1879</v>
      </c>
      <c r="B2172" s="12">
        <v>46317</v>
      </c>
      <c r="C2172" s="11">
        <f t="shared" si="231"/>
        <v>2026</v>
      </c>
      <c r="D2172" s="13" t="str">
        <f t="shared" si="232"/>
        <v>Oct</v>
      </c>
      <c r="E2172" s="14" t="str">
        <f t="shared" si="233"/>
        <v>Q4</v>
      </c>
      <c r="F2172" s="11" t="s">
        <v>44</v>
      </c>
      <c r="G2172" s="11" t="s">
        <v>57</v>
      </c>
      <c r="H2172" s="11" t="s">
        <v>32</v>
      </c>
      <c r="I2172" s="11" t="s">
        <v>40</v>
      </c>
      <c r="J2172" s="11" t="s">
        <v>38</v>
      </c>
      <c r="K2172" s="11" t="s">
        <v>39</v>
      </c>
      <c r="L2172" s="15">
        <v>8</v>
      </c>
      <c r="M2172" s="16">
        <v>35.83</v>
      </c>
      <c r="N2172" s="17">
        <v>0.05</v>
      </c>
      <c r="O2172" s="16">
        <v>13.89</v>
      </c>
      <c r="P2172" s="16">
        <f t="shared" si="234"/>
        <v>272.30799999999999</v>
      </c>
      <c r="Q2172" s="16">
        <f t="shared" si="235"/>
        <v>111.12</v>
      </c>
      <c r="R2172" s="16">
        <f t="shared" si="236"/>
        <v>161.18799999999999</v>
      </c>
      <c r="S2172" s="18">
        <f t="shared" si="237"/>
        <v>0.59193266448286497</v>
      </c>
      <c r="T2172" s="19">
        <f>YEAR(SalesDataTable[[#This Row],[Order Date]])</f>
        <v>2026</v>
      </c>
      <c r="U2172" s="18" t="str">
        <f>"Q"&amp;ROUNDUP(MONTH(SalesDataTable[[#This Row],[Order Date]])/3,0)</f>
        <v>Q4</v>
      </c>
      <c r="V2172" s="15">
        <f>MONTH(SalesDataTable[[#This Row],[Order Date]])</f>
        <v>10</v>
      </c>
      <c r="W2172" s="18" t="str">
        <f>TEXT(SalesDataTable[[#This Row],[Order Date]],"mmm")</f>
        <v>Oct</v>
      </c>
    </row>
    <row r="2173" spans="1:23" ht="15.6">
      <c r="A2173" s="11">
        <v>2483</v>
      </c>
      <c r="B2173" s="12">
        <v>46317</v>
      </c>
      <c r="C2173" s="11">
        <f t="shared" si="231"/>
        <v>2026</v>
      </c>
      <c r="D2173" s="13" t="str">
        <f t="shared" si="232"/>
        <v>Oct</v>
      </c>
      <c r="E2173" s="14" t="str">
        <f t="shared" si="233"/>
        <v>Q4</v>
      </c>
      <c r="F2173" s="11" t="s">
        <v>24</v>
      </c>
      <c r="G2173" s="11" t="s">
        <v>25</v>
      </c>
      <c r="H2173" s="11" t="s">
        <v>26</v>
      </c>
      <c r="I2173" s="11" t="s">
        <v>37</v>
      </c>
      <c r="J2173" s="11" t="s">
        <v>47</v>
      </c>
      <c r="K2173" s="11" t="s">
        <v>64</v>
      </c>
      <c r="L2173" s="15">
        <v>1</v>
      </c>
      <c r="M2173" s="16">
        <v>80.56</v>
      </c>
      <c r="N2173" s="17">
        <v>0</v>
      </c>
      <c r="O2173" s="16">
        <v>39.53</v>
      </c>
      <c r="P2173" s="16">
        <f t="shared" si="234"/>
        <v>80.56</v>
      </c>
      <c r="Q2173" s="16">
        <f t="shared" si="235"/>
        <v>39.53</v>
      </c>
      <c r="R2173" s="16">
        <f t="shared" si="236"/>
        <v>41.03</v>
      </c>
      <c r="S2173" s="18">
        <f t="shared" si="237"/>
        <v>0.50930983118172801</v>
      </c>
      <c r="T2173" s="19">
        <f>YEAR(SalesDataTable[[#This Row],[Order Date]])</f>
        <v>2026</v>
      </c>
      <c r="U2173" s="18" t="str">
        <f>"Q"&amp;ROUNDUP(MONTH(SalesDataTable[[#This Row],[Order Date]])/3,0)</f>
        <v>Q4</v>
      </c>
      <c r="V2173" s="15">
        <f>MONTH(SalesDataTable[[#This Row],[Order Date]])</f>
        <v>10</v>
      </c>
      <c r="W2173" s="18" t="str">
        <f>TEXT(SalesDataTable[[#This Row],[Order Date]],"mmm")</f>
        <v>Oct</v>
      </c>
    </row>
    <row r="2174" spans="1:23" ht="15.6">
      <c r="A2174" s="11">
        <v>4451</v>
      </c>
      <c r="B2174" s="12">
        <v>46317</v>
      </c>
      <c r="C2174" s="11">
        <f t="shared" si="231"/>
        <v>2026</v>
      </c>
      <c r="D2174" s="13" t="str">
        <f t="shared" si="232"/>
        <v>Oct</v>
      </c>
      <c r="E2174" s="14" t="str">
        <f t="shared" si="233"/>
        <v>Q4</v>
      </c>
      <c r="F2174" s="11" t="s">
        <v>44</v>
      </c>
      <c r="G2174" s="11" t="s">
        <v>55</v>
      </c>
      <c r="H2174" s="11" t="s">
        <v>26</v>
      </c>
      <c r="I2174" s="11" t="s">
        <v>37</v>
      </c>
      <c r="J2174" s="11" t="s">
        <v>28</v>
      </c>
      <c r="K2174" s="11" t="s">
        <v>50</v>
      </c>
      <c r="L2174" s="15">
        <v>1</v>
      </c>
      <c r="M2174" s="16">
        <v>40.47</v>
      </c>
      <c r="N2174" s="17">
        <v>0.05</v>
      </c>
      <c r="O2174" s="16">
        <v>16.73</v>
      </c>
      <c r="P2174" s="16">
        <f t="shared" si="234"/>
        <v>38.4465</v>
      </c>
      <c r="Q2174" s="16">
        <f t="shared" si="235"/>
        <v>16.73</v>
      </c>
      <c r="R2174" s="16">
        <f t="shared" si="236"/>
        <v>21.7165</v>
      </c>
      <c r="S2174" s="18">
        <f t="shared" si="237"/>
        <v>0.56484985629381101</v>
      </c>
      <c r="T2174" s="19">
        <f>YEAR(SalesDataTable[[#This Row],[Order Date]])</f>
        <v>2026</v>
      </c>
      <c r="U2174" s="18" t="str">
        <f>"Q"&amp;ROUNDUP(MONTH(SalesDataTable[[#This Row],[Order Date]])/3,0)</f>
        <v>Q4</v>
      </c>
      <c r="V2174" s="15">
        <f>MONTH(SalesDataTable[[#This Row],[Order Date]])</f>
        <v>10</v>
      </c>
      <c r="W2174" s="18" t="str">
        <f>TEXT(SalesDataTable[[#This Row],[Order Date]],"mmm")</f>
        <v>Oct</v>
      </c>
    </row>
    <row r="2175" spans="1:23" ht="15.6">
      <c r="A2175" s="11">
        <v>93</v>
      </c>
      <c r="B2175" s="12">
        <v>46318</v>
      </c>
      <c r="C2175" s="11">
        <f t="shared" si="231"/>
        <v>2026</v>
      </c>
      <c r="D2175" s="13" t="str">
        <f t="shared" si="232"/>
        <v>Oct</v>
      </c>
      <c r="E2175" s="14" t="str">
        <f t="shared" si="233"/>
        <v>Q4</v>
      </c>
      <c r="F2175" s="11" t="s">
        <v>30</v>
      </c>
      <c r="G2175" s="11" t="s">
        <v>67</v>
      </c>
      <c r="H2175" s="11" t="s">
        <v>32</v>
      </c>
      <c r="I2175" s="11" t="s">
        <v>40</v>
      </c>
      <c r="J2175" s="11" t="s">
        <v>38</v>
      </c>
      <c r="K2175" s="11" t="s">
        <v>68</v>
      </c>
      <c r="L2175" s="15">
        <v>15</v>
      </c>
      <c r="M2175" s="16">
        <v>133.52000000000001</v>
      </c>
      <c r="N2175" s="17">
        <v>0.2</v>
      </c>
      <c r="O2175" s="16">
        <v>66</v>
      </c>
      <c r="P2175" s="16">
        <f t="shared" si="234"/>
        <v>1602.24</v>
      </c>
      <c r="Q2175" s="16">
        <f t="shared" si="235"/>
        <v>990</v>
      </c>
      <c r="R2175" s="16">
        <f t="shared" si="236"/>
        <v>612.24</v>
      </c>
      <c r="S2175" s="18">
        <f t="shared" si="237"/>
        <v>0.38211503894547599</v>
      </c>
      <c r="T2175" s="19">
        <f>YEAR(SalesDataTable[[#This Row],[Order Date]])</f>
        <v>2026</v>
      </c>
      <c r="U2175" s="18" t="str">
        <f>"Q"&amp;ROUNDUP(MONTH(SalesDataTable[[#This Row],[Order Date]])/3,0)</f>
        <v>Q4</v>
      </c>
      <c r="V2175" s="15">
        <f>MONTH(SalesDataTable[[#This Row],[Order Date]])</f>
        <v>10</v>
      </c>
      <c r="W2175" s="18" t="str">
        <f>TEXT(SalesDataTable[[#This Row],[Order Date]],"mmm")</f>
        <v>Oct</v>
      </c>
    </row>
    <row r="2176" spans="1:23" ht="15.6">
      <c r="A2176" s="11">
        <v>265</v>
      </c>
      <c r="B2176" s="12">
        <v>46318</v>
      </c>
      <c r="C2176" s="11">
        <f t="shared" si="231"/>
        <v>2026</v>
      </c>
      <c r="D2176" s="13" t="str">
        <f t="shared" si="232"/>
        <v>Oct</v>
      </c>
      <c r="E2176" s="14" t="str">
        <f t="shared" si="233"/>
        <v>Q4</v>
      </c>
      <c r="F2176" s="11" t="s">
        <v>30</v>
      </c>
      <c r="G2176" s="11" t="s">
        <v>51</v>
      </c>
      <c r="H2176" s="11" t="s">
        <v>26</v>
      </c>
      <c r="I2176" s="11" t="s">
        <v>27</v>
      </c>
      <c r="J2176" s="11" t="s">
        <v>28</v>
      </c>
      <c r="K2176" s="11" t="s">
        <v>29</v>
      </c>
      <c r="L2176" s="15">
        <v>1</v>
      </c>
      <c r="M2176" s="16">
        <v>82.28</v>
      </c>
      <c r="N2176" s="17">
        <v>0</v>
      </c>
      <c r="O2176" s="16">
        <v>42.08</v>
      </c>
      <c r="P2176" s="16">
        <f t="shared" si="234"/>
        <v>82.28</v>
      </c>
      <c r="Q2176" s="16">
        <f t="shared" si="235"/>
        <v>42.08</v>
      </c>
      <c r="R2176" s="16">
        <f t="shared" si="236"/>
        <v>40.200000000000003</v>
      </c>
      <c r="S2176" s="18">
        <f t="shared" si="237"/>
        <v>0.48857559552746699</v>
      </c>
      <c r="T2176" s="19">
        <f>YEAR(SalesDataTable[[#This Row],[Order Date]])</f>
        <v>2026</v>
      </c>
      <c r="U2176" s="18" t="str">
        <f>"Q"&amp;ROUNDUP(MONTH(SalesDataTable[[#This Row],[Order Date]])/3,0)</f>
        <v>Q4</v>
      </c>
      <c r="V2176" s="15">
        <f>MONTH(SalesDataTable[[#This Row],[Order Date]])</f>
        <v>10</v>
      </c>
      <c r="W2176" s="18" t="str">
        <f>TEXT(SalesDataTable[[#This Row],[Order Date]],"mmm")</f>
        <v>Oct</v>
      </c>
    </row>
    <row r="2177" spans="1:23" ht="15.6">
      <c r="A2177" s="11">
        <v>555</v>
      </c>
      <c r="B2177" s="12">
        <v>46318</v>
      </c>
      <c r="C2177" s="11">
        <f t="shared" si="231"/>
        <v>2026</v>
      </c>
      <c r="D2177" s="13" t="str">
        <f t="shared" si="232"/>
        <v>Oct</v>
      </c>
      <c r="E2177" s="14" t="str">
        <f t="shared" si="233"/>
        <v>Q4</v>
      </c>
      <c r="F2177" s="11" t="s">
        <v>30</v>
      </c>
      <c r="G2177" s="11" t="s">
        <v>65</v>
      </c>
      <c r="H2177" s="11" t="s">
        <v>26</v>
      </c>
      <c r="I2177" s="11" t="s">
        <v>37</v>
      </c>
      <c r="J2177" s="11" t="s">
        <v>38</v>
      </c>
      <c r="K2177" s="11" t="s">
        <v>39</v>
      </c>
      <c r="L2177" s="15">
        <v>6</v>
      </c>
      <c r="M2177" s="16">
        <v>35.479999999999997</v>
      </c>
      <c r="N2177" s="17">
        <v>0</v>
      </c>
      <c r="O2177" s="16">
        <v>13.37</v>
      </c>
      <c r="P2177" s="16">
        <f t="shared" si="234"/>
        <v>212.88</v>
      </c>
      <c r="Q2177" s="16">
        <f t="shared" si="235"/>
        <v>80.22</v>
      </c>
      <c r="R2177" s="16">
        <f t="shared" si="236"/>
        <v>132.66</v>
      </c>
      <c r="S2177" s="18">
        <f t="shared" si="237"/>
        <v>0.623167981961669</v>
      </c>
      <c r="T2177" s="19">
        <f>YEAR(SalesDataTable[[#This Row],[Order Date]])</f>
        <v>2026</v>
      </c>
      <c r="U2177" s="18" t="str">
        <f>"Q"&amp;ROUNDUP(MONTH(SalesDataTable[[#This Row],[Order Date]])/3,0)</f>
        <v>Q4</v>
      </c>
      <c r="V2177" s="15">
        <f>MONTH(SalesDataTable[[#This Row],[Order Date]])</f>
        <v>10</v>
      </c>
      <c r="W2177" s="18" t="str">
        <f>TEXT(SalesDataTable[[#This Row],[Order Date]],"mmm")</f>
        <v>Oct</v>
      </c>
    </row>
    <row r="2178" spans="1:23" ht="15.6">
      <c r="A2178" s="11">
        <v>1993</v>
      </c>
      <c r="B2178" s="12">
        <v>46318</v>
      </c>
      <c r="C2178" s="11">
        <f t="shared" ref="C2178:C2241" si="238">YEAR(B2178)</f>
        <v>2026</v>
      </c>
      <c r="D2178" s="13" t="str">
        <f t="shared" ref="D2178:D2241" si="239">TEXT(B2178,"MMM")</f>
        <v>Oct</v>
      </c>
      <c r="E2178" s="14" t="str">
        <f t="shared" ref="E2178:E2241" si="240">"Q"&amp;ROUNDUP(MONTH(B2178)/3,0)</f>
        <v>Q4</v>
      </c>
      <c r="F2178" s="11" t="s">
        <v>35</v>
      </c>
      <c r="G2178" s="11" t="s">
        <v>42</v>
      </c>
      <c r="H2178" s="11" t="s">
        <v>43</v>
      </c>
      <c r="I2178" s="11" t="s">
        <v>37</v>
      </c>
      <c r="J2178" s="11" t="s">
        <v>33</v>
      </c>
      <c r="K2178" s="11" t="s">
        <v>61</v>
      </c>
      <c r="L2178" s="15">
        <v>1</v>
      </c>
      <c r="M2178" s="16">
        <v>152.38</v>
      </c>
      <c r="N2178" s="17">
        <v>0.15</v>
      </c>
      <c r="O2178" s="16">
        <v>78.92</v>
      </c>
      <c r="P2178" s="16">
        <f t="shared" ref="P2178:P2241" si="241">L2178*M2178*(1-N2178)</f>
        <v>129.523</v>
      </c>
      <c r="Q2178" s="16">
        <f t="shared" ref="Q2178:Q2241" si="242">L2178*O2178</f>
        <v>78.92</v>
      </c>
      <c r="R2178" s="16">
        <f t="shared" ref="R2178:R2241" si="243">P2178-Q2178</f>
        <v>50.603000000000002</v>
      </c>
      <c r="S2178" s="18">
        <f t="shared" ref="S2178:S2241" si="244">IFERROR(R2178/P2178,0)</f>
        <v>0.39068736826664002</v>
      </c>
      <c r="T2178" s="19">
        <f>YEAR(SalesDataTable[[#This Row],[Order Date]])</f>
        <v>2026</v>
      </c>
      <c r="U2178" s="18" t="str">
        <f>"Q"&amp;ROUNDUP(MONTH(SalesDataTable[[#This Row],[Order Date]])/3,0)</f>
        <v>Q4</v>
      </c>
      <c r="V2178" s="15">
        <f>MONTH(SalesDataTable[[#This Row],[Order Date]])</f>
        <v>10</v>
      </c>
      <c r="W2178" s="18" t="str">
        <f>TEXT(SalesDataTable[[#This Row],[Order Date]],"mmm")</f>
        <v>Oct</v>
      </c>
    </row>
    <row r="2179" spans="1:23" ht="15.6">
      <c r="A2179" s="11">
        <v>3116</v>
      </c>
      <c r="B2179" s="12">
        <v>46318</v>
      </c>
      <c r="C2179" s="11">
        <f t="shared" si="238"/>
        <v>2026</v>
      </c>
      <c r="D2179" s="13" t="str">
        <f t="shared" si="239"/>
        <v>Oct</v>
      </c>
      <c r="E2179" s="14" t="str">
        <f t="shared" si="240"/>
        <v>Q4</v>
      </c>
      <c r="F2179" s="11" t="s">
        <v>30</v>
      </c>
      <c r="G2179" s="11" t="s">
        <v>31</v>
      </c>
      <c r="H2179" s="11" t="s">
        <v>52</v>
      </c>
      <c r="I2179" s="11" t="s">
        <v>37</v>
      </c>
      <c r="J2179" s="11" t="s">
        <v>33</v>
      </c>
      <c r="K2179" s="11" t="s">
        <v>34</v>
      </c>
      <c r="L2179" s="15">
        <v>1</v>
      </c>
      <c r="M2179" s="16">
        <v>93.64</v>
      </c>
      <c r="N2179" s="17">
        <v>0</v>
      </c>
      <c r="O2179" s="16">
        <v>44.34</v>
      </c>
      <c r="P2179" s="16">
        <f t="shared" si="241"/>
        <v>93.64</v>
      </c>
      <c r="Q2179" s="16">
        <f t="shared" si="242"/>
        <v>44.34</v>
      </c>
      <c r="R2179" s="16">
        <f t="shared" si="243"/>
        <v>49.3</v>
      </c>
      <c r="S2179" s="18">
        <f t="shared" si="244"/>
        <v>0.52648440837249</v>
      </c>
      <c r="T2179" s="19">
        <f>YEAR(SalesDataTable[[#This Row],[Order Date]])</f>
        <v>2026</v>
      </c>
      <c r="U2179" s="18" t="str">
        <f>"Q"&amp;ROUNDUP(MONTH(SalesDataTable[[#This Row],[Order Date]])/3,0)</f>
        <v>Q4</v>
      </c>
      <c r="V2179" s="15">
        <f>MONTH(SalesDataTable[[#This Row],[Order Date]])</f>
        <v>10</v>
      </c>
      <c r="W2179" s="18" t="str">
        <f>TEXT(SalesDataTable[[#This Row],[Order Date]],"mmm")</f>
        <v>Oct</v>
      </c>
    </row>
    <row r="2180" spans="1:23" ht="15.6">
      <c r="A2180" s="11">
        <v>3631</v>
      </c>
      <c r="B2180" s="12">
        <v>46318</v>
      </c>
      <c r="C2180" s="11">
        <f t="shared" si="238"/>
        <v>2026</v>
      </c>
      <c r="D2180" s="13" t="str">
        <f t="shared" si="239"/>
        <v>Oct</v>
      </c>
      <c r="E2180" s="14" t="str">
        <f t="shared" si="240"/>
        <v>Q4</v>
      </c>
      <c r="F2180" s="11" t="s">
        <v>44</v>
      </c>
      <c r="G2180" s="11" t="s">
        <v>55</v>
      </c>
      <c r="H2180" s="11" t="s">
        <v>43</v>
      </c>
      <c r="I2180" s="11" t="s">
        <v>27</v>
      </c>
      <c r="J2180" s="11" t="s">
        <v>58</v>
      </c>
      <c r="K2180" s="11" t="s">
        <v>62</v>
      </c>
      <c r="L2180" s="15">
        <v>1</v>
      </c>
      <c r="M2180" s="16">
        <v>123.6</v>
      </c>
      <c r="N2180" s="17">
        <v>0</v>
      </c>
      <c r="O2180" s="16">
        <v>67.3</v>
      </c>
      <c r="P2180" s="16">
        <f t="shared" si="241"/>
        <v>123.6</v>
      </c>
      <c r="Q2180" s="16">
        <f t="shared" si="242"/>
        <v>67.3</v>
      </c>
      <c r="R2180" s="16">
        <f t="shared" si="243"/>
        <v>56.3</v>
      </c>
      <c r="S2180" s="18">
        <f t="shared" si="244"/>
        <v>0.45550161812297701</v>
      </c>
      <c r="T2180" s="19">
        <f>YEAR(SalesDataTable[[#This Row],[Order Date]])</f>
        <v>2026</v>
      </c>
      <c r="U2180" s="18" t="str">
        <f>"Q"&amp;ROUNDUP(MONTH(SalesDataTable[[#This Row],[Order Date]])/3,0)</f>
        <v>Q4</v>
      </c>
      <c r="V2180" s="15">
        <f>MONTH(SalesDataTable[[#This Row],[Order Date]])</f>
        <v>10</v>
      </c>
      <c r="W2180" s="18" t="str">
        <f>TEXT(SalesDataTable[[#This Row],[Order Date]],"mmm")</f>
        <v>Oct</v>
      </c>
    </row>
    <row r="2181" spans="1:23" ht="15.6">
      <c r="A2181" s="11">
        <v>4216</v>
      </c>
      <c r="B2181" s="12">
        <v>46318</v>
      </c>
      <c r="C2181" s="11">
        <f t="shared" si="238"/>
        <v>2026</v>
      </c>
      <c r="D2181" s="13" t="str">
        <f t="shared" si="239"/>
        <v>Oct</v>
      </c>
      <c r="E2181" s="14" t="str">
        <f t="shared" si="240"/>
        <v>Q4</v>
      </c>
      <c r="F2181" s="11" t="s">
        <v>30</v>
      </c>
      <c r="G2181" s="11" t="s">
        <v>31</v>
      </c>
      <c r="H2181" s="11" t="s">
        <v>26</v>
      </c>
      <c r="I2181" s="11" t="s">
        <v>37</v>
      </c>
      <c r="J2181" s="11" t="s">
        <v>58</v>
      </c>
      <c r="K2181" s="11" t="s">
        <v>62</v>
      </c>
      <c r="L2181" s="15">
        <v>3</v>
      </c>
      <c r="M2181" s="16">
        <v>124.6</v>
      </c>
      <c r="N2181" s="17">
        <v>0.05</v>
      </c>
      <c r="O2181" s="16">
        <v>69.12</v>
      </c>
      <c r="P2181" s="16">
        <f t="shared" si="241"/>
        <v>355.11</v>
      </c>
      <c r="Q2181" s="16">
        <f t="shared" si="242"/>
        <v>207.36</v>
      </c>
      <c r="R2181" s="16">
        <f t="shared" si="243"/>
        <v>147.75</v>
      </c>
      <c r="S2181" s="18">
        <f t="shared" si="244"/>
        <v>0.41606826053898799</v>
      </c>
      <c r="T2181" s="19">
        <f>YEAR(SalesDataTable[[#This Row],[Order Date]])</f>
        <v>2026</v>
      </c>
      <c r="U2181" s="18" t="str">
        <f>"Q"&amp;ROUNDUP(MONTH(SalesDataTable[[#This Row],[Order Date]])/3,0)</f>
        <v>Q4</v>
      </c>
      <c r="V2181" s="15">
        <f>MONTH(SalesDataTable[[#This Row],[Order Date]])</f>
        <v>10</v>
      </c>
      <c r="W2181" s="18" t="str">
        <f>TEXT(SalesDataTable[[#This Row],[Order Date]],"mmm")</f>
        <v>Oct</v>
      </c>
    </row>
    <row r="2182" spans="1:23" ht="15.6">
      <c r="A2182" s="11">
        <v>4956</v>
      </c>
      <c r="B2182" s="12">
        <v>46318</v>
      </c>
      <c r="C2182" s="11">
        <f t="shared" si="238"/>
        <v>2026</v>
      </c>
      <c r="D2182" s="13" t="str">
        <f t="shared" si="239"/>
        <v>Oct</v>
      </c>
      <c r="E2182" s="14" t="str">
        <f t="shared" si="240"/>
        <v>Q4</v>
      </c>
      <c r="F2182" s="11" t="s">
        <v>44</v>
      </c>
      <c r="G2182" s="11" t="s">
        <v>71</v>
      </c>
      <c r="H2182" s="11" t="s">
        <v>43</v>
      </c>
      <c r="I2182" s="11" t="s">
        <v>40</v>
      </c>
      <c r="J2182" s="11" t="s">
        <v>33</v>
      </c>
      <c r="K2182" s="11" t="s">
        <v>61</v>
      </c>
      <c r="L2182" s="15">
        <v>2</v>
      </c>
      <c r="M2182" s="16">
        <v>151.66</v>
      </c>
      <c r="N2182" s="17">
        <v>0</v>
      </c>
      <c r="O2182" s="16">
        <v>77.17</v>
      </c>
      <c r="P2182" s="16">
        <f t="shared" si="241"/>
        <v>303.32</v>
      </c>
      <c r="Q2182" s="16">
        <f t="shared" si="242"/>
        <v>154.34</v>
      </c>
      <c r="R2182" s="16">
        <f t="shared" si="243"/>
        <v>148.97999999999999</v>
      </c>
      <c r="S2182" s="18">
        <f t="shared" si="244"/>
        <v>0.49116444678887</v>
      </c>
      <c r="T2182" s="19">
        <f>YEAR(SalesDataTable[[#This Row],[Order Date]])</f>
        <v>2026</v>
      </c>
      <c r="U2182" s="18" t="str">
        <f>"Q"&amp;ROUNDUP(MONTH(SalesDataTable[[#This Row],[Order Date]])/3,0)</f>
        <v>Q4</v>
      </c>
      <c r="V2182" s="15">
        <f>MONTH(SalesDataTable[[#This Row],[Order Date]])</f>
        <v>10</v>
      </c>
      <c r="W2182" s="18" t="str">
        <f>TEXT(SalesDataTable[[#This Row],[Order Date]],"mmm")</f>
        <v>Oct</v>
      </c>
    </row>
    <row r="2183" spans="1:23" ht="15.6">
      <c r="A2183" s="11">
        <v>439</v>
      </c>
      <c r="B2183" s="12">
        <v>46319</v>
      </c>
      <c r="C2183" s="11">
        <f t="shared" si="238"/>
        <v>2026</v>
      </c>
      <c r="D2183" s="13" t="str">
        <f t="shared" si="239"/>
        <v>Oct</v>
      </c>
      <c r="E2183" s="14" t="str">
        <f t="shared" si="240"/>
        <v>Q4</v>
      </c>
      <c r="F2183" s="11" t="s">
        <v>35</v>
      </c>
      <c r="G2183" s="11" t="s">
        <v>49</v>
      </c>
      <c r="H2183" s="11" t="s">
        <v>43</v>
      </c>
      <c r="I2183" s="11" t="s">
        <v>37</v>
      </c>
      <c r="J2183" s="11" t="s">
        <v>38</v>
      </c>
      <c r="K2183" s="11" t="s">
        <v>39</v>
      </c>
      <c r="L2183" s="15">
        <v>1</v>
      </c>
      <c r="M2183" s="16">
        <v>36.76</v>
      </c>
      <c r="N2183" s="17">
        <v>0</v>
      </c>
      <c r="O2183" s="16">
        <v>13.18</v>
      </c>
      <c r="P2183" s="16">
        <f t="shared" si="241"/>
        <v>36.76</v>
      </c>
      <c r="Q2183" s="16">
        <f t="shared" si="242"/>
        <v>13.18</v>
      </c>
      <c r="R2183" s="16">
        <f t="shared" si="243"/>
        <v>23.58</v>
      </c>
      <c r="S2183" s="18">
        <f t="shared" si="244"/>
        <v>0.64145810663765002</v>
      </c>
      <c r="T2183" s="19">
        <f>YEAR(SalesDataTable[[#This Row],[Order Date]])</f>
        <v>2026</v>
      </c>
      <c r="U2183" s="18" t="str">
        <f>"Q"&amp;ROUNDUP(MONTH(SalesDataTable[[#This Row],[Order Date]])/3,0)</f>
        <v>Q4</v>
      </c>
      <c r="V2183" s="15">
        <f>MONTH(SalesDataTable[[#This Row],[Order Date]])</f>
        <v>10</v>
      </c>
      <c r="W2183" s="18" t="str">
        <f>TEXT(SalesDataTable[[#This Row],[Order Date]],"mmm")</f>
        <v>Oct</v>
      </c>
    </row>
    <row r="2184" spans="1:23" ht="15.6">
      <c r="A2184" s="11">
        <v>1076</v>
      </c>
      <c r="B2184" s="12">
        <v>46319</v>
      </c>
      <c r="C2184" s="11">
        <f t="shared" si="238"/>
        <v>2026</v>
      </c>
      <c r="D2184" s="13" t="str">
        <f t="shared" si="239"/>
        <v>Oct</v>
      </c>
      <c r="E2184" s="14" t="str">
        <f t="shared" si="240"/>
        <v>Q4</v>
      </c>
      <c r="F2184" s="11" t="s">
        <v>24</v>
      </c>
      <c r="G2184" s="11" t="s">
        <v>60</v>
      </c>
      <c r="H2184" s="11" t="s">
        <v>52</v>
      </c>
      <c r="I2184" s="11" t="s">
        <v>27</v>
      </c>
      <c r="J2184" s="11" t="s">
        <v>47</v>
      </c>
      <c r="K2184" s="11" t="s">
        <v>53</v>
      </c>
      <c r="L2184" s="15">
        <v>1</v>
      </c>
      <c r="M2184" s="16">
        <v>195.67</v>
      </c>
      <c r="N2184" s="17">
        <v>0</v>
      </c>
      <c r="O2184" s="16">
        <v>105.88</v>
      </c>
      <c r="P2184" s="16">
        <f t="shared" si="241"/>
        <v>195.67</v>
      </c>
      <c r="Q2184" s="16">
        <f t="shared" si="242"/>
        <v>105.88</v>
      </c>
      <c r="R2184" s="16">
        <f t="shared" si="243"/>
        <v>89.79</v>
      </c>
      <c r="S2184" s="18">
        <f t="shared" si="244"/>
        <v>0.45888485715745903</v>
      </c>
      <c r="T2184" s="19">
        <f>YEAR(SalesDataTable[[#This Row],[Order Date]])</f>
        <v>2026</v>
      </c>
      <c r="U2184" s="18" t="str">
        <f>"Q"&amp;ROUNDUP(MONTH(SalesDataTable[[#This Row],[Order Date]])/3,0)</f>
        <v>Q4</v>
      </c>
      <c r="V2184" s="15">
        <f>MONTH(SalesDataTable[[#This Row],[Order Date]])</f>
        <v>10</v>
      </c>
      <c r="W2184" s="18" t="str">
        <f>TEXT(SalesDataTable[[#This Row],[Order Date]],"mmm")</f>
        <v>Oct</v>
      </c>
    </row>
    <row r="2185" spans="1:23" ht="15.6">
      <c r="A2185" s="11">
        <v>1130</v>
      </c>
      <c r="B2185" s="12">
        <v>46319</v>
      </c>
      <c r="C2185" s="11">
        <f t="shared" si="238"/>
        <v>2026</v>
      </c>
      <c r="D2185" s="13" t="str">
        <f t="shared" si="239"/>
        <v>Oct</v>
      </c>
      <c r="E2185" s="14" t="str">
        <f t="shared" si="240"/>
        <v>Q4</v>
      </c>
      <c r="F2185" s="11" t="s">
        <v>24</v>
      </c>
      <c r="G2185" s="11" t="s">
        <v>74</v>
      </c>
      <c r="H2185" s="11" t="s">
        <v>43</v>
      </c>
      <c r="I2185" s="11" t="s">
        <v>27</v>
      </c>
      <c r="J2185" s="11" t="s">
        <v>28</v>
      </c>
      <c r="K2185" s="11" t="s">
        <v>50</v>
      </c>
      <c r="L2185" s="15">
        <v>1</v>
      </c>
      <c r="M2185" s="16">
        <v>40.83</v>
      </c>
      <c r="N2185" s="17">
        <v>0.1</v>
      </c>
      <c r="O2185" s="16">
        <v>16.54</v>
      </c>
      <c r="P2185" s="16">
        <f t="shared" si="241"/>
        <v>36.747</v>
      </c>
      <c r="Q2185" s="16">
        <f t="shared" si="242"/>
        <v>16.54</v>
      </c>
      <c r="R2185" s="16">
        <f t="shared" si="243"/>
        <v>20.207000000000001</v>
      </c>
      <c r="S2185" s="18">
        <f t="shared" si="244"/>
        <v>0.54989522954254799</v>
      </c>
      <c r="T2185" s="19">
        <f>YEAR(SalesDataTable[[#This Row],[Order Date]])</f>
        <v>2026</v>
      </c>
      <c r="U2185" s="18" t="str">
        <f>"Q"&amp;ROUNDUP(MONTH(SalesDataTable[[#This Row],[Order Date]])/3,0)</f>
        <v>Q4</v>
      </c>
      <c r="V2185" s="15">
        <f>MONTH(SalesDataTable[[#This Row],[Order Date]])</f>
        <v>10</v>
      </c>
      <c r="W2185" s="18" t="str">
        <f>TEXT(SalesDataTable[[#This Row],[Order Date]],"mmm")</f>
        <v>Oct</v>
      </c>
    </row>
    <row r="2186" spans="1:23" ht="15.6">
      <c r="A2186" s="11">
        <v>2820</v>
      </c>
      <c r="B2186" s="12">
        <v>46319</v>
      </c>
      <c r="C2186" s="11">
        <f t="shared" si="238"/>
        <v>2026</v>
      </c>
      <c r="D2186" s="13" t="str">
        <f t="shared" si="239"/>
        <v>Oct</v>
      </c>
      <c r="E2186" s="14" t="str">
        <f t="shared" si="240"/>
        <v>Q4</v>
      </c>
      <c r="F2186" s="11" t="s">
        <v>44</v>
      </c>
      <c r="G2186" s="11" t="s">
        <v>55</v>
      </c>
      <c r="H2186" s="11" t="s">
        <v>32</v>
      </c>
      <c r="I2186" s="11" t="s">
        <v>40</v>
      </c>
      <c r="J2186" s="11" t="s">
        <v>33</v>
      </c>
      <c r="K2186" s="11" t="s">
        <v>70</v>
      </c>
      <c r="L2186" s="15">
        <v>6</v>
      </c>
      <c r="M2186" s="16">
        <v>72.73</v>
      </c>
      <c r="N2186" s="17">
        <v>0.05</v>
      </c>
      <c r="O2186" s="16">
        <v>32.700000000000003</v>
      </c>
      <c r="P2186" s="16">
        <f t="shared" si="241"/>
        <v>414.56099999999998</v>
      </c>
      <c r="Q2186" s="16">
        <f t="shared" si="242"/>
        <v>196.2</v>
      </c>
      <c r="R2186" s="16">
        <f t="shared" si="243"/>
        <v>218.36099999999999</v>
      </c>
      <c r="S2186" s="18">
        <f t="shared" si="244"/>
        <v>0.52672827400551403</v>
      </c>
      <c r="T2186" s="19">
        <f>YEAR(SalesDataTable[[#This Row],[Order Date]])</f>
        <v>2026</v>
      </c>
      <c r="U2186" s="18" t="str">
        <f>"Q"&amp;ROUNDUP(MONTH(SalesDataTable[[#This Row],[Order Date]])/3,0)</f>
        <v>Q4</v>
      </c>
      <c r="V2186" s="15">
        <f>MONTH(SalesDataTable[[#This Row],[Order Date]])</f>
        <v>10</v>
      </c>
      <c r="W2186" s="18" t="str">
        <f>TEXT(SalesDataTable[[#This Row],[Order Date]],"mmm")</f>
        <v>Oct</v>
      </c>
    </row>
    <row r="2187" spans="1:23" ht="15.6">
      <c r="A2187" s="11">
        <v>4213</v>
      </c>
      <c r="B2187" s="12">
        <v>46319</v>
      </c>
      <c r="C2187" s="11">
        <f t="shared" si="238"/>
        <v>2026</v>
      </c>
      <c r="D2187" s="13" t="str">
        <f t="shared" si="239"/>
        <v>Oct</v>
      </c>
      <c r="E2187" s="14" t="str">
        <f t="shared" si="240"/>
        <v>Q4</v>
      </c>
      <c r="F2187" s="11" t="s">
        <v>30</v>
      </c>
      <c r="G2187" s="11" t="s">
        <v>73</v>
      </c>
      <c r="H2187" s="11" t="s">
        <v>32</v>
      </c>
      <c r="I2187" s="11" t="s">
        <v>40</v>
      </c>
      <c r="J2187" s="11" t="s">
        <v>47</v>
      </c>
      <c r="K2187" s="11" t="s">
        <v>64</v>
      </c>
      <c r="L2187" s="15">
        <v>4</v>
      </c>
      <c r="M2187" s="16">
        <v>81.23</v>
      </c>
      <c r="N2187" s="17">
        <v>0.1</v>
      </c>
      <c r="O2187" s="16">
        <v>38.96</v>
      </c>
      <c r="P2187" s="16">
        <f t="shared" si="241"/>
        <v>292.428</v>
      </c>
      <c r="Q2187" s="16">
        <f t="shared" si="242"/>
        <v>155.84</v>
      </c>
      <c r="R2187" s="16">
        <f t="shared" si="243"/>
        <v>136.58799999999999</v>
      </c>
      <c r="S2187" s="18">
        <f t="shared" si="244"/>
        <v>0.46708249552026498</v>
      </c>
      <c r="T2187" s="19">
        <f>YEAR(SalesDataTable[[#This Row],[Order Date]])</f>
        <v>2026</v>
      </c>
      <c r="U2187" s="18" t="str">
        <f>"Q"&amp;ROUNDUP(MONTH(SalesDataTable[[#This Row],[Order Date]])/3,0)</f>
        <v>Q4</v>
      </c>
      <c r="V2187" s="15">
        <f>MONTH(SalesDataTable[[#This Row],[Order Date]])</f>
        <v>10</v>
      </c>
      <c r="W2187" s="18" t="str">
        <f>TEXT(SalesDataTable[[#This Row],[Order Date]],"mmm")</f>
        <v>Oct</v>
      </c>
    </row>
    <row r="2188" spans="1:23" ht="15.6">
      <c r="A2188" s="11">
        <v>4375</v>
      </c>
      <c r="B2188" s="12">
        <v>46319</v>
      </c>
      <c r="C2188" s="11">
        <f t="shared" si="238"/>
        <v>2026</v>
      </c>
      <c r="D2188" s="13" t="str">
        <f t="shared" si="239"/>
        <v>Oct</v>
      </c>
      <c r="E2188" s="14" t="str">
        <f t="shared" si="240"/>
        <v>Q4</v>
      </c>
      <c r="F2188" s="11" t="s">
        <v>30</v>
      </c>
      <c r="G2188" s="11" t="s">
        <v>31</v>
      </c>
      <c r="H2188" s="11" t="s">
        <v>26</v>
      </c>
      <c r="I2188" s="11" t="s">
        <v>40</v>
      </c>
      <c r="J2188" s="11" t="s">
        <v>38</v>
      </c>
      <c r="K2188" s="11" t="s">
        <v>56</v>
      </c>
      <c r="L2188" s="15">
        <v>1</v>
      </c>
      <c r="M2188" s="16">
        <v>46.38</v>
      </c>
      <c r="N2188" s="17">
        <v>0.15</v>
      </c>
      <c r="O2188" s="16">
        <v>17.87</v>
      </c>
      <c r="P2188" s="16">
        <f t="shared" si="241"/>
        <v>39.423000000000002</v>
      </c>
      <c r="Q2188" s="16">
        <f t="shared" si="242"/>
        <v>17.87</v>
      </c>
      <c r="R2188" s="16">
        <f t="shared" si="243"/>
        <v>21.553000000000001</v>
      </c>
      <c r="S2188" s="18">
        <f t="shared" si="244"/>
        <v>0.54671131065621603</v>
      </c>
      <c r="T2188" s="19">
        <f>YEAR(SalesDataTable[[#This Row],[Order Date]])</f>
        <v>2026</v>
      </c>
      <c r="U2188" s="18" t="str">
        <f>"Q"&amp;ROUNDUP(MONTH(SalesDataTable[[#This Row],[Order Date]])/3,0)</f>
        <v>Q4</v>
      </c>
      <c r="V2188" s="15">
        <f>MONTH(SalesDataTable[[#This Row],[Order Date]])</f>
        <v>10</v>
      </c>
      <c r="W2188" s="18" t="str">
        <f>TEXT(SalesDataTable[[#This Row],[Order Date]],"mmm")</f>
        <v>Oct</v>
      </c>
    </row>
    <row r="2189" spans="1:23" ht="15.6">
      <c r="A2189" s="11">
        <v>5072</v>
      </c>
      <c r="B2189" s="12">
        <v>46319</v>
      </c>
      <c r="C2189" s="11">
        <f t="shared" si="238"/>
        <v>2026</v>
      </c>
      <c r="D2189" s="13" t="str">
        <f t="shared" si="239"/>
        <v>Oct</v>
      </c>
      <c r="E2189" s="14" t="str">
        <f t="shared" si="240"/>
        <v>Q4</v>
      </c>
      <c r="F2189" s="11" t="s">
        <v>44</v>
      </c>
      <c r="G2189" s="11" t="s">
        <v>55</v>
      </c>
      <c r="H2189" s="11" t="s">
        <v>32</v>
      </c>
      <c r="I2189" s="11" t="s">
        <v>40</v>
      </c>
      <c r="J2189" s="11" t="s">
        <v>38</v>
      </c>
      <c r="K2189" s="11" t="s">
        <v>56</v>
      </c>
      <c r="L2189" s="15">
        <v>5</v>
      </c>
      <c r="M2189" s="16">
        <v>45.9</v>
      </c>
      <c r="N2189" s="17">
        <v>0.1</v>
      </c>
      <c r="O2189" s="16">
        <v>17.940000000000001</v>
      </c>
      <c r="P2189" s="16">
        <f t="shared" si="241"/>
        <v>206.55</v>
      </c>
      <c r="Q2189" s="16">
        <f t="shared" si="242"/>
        <v>89.7</v>
      </c>
      <c r="R2189" s="16">
        <f t="shared" si="243"/>
        <v>116.85</v>
      </c>
      <c r="S2189" s="18">
        <f t="shared" si="244"/>
        <v>0.56572258533042896</v>
      </c>
      <c r="T2189" s="19">
        <f>YEAR(SalesDataTable[[#This Row],[Order Date]])</f>
        <v>2026</v>
      </c>
      <c r="U2189" s="18" t="str">
        <f>"Q"&amp;ROUNDUP(MONTH(SalesDataTable[[#This Row],[Order Date]])/3,0)</f>
        <v>Q4</v>
      </c>
      <c r="V2189" s="15">
        <f>MONTH(SalesDataTable[[#This Row],[Order Date]])</f>
        <v>10</v>
      </c>
      <c r="W2189" s="18" t="str">
        <f>TEXT(SalesDataTable[[#This Row],[Order Date]],"mmm")</f>
        <v>Oct</v>
      </c>
    </row>
    <row r="2190" spans="1:23" ht="15.6">
      <c r="A2190" s="11">
        <v>310</v>
      </c>
      <c r="B2190" s="12">
        <v>46320</v>
      </c>
      <c r="C2190" s="11">
        <f t="shared" si="238"/>
        <v>2026</v>
      </c>
      <c r="D2190" s="13" t="str">
        <f t="shared" si="239"/>
        <v>Oct</v>
      </c>
      <c r="E2190" s="14" t="str">
        <f t="shared" si="240"/>
        <v>Q4</v>
      </c>
      <c r="F2190" s="11" t="s">
        <v>30</v>
      </c>
      <c r="G2190" s="11" t="s">
        <v>67</v>
      </c>
      <c r="H2190" s="11" t="s">
        <v>26</v>
      </c>
      <c r="I2190" s="11" t="s">
        <v>40</v>
      </c>
      <c r="J2190" s="11" t="s">
        <v>33</v>
      </c>
      <c r="K2190" s="11" t="s">
        <v>41</v>
      </c>
      <c r="L2190" s="15">
        <v>5</v>
      </c>
      <c r="M2190" s="16">
        <v>144.04</v>
      </c>
      <c r="N2190" s="17">
        <v>0.1</v>
      </c>
      <c r="O2190" s="16">
        <v>78.069999999999993</v>
      </c>
      <c r="P2190" s="16">
        <f t="shared" si="241"/>
        <v>648.17999999999995</v>
      </c>
      <c r="Q2190" s="16">
        <f t="shared" si="242"/>
        <v>390.35</v>
      </c>
      <c r="R2190" s="16">
        <f t="shared" si="243"/>
        <v>257.83</v>
      </c>
      <c r="S2190" s="18">
        <f t="shared" si="244"/>
        <v>0.39777530932765598</v>
      </c>
      <c r="T2190" s="19">
        <f>YEAR(SalesDataTable[[#This Row],[Order Date]])</f>
        <v>2026</v>
      </c>
      <c r="U2190" s="18" t="str">
        <f>"Q"&amp;ROUNDUP(MONTH(SalesDataTable[[#This Row],[Order Date]])/3,0)</f>
        <v>Q4</v>
      </c>
      <c r="V2190" s="15">
        <f>MONTH(SalesDataTable[[#This Row],[Order Date]])</f>
        <v>10</v>
      </c>
      <c r="W2190" s="18" t="str">
        <f>TEXT(SalesDataTable[[#This Row],[Order Date]],"mmm")</f>
        <v>Oct</v>
      </c>
    </row>
    <row r="2191" spans="1:23" ht="15.6">
      <c r="A2191" s="11">
        <v>317</v>
      </c>
      <c r="B2191" s="12">
        <v>46320</v>
      </c>
      <c r="C2191" s="11">
        <f t="shared" si="238"/>
        <v>2026</v>
      </c>
      <c r="D2191" s="13" t="str">
        <f t="shared" si="239"/>
        <v>Oct</v>
      </c>
      <c r="E2191" s="14" t="str">
        <f t="shared" si="240"/>
        <v>Q4</v>
      </c>
      <c r="F2191" s="11" t="s">
        <v>35</v>
      </c>
      <c r="G2191" s="11" t="s">
        <v>63</v>
      </c>
      <c r="H2191" s="11" t="s">
        <v>52</v>
      </c>
      <c r="I2191" s="11" t="s">
        <v>37</v>
      </c>
      <c r="J2191" s="11" t="s">
        <v>28</v>
      </c>
      <c r="K2191" s="11" t="s">
        <v>29</v>
      </c>
      <c r="L2191" s="15">
        <v>2</v>
      </c>
      <c r="M2191" s="16">
        <v>80.69</v>
      </c>
      <c r="N2191" s="17">
        <v>0.05</v>
      </c>
      <c r="O2191" s="16">
        <v>43.81</v>
      </c>
      <c r="P2191" s="16">
        <f t="shared" si="241"/>
        <v>153.31100000000001</v>
      </c>
      <c r="Q2191" s="16">
        <f t="shared" si="242"/>
        <v>87.62</v>
      </c>
      <c r="R2191" s="16">
        <f t="shared" si="243"/>
        <v>65.691000000000003</v>
      </c>
      <c r="S2191" s="18">
        <f t="shared" si="244"/>
        <v>0.42848197454846698</v>
      </c>
      <c r="T2191" s="19">
        <f>YEAR(SalesDataTable[[#This Row],[Order Date]])</f>
        <v>2026</v>
      </c>
      <c r="U2191" s="18" t="str">
        <f>"Q"&amp;ROUNDUP(MONTH(SalesDataTable[[#This Row],[Order Date]])/3,0)</f>
        <v>Q4</v>
      </c>
      <c r="V2191" s="15">
        <f>MONTH(SalesDataTable[[#This Row],[Order Date]])</f>
        <v>10</v>
      </c>
      <c r="W2191" s="18" t="str">
        <f>TEXT(SalesDataTable[[#This Row],[Order Date]],"mmm")</f>
        <v>Oct</v>
      </c>
    </row>
    <row r="2192" spans="1:23" ht="15.6">
      <c r="A2192" s="11">
        <v>684</v>
      </c>
      <c r="B2192" s="12">
        <v>46320</v>
      </c>
      <c r="C2192" s="11">
        <f t="shared" si="238"/>
        <v>2026</v>
      </c>
      <c r="D2192" s="13" t="str">
        <f t="shared" si="239"/>
        <v>Oct</v>
      </c>
      <c r="E2192" s="14" t="str">
        <f t="shared" si="240"/>
        <v>Q4</v>
      </c>
      <c r="F2192" s="11" t="s">
        <v>44</v>
      </c>
      <c r="G2192" s="11" t="s">
        <v>45</v>
      </c>
      <c r="H2192" s="11" t="s">
        <v>26</v>
      </c>
      <c r="I2192" s="11" t="s">
        <v>40</v>
      </c>
      <c r="J2192" s="11" t="s">
        <v>47</v>
      </c>
      <c r="K2192" s="11" t="s">
        <v>53</v>
      </c>
      <c r="L2192" s="15">
        <v>1</v>
      </c>
      <c r="M2192" s="16">
        <v>191.91</v>
      </c>
      <c r="N2192" s="17">
        <v>0</v>
      </c>
      <c r="O2192" s="16">
        <v>101.89</v>
      </c>
      <c r="P2192" s="16">
        <f t="shared" si="241"/>
        <v>191.91</v>
      </c>
      <c r="Q2192" s="16">
        <f t="shared" si="242"/>
        <v>101.89</v>
      </c>
      <c r="R2192" s="16">
        <f t="shared" si="243"/>
        <v>90.02</v>
      </c>
      <c r="S2192" s="18">
        <f t="shared" si="244"/>
        <v>0.46907404512531897</v>
      </c>
      <c r="T2192" s="19">
        <f>YEAR(SalesDataTable[[#This Row],[Order Date]])</f>
        <v>2026</v>
      </c>
      <c r="U2192" s="18" t="str">
        <f>"Q"&amp;ROUNDUP(MONTH(SalesDataTable[[#This Row],[Order Date]])/3,0)</f>
        <v>Q4</v>
      </c>
      <c r="V2192" s="15">
        <f>MONTH(SalesDataTable[[#This Row],[Order Date]])</f>
        <v>10</v>
      </c>
      <c r="W2192" s="18" t="str">
        <f>TEXT(SalesDataTable[[#This Row],[Order Date]],"mmm")</f>
        <v>Oct</v>
      </c>
    </row>
    <row r="2193" spans="1:23" ht="15.6">
      <c r="A2193" s="11">
        <v>1430</v>
      </c>
      <c r="B2193" s="12">
        <v>46320</v>
      </c>
      <c r="C2193" s="11">
        <f t="shared" si="238"/>
        <v>2026</v>
      </c>
      <c r="D2193" s="13" t="str">
        <f t="shared" si="239"/>
        <v>Oct</v>
      </c>
      <c r="E2193" s="14" t="str">
        <f t="shared" si="240"/>
        <v>Q4</v>
      </c>
      <c r="F2193" s="11" t="s">
        <v>44</v>
      </c>
      <c r="G2193" s="11" t="s">
        <v>71</v>
      </c>
      <c r="H2193" s="11" t="s">
        <v>43</v>
      </c>
      <c r="I2193" s="11" t="s">
        <v>37</v>
      </c>
      <c r="J2193" s="11" t="s">
        <v>58</v>
      </c>
      <c r="K2193" s="11" t="s">
        <v>66</v>
      </c>
      <c r="L2193" s="15">
        <v>1</v>
      </c>
      <c r="M2193" s="16">
        <v>36.630000000000003</v>
      </c>
      <c r="N2193" s="17">
        <v>0.05</v>
      </c>
      <c r="O2193" s="16">
        <v>13.97</v>
      </c>
      <c r="P2193" s="16">
        <f t="shared" si="241"/>
        <v>34.798499999999997</v>
      </c>
      <c r="Q2193" s="16">
        <f t="shared" si="242"/>
        <v>13.97</v>
      </c>
      <c r="R2193" s="16">
        <f t="shared" si="243"/>
        <v>20.828499999999998</v>
      </c>
      <c r="S2193" s="18">
        <f t="shared" si="244"/>
        <v>0.59854591433538795</v>
      </c>
      <c r="T2193" s="19">
        <f>YEAR(SalesDataTable[[#This Row],[Order Date]])</f>
        <v>2026</v>
      </c>
      <c r="U2193" s="18" t="str">
        <f>"Q"&amp;ROUNDUP(MONTH(SalesDataTable[[#This Row],[Order Date]])/3,0)</f>
        <v>Q4</v>
      </c>
      <c r="V2193" s="15">
        <f>MONTH(SalesDataTable[[#This Row],[Order Date]])</f>
        <v>10</v>
      </c>
      <c r="W2193" s="18" t="str">
        <f>TEXT(SalesDataTable[[#This Row],[Order Date]],"mmm")</f>
        <v>Oct</v>
      </c>
    </row>
    <row r="2194" spans="1:23" ht="15.6">
      <c r="A2194" s="11">
        <v>2049</v>
      </c>
      <c r="B2194" s="12">
        <v>46320</v>
      </c>
      <c r="C2194" s="11">
        <f t="shared" si="238"/>
        <v>2026</v>
      </c>
      <c r="D2194" s="13" t="str">
        <f t="shared" si="239"/>
        <v>Oct</v>
      </c>
      <c r="E2194" s="14" t="str">
        <f t="shared" si="240"/>
        <v>Q4</v>
      </c>
      <c r="F2194" s="11" t="s">
        <v>44</v>
      </c>
      <c r="G2194" s="11" t="s">
        <v>45</v>
      </c>
      <c r="H2194" s="11" t="s">
        <v>32</v>
      </c>
      <c r="I2194" s="11" t="s">
        <v>40</v>
      </c>
      <c r="J2194" s="11" t="s">
        <v>38</v>
      </c>
      <c r="K2194" s="11" t="s">
        <v>39</v>
      </c>
      <c r="L2194" s="15">
        <v>6</v>
      </c>
      <c r="M2194" s="16">
        <v>35.380000000000003</v>
      </c>
      <c r="N2194" s="17">
        <v>0.05</v>
      </c>
      <c r="O2194" s="16">
        <v>13.9</v>
      </c>
      <c r="P2194" s="16">
        <f t="shared" si="241"/>
        <v>201.666</v>
      </c>
      <c r="Q2194" s="16">
        <f t="shared" si="242"/>
        <v>83.4</v>
      </c>
      <c r="R2194" s="16">
        <f t="shared" si="243"/>
        <v>118.26600000000001</v>
      </c>
      <c r="S2194" s="18">
        <f t="shared" si="244"/>
        <v>0.58644491386748399</v>
      </c>
      <c r="T2194" s="19">
        <f>YEAR(SalesDataTable[[#This Row],[Order Date]])</f>
        <v>2026</v>
      </c>
      <c r="U2194" s="18" t="str">
        <f>"Q"&amp;ROUNDUP(MONTH(SalesDataTable[[#This Row],[Order Date]])/3,0)</f>
        <v>Q4</v>
      </c>
      <c r="V2194" s="15">
        <f>MONTH(SalesDataTable[[#This Row],[Order Date]])</f>
        <v>10</v>
      </c>
      <c r="W2194" s="18" t="str">
        <f>TEXT(SalesDataTable[[#This Row],[Order Date]],"mmm")</f>
        <v>Oct</v>
      </c>
    </row>
    <row r="2195" spans="1:23" ht="15.6">
      <c r="A2195" s="11">
        <v>2199</v>
      </c>
      <c r="B2195" s="12">
        <v>46320</v>
      </c>
      <c r="C2195" s="11">
        <f t="shared" si="238"/>
        <v>2026</v>
      </c>
      <c r="D2195" s="13" t="str">
        <f t="shared" si="239"/>
        <v>Oct</v>
      </c>
      <c r="E2195" s="14" t="str">
        <f t="shared" si="240"/>
        <v>Q4</v>
      </c>
      <c r="F2195" s="11" t="s">
        <v>30</v>
      </c>
      <c r="G2195" s="11" t="s">
        <v>67</v>
      </c>
      <c r="H2195" s="11" t="s">
        <v>52</v>
      </c>
      <c r="I2195" s="11" t="s">
        <v>27</v>
      </c>
      <c r="J2195" s="11" t="s">
        <v>38</v>
      </c>
      <c r="K2195" s="11" t="s">
        <v>68</v>
      </c>
      <c r="L2195" s="15">
        <v>1</v>
      </c>
      <c r="M2195" s="16">
        <v>132.63</v>
      </c>
      <c r="N2195" s="17">
        <v>0.05</v>
      </c>
      <c r="O2195" s="16">
        <v>67.489999999999995</v>
      </c>
      <c r="P2195" s="16">
        <f t="shared" si="241"/>
        <v>125.99850000000001</v>
      </c>
      <c r="Q2195" s="16">
        <f t="shared" si="242"/>
        <v>67.489999999999995</v>
      </c>
      <c r="R2195" s="16">
        <f t="shared" si="243"/>
        <v>58.508499999999998</v>
      </c>
      <c r="S2195" s="18">
        <f t="shared" si="244"/>
        <v>0.46435870268296803</v>
      </c>
      <c r="T2195" s="19">
        <f>YEAR(SalesDataTable[[#This Row],[Order Date]])</f>
        <v>2026</v>
      </c>
      <c r="U2195" s="18" t="str">
        <f>"Q"&amp;ROUNDUP(MONTH(SalesDataTable[[#This Row],[Order Date]])/3,0)</f>
        <v>Q4</v>
      </c>
      <c r="V2195" s="15">
        <f>MONTH(SalesDataTable[[#This Row],[Order Date]])</f>
        <v>10</v>
      </c>
      <c r="W2195" s="18" t="str">
        <f>TEXT(SalesDataTable[[#This Row],[Order Date]],"mmm")</f>
        <v>Oct</v>
      </c>
    </row>
    <row r="2196" spans="1:23" ht="15.6">
      <c r="A2196" s="11">
        <v>2954</v>
      </c>
      <c r="B2196" s="12">
        <v>46320</v>
      </c>
      <c r="C2196" s="11">
        <f t="shared" si="238"/>
        <v>2026</v>
      </c>
      <c r="D2196" s="13" t="str">
        <f t="shared" si="239"/>
        <v>Oct</v>
      </c>
      <c r="E2196" s="14" t="str">
        <f t="shared" si="240"/>
        <v>Q4</v>
      </c>
      <c r="F2196" s="11" t="s">
        <v>44</v>
      </c>
      <c r="G2196" s="11" t="s">
        <v>45</v>
      </c>
      <c r="H2196" s="11" t="s">
        <v>26</v>
      </c>
      <c r="I2196" s="11" t="s">
        <v>37</v>
      </c>
      <c r="J2196" s="11" t="s">
        <v>33</v>
      </c>
      <c r="K2196" s="11" t="s">
        <v>70</v>
      </c>
      <c r="L2196" s="15">
        <v>1</v>
      </c>
      <c r="M2196" s="16">
        <v>71.17</v>
      </c>
      <c r="N2196" s="17">
        <v>0</v>
      </c>
      <c r="O2196" s="16">
        <v>32.57</v>
      </c>
      <c r="P2196" s="16">
        <f t="shared" si="241"/>
        <v>71.17</v>
      </c>
      <c r="Q2196" s="16">
        <f t="shared" si="242"/>
        <v>32.57</v>
      </c>
      <c r="R2196" s="16">
        <f t="shared" si="243"/>
        <v>38.6</v>
      </c>
      <c r="S2196" s="18">
        <f t="shared" si="244"/>
        <v>0.54236335534635405</v>
      </c>
      <c r="T2196" s="19">
        <f>YEAR(SalesDataTable[[#This Row],[Order Date]])</f>
        <v>2026</v>
      </c>
      <c r="U2196" s="18" t="str">
        <f>"Q"&amp;ROUNDUP(MONTH(SalesDataTable[[#This Row],[Order Date]])/3,0)</f>
        <v>Q4</v>
      </c>
      <c r="V2196" s="15">
        <f>MONTH(SalesDataTable[[#This Row],[Order Date]])</f>
        <v>10</v>
      </c>
      <c r="W2196" s="18" t="str">
        <f>TEXT(SalesDataTable[[#This Row],[Order Date]],"mmm")</f>
        <v>Oct</v>
      </c>
    </row>
    <row r="2197" spans="1:23" ht="15.6">
      <c r="A2197" s="11">
        <v>3218</v>
      </c>
      <c r="B2197" s="12">
        <v>46320</v>
      </c>
      <c r="C2197" s="11">
        <f t="shared" si="238"/>
        <v>2026</v>
      </c>
      <c r="D2197" s="13" t="str">
        <f t="shared" si="239"/>
        <v>Oct</v>
      </c>
      <c r="E2197" s="14" t="str">
        <f t="shared" si="240"/>
        <v>Q4</v>
      </c>
      <c r="F2197" s="11" t="s">
        <v>24</v>
      </c>
      <c r="G2197" s="11" t="s">
        <v>74</v>
      </c>
      <c r="H2197" s="11" t="s">
        <v>32</v>
      </c>
      <c r="I2197" s="11" t="s">
        <v>40</v>
      </c>
      <c r="J2197" s="11" t="s">
        <v>38</v>
      </c>
      <c r="K2197" s="11" t="s">
        <v>68</v>
      </c>
      <c r="L2197" s="15">
        <v>6</v>
      </c>
      <c r="M2197" s="16">
        <v>132.08000000000001</v>
      </c>
      <c r="N2197" s="17">
        <v>0.1</v>
      </c>
      <c r="O2197" s="16">
        <v>67.61</v>
      </c>
      <c r="P2197" s="16">
        <f t="shared" si="241"/>
        <v>713.23199999999997</v>
      </c>
      <c r="Q2197" s="16">
        <f t="shared" si="242"/>
        <v>405.66</v>
      </c>
      <c r="R2197" s="16">
        <f t="shared" si="243"/>
        <v>307.572</v>
      </c>
      <c r="S2197" s="18">
        <f t="shared" si="244"/>
        <v>0.43123696076452001</v>
      </c>
      <c r="T2197" s="19">
        <f>YEAR(SalesDataTable[[#This Row],[Order Date]])</f>
        <v>2026</v>
      </c>
      <c r="U2197" s="18" t="str">
        <f>"Q"&amp;ROUNDUP(MONTH(SalesDataTable[[#This Row],[Order Date]])/3,0)</f>
        <v>Q4</v>
      </c>
      <c r="V2197" s="15">
        <f>MONTH(SalesDataTable[[#This Row],[Order Date]])</f>
        <v>10</v>
      </c>
      <c r="W2197" s="18" t="str">
        <f>TEXT(SalesDataTable[[#This Row],[Order Date]],"mmm")</f>
        <v>Oct</v>
      </c>
    </row>
    <row r="2198" spans="1:23" ht="15.6">
      <c r="A2198" s="11">
        <v>3965</v>
      </c>
      <c r="B2198" s="12">
        <v>46320</v>
      </c>
      <c r="C2198" s="11">
        <f t="shared" si="238"/>
        <v>2026</v>
      </c>
      <c r="D2198" s="13" t="str">
        <f t="shared" si="239"/>
        <v>Oct</v>
      </c>
      <c r="E2198" s="14" t="str">
        <f t="shared" si="240"/>
        <v>Q4</v>
      </c>
      <c r="F2198" s="11" t="s">
        <v>30</v>
      </c>
      <c r="G2198" s="11" t="s">
        <v>65</v>
      </c>
      <c r="H2198" s="11" t="s">
        <v>43</v>
      </c>
      <c r="I2198" s="11" t="s">
        <v>27</v>
      </c>
      <c r="J2198" s="11" t="s">
        <v>47</v>
      </c>
      <c r="K2198" s="11" t="s">
        <v>64</v>
      </c>
      <c r="L2198" s="15">
        <v>3</v>
      </c>
      <c r="M2198" s="16">
        <v>82.75</v>
      </c>
      <c r="N2198" s="17">
        <v>0.05</v>
      </c>
      <c r="O2198" s="16">
        <v>38.53</v>
      </c>
      <c r="P2198" s="16">
        <f t="shared" si="241"/>
        <v>235.83750000000001</v>
      </c>
      <c r="Q2198" s="16">
        <f t="shared" si="242"/>
        <v>115.59</v>
      </c>
      <c r="R2198" s="16">
        <f t="shared" si="243"/>
        <v>120.2475</v>
      </c>
      <c r="S2198" s="18">
        <f t="shared" si="244"/>
        <v>0.50987438384480799</v>
      </c>
      <c r="T2198" s="19">
        <f>YEAR(SalesDataTable[[#This Row],[Order Date]])</f>
        <v>2026</v>
      </c>
      <c r="U2198" s="18" t="str">
        <f>"Q"&amp;ROUNDUP(MONTH(SalesDataTable[[#This Row],[Order Date]])/3,0)</f>
        <v>Q4</v>
      </c>
      <c r="V2198" s="15">
        <f>MONTH(SalesDataTable[[#This Row],[Order Date]])</f>
        <v>10</v>
      </c>
      <c r="W2198" s="18" t="str">
        <f>TEXT(SalesDataTable[[#This Row],[Order Date]],"mmm")</f>
        <v>Oct</v>
      </c>
    </row>
    <row r="2199" spans="1:23" ht="15.6">
      <c r="A2199" s="11">
        <v>2278</v>
      </c>
      <c r="B2199" s="12">
        <v>46321</v>
      </c>
      <c r="C2199" s="11">
        <f t="shared" si="238"/>
        <v>2026</v>
      </c>
      <c r="D2199" s="13" t="str">
        <f t="shared" si="239"/>
        <v>Oct</v>
      </c>
      <c r="E2199" s="14" t="str">
        <f t="shared" si="240"/>
        <v>Q4</v>
      </c>
      <c r="F2199" s="11" t="s">
        <v>24</v>
      </c>
      <c r="G2199" s="11" t="s">
        <v>74</v>
      </c>
      <c r="H2199" s="11" t="s">
        <v>26</v>
      </c>
      <c r="I2199" s="11" t="s">
        <v>27</v>
      </c>
      <c r="J2199" s="11" t="s">
        <v>58</v>
      </c>
      <c r="K2199" s="11" t="s">
        <v>69</v>
      </c>
      <c r="L2199" s="15">
        <v>5</v>
      </c>
      <c r="M2199" s="16">
        <v>51.5</v>
      </c>
      <c r="N2199" s="17">
        <v>0.1</v>
      </c>
      <c r="O2199" s="16">
        <v>21.38</v>
      </c>
      <c r="P2199" s="16">
        <f t="shared" si="241"/>
        <v>231.75</v>
      </c>
      <c r="Q2199" s="16">
        <f t="shared" si="242"/>
        <v>106.9</v>
      </c>
      <c r="R2199" s="16">
        <f t="shared" si="243"/>
        <v>124.85</v>
      </c>
      <c r="S2199" s="18">
        <f t="shared" si="244"/>
        <v>0.53872707659115404</v>
      </c>
      <c r="T2199" s="19">
        <f>YEAR(SalesDataTable[[#This Row],[Order Date]])</f>
        <v>2026</v>
      </c>
      <c r="U2199" s="18" t="str">
        <f>"Q"&amp;ROUNDUP(MONTH(SalesDataTable[[#This Row],[Order Date]])/3,0)</f>
        <v>Q4</v>
      </c>
      <c r="V2199" s="15">
        <f>MONTH(SalesDataTable[[#This Row],[Order Date]])</f>
        <v>10</v>
      </c>
      <c r="W2199" s="18" t="str">
        <f>TEXT(SalesDataTable[[#This Row],[Order Date]],"mmm")</f>
        <v>Oct</v>
      </c>
    </row>
    <row r="2200" spans="1:23" ht="15.6">
      <c r="A2200" s="11">
        <v>3132</v>
      </c>
      <c r="B2200" s="12">
        <v>46321</v>
      </c>
      <c r="C2200" s="11">
        <f t="shared" si="238"/>
        <v>2026</v>
      </c>
      <c r="D2200" s="13" t="str">
        <f t="shared" si="239"/>
        <v>Oct</v>
      </c>
      <c r="E2200" s="14" t="str">
        <f t="shared" si="240"/>
        <v>Q4</v>
      </c>
      <c r="F2200" s="11" t="s">
        <v>35</v>
      </c>
      <c r="G2200" s="11" t="s">
        <v>49</v>
      </c>
      <c r="H2200" s="11" t="s">
        <v>26</v>
      </c>
      <c r="I2200" s="11" t="s">
        <v>37</v>
      </c>
      <c r="J2200" s="11" t="s">
        <v>33</v>
      </c>
      <c r="K2200" s="11" t="s">
        <v>41</v>
      </c>
      <c r="L2200" s="15">
        <v>3</v>
      </c>
      <c r="M2200" s="16">
        <v>140.49</v>
      </c>
      <c r="N2200" s="17">
        <v>0.05</v>
      </c>
      <c r="O2200" s="16">
        <v>77.45</v>
      </c>
      <c r="P2200" s="16">
        <f t="shared" si="241"/>
        <v>400.3965</v>
      </c>
      <c r="Q2200" s="16">
        <f t="shared" si="242"/>
        <v>232.35</v>
      </c>
      <c r="R2200" s="16">
        <f t="shared" si="243"/>
        <v>168.04650000000001</v>
      </c>
      <c r="S2200" s="18">
        <f t="shared" si="244"/>
        <v>0.41970022215478903</v>
      </c>
      <c r="T2200" s="19">
        <f>YEAR(SalesDataTable[[#This Row],[Order Date]])</f>
        <v>2026</v>
      </c>
      <c r="U2200" s="18" t="str">
        <f>"Q"&amp;ROUNDUP(MONTH(SalesDataTable[[#This Row],[Order Date]])/3,0)</f>
        <v>Q4</v>
      </c>
      <c r="V2200" s="15">
        <f>MONTH(SalesDataTable[[#This Row],[Order Date]])</f>
        <v>10</v>
      </c>
      <c r="W2200" s="18" t="str">
        <f>TEXT(SalesDataTable[[#This Row],[Order Date]],"mmm")</f>
        <v>Oct</v>
      </c>
    </row>
    <row r="2201" spans="1:23" ht="15.6">
      <c r="A2201" s="11">
        <v>3144</v>
      </c>
      <c r="B2201" s="12">
        <v>46321</v>
      </c>
      <c r="C2201" s="11">
        <f t="shared" si="238"/>
        <v>2026</v>
      </c>
      <c r="D2201" s="13" t="str">
        <f t="shared" si="239"/>
        <v>Oct</v>
      </c>
      <c r="E2201" s="14" t="str">
        <f t="shared" si="240"/>
        <v>Q4</v>
      </c>
      <c r="F2201" s="11" t="s">
        <v>35</v>
      </c>
      <c r="G2201" s="11" t="s">
        <v>36</v>
      </c>
      <c r="H2201" s="11" t="s">
        <v>52</v>
      </c>
      <c r="I2201" s="11" t="s">
        <v>37</v>
      </c>
      <c r="J2201" s="11" t="s">
        <v>58</v>
      </c>
      <c r="K2201" s="11" t="s">
        <v>66</v>
      </c>
      <c r="L2201" s="15">
        <v>4</v>
      </c>
      <c r="M2201" s="16">
        <v>36.200000000000003</v>
      </c>
      <c r="N2201" s="17">
        <v>0.15</v>
      </c>
      <c r="O2201" s="16">
        <v>13.53</v>
      </c>
      <c r="P2201" s="16">
        <f t="shared" si="241"/>
        <v>123.08</v>
      </c>
      <c r="Q2201" s="16">
        <f t="shared" si="242"/>
        <v>54.12</v>
      </c>
      <c r="R2201" s="16">
        <f t="shared" si="243"/>
        <v>68.959999999999994</v>
      </c>
      <c r="S2201" s="18">
        <f t="shared" si="244"/>
        <v>0.56028599285017899</v>
      </c>
      <c r="T2201" s="19">
        <f>YEAR(SalesDataTable[[#This Row],[Order Date]])</f>
        <v>2026</v>
      </c>
      <c r="U2201" s="18" t="str">
        <f>"Q"&amp;ROUNDUP(MONTH(SalesDataTable[[#This Row],[Order Date]])/3,0)</f>
        <v>Q4</v>
      </c>
      <c r="V2201" s="15">
        <f>MONTH(SalesDataTable[[#This Row],[Order Date]])</f>
        <v>10</v>
      </c>
      <c r="W2201" s="18" t="str">
        <f>TEXT(SalesDataTable[[#This Row],[Order Date]],"mmm")</f>
        <v>Oct</v>
      </c>
    </row>
    <row r="2202" spans="1:23" ht="15.6">
      <c r="A2202" s="11">
        <v>3501</v>
      </c>
      <c r="B2202" s="12">
        <v>46321</v>
      </c>
      <c r="C2202" s="11">
        <f t="shared" si="238"/>
        <v>2026</v>
      </c>
      <c r="D2202" s="13" t="str">
        <f t="shared" si="239"/>
        <v>Oct</v>
      </c>
      <c r="E2202" s="14" t="str">
        <f t="shared" si="240"/>
        <v>Q4</v>
      </c>
      <c r="F2202" s="11" t="s">
        <v>44</v>
      </c>
      <c r="G2202" s="11" t="s">
        <v>55</v>
      </c>
      <c r="H2202" s="11" t="s">
        <v>43</v>
      </c>
      <c r="I2202" s="11" t="s">
        <v>37</v>
      </c>
      <c r="J2202" s="11" t="s">
        <v>47</v>
      </c>
      <c r="K2202" s="11" t="s">
        <v>75</v>
      </c>
      <c r="L2202" s="15">
        <v>1</v>
      </c>
      <c r="M2202" s="16">
        <v>120.5</v>
      </c>
      <c r="N2202" s="17">
        <v>0.05</v>
      </c>
      <c r="O2202" s="16">
        <v>61.71</v>
      </c>
      <c r="P2202" s="16">
        <f t="shared" si="241"/>
        <v>114.47499999999999</v>
      </c>
      <c r="Q2202" s="16">
        <f t="shared" si="242"/>
        <v>61.71</v>
      </c>
      <c r="R2202" s="16">
        <f t="shared" si="243"/>
        <v>52.765000000000001</v>
      </c>
      <c r="S2202" s="18">
        <f t="shared" si="244"/>
        <v>0.46093033413409001</v>
      </c>
      <c r="T2202" s="19">
        <f>YEAR(SalesDataTable[[#This Row],[Order Date]])</f>
        <v>2026</v>
      </c>
      <c r="U2202" s="18" t="str">
        <f>"Q"&amp;ROUNDUP(MONTH(SalesDataTable[[#This Row],[Order Date]])/3,0)</f>
        <v>Q4</v>
      </c>
      <c r="V2202" s="15">
        <f>MONTH(SalesDataTable[[#This Row],[Order Date]])</f>
        <v>10</v>
      </c>
      <c r="W2202" s="18" t="str">
        <f>TEXT(SalesDataTable[[#This Row],[Order Date]],"mmm")</f>
        <v>Oct</v>
      </c>
    </row>
    <row r="2203" spans="1:23" ht="15.6">
      <c r="A2203" s="11">
        <v>458</v>
      </c>
      <c r="B2203" s="12">
        <v>46322</v>
      </c>
      <c r="C2203" s="11">
        <f t="shared" si="238"/>
        <v>2026</v>
      </c>
      <c r="D2203" s="13" t="str">
        <f t="shared" si="239"/>
        <v>Oct</v>
      </c>
      <c r="E2203" s="14" t="str">
        <f t="shared" si="240"/>
        <v>Q4</v>
      </c>
      <c r="F2203" s="11" t="s">
        <v>35</v>
      </c>
      <c r="G2203" s="11" t="s">
        <v>36</v>
      </c>
      <c r="H2203" s="11" t="s">
        <v>43</v>
      </c>
      <c r="I2203" s="11" t="s">
        <v>40</v>
      </c>
      <c r="J2203" s="11" t="s">
        <v>28</v>
      </c>
      <c r="K2203" s="11" t="s">
        <v>54</v>
      </c>
      <c r="L2203" s="15">
        <v>1</v>
      </c>
      <c r="M2203" s="16">
        <v>102.44</v>
      </c>
      <c r="N2203" s="17">
        <v>0.05</v>
      </c>
      <c r="O2203" s="16">
        <v>49.14</v>
      </c>
      <c r="P2203" s="16">
        <f t="shared" si="241"/>
        <v>97.317999999999998</v>
      </c>
      <c r="Q2203" s="16">
        <f t="shared" si="242"/>
        <v>49.14</v>
      </c>
      <c r="R2203" s="16">
        <f t="shared" si="243"/>
        <v>48.177999999999997</v>
      </c>
      <c r="S2203" s="18">
        <f t="shared" si="244"/>
        <v>0.495057440555704</v>
      </c>
      <c r="T2203" s="19">
        <f>YEAR(SalesDataTable[[#This Row],[Order Date]])</f>
        <v>2026</v>
      </c>
      <c r="U2203" s="18" t="str">
        <f>"Q"&amp;ROUNDUP(MONTH(SalesDataTable[[#This Row],[Order Date]])/3,0)</f>
        <v>Q4</v>
      </c>
      <c r="V2203" s="15">
        <f>MONTH(SalesDataTable[[#This Row],[Order Date]])</f>
        <v>10</v>
      </c>
      <c r="W2203" s="18" t="str">
        <f>TEXT(SalesDataTable[[#This Row],[Order Date]],"mmm")</f>
        <v>Oct</v>
      </c>
    </row>
    <row r="2204" spans="1:23" ht="15.6">
      <c r="A2204" s="11">
        <v>1065</v>
      </c>
      <c r="B2204" s="12">
        <v>46322</v>
      </c>
      <c r="C2204" s="11">
        <f t="shared" si="238"/>
        <v>2026</v>
      </c>
      <c r="D2204" s="13" t="str">
        <f t="shared" si="239"/>
        <v>Oct</v>
      </c>
      <c r="E2204" s="14" t="str">
        <f t="shared" si="240"/>
        <v>Q4</v>
      </c>
      <c r="F2204" s="11" t="s">
        <v>35</v>
      </c>
      <c r="G2204" s="11" t="s">
        <v>49</v>
      </c>
      <c r="H2204" s="11" t="s">
        <v>26</v>
      </c>
      <c r="I2204" s="11" t="s">
        <v>37</v>
      </c>
      <c r="J2204" s="11" t="s">
        <v>58</v>
      </c>
      <c r="K2204" s="11" t="s">
        <v>62</v>
      </c>
      <c r="L2204" s="15">
        <v>6</v>
      </c>
      <c r="M2204" s="16">
        <v>121.58</v>
      </c>
      <c r="N2204" s="17">
        <v>0.15</v>
      </c>
      <c r="O2204" s="16">
        <v>68.86</v>
      </c>
      <c r="P2204" s="16">
        <f t="shared" si="241"/>
        <v>620.05799999999999</v>
      </c>
      <c r="Q2204" s="16">
        <f t="shared" si="242"/>
        <v>413.16</v>
      </c>
      <c r="R2204" s="16">
        <f t="shared" si="243"/>
        <v>206.898</v>
      </c>
      <c r="S2204" s="18">
        <f t="shared" si="244"/>
        <v>0.33367523683268302</v>
      </c>
      <c r="T2204" s="19">
        <f>YEAR(SalesDataTable[[#This Row],[Order Date]])</f>
        <v>2026</v>
      </c>
      <c r="U2204" s="18" t="str">
        <f>"Q"&amp;ROUNDUP(MONTH(SalesDataTable[[#This Row],[Order Date]])/3,0)</f>
        <v>Q4</v>
      </c>
      <c r="V2204" s="15">
        <f>MONTH(SalesDataTable[[#This Row],[Order Date]])</f>
        <v>10</v>
      </c>
      <c r="W2204" s="18" t="str">
        <f>TEXT(SalesDataTable[[#This Row],[Order Date]],"mmm")</f>
        <v>Oct</v>
      </c>
    </row>
    <row r="2205" spans="1:23" ht="15.6">
      <c r="A2205" s="11">
        <v>1707</v>
      </c>
      <c r="B2205" s="12">
        <v>46322</v>
      </c>
      <c r="C2205" s="11">
        <f t="shared" si="238"/>
        <v>2026</v>
      </c>
      <c r="D2205" s="13" t="str">
        <f t="shared" si="239"/>
        <v>Oct</v>
      </c>
      <c r="E2205" s="14" t="str">
        <f t="shared" si="240"/>
        <v>Q4</v>
      </c>
      <c r="F2205" s="11" t="s">
        <v>35</v>
      </c>
      <c r="G2205" s="11" t="s">
        <v>76</v>
      </c>
      <c r="H2205" s="11" t="s">
        <v>26</v>
      </c>
      <c r="I2205" s="11" t="s">
        <v>37</v>
      </c>
      <c r="J2205" s="11" t="s">
        <v>38</v>
      </c>
      <c r="K2205" s="11" t="s">
        <v>39</v>
      </c>
      <c r="L2205" s="15">
        <v>2</v>
      </c>
      <c r="M2205" s="16">
        <v>35.36</v>
      </c>
      <c r="N2205" s="17">
        <v>0</v>
      </c>
      <c r="O2205" s="16">
        <v>13.33</v>
      </c>
      <c r="P2205" s="16">
        <f t="shared" si="241"/>
        <v>70.72</v>
      </c>
      <c r="Q2205" s="16">
        <f t="shared" si="242"/>
        <v>26.66</v>
      </c>
      <c r="R2205" s="16">
        <f t="shared" si="243"/>
        <v>44.06</v>
      </c>
      <c r="S2205" s="18">
        <f t="shared" si="244"/>
        <v>0.62302036199095001</v>
      </c>
      <c r="T2205" s="19">
        <f>YEAR(SalesDataTable[[#This Row],[Order Date]])</f>
        <v>2026</v>
      </c>
      <c r="U2205" s="18" t="str">
        <f>"Q"&amp;ROUNDUP(MONTH(SalesDataTable[[#This Row],[Order Date]])/3,0)</f>
        <v>Q4</v>
      </c>
      <c r="V2205" s="15">
        <f>MONTH(SalesDataTable[[#This Row],[Order Date]])</f>
        <v>10</v>
      </c>
      <c r="W2205" s="18" t="str">
        <f>TEXT(SalesDataTable[[#This Row],[Order Date]],"mmm")</f>
        <v>Oct</v>
      </c>
    </row>
    <row r="2206" spans="1:23" ht="15.6">
      <c r="A2206" s="11">
        <v>1989</v>
      </c>
      <c r="B2206" s="12">
        <v>46322</v>
      </c>
      <c r="C2206" s="11">
        <f t="shared" si="238"/>
        <v>2026</v>
      </c>
      <c r="D2206" s="13" t="str">
        <f t="shared" si="239"/>
        <v>Oct</v>
      </c>
      <c r="E2206" s="14" t="str">
        <f t="shared" si="240"/>
        <v>Q4</v>
      </c>
      <c r="F2206" s="11" t="s">
        <v>44</v>
      </c>
      <c r="G2206" s="11" t="s">
        <v>45</v>
      </c>
      <c r="H2206" s="11" t="s">
        <v>26</v>
      </c>
      <c r="I2206" s="11" t="s">
        <v>37</v>
      </c>
      <c r="J2206" s="11" t="s">
        <v>47</v>
      </c>
      <c r="K2206" s="11" t="s">
        <v>48</v>
      </c>
      <c r="L2206" s="15">
        <v>2</v>
      </c>
      <c r="M2206" s="16">
        <v>335.73</v>
      </c>
      <c r="N2206" s="17">
        <v>0</v>
      </c>
      <c r="O2206" s="16">
        <v>199.44</v>
      </c>
      <c r="P2206" s="16">
        <f t="shared" si="241"/>
        <v>671.46</v>
      </c>
      <c r="Q2206" s="16">
        <f t="shared" si="242"/>
        <v>398.88</v>
      </c>
      <c r="R2206" s="16">
        <f t="shared" si="243"/>
        <v>272.58</v>
      </c>
      <c r="S2206" s="18">
        <f t="shared" si="244"/>
        <v>0.40595121079438801</v>
      </c>
      <c r="T2206" s="19">
        <f>YEAR(SalesDataTable[[#This Row],[Order Date]])</f>
        <v>2026</v>
      </c>
      <c r="U2206" s="18" t="str">
        <f>"Q"&amp;ROUNDUP(MONTH(SalesDataTable[[#This Row],[Order Date]])/3,0)</f>
        <v>Q4</v>
      </c>
      <c r="V2206" s="15">
        <f>MONTH(SalesDataTable[[#This Row],[Order Date]])</f>
        <v>10</v>
      </c>
      <c r="W2206" s="18" t="str">
        <f>TEXT(SalesDataTable[[#This Row],[Order Date]],"mmm")</f>
        <v>Oct</v>
      </c>
    </row>
    <row r="2207" spans="1:23" ht="15.6">
      <c r="A2207" s="11">
        <v>2852</v>
      </c>
      <c r="B2207" s="12">
        <v>46322</v>
      </c>
      <c r="C2207" s="11">
        <f t="shared" si="238"/>
        <v>2026</v>
      </c>
      <c r="D2207" s="13" t="str">
        <f t="shared" si="239"/>
        <v>Oct</v>
      </c>
      <c r="E2207" s="14" t="str">
        <f t="shared" si="240"/>
        <v>Q4</v>
      </c>
      <c r="F2207" s="11" t="s">
        <v>30</v>
      </c>
      <c r="G2207" s="11" t="s">
        <v>67</v>
      </c>
      <c r="H2207" s="11" t="s">
        <v>32</v>
      </c>
      <c r="I2207" s="11" t="s">
        <v>40</v>
      </c>
      <c r="J2207" s="11" t="s">
        <v>33</v>
      </c>
      <c r="K2207" s="11" t="s">
        <v>41</v>
      </c>
      <c r="L2207" s="15">
        <v>3</v>
      </c>
      <c r="M2207" s="16">
        <v>141.96</v>
      </c>
      <c r="N2207" s="17">
        <v>0.1</v>
      </c>
      <c r="O2207" s="16">
        <v>77.42</v>
      </c>
      <c r="P2207" s="16">
        <f t="shared" si="241"/>
        <v>383.29199999999997</v>
      </c>
      <c r="Q2207" s="16">
        <f t="shared" si="242"/>
        <v>232.26</v>
      </c>
      <c r="R2207" s="16">
        <f t="shared" si="243"/>
        <v>151.03200000000001</v>
      </c>
      <c r="S2207" s="18">
        <f t="shared" si="244"/>
        <v>0.39403900942362502</v>
      </c>
      <c r="T2207" s="19">
        <f>YEAR(SalesDataTable[[#This Row],[Order Date]])</f>
        <v>2026</v>
      </c>
      <c r="U2207" s="18" t="str">
        <f>"Q"&amp;ROUNDUP(MONTH(SalesDataTable[[#This Row],[Order Date]])/3,0)</f>
        <v>Q4</v>
      </c>
      <c r="V2207" s="15">
        <f>MONTH(SalesDataTable[[#This Row],[Order Date]])</f>
        <v>10</v>
      </c>
      <c r="W2207" s="18" t="str">
        <f>TEXT(SalesDataTable[[#This Row],[Order Date]],"mmm")</f>
        <v>Oct</v>
      </c>
    </row>
    <row r="2208" spans="1:23" ht="15.6">
      <c r="A2208" s="11">
        <v>4762</v>
      </c>
      <c r="B2208" s="12">
        <v>46322</v>
      </c>
      <c r="C2208" s="11">
        <f t="shared" si="238"/>
        <v>2026</v>
      </c>
      <c r="D2208" s="13" t="str">
        <f t="shared" si="239"/>
        <v>Oct</v>
      </c>
      <c r="E2208" s="14" t="str">
        <f t="shared" si="240"/>
        <v>Q4</v>
      </c>
      <c r="F2208" s="11" t="s">
        <v>30</v>
      </c>
      <c r="G2208" s="11" t="s">
        <v>67</v>
      </c>
      <c r="H2208" s="11" t="s">
        <v>52</v>
      </c>
      <c r="I2208" s="11" t="s">
        <v>37</v>
      </c>
      <c r="J2208" s="11" t="s">
        <v>58</v>
      </c>
      <c r="K2208" s="11" t="s">
        <v>69</v>
      </c>
      <c r="L2208" s="15">
        <v>2</v>
      </c>
      <c r="M2208" s="16">
        <v>51.76</v>
      </c>
      <c r="N2208" s="17">
        <v>0</v>
      </c>
      <c r="O2208" s="16">
        <v>21.64</v>
      </c>
      <c r="P2208" s="16">
        <f t="shared" si="241"/>
        <v>103.52</v>
      </c>
      <c r="Q2208" s="16">
        <f t="shared" si="242"/>
        <v>43.28</v>
      </c>
      <c r="R2208" s="16">
        <f t="shared" si="243"/>
        <v>60.24</v>
      </c>
      <c r="S2208" s="18">
        <f t="shared" si="244"/>
        <v>0.58191653786707898</v>
      </c>
      <c r="T2208" s="19">
        <f>YEAR(SalesDataTable[[#This Row],[Order Date]])</f>
        <v>2026</v>
      </c>
      <c r="U2208" s="18" t="str">
        <f>"Q"&amp;ROUNDUP(MONTH(SalesDataTable[[#This Row],[Order Date]])/3,0)</f>
        <v>Q4</v>
      </c>
      <c r="V2208" s="15">
        <f>MONTH(SalesDataTable[[#This Row],[Order Date]])</f>
        <v>10</v>
      </c>
      <c r="W2208" s="18" t="str">
        <f>TEXT(SalesDataTable[[#This Row],[Order Date]],"mmm")</f>
        <v>Oct</v>
      </c>
    </row>
    <row r="2209" spans="1:23" ht="15.6">
      <c r="A2209" s="11">
        <v>4997</v>
      </c>
      <c r="B2209" s="12">
        <v>46322</v>
      </c>
      <c r="C2209" s="11">
        <f t="shared" si="238"/>
        <v>2026</v>
      </c>
      <c r="D2209" s="13" t="str">
        <f t="shared" si="239"/>
        <v>Oct</v>
      </c>
      <c r="E2209" s="14" t="str">
        <f t="shared" si="240"/>
        <v>Q4</v>
      </c>
      <c r="F2209" s="11" t="s">
        <v>44</v>
      </c>
      <c r="G2209" s="11" t="s">
        <v>55</v>
      </c>
      <c r="H2209" s="11" t="s">
        <v>26</v>
      </c>
      <c r="I2209" s="11" t="s">
        <v>27</v>
      </c>
      <c r="J2209" s="11" t="s">
        <v>47</v>
      </c>
      <c r="K2209" s="11" t="s">
        <v>53</v>
      </c>
      <c r="L2209" s="15">
        <v>3</v>
      </c>
      <c r="M2209" s="16">
        <v>194.09</v>
      </c>
      <c r="N2209" s="17">
        <v>0.1</v>
      </c>
      <c r="O2209" s="16">
        <v>105.84</v>
      </c>
      <c r="P2209" s="16">
        <f t="shared" si="241"/>
        <v>524.04300000000001</v>
      </c>
      <c r="Q2209" s="16">
        <f t="shared" si="242"/>
        <v>317.52</v>
      </c>
      <c r="R2209" s="16">
        <f t="shared" si="243"/>
        <v>206.523</v>
      </c>
      <c r="S2209" s="18">
        <f t="shared" si="244"/>
        <v>0.39409552269565701</v>
      </c>
      <c r="T2209" s="19">
        <f>YEAR(SalesDataTable[[#This Row],[Order Date]])</f>
        <v>2026</v>
      </c>
      <c r="U2209" s="18" t="str">
        <f>"Q"&amp;ROUNDUP(MONTH(SalesDataTable[[#This Row],[Order Date]])/3,0)</f>
        <v>Q4</v>
      </c>
      <c r="V2209" s="15">
        <f>MONTH(SalesDataTable[[#This Row],[Order Date]])</f>
        <v>10</v>
      </c>
      <c r="W2209" s="18" t="str">
        <f>TEXT(SalesDataTable[[#This Row],[Order Date]],"mmm")</f>
        <v>Oct</v>
      </c>
    </row>
    <row r="2210" spans="1:23" ht="15.6">
      <c r="A2210" s="11">
        <v>1238</v>
      </c>
      <c r="B2210" s="12">
        <v>46323</v>
      </c>
      <c r="C2210" s="11">
        <f t="shared" si="238"/>
        <v>2026</v>
      </c>
      <c r="D2210" s="13" t="str">
        <f t="shared" si="239"/>
        <v>Oct</v>
      </c>
      <c r="E2210" s="14" t="str">
        <f t="shared" si="240"/>
        <v>Q4</v>
      </c>
      <c r="F2210" s="11" t="s">
        <v>30</v>
      </c>
      <c r="G2210" s="11" t="s">
        <v>67</v>
      </c>
      <c r="H2210" s="11" t="s">
        <v>26</v>
      </c>
      <c r="I2210" s="11" t="s">
        <v>27</v>
      </c>
      <c r="J2210" s="11" t="s">
        <v>47</v>
      </c>
      <c r="K2210" s="11" t="s">
        <v>75</v>
      </c>
      <c r="L2210" s="15">
        <v>1</v>
      </c>
      <c r="M2210" s="16">
        <v>125.39</v>
      </c>
      <c r="N2210" s="17">
        <v>0.05</v>
      </c>
      <c r="O2210" s="16">
        <v>61.19</v>
      </c>
      <c r="P2210" s="16">
        <f t="shared" si="241"/>
        <v>119.12050000000001</v>
      </c>
      <c r="Q2210" s="16">
        <f t="shared" si="242"/>
        <v>61.19</v>
      </c>
      <c r="R2210" s="16">
        <f t="shared" si="243"/>
        <v>57.930500000000002</v>
      </c>
      <c r="S2210" s="18">
        <f t="shared" si="244"/>
        <v>0.48631847582909699</v>
      </c>
      <c r="T2210" s="19">
        <f>YEAR(SalesDataTable[[#This Row],[Order Date]])</f>
        <v>2026</v>
      </c>
      <c r="U2210" s="18" t="str">
        <f>"Q"&amp;ROUNDUP(MONTH(SalesDataTable[[#This Row],[Order Date]])/3,0)</f>
        <v>Q4</v>
      </c>
      <c r="V2210" s="15">
        <f>MONTH(SalesDataTable[[#This Row],[Order Date]])</f>
        <v>10</v>
      </c>
      <c r="W2210" s="18" t="str">
        <f>TEXT(SalesDataTable[[#This Row],[Order Date]],"mmm")</f>
        <v>Oct</v>
      </c>
    </row>
    <row r="2211" spans="1:23" ht="15.6">
      <c r="A2211" s="11">
        <v>2622</v>
      </c>
      <c r="B2211" s="12">
        <v>46323</v>
      </c>
      <c r="C2211" s="11">
        <f t="shared" si="238"/>
        <v>2026</v>
      </c>
      <c r="D2211" s="13" t="str">
        <f t="shared" si="239"/>
        <v>Oct</v>
      </c>
      <c r="E2211" s="14" t="str">
        <f t="shared" si="240"/>
        <v>Q4</v>
      </c>
      <c r="F2211" s="11" t="s">
        <v>24</v>
      </c>
      <c r="G2211" s="11" t="s">
        <v>74</v>
      </c>
      <c r="H2211" s="11" t="s">
        <v>52</v>
      </c>
      <c r="I2211" s="11" t="s">
        <v>37</v>
      </c>
      <c r="J2211" s="11" t="s">
        <v>47</v>
      </c>
      <c r="K2211" s="11" t="s">
        <v>64</v>
      </c>
      <c r="L2211" s="15">
        <v>3</v>
      </c>
      <c r="M2211" s="16">
        <v>83.73</v>
      </c>
      <c r="N2211" s="17">
        <v>0.15</v>
      </c>
      <c r="O2211" s="16">
        <v>39.43</v>
      </c>
      <c r="P2211" s="16">
        <f t="shared" si="241"/>
        <v>213.51150000000001</v>
      </c>
      <c r="Q2211" s="16">
        <f t="shared" si="242"/>
        <v>118.29</v>
      </c>
      <c r="R2211" s="16">
        <f t="shared" si="243"/>
        <v>95.221500000000006</v>
      </c>
      <c r="S2211" s="18">
        <f t="shared" si="244"/>
        <v>0.44597831966896401</v>
      </c>
      <c r="T2211" s="19">
        <f>YEAR(SalesDataTable[[#This Row],[Order Date]])</f>
        <v>2026</v>
      </c>
      <c r="U2211" s="18" t="str">
        <f>"Q"&amp;ROUNDUP(MONTH(SalesDataTable[[#This Row],[Order Date]])/3,0)</f>
        <v>Q4</v>
      </c>
      <c r="V2211" s="15">
        <f>MONTH(SalesDataTable[[#This Row],[Order Date]])</f>
        <v>10</v>
      </c>
      <c r="W2211" s="18" t="str">
        <f>TEXT(SalesDataTable[[#This Row],[Order Date]],"mmm")</f>
        <v>Oct</v>
      </c>
    </row>
    <row r="2212" spans="1:23" ht="15.6">
      <c r="A2212" s="11">
        <v>3106</v>
      </c>
      <c r="B2212" s="12">
        <v>46323</v>
      </c>
      <c r="C2212" s="11">
        <f t="shared" si="238"/>
        <v>2026</v>
      </c>
      <c r="D2212" s="13" t="str">
        <f t="shared" si="239"/>
        <v>Oct</v>
      </c>
      <c r="E2212" s="14" t="str">
        <f t="shared" si="240"/>
        <v>Q4</v>
      </c>
      <c r="F2212" s="11" t="s">
        <v>44</v>
      </c>
      <c r="G2212" s="11" t="s">
        <v>57</v>
      </c>
      <c r="H2212" s="11" t="s">
        <v>52</v>
      </c>
      <c r="I2212" s="11" t="s">
        <v>40</v>
      </c>
      <c r="J2212" s="11" t="s">
        <v>58</v>
      </c>
      <c r="K2212" s="11" t="s">
        <v>66</v>
      </c>
      <c r="L2212" s="15">
        <v>3</v>
      </c>
      <c r="M2212" s="16">
        <v>36.99</v>
      </c>
      <c r="N2212" s="17">
        <v>0.05</v>
      </c>
      <c r="O2212" s="16">
        <v>14.14</v>
      </c>
      <c r="P2212" s="16">
        <f t="shared" si="241"/>
        <v>105.42149999999999</v>
      </c>
      <c r="Q2212" s="16">
        <f t="shared" si="242"/>
        <v>42.42</v>
      </c>
      <c r="R2212" s="16">
        <f t="shared" si="243"/>
        <v>63.0015</v>
      </c>
      <c r="S2212" s="18">
        <f t="shared" si="244"/>
        <v>0.59761528720422297</v>
      </c>
      <c r="T2212" s="19">
        <f>YEAR(SalesDataTable[[#This Row],[Order Date]])</f>
        <v>2026</v>
      </c>
      <c r="U2212" s="18" t="str">
        <f>"Q"&amp;ROUNDUP(MONTH(SalesDataTable[[#This Row],[Order Date]])/3,0)</f>
        <v>Q4</v>
      </c>
      <c r="V2212" s="15">
        <f>MONTH(SalesDataTable[[#This Row],[Order Date]])</f>
        <v>10</v>
      </c>
      <c r="W2212" s="18" t="str">
        <f>TEXT(SalesDataTable[[#This Row],[Order Date]],"mmm")</f>
        <v>Oct</v>
      </c>
    </row>
    <row r="2213" spans="1:23" ht="15.6">
      <c r="A2213" s="11">
        <v>3274</v>
      </c>
      <c r="B2213" s="12">
        <v>46323</v>
      </c>
      <c r="C2213" s="11">
        <f t="shared" si="238"/>
        <v>2026</v>
      </c>
      <c r="D2213" s="13" t="str">
        <f t="shared" si="239"/>
        <v>Oct</v>
      </c>
      <c r="E2213" s="14" t="str">
        <f t="shared" si="240"/>
        <v>Q4</v>
      </c>
      <c r="F2213" s="11" t="s">
        <v>44</v>
      </c>
      <c r="G2213" s="11" t="s">
        <v>55</v>
      </c>
      <c r="H2213" s="11" t="s">
        <v>52</v>
      </c>
      <c r="I2213" s="11" t="s">
        <v>37</v>
      </c>
      <c r="J2213" s="11" t="s">
        <v>58</v>
      </c>
      <c r="K2213" s="11" t="s">
        <v>59</v>
      </c>
      <c r="L2213" s="15">
        <v>1</v>
      </c>
      <c r="M2213" s="16">
        <v>39.42</v>
      </c>
      <c r="N2213" s="17">
        <v>0</v>
      </c>
      <c r="O2213" s="16">
        <v>14.58</v>
      </c>
      <c r="P2213" s="16">
        <f t="shared" si="241"/>
        <v>39.42</v>
      </c>
      <c r="Q2213" s="16">
        <f t="shared" si="242"/>
        <v>14.58</v>
      </c>
      <c r="R2213" s="16">
        <f t="shared" si="243"/>
        <v>24.84</v>
      </c>
      <c r="S2213" s="18">
        <f t="shared" si="244"/>
        <v>0.63013698630137005</v>
      </c>
      <c r="T2213" s="19">
        <f>YEAR(SalesDataTable[[#This Row],[Order Date]])</f>
        <v>2026</v>
      </c>
      <c r="U2213" s="18" t="str">
        <f>"Q"&amp;ROUNDUP(MONTH(SalesDataTable[[#This Row],[Order Date]])/3,0)</f>
        <v>Q4</v>
      </c>
      <c r="V2213" s="15">
        <f>MONTH(SalesDataTable[[#This Row],[Order Date]])</f>
        <v>10</v>
      </c>
      <c r="W2213" s="18" t="str">
        <f>TEXT(SalesDataTable[[#This Row],[Order Date]],"mmm")</f>
        <v>Oct</v>
      </c>
    </row>
    <row r="2214" spans="1:23" ht="15.6">
      <c r="A2214" s="11">
        <v>3542</v>
      </c>
      <c r="B2214" s="12">
        <v>46323</v>
      </c>
      <c r="C2214" s="11">
        <f t="shared" si="238"/>
        <v>2026</v>
      </c>
      <c r="D2214" s="13" t="str">
        <f t="shared" si="239"/>
        <v>Oct</v>
      </c>
      <c r="E2214" s="14" t="str">
        <f t="shared" si="240"/>
        <v>Q4</v>
      </c>
      <c r="F2214" s="11" t="s">
        <v>44</v>
      </c>
      <c r="G2214" s="11" t="s">
        <v>45</v>
      </c>
      <c r="H2214" s="11" t="s">
        <v>26</v>
      </c>
      <c r="I2214" s="11" t="s">
        <v>37</v>
      </c>
      <c r="J2214" s="11" t="s">
        <v>28</v>
      </c>
      <c r="K2214" s="11" t="s">
        <v>46</v>
      </c>
      <c r="L2214" s="15">
        <v>2</v>
      </c>
      <c r="M2214" s="16">
        <v>50.66</v>
      </c>
      <c r="N2214" s="17">
        <v>0</v>
      </c>
      <c r="O2214" s="16">
        <v>22.02</v>
      </c>
      <c r="P2214" s="16">
        <f t="shared" si="241"/>
        <v>101.32</v>
      </c>
      <c r="Q2214" s="16">
        <f t="shared" si="242"/>
        <v>44.04</v>
      </c>
      <c r="R2214" s="16">
        <f t="shared" si="243"/>
        <v>57.28</v>
      </c>
      <c r="S2214" s="18">
        <f t="shared" si="244"/>
        <v>0.56533754441373896</v>
      </c>
      <c r="T2214" s="19">
        <f>YEAR(SalesDataTable[[#This Row],[Order Date]])</f>
        <v>2026</v>
      </c>
      <c r="U2214" s="18" t="str">
        <f>"Q"&amp;ROUNDUP(MONTH(SalesDataTable[[#This Row],[Order Date]])/3,0)</f>
        <v>Q4</v>
      </c>
      <c r="V2214" s="15">
        <f>MONTH(SalesDataTable[[#This Row],[Order Date]])</f>
        <v>10</v>
      </c>
      <c r="W2214" s="18" t="str">
        <f>TEXT(SalesDataTable[[#This Row],[Order Date]],"mmm")</f>
        <v>Oct</v>
      </c>
    </row>
    <row r="2215" spans="1:23" ht="15.6">
      <c r="A2215" s="11">
        <v>3704</v>
      </c>
      <c r="B2215" s="12">
        <v>46323</v>
      </c>
      <c r="C2215" s="11">
        <f t="shared" si="238"/>
        <v>2026</v>
      </c>
      <c r="D2215" s="13" t="str">
        <f t="shared" si="239"/>
        <v>Oct</v>
      </c>
      <c r="E2215" s="14" t="str">
        <f t="shared" si="240"/>
        <v>Q4</v>
      </c>
      <c r="F2215" s="11" t="s">
        <v>30</v>
      </c>
      <c r="G2215" s="11" t="s">
        <v>67</v>
      </c>
      <c r="H2215" s="11" t="s">
        <v>26</v>
      </c>
      <c r="I2215" s="11" t="s">
        <v>27</v>
      </c>
      <c r="J2215" s="11" t="s">
        <v>33</v>
      </c>
      <c r="K2215" s="11" t="s">
        <v>70</v>
      </c>
      <c r="L2215" s="15">
        <v>4</v>
      </c>
      <c r="M2215" s="16">
        <v>71.959999999999994</v>
      </c>
      <c r="N2215" s="17">
        <v>0.1</v>
      </c>
      <c r="O2215" s="16">
        <v>31.51</v>
      </c>
      <c r="P2215" s="16">
        <f t="shared" si="241"/>
        <v>259.05599999999998</v>
      </c>
      <c r="Q2215" s="16">
        <f t="shared" si="242"/>
        <v>126.04</v>
      </c>
      <c r="R2215" s="16">
        <f t="shared" si="243"/>
        <v>133.01599999999999</v>
      </c>
      <c r="S2215" s="18">
        <f t="shared" si="244"/>
        <v>0.51346427027360897</v>
      </c>
      <c r="T2215" s="19">
        <f>YEAR(SalesDataTable[[#This Row],[Order Date]])</f>
        <v>2026</v>
      </c>
      <c r="U2215" s="18" t="str">
        <f>"Q"&amp;ROUNDUP(MONTH(SalesDataTable[[#This Row],[Order Date]])/3,0)</f>
        <v>Q4</v>
      </c>
      <c r="V2215" s="15">
        <f>MONTH(SalesDataTable[[#This Row],[Order Date]])</f>
        <v>10</v>
      </c>
      <c r="W2215" s="18" t="str">
        <f>TEXT(SalesDataTable[[#This Row],[Order Date]],"mmm")</f>
        <v>Oct</v>
      </c>
    </row>
    <row r="2216" spans="1:23" ht="15.6">
      <c r="A2216" s="11">
        <v>4699</v>
      </c>
      <c r="B2216" s="12">
        <v>46323</v>
      </c>
      <c r="C2216" s="11">
        <f t="shared" si="238"/>
        <v>2026</v>
      </c>
      <c r="D2216" s="13" t="str">
        <f t="shared" si="239"/>
        <v>Oct</v>
      </c>
      <c r="E2216" s="14" t="str">
        <f t="shared" si="240"/>
        <v>Q4</v>
      </c>
      <c r="F2216" s="11" t="s">
        <v>35</v>
      </c>
      <c r="G2216" s="11" t="s">
        <v>49</v>
      </c>
      <c r="H2216" s="11" t="s">
        <v>43</v>
      </c>
      <c r="I2216" s="11" t="s">
        <v>27</v>
      </c>
      <c r="J2216" s="11" t="s">
        <v>28</v>
      </c>
      <c r="K2216" s="11" t="s">
        <v>46</v>
      </c>
      <c r="L2216" s="15">
        <v>1</v>
      </c>
      <c r="M2216" s="16">
        <v>49.72</v>
      </c>
      <c r="N2216" s="17">
        <v>0.05</v>
      </c>
      <c r="O2216" s="16">
        <v>22.5</v>
      </c>
      <c r="P2216" s="16">
        <f t="shared" si="241"/>
        <v>47.234000000000002</v>
      </c>
      <c r="Q2216" s="16">
        <f t="shared" si="242"/>
        <v>22.5</v>
      </c>
      <c r="R2216" s="16">
        <f t="shared" si="243"/>
        <v>24.734000000000002</v>
      </c>
      <c r="S2216" s="18">
        <f t="shared" si="244"/>
        <v>0.52364821950289997</v>
      </c>
      <c r="T2216" s="19">
        <f>YEAR(SalesDataTable[[#This Row],[Order Date]])</f>
        <v>2026</v>
      </c>
      <c r="U2216" s="18" t="str">
        <f>"Q"&amp;ROUNDUP(MONTH(SalesDataTable[[#This Row],[Order Date]])/3,0)</f>
        <v>Q4</v>
      </c>
      <c r="V2216" s="15">
        <f>MONTH(SalesDataTable[[#This Row],[Order Date]])</f>
        <v>10</v>
      </c>
      <c r="W2216" s="18" t="str">
        <f>TEXT(SalesDataTable[[#This Row],[Order Date]],"mmm")</f>
        <v>Oct</v>
      </c>
    </row>
    <row r="2217" spans="1:23" ht="15.6">
      <c r="A2217" s="11">
        <v>1226</v>
      </c>
      <c r="B2217" s="12">
        <v>46324</v>
      </c>
      <c r="C2217" s="11">
        <f t="shared" si="238"/>
        <v>2026</v>
      </c>
      <c r="D2217" s="13" t="str">
        <f t="shared" si="239"/>
        <v>Oct</v>
      </c>
      <c r="E2217" s="14" t="str">
        <f t="shared" si="240"/>
        <v>Q4</v>
      </c>
      <c r="F2217" s="11" t="s">
        <v>24</v>
      </c>
      <c r="G2217" s="11" t="s">
        <v>25</v>
      </c>
      <c r="H2217" s="11" t="s">
        <v>52</v>
      </c>
      <c r="I2217" s="11" t="s">
        <v>27</v>
      </c>
      <c r="J2217" s="11" t="s">
        <v>38</v>
      </c>
      <c r="K2217" s="11" t="s">
        <v>39</v>
      </c>
      <c r="L2217" s="15">
        <v>1</v>
      </c>
      <c r="M2217" s="16">
        <v>36.58</v>
      </c>
      <c r="N2217" s="17">
        <v>0</v>
      </c>
      <c r="O2217" s="16">
        <v>13.5</v>
      </c>
      <c r="P2217" s="16">
        <f t="shared" si="241"/>
        <v>36.58</v>
      </c>
      <c r="Q2217" s="16">
        <f t="shared" si="242"/>
        <v>13.5</v>
      </c>
      <c r="R2217" s="16">
        <f t="shared" si="243"/>
        <v>23.08</v>
      </c>
      <c r="S2217" s="18">
        <f t="shared" si="244"/>
        <v>0.63094587206123598</v>
      </c>
      <c r="T2217" s="19">
        <f>YEAR(SalesDataTable[[#This Row],[Order Date]])</f>
        <v>2026</v>
      </c>
      <c r="U2217" s="18" t="str">
        <f>"Q"&amp;ROUNDUP(MONTH(SalesDataTable[[#This Row],[Order Date]])/3,0)</f>
        <v>Q4</v>
      </c>
      <c r="V2217" s="15">
        <f>MONTH(SalesDataTable[[#This Row],[Order Date]])</f>
        <v>10</v>
      </c>
      <c r="W2217" s="18" t="str">
        <f>TEXT(SalesDataTable[[#This Row],[Order Date]],"mmm")</f>
        <v>Oct</v>
      </c>
    </row>
    <row r="2218" spans="1:23" ht="15.6">
      <c r="A2218" s="11">
        <v>1245</v>
      </c>
      <c r="B2218" s="12">
        <v>46324</v>
      </c>
      <c r="C2218" s="11">
        <f t="shared" si="238"/>
        <v>2026</v>
      </c>
      <c r="D2218" s="13" t="str">
        <f t="shared" si="239"/>
        <v>Oct</v>
      </c>
      <c r="E2218" s="14" t="str">
        <f t="shared" si="240"/>
        <v>Q4</v>
      </c>
      <c r="F2218" s="11" t="s">
        <v>30</v>
      </c>
      <c r="G2218" s="11" t="s">
        <v>51</v>
      </c>
      <c r="H2218" s="11" t="s">
        <v>52</v>
      </c>
      <c r="I2218" s="11" t="s">
        <v>27</v>
      </c>
      <c r="J2218" s="11" t="s">
        <v>58</v>
      </c>
      <c r="K2218" s="11" t="s">
        <v>59</v>
      </c>
      <c r="L2218" s="15">
        <v>2</v>
      </c>
      <c r="M2218" s="16">
        <v>41.06</v>
      </c>
      <c r="N2218" s="17">
        <v>0.05</v>
      </c>
      <c r="O2218" s="16">
        <v>15.07</v>
      </c>
      <c r="P2218" s="16">
        <f t="shared" si="241"/>
        <v>78.013999999999996</v>
      </c>
      <c r="Q2218" s="16">
        <f t="shared" si="242"/>
        <v>30.14</v>
      </c>
      <c r="R2218" s="16">
        <f t="shared" si="243"/>
        <v>47.874000000000002</v>
      </c>
      <c r="S2218" s="18">
        <f t="shared" si="244"/>
        <v>0.61365908683056902</v>
      </c>
      <c r="T2218" s="19">
        <f>YEAR(SalesDataTable[[#This Row],[Order Date]])</f>
        <v>2026</v>
      </c>
      <c r="U2218" s="18" t="str">
        <f>"Q"&amp;ROUNDUP(MONTH(SalesDataTable[[#This Row],[Order Date]])/3,0)</f>
        <v>Q4</v>
      </c>
      <c r="V2218" s="15">
        <f>MONTH(SalesDataTable[[#This Row],[Order Date]])</f>
        <v>10</v>
      </c>
      <c r="W2218" s="18" t="str">
        <f>TEXT(SalesDataTable[[#This Row],[Order Date]],"mmm")</f>
        <v>Oct</v>
      </c>
    </row>
    <row r="2219" spans="1:23" ht="15.6">
      <c r="A2219" s="11">
        <v>1477</v>
      </c>
      <c r="B2219" s="12">
        <v>46324</v>
      </c>
      <c r="C2219" s="11">
        <f t="shared" si="238"/>
        <v>2026</v>
      </c>
      <c r="D2219" s="13" t="str">
        <f t="shared" si="239"/>
        <v>Oct</v>
      </c>
      <c r="E2219" s="14" t="str">
        <f t="shared" si="240"/>
        <v>Q4</v>
      </c>
      <c r="F2219" s="11" t="s">
        <v>30</v>
      </c>
      <c r="G2219" s="11" t="s">
        <v>73</v>
      </c>
      <c r="H2219" s="11" t="s">
        <v>52</v>
      </c>
      <c r="I2219" s="11" t="s">
        <v>27</v>
      </c>
      <c r="J2219" s="11" t="s">
        <v>47</v>
      </c>
      <c r="K2219" s="11" t="s">
        <v>75</v>
      </c>
      <c r="L2219" s="15">
        <v>1</v>
      </c>
      <c r="M2219" s="16">
        <v>121.78</v>
      </c>
      <c r="N2219" s="17">
        <v>0.15</v>
      </c>
      <c r="O2219" s="16">
        <v>61.55</v>
      </c>
      <c r="P2219" s="16">
        <f t="shared" si="241"/>
        <v>103.51300000000001</v>
      </c>
      <c r="Q2219" s="16">
        <f t="shared" si="242"/>
        <v>61.55</v>
      </c>
      <c r="R2219" s="16">
        <f t="shared" si="243"/>
        <v>41.963000000000001</v>
      </c>
      <c r="S2219" s="18">
        <f t="shared" si="244"/>
        <v>0.40538869513974102</v>
      </c>
      <c r="T2219" s="19">
        <f>YEAR(SalesDataTable[[#This Row],[Order Date]])</f>
        <v>2026</v>
      </c>
      <c r="U2219" s="18" t="str">
        <f>"Q"&amp;ROUNDUP(MONTH(SalesDataTable[[#This Row],[Order Date]])/3,0)</f>
        <v>Q4</v>
      </c>
      <c r="V2219" s="15">
        <f>MONTH(SalesDataTable[[#This Row],[Order Date]])</f>
        <v>10</v>
      </c>
      <c r="W2219" s="18" t="str">
        <f>TEXT(SalesDataTable[[#This Row],[Order Date]],"mmm")</f>
        <v>Oct</v>
      </c>
    </row>
    <row r="2220" spans="1:23" ht="15.6">
      <c r="A2220" s="11">
        <v>1575</v>
      </c>
      <c r="B2220" s="12">
        <v>46324</v>
      </c>
      <c r="C2220" s="11">
        <f t="shared" si="238"/>
        <v>2026</v>
      </c>
      <c r="D2220" s="13" t="str">
        <f t="shared" si="239"/>
        <v>Oct</v>
      </c>
      <c r="E2220" s="14" t="str">
        <f t="shared" si="240"/>
        <v>Q4</v>
      </c>
      <c r="F2220" s="11" t="s">
        <v>44</v>
      </c>
      <c r="G2220" s="11" t="s">
        <v>55</v>
      </c>
      <c r="H2220" s="11" t="s">
        <v>32</v>
      </c>
      <c r="I2220" s="11" t="s">
        <v>27</v>
      </c>
      <c r="J2220" s="11" t="s">
        <v>38</v>
      </c>
      <c r="K2220" s="11" t="s">
        <v>68</v>
      </c>
      <c r="L2220" s="15">
        <v>5</v>
      </c>
      <c r="M2220" s="16">
        <v>130.68</v>
      </c>
      <c r="N2220" s="17">
        <v>0.2</v>
      </c>
      <c r="O2220" s="16">
        <v>67.209999999999994</v>
      </c>
      <c r="P2220" s="16">
        <f t="shared" si="241"/>
        <v>522.72</v>
      </c>
      <c r="Q2220" s="16">
        <f t="shared" si="242"/>
        <v>336.05</v>
      </c>
      <c r="R2220" s="16">
        <f t="shared" si="243"/>
        <v>186.67</v>
      </c>
      <c r="S2220" s="18">
        <f t="shared" si="244"/>
        <v>0.35711279461279499</v>
      </c>
      <c r="T2220" s="19">
        <f>YEAR(SalesDataTable[[#This Row],[Order Date]])</f>
        <v>2026</v>
      </c>
      <c r="U2220" s="18" t="str">
        <f>"Q"&amp;ROUNDUP(MONTH(SalesDataTable[[#This Row],[Order Date]])/3,0)</f>
        <v>Q4</v>
      </c>
      <c r="V2220" s="15">
        <f>MONTH(SalesDataTable[[#This Row],[Order Date]])</f>
        <v>10</v>
      </c>
      <c r="W2220" s="18" t="str">
        <f>TEXT(SalesDataTable[[#This Row],[Order Date]],"mmm")</f>
        <v>Oct</v>
      </c>
    </row>
    <row r="2221" spans="1:23" ht="15.6">
      <c r="A2221" s="11">
        <v>2830</v>
      </c>
      <c r="B2221" s="12">
        <v>46324</v>
      </c>
      <c r="C2221" s="11">
        <f t="shared" si="238"/>
        <v>2026</v>
      </c>
      <c r="D2221" s="13" t="str">
        <f t="shared" si="239"/>
        <v>Oct</v>
      </c>
      <c r="E2221" s="14" t="str">
        <f t="shared" si="240"/>
        <v>Q4</v>
      </c>
      <c r="F2221" s="11" t="s">
        <v>35</v>
      </c>
      <c r="G2221" s="11" t="s">
        <v>36</v>
      </c>
      <c r="H2221" s="11" t="s">
        <v>26</v>
      </c>
      <c r="I2221" s="11" t="s">
        <v>37</v>
      </c>
      <c r="J2221" s="11" t="s">
        <v>38</v>
      </c>
      <c r="K2221" s="11" t="s">
        <v>72</v>
      </c>
      <c r="L2221" s="15">
        <v>1</v>
      </c>
      <c r="M2221" s="16">
        <v>161.94999999999999</v>
      </c>
      <c r="N2221" s="17">
        <v>0</v>
      </c>
      <c r="O2221" s="16">
        <v>86.61</v>
      </c>
      <c r="P2221" s="16">
        <f t="shared" si="241"/>
        <v>161.94999999999999</v>
      </c>
      <c r="Q2221" s="16">
        <f t="shared" si="242"/>
        <v>86.61</v>
      </c>
      <c r="R2221" s="16">
        <f t="shared" si="243"/>
        <v>75.34</v>
      </c>
      <c r="S2221" s="18">
        <f t="shared" si="244"/>
        <v>0.46520531028095102</v>
      </c>
      <c r="T2221" s="19">
        <f>YEAR(SalesDataTable[[#This Row],[Order Date]])</f>
        <v>2026</v>
      </c>
      <c r="U2221" s="18" t="str">
        <f>"Q"&amp;ROUNDUP(MONTH(SalesDataTable[[#This Row],[Order Date]])/3,0)</f>
        <v>Q4</v>
      </c>
      <c r="V2221" s="15">
        <f>MONTH(SalesDataTable[[#This Row],[Order Date]])</f>
        <v>10</v>
      </c>
      <c r="W2221" s="18" t="str">
        <f>TEXT(SalesDataTable[[#This Row],[Order Date]],"mmm")</f>
        <v>Oct</v>
      </c>
    </row>
    <row r="2222" spans="1:23" ht="15.6">
      <c r="A2222" s="11">
        <v>2884</v>
      </c>
      <c r="B2222" s="12">
        <v>46324</v>
      </c>
      <c r="C2222" s="11">
        <f t="shared" si="238"/>
        <v>2026</v>
      </c>
      <c r="D2222" s="13" t="str">
        <f t="shared" si="239"/>
        <v>Oct</v>
      </c>
      <c r="E2222" s="14" t="str">
        <f t="shared" si="240"/>
        <v>Q4</v>
      </c>
      <c r="F2222" s="11" t="s">
        <v>24</v>
      </c>
      <c r="G2222" s="11" t="s">
        <v>74</v>
      </c>
      <c r="H2222" s="11" t="s">
        <v>43</v>
      </c>
      <c r="I2222" s="11" t="s">
        <v>27</v>
      </c>
      <c r="J2222" s="11" t="s">
        <v>28</v>
      </c>
      <c r="K2222" s="11" t="s">
        <v>29</v>
      </c>
      <c r="L2222" s="15">
        <v>2</v>
      </c>
      <c r="M2222" s="16">
        <v>83.6</v>
      </c>
      <c r="N2222" s="17">
        <v>0</v>
      </c>
      <c r="O2222" s="16">
        <v>43.01</v>
      </c>
      <c r="P2222" s="16">
        <f t="shared" si="241"/>
        <v>167.2</v>
      </c>
      <c r="Q2222" s="16">
        <f t="shared" si="242"/>
        <v>86.02</v>
      </c>
      <c r="R2222" s="16">
        <f t="shared" si="243"/>
        <v>81.180000000000007</v>
      </c>
      <c r="S2222" s="18">
        <f t="shared" si="244"/>
        <v>0.48552631578947397</v>
      </c>
      <c r="T2222" s="19">
        <f>YEAR(SalesDataTable[[#This Row],[Order Date]])</f>
        <v>2026</v>
      </c>
      <c r="U2222" s="18" t="str">
        <f>"Q"&amp;ROUNDUP(MONTH(SalesDataTable[[#This Row],[Order Date]])/3,0)</f>
        <v>Q4</v>
      </c>
      <c r="V2222" s="15">
        <f>MONTH(SalesDataTable[[#This Row],[Order Date]])</f>
        <v>10</v>
      </c>
      <c r="W2222" s="18" t="str">
        <f>TEXT(SalesDataTable[[#This Row],[Order Date]],"mmm")</f>
        <v>Oct</v>
      </c>
    </row>
    <row r="2223" spans="1:23" ht="15.6">
      <c r="A2223" s="11">
        <v>3093</v>
      </c>
      <c r="B2223" s="12">
        <v>46324</v>
      </c>
      <c r="C2223" s="11">
        <f t="shared" si="238"/>
        <v>2026</v>
      </c>
      <c r="D2223" s="13" t="str">
        <f t="shared" si="239"/>
        <v>Oct</v>
      </c>
      <c r="E2223" s="14" t="str">
        <f t="shared" si="240"/>
        <v>Q4</v>
      </c>
      <c r="F2223" s="11" t="s">
        <v>44</v>
      </c>
      <c r="G2223" s="11" t="s">
        <v>45</v>
      </c>
      <c r="H2223" s="11" t="s">
        <v>32</v>
      </c>
      <c r="I2223" s="11" t="s">
        <v>40</v>
      </c>
      <c r="J2223" s="11" t="s">
        <v>47</v>
      </c>
      <c r="K2223" s="11" t="s">
        <v>53</v>
      </c>
      <c r="L2223" s="15">
        <v>3</v>
      </c>
      <c r="M2223" s="16">
        <v>194.19</v>
      </c>
      <c r="N2223" s="17">
        <v>0.15</v>
      </c>
      <c r="O2223" s="16">
        <v>104.22</v>
      </c>
      <c r="P2223" s="16">
        <f t="shared" si="241"/>
        <v>495.18450000000001</v>
      </c>
      <c r="Q2223" s="16">
        <f t="shared" si="242"/>
        <v>312.66000000000003</v>
      </c>
      <c r="R2223" s="16">
        <f t="shared" si="243"/>
        <v>182.52449999999999</v>
      </c>
      <c r="S2223" s="18">
        <f t="shared" si="244"/>
        <v>0.368598976745031</v>
      </c>
      <c r="T2223" s="19">
        <f>YEAR(SalesDataTable[[#This Row],[Order Date]])</f>
        <v>2026</v>
      </c>
      <c r="U2223" s="18" t="str">
        <f>"Q"&amp;ROUNDUP(MONTH(SalesDataTable[[#This Row],[Order Date]])/3,0)</f>
        <v>Q4</v>
      </c>
      <c r="V2223" s="15">
        <f>MONTH(SalesDataTable[[#This Row],[Order Date]])</f>
        <v>10</v>
      </c>
      <c r="W2223" s="18" t="str">
        <f>TEXT(SalesDataTable[[#This Row],[Order Date]],"mmm")</f>
        <v>Oct</v>
      </c>
    </row>
    <row r="2224" spans="1:23" ht="15.6">
      <c r="A2224" s="11">
        <v>3613</v>
      </c>
      <c r="B2224" s="12">
        <v>46324</v>
      </c>
      <c r="C2224" s="11">
        <f t="shared" si="238"/>
        <v>2026</v>
      </c>
      <c r="D2224" s="13" t="str">
        <f t="shared" si="239"/>
        <v>Oct</v>
      </c>
      <c r="E2224" s="14" t="str">
        <f t="shared" si="240"/>
        <v>Q4</v>
      </c>
      <c r="F2224" s="11" t="s">
        <v>30</v>
      </c>
      <c r="G2224" s="11" t="s">
        <v>67</v>
      </c>
      <c r="H2224" s="11" t="s">
        <v>26</v>
      </c>
      <c r="I2224" s="11" t="s">
        <v>27</v>
      </c>
      <c r="J2224" s="11" t="s">
        <v>38</v>
      </c>
      <c r="K2224" s="11" t="s">
        <v>72</v>
      </c>
      <c r="L2224" s="15">
        <v>3</v>
      </c>
      <c r="M2224" s="16">
        <v>167.41</v>
      </c>
      <c r="N2224" s="17">
        <v>0</v>
      </c>
      <c r="O2224" s="16">
        <v>85.33</v>
      </c>
      <c r="P2224" s="16">
        <f t="shared" si="241"/>
        <v>502.23</v>
      </c>
      <c r="Q2224" s="16">
        <f t="shared" si="242"/>
        <v>255.99</v>
      </c>
      <c r="R2224" s="16">
        <f t="shared" si="243"/>
        <v>246.24</v>
      </c>
      <c r="S2224" s="18">
        <f t="shared" si="244"/>
        <v>0.49029329191804499</v>
      </c>
      <c r="T2224" s="19">
        <f>YEAR(SalesDataTable[[#This Row],[Order Date]])</f>
        <v>2026</v>
      </c>
      <c r="U2224" s="18" t="str">
        <f>"Q"&amp;ROUNDUP(MONTH(SalesDataTable[[#This Row],[Order Date]])/3,0)</f>
        <v>Q4</v>
      </c>
      <c r="V2224" s="15">
        <f>MONTH(SalesDataTable[[#This Row],[Order Date]])</f>
        <v>10</v>
      </c>
      <c r="W2224" s="18" t="str">
        <f>TEXT(SalesDataTable[[#This Row],[Order Date]],"mmm")</f>
        <v>Oct</v>
      </c>
    </row>
    <row r="2225" spans="1:23" ht="15.6">
      <c r="A2225" s="11">
        <v>4496</v>
      </c>
      <c r="B2225" s="12">
        <v>46324</v>
      </c>
      <c r="C2225" s="11">
        <f t="shared" si="238"/>
        <v>2026</v>
      </c>
      <c r="D2225" s="13" t="str">
        <f t="shared" si="239"/>
        <v>Oct</v>
      </c>
      <c r="E2225" s="14" t="str">
        <f t="shared" si="240"/>
        <v>Q4</v>
      </c>
      <c r="F2225" s="11" t="s">
        <v>44</v>
      </c>
      <c r="G2225" s="11" t="s">
        <v>57</v>
      </c>
      <c r="H2225" s="11" t="s">
        <v>26</v>
      </c>
      <c r="I2225" s="11" t="s">
        <v>27</v>
      </c>
      <c r="J2225" s="11" t="s">
        <v>58</v>
      </c>
      <c r="K2225" s="11" t="s">
        <v>59</v>
      </c>
      <c r="L2225" s="15">
        <v>2</v>
      </c>
      <c r="M2225" s="16">
        <v>40.83</v>
      </c>
      <c r="N2225" s="17">
        <v>0.1</v>
      </c>
      <c r="O2225" s="16">
        <v>14.91</v>
      </c>
      <c r="P2225" s="16">
        <f t="shared" si="241"/>
        <v>73.494</v>
      </c>
      <c r="Q2225" s="16">
        <f t="shared" si="242"/>
        <v>29.82</v>
      </c>
      <c r="R2225" s="16">
        <f t="shared" si="243"/>
        <v>43.673999999999999</v>
      </c>
      <c r="S2225" s="18">
        <f t="shared" si="244"/>
        <v>0.59425259204833003</v>
      </c>
      <c r="T2225" s="19">
        <f>YEAR(SalesDataTable[[#This Row],[Order Date]])</f>
        <v>2026</v>
      </c>
      <c r="U2225" s="18" t="str">
        <f>"Q"&amp;ROUNDUP(MONTH(SalesDataTable[[#This Row],[Order Date]])/3,0)</f>
        <v>Q4</v>
      </c>
      <c r="V2225" s="15">
        <f>MONTH(SalesDataTable[[#This Row],[Order Date]])</f>
        <v>10</v>
      </c>
      <c r="W2225" s="18" t="str">
        <f>TEXT(SalesDataTable[[#This Row],[Order Date]],"mmm")</f>
        <v>Oct</v>
      </c>
    </row>
    <row r="2226" spans="1:23" ht="15.6">
      <c r="A2226" s="11">
        <v>5194</v>
      </c>
      <c r="B2226" s="12">
        <v>46324</v>
      </c>
      <c r="C2226" s="11">
        <f t="shared" si="238"/>
        <v>2026</v>
      </c>
      <c r="D2226" s="13" t="str">
        <f t="shared" si="239"/>
        <v>Oct</v>
      </c>
      <c r="E2226" s="14" t="str">
        <f t="shared" si="240"/>
        <v>Q4</v>
      </c>
      <c r="F2226" s="11" t="s">
        <v>24</v>
      </c>
      <c r="G2226" s="11" t="s">
        <v>60</v>
      </c>
      <c r="H2226" s="11" t="s">
        <v>32</v>
      </c>
      <c r="I2226" s="11" t="s">
        <v>40</v>
      </c>
      <c r="J2226" s="11" t="s">
        <v>47</v>
      </c>
      <c r="K2226" s="11" t="s">
        <v>64</v>
      </c>
      <c r="L2226" s="15">
        <v>12</v>
      </c>
      <c r="M2226" s="16">
        <v>80.84</v>
      </c>
      <c r="N2226" s="17">
        <v>0.1</v>
      </c>
      <c r="O2226" s="16">
        <v>38.39</v>
      </c>
      <c r="P2226" s="16">
        <f t="shared" si="241"/>
        <v>873.072</v>
      </c>
      <c r="Q2226" s="16">
        <f t="shared" si="242"/>
        <v>460.68</v>
      </c>
      <c r="R2226" s="16">
        <f t="shared" si="243"/>
        <v>412.392</v>
      </c>
      <c r="S2226" s="18">
        <f t="shared" si="244"/>
        <v>0.47234592336027298</v>
      </c>
      <c r="T2226" s="19">
        <f>YEAR(SalesDataTable[[#This Row],[Order Date]])</f>
        <v>2026</v>
      </c>
      <c r="U2226" s="18" t="str">
        <f>"Q"&amp;ROUNDUP(MONTH(SalesDataTable[[#This Row],[Order Date]])/3,0)</f>
        <v>Q4</v>
      </c>
      <c r="V2226" s="15">
        <f>MONTH(SalesDataTable[[#This Row],[Order Date]])</f>
        <v>10</v>
      </c>
      <c r="W2226" s="18" t="str">
        <f>TEXT(SalesDataTable[[#This Row],[Order Date]],"mmm")</f>
        <v>Oct</v>
      </c>
    </row>
    <row r="2227" spans="1:23" ht="15.6">
      <c r="A2227" s="11">
        <v>339</v>
      </c>
      <c r="B2227" s="12">
        <v>46325</v>
      </c>
      <c r="C2227" s="11">
        <f t="shared" si="238"/>
        <v>2026</v>
      </c>
      <c r="D2227" s="13" t="str">
        <f t="shared" si="239"/>
        <v>Oct</v>
      </c>
      <c r="E2227" s="14" t="str">
        <f t="shared" si="240"/>
        <v>Q4</v>
      </c>
      <c r="F2227" s="11" t="s">
        <v>44</v>
      </c>
      <c r="G2227" s="11" t="s">
        <v>71</v>
      </c>
      <c r="H2227" s="11" t="s">
        <v>26</v>
      </c>
      <c r="I2227" s="11" t="s">
        <v>27</v>
      </c>
      <c r="J2227" s="11" t="s">
        <v>28</v>
      </c>
      <c r="K2227" s="11" t="s">
        <v>50</v>
      </c>
      <c r="L2227" s="15">
        <v>1</v>
      </c>
      <c r="M2227" s="16">
        <v>39.65</v>
      </c>
      <c r="N2227" s="17">
        <v>0</v>
      </c>
      <c r="O2227" s="16">
        <v>16.38</v>
      </c>
      <c r="P2227" s="16">
        <f t="shared" si="241"/>
        <v>39.65</v>
      </c>
      <c r="Q2227" s="16">
        <f t="shared" si="242"/>
        <v>16.38</v>
      </c>
      <c r="R2227" s="16">
        <f t="shared" si="243"/>
        <v>23.27</v>
      </c>
      <c r="S2227" s="18">
        <f t="shared" si="244"/>
        <v>0.58688524590163904</v>
      </c>
      <c r="T2227" s="19">
        <f>YEAR(SalesDataTable[[#This Row],[Order Date]])</f>
        <v>2026</v>
      </c>
      <c r="U2227" s="18" t="str">
        <f>"Q"&amp;ROUNDUP(MONTH(SalesDataTable[[#This Row],[Order Date]])/3,0)</f>
        <v>Q4</v>
      </c>
      <c r="V2227" s="15">
        <f>MONTH(SalesDataTable[[#This Row],[Order Date]])</f>
        <v>10</v>
      </c>
      <c r="W2227" s="18" t="str">
        <f>TEXT(SalesDataTable[[#This Row],[Order Date]],"mmm")</f>
        <v>Oct</v>
      </c>
    </row>
    <row r="2228" spans="1:23" ht="15.6">
      <c r="A2228" s="11">
        <v>1199</v>
      </c>
      <c r="B2228" s="12">
        <v>46325</v>
      </c>
      <c r="C2228" s="11">
        <f t="shared" si="238"/>
        <v>2026</v>
      </c>
      <c r="D2228" s="13" t="str">
        <f t="shared" si="239"/>
        <v>Oct</v>
      </c>
      <c r="E2228" s="14" t="str">
        <f t="shared" si="240"/>
        <v>Q4</v>
      </c>
      <c r="F2228" s="11" t="s">
        <v>30</v>
      </c>
      <c r="G2228" s="11" t="s">
        <v>67</v>
      </c>
      <c r="H2228" s="11" t="s">
        <v>26</v>
      </c>
      <c r="I2228" s="11" t="s">
        <v>37</v>
      </c>
      <c r="J2228" s="11" t="s">
        <v>28</v>
      </c>
      <c r="K2228" s="11" t="s">
        <v>54</v>
      </c>
      <c r="L2228" s="15">
        <v>1</v>
      </c>
      <c r="M2228" s="16">
        <v>102.47</v>
      </c>
      <c r="N2228" s="17">
        <v>0.1</v>
      </c>
      <c r="O2228" s="16">
        <v>49.75</v>
      </c>
      <c r="P2228" s="16">
        <f t="shared" si="241"/>
        <v>92.222999999999999</v>
      </c>
      <c r="Q2228" s="16">
        <f t="shared" si="242"/>
        <v>49.75</v>
      </c>
      <c r="R2228" s="16">
        <f t="shared" si="243"/>
        <v>42.472999999999999</v>
      </c>
      <c r="S2228" s="18">
        <f t="shared" si="244"/>
        <v>0.46054671828068899</v>
      </c>
      <c r="T2228" s="19">
        <f>YEAR(SalesDataTable[[#This Row],[Order Date]])</f>
        <v>2026</v>
      </c>
      <c r="U2228" s="18" t="str">
        <f>"Q"&amp;ROUNDUP(MONTH(SalesDataTable[[#This Row],[Order Date]])/3,0)</f>
        <v>Q4</v>
      </c>
      <c r="V2228" s="15">
        <f>MONTH(SalesDataTable[[#This Row],[Order Date]])</f>
        <v>10</v>
      </c>
      <c r="W2228" s="18" t="str">
        <f>TEXT(SalesDataTable[[#This Row],[Order Date]],"mmm")</f>
        <v>Oct</v>
      </c>
    </row>
    <row r="2229" spans="1:23" ht="15.6">
      <c r="A2229" s="11">
        <v>1253</v>
      </c>
      <c r="B2229" s="12">
        <v>46325</v>
      </c>
      <c r="C2229" s="11">
        <f t="shared" si="238"/>
        <v>2026</v>
      </c>
      <c r="D2229" s="13" t="str">
        <f t="shared" si="239"/>
        <v>Oct</v>
      </c>
      <c r="E2229" s="14" t="str">
        <f t="shared" si="240"/>
        <v>Q4</v>
      </c>
      <c r="F2229" s="11" t="s">
        <v>44</v>
      </c>
      <c r="G2229" s="11" t="s">
        <v>71</v>
      </c>
      <c r="H2229" s="11" t="s">
        <v>43</v>
      </c>
      <c r="I2229" s="11" t="s">
        <v>40</v>
      </c>
      <c r="J2229" s="11" t="s">
        <v>58</v>
      </c>
      <c r="K2229" s="11" t="s">
        <v>59</v>
      </c>
      <c r="L2229" s="15">
        <v>2</v>
      </c>
      <c r="M2229" s="16">
        <v>40.43</v>
      </c>
      <c r="N2229" s="17">
        <v>0</v>
      </c>
      <c r="O2229" s="16">
        <v>14.88</v>
      </c>
      <c r="P2229" s="16">
        <f t="shared" si="241"/>
        <v>80.86</v>
      </c>
      <c r="Q2229" s="16">
        <f t="shared" si="242"/>
        <v>29.76</v>
      </c>
      <c r="R2229" s="16">
        <f t="shared" si="243"/>
        <v>51.1</v>
      </c>
      <c r="S2229" s="18">
        <f t="shared" si="244"/>
        <v>0.63195646796933003</v>
      </c>
      <c r="T2229" s="19">
        <f>YEAR(SalesDataTable[[#This Row],[Order Date]])</f>
        <v>2026</v>
      </c>
      <c r="U2229" s="18" t="str">
        <f>"Q"&amp;ROUNDUP(MONTH(SalesDataTable[[#This Row],[Order Date]])/3,0)</f>
        <v>Q4</v>
      </c>
      <c r="V2229" s="15">
        <f>MONTH(SalesDataTable[[#This Row],[Order Date]])</f>
        <v>10</v>
      </c>
      <c r="W2229" s="18" t="str">
        <f>TEXT(SalesDataTable[[#This Row],[Order Date]],"mmm")</f>
        <v>Oct</v>
      </c>
    </row>
    <row r="2230" spans="1:23" ht="15.6">
      <c r="A2230" s="11">
        <v>1407</v>
      </c>
      <c r="B2230" s="12">
        <v>46325</v>
      </c>
      <c r="C2230" s="11">
        <f t="shared" si="238"/>
        <v>2026</v>
      </c>
      <c r="D2230" s="13" t="str">
        <f t="shared" si="239"/>
        <v>Oct</v>
      </c>
      <c r="E2230" s="14" t="str">
        <f t="shared" si="240"/>
        <v>Q4</v>
      </c>
      <c r="F2230" s="11" t="s">
        <v>44</v>
      </c>
      <c r="G2230" s="11" t="s">
        <v>57</v>
      </c>
      <c r="H2230" s="11" t="s">
        <v>43</v>
      </c>
      <c r="I2230" s="11" t="s">
        <v>40</v>
      </c>
      <c r="J2230" s="11" t="s">
        <v>38</v>
      </c>
      <c r="K2230" s="11" t="s">
        <v>39</v>
      </c>
      <c r="L2230" s="15">
        <v>2</v>
      </c>
      <c r="M2230" s="16">
        <v>35.880000000000003</v>
      </c>
      <c r="N2230" s="17">
        <v>0.05</v>
      </c>
      <c r="O2230" s="16">
        <v>13.52</v>
      </c>
      <c r="P2230" s="16">
        <f t="shared" si="241"/>
        <v>68.171999999999997</v>
      </c>
      <c r="Q2230" s="16">
        <f t="shared" si="242"/>
        <v>27.04</v>
      </c>
      <c r="R2230" s="16">
        <f t="shared" si="243"/>
        <v>41.131999999999998</v>
      </c>
      <c r="S2230" s="18">
        <f t="shared" si="244"/>
        <v>0.60335621662852801</v>
      </c>
      <c r="T2230" s="19">
        <f>YEAR(SalesDataTable[[#This Row],[Order Date]])</f>
        <v>2026</v>
      </c>
      <c r="U2230" s="18" t="str">
        <f>"Q"&amp;ROUNDUP(MONTH(SalesDataTable[[#This Row],[Order Date]])/3,0)</f>
        <v>Q4</v>
      </c>
      <c r="V2230" s="15">
        <f>MONTH(SalesDataTable[[#This Row],[Order Date]])</f>
        <v>10</v>
      </c>
      <c r="W2230" s="18" t="str">
        <f>TEXT(SalesDataTable[[#This Row],[Order Date]],"mmm")</f>
        <v>Oct</v>
      </c>
    </row>
    <row r="2231" spans="1:23" ht="15.6">
      <c r="A2231" s="11">
        <v>2532</v>
      </c>
      <c r="B2231" s="12">
        <v>46325</v>
      </c>
      <c r="C2231" s="11">
        <f t="shared" si="238"/>
        <v>2026</v>
      </c>
      <c r="D2231" s="13" t="str">
        <f t="shared" si="239"/>
        <v>Oct</v>
      </c>
      <c r="E2231" s="14" t="str">
        <f t="shared" si="240"/>
        <v>Q4</v>
      </c>
      <c r="F2231" s="11" t="s">
        <v>24</v>
      </c>
      <c r="G2231" s="11" t="s">
        <v>74</v>
      </c>
      <c r="H2231" s="11" t="s">
        <v>52</v>
      </c>
      <c r="I2231" s="11" t="s">
        <v>37</v>
      </c>
      <c r="J2231" s="11" t="s">
        <v>28</v>
      </c>
      <c r="K2231" s="11" t="s">
        <v>29</v>
      </c>
      <c r="L2231" s="15">
        <v>1</v>
      </c>
      <c r="M2231" s="16">
        <v>80.400000000000006</v>
      </c>
      <c r="N2231" s="17">
        <v>0</v>
      </c>
      <c r="O2231" s="16">
        <v>43.34</v>
      </c>
      <c r="P2231" s="16">
        <f t="shared" si="241"/>
        <v>80.400000000000006</v>
      </c>
      <c r="Q2231" s="16">
        <f t="shared" si="242"/>
        <v>43.34</v>
      </c>
      <c r="R2231" s="16">
        <f t="shared" si="243"/>
        <v>37.06</v>
      </c>
      <c r="S2231" s="18">
        <f t="shared" si="244"/>
        <v>0.46094527363184101</v>
      </c>
      <c r="T2231" s="19">
        <f>YEAR(SalesDataTable[[#This Row],[Order Date]])</f>
        <v>2026</v>
      </c>
      <c r="U2231" s="18" t="str">
        <f>"Q"&amp;ROUNDUP(MONTH(SalesDataTable[[#This Row],[Order Date]])/3,0)</f>
        <v>Q4</v>
      </c>
      <c r="V2231" s="15">
        <f>MONTH(SalesDataTable[[#This Row],[Order Date]])</f>
        <v>10</v>
      </c>
      <c r="W2231" s="18" t="str">
        <f>TEXT(SalesDataTable[[#This Row],[Order Date]],"mmm")</f>
        <v>Oct</v>
      </c>
    </row>
    <row r="2232" spans="1:23" ht="15.6">
      <c r="A2232" s="11">
        <v>307</v>
      </c>
      <c r="B2232" s="12">
        <v>46326</v>
      </c>
      <c r="C2232" s="11">
        <f t="shared" si="238"/>
        <v>2026</v>
      </c>
      <c r="D2232" s="13" t="str">
        <f t="shared" si="239"/>
        <v>Oct</v>
      </c>
      <c r="E2232" s="14" t="str">
        <f t="shared" si="240"/>
        <v>Q4</v>
      </c>
      <c r="F2232" s="11" t="s">
        <v>44</v>
      </c>
      <c r="G2232" s="11" t="s">
        <v>57</v>
      </c>
      <c r="H2232" s="11" t="s">
        <v>26</v>
      </c>
      <c r="I2232" s="11" t="s">
        <v>27</v>
      </c>
      <c r="J2232" s="11" t="s">
        <v>58</v>
      </c>
      <c r="K2232" s="11" t="s">
        <v>66</v>
      </c>
      <c r="L2232" s="15">
        <v>1</v>
      </c>
      <c r="M2232" s="16">
        <v>37.08</v>
      </c>
      <c r="N2232" s="17">
        <v>0</v>
      </c>
      <c r="O2232" s="16">
        <v>13.62</v>
      </c>
      <c r="P2232" s="16">
        <f t="shared" si="241"/>
        <v>37.08</v>
      </c>
      <c r="Q2232" s="16">
        <f t="shared" si="242"/>
        <v>13.62</v>
      </c>
      <c r="R2232" s="16">
        <f t="shared" si="243"/>
        <v>23.46</v>
      </c>
      <c r="S2232" s="18">
        <f t="shared" si="244"/>
        <v>0.63268608414239502</v>
      </c>
      <c r="T2232" s="19">
        <f>YEAR(SalesDataTable[[#This Row],[Order Date]])</f>
        <v>2026</v>
      </c>
      <c r="U2232" s="18" t="str">
        <f>"Q"&amp;ROUNDUP(MONTH(SalesDataTable[[#This Row],[Order Date]])/3,0)</f>
        <v>Q4</v>
      </c>
      <c r="V2232" s="15">
        <f>MONTH(SalesDataTable[[#This Row],[Order Date]])</f>
        <v>10</v>
      </c>
      <c r="W2232" s="18" t="str">
        <f>TEXT(SalesDataTable[[#This Row],[Order Date]],"mmm")</f>
        <v>Oct</v>
      </c>
    </row>
    <row r="2233" spans="1:23" ht="15.6">
      <c r="A2233" s="11">
        <v>3257</v>
      </c>
      <c r="B2233" s="12">
        <v>46326</v>
      </c>
      <c r="C2233" s="11">
        <f t="shared" si="238"/>
        <v>2026</v>
      </c>
      <c r="D2233" s="13" t="str">
        <f t="shared" si="239"/>
        <v>Oct</v>
      </c>
      <c r="E2233" s="14" t="str">
        <f t="shared" si="240"/>
        <v>Q4</v>
      </c>
      <c r="F2233" s="11" t="s">
        <v>44</v>
      </c>
      <c r="G2233" s="11" t="s">
        <v>45</v>
      </c>
      <c r="H2233" s="11" t="s">
        <v>43</v>
      </c>
      <c r="I2233" s="11" t="s">
        <v>37</v>
      </c>
      <c r="J2233" s="11" t="s">
        <v>38</v>
      </c>
      <c r="K2233" s="11" t="s">
        <v>72</v>
      </c>
      <c r="L2233" s="15">
        <v>6</v>
      </c>
      <c r="M2233" s="16">
        <v>165.92</v>
      </c>
      <c r="N2233" s="17">
        <v>0</v>
      </c>
      <c r="O2233" s="16">
        <v>87.55</v>
      </c>
      <c r="P2233" s="16">
        <f t="shared" si="241"/>
        <v>995.52</v>
      </c>
      <c r="Q2233" s="16">
        <f t="shared" si="242"/>
        <v>525.29999999999995</v>
      </c>
      <c r="R2233" s="16">
        <f t="shared" si="243"/>
        <v>470.22</v>
      </c>
      <c r="S2233" s="18">
        <f t="shared" si="244"/>
        <v>0.472336065573771</v>
      </c>
      <c r="T2233" s="19">
        <f>YEAR(SalesDataTable[[#This Row],[Order Date]])</f>
        <v>2026</v>
      </c>
      <c r="U2233" s="18" t="str">
        <f>"Q"&amp;ROUNDUP(MONTH(SalesDataTable[[#This Row],[Order Date]])/3,0)</f>
        <v>Q4</v>
      </c>
      <c r="V2233" s="15">
        <f>MONTH(SalesDataTable[[#This Row],[Order Date]])</f>
        <v>10</v>
      </c>
      <c r="W2233" s="18" t="str">
        <f>TEXT(SalesDataTable[[#This Row],[Order Date]],"mmm")</f>
        <v>Oct</v>
      </c>
    </row>
    <row r="2234" spans="1:23" ht="15.6">
      <c r="A2234" s="11">
        <v>3739</v>
      </c>
      <c r="B2234" s="12">
        <v>46326</v>
      </c>
      <c r="C2234" s="11">
        <f t="shared" si="238"/>
        <v>2026</v>
      </c>
      <c r="D2234" s="13" t="str">
        <f t="shared" si="239"/>
        <v>Oct</v>
      </c>
      <c r="E2234" s="14" t="str">
        <f t="shared" si="240"/>
        <v>Q4</v>
      </c>
      <c r="F2234" s="11" t="s">
        <v>30</v>
      </c>
      <c r="G2234" s="11" t="s">
        <v>67</v>
      </c>
      <c r="H2234" s="11" t="s">
        <v>52</v>
      </c>
      <c r="I2234" s="11" t="s">
        <v>37</v>
      </c>
      <c r="J2234" s="11" t="s">
        <v>38</v>
      </c>
      <c r="K2234" s="11" t="s">
        <v>68</v>
      </c>
      <c r="L2234" s="15">
        <v>1</v>
      </c>
      <c r="M2234" s="16">
        <v>135.19</v>
      </c>
      <c r="N2234" s="17">
        <v>0</v>
      </c>
      <c r="O2234" s="16">
        <v>68.319999999999993</v>
      </c>
      <c r="P2234" s="16">
        <f t="shared" si="241"/>
        <v>135.19</v>
      </c>
      <c r="Q2234" s="16">
        <f t="shared" si="242"/>
        <v>68.319999999999993</v>
      </c>
      <c r="R2234" s="16">
        <f t="shared" si="243"/>
        <v>66.87</v>
      </c>
      <c r="S2234" s="18">
        <f t="shared" si="244"/>
        <v>0.49463717730601398</v>
      </c>
      <c r="T2234" s="19">
        <f>YEAR(SalesDataTable[[#This Row],[Order Date]])</f>
        <v>2026</v>
      </c>
      <c r="U2234" s="18" t="str">
        <f>"Q"&amp;ROUNDUP(MONTH(SalesDataTable[[#This Row],[Order Date]])/3,0)</f>
        <v>Q4</v>
      </c>
      <c r="V2234" s="15">
        <f>MONTH(SalesDataTable[[#This Row],[Order Date]])</f>
        <v>10</v>
      </c>
      <c r="W2234" s="18" t="str">
        <f>TEXT(SalesDataTable[[#This Row],[Order Date]],"mmm")</f>
        <v>Oct</v>
      </c>
    </row>
    <row r="2235" spans="1:23" ht="15.6">
      <c r="A2235" s="11">
        <v>77</v>
      </c>
      <c r="B2235" s="12">
        <v>46327</v>
      </c>
      <c r="C2235" s="11">
        <f t="shared" si="238"/>
        <v>2026</v>
      </c>
      <c r="D2235" s="13" t="str">
        <f t="shared" si="239"/>
        <v>Nov</v>
      </c>
      <c r="E2235" s="14" t="str">
        <f t="shared" si="240"/>
        <v>Q4</v>
      </c>
      <c r="F2235" s="11" t="s">
        <v>30</v>
      </c>
      <c r="G2235" s="11" t="s">
        <v>65</v>
      </c>
      <c r="H2235" s="11" t="s">
        <v>26</v>
      </c>
      <c r="I2235" s="11" t="s">
        <v>37</v>
      </c>
      <c r="J2235" s="11" t="s">
        <v>38</v>
      </c>
      <c r="K2235" s="11" t="s">
        <v>68</v>
      </c>
      <c r="L2235" s="15">
        <v>2</v>
      </c>
      <c r="M2235" s="16">
        <v>133.96</v>
      </c>
      <c r="N2235" s="17">
        <v>0.1</v>
      </c>
      <c r="O2235" s="16">
        <v>65.44</v>
      </c>
      <c r="P2235" s="16">
        <f t="shared" si="241"/>
        <v>241.12799999999999</v>
      </c>
      <c r="Q2235" s="16">
        <f t="shared" si="242"/>
        <v>130.88</v>
      </c>
      <c r="R2235" s="16">
        <f t="shared" si="243"/>
        <v>110.248</v>
      </c>
      <c r="S2235" s="18">
        <f t="shared" si="244"/>
        <v>0.45721774327328202</v>
      </c>
      <c r="T2235" s="19">
        <f>YEAR(SalesDataTable[[#This Row],[Order Date]])</f>
        <v>2026</v>
      </c>
      <c r="U2235" s="18" t="str">
        <f>"Q"&amp;ROUNDUP(MONTH(SalesDataTable[[#This Row],[Order Date]])/3,0)</f>
        <v>Q4</v>
      </c>
      <c r="V2235" s="15">
        <f>MONTH(SalesDataTable[[#This Row],[Order Date]])</f>
        <v>11</v>
      </c>
      <c r="W2235" s="18" t="str">
        <f>TEXT(SalesDataTable[[#This Row],[Order Date]],"mmm")</f>
        <v>Nov</v>
      </c>
    </row>
    <row r="2236" spans="1:23" ht="15.6">
      <c r="A2236" s="11">
        <v>461</v>
      </c>
      <c r="B2236" s="12">
        <v>46327</v>
      </c>
      <c r="C2236" s="11">
        <f t="shared" si="238"/>
        <v>2026</v>
      </c>
      <c r="D2236" s="13" t="str">
        <f t="shared" si="239"/>
        <v>Nov</v>
      </c>
      <c r="E2236" s="14" t="str">
        <f t="shared" si="240"/>
        <v>Q4</v>
      </c>
      <c r="F2236" s="11" t="s">
        <v>30</v>
      </c>
      <c r="G2236" s="11" t="s">
        <v>65</v>
      </c>
      <c r="H2236" s="11" t="s">
        <v>52</v>
      </c>
      <c r="I2236" s="11" t="s">
        <v>40</v>
      </c>
      <c r="J2236" s="11" t="s">
        <v>28</v>
      </c>
      <c r="K2236" s="11" t="s">
        <v>46</v>
      </c>
      <c r="L2236" s="15">
        <v>3</v>
      </c>
      <c r="M2236" s="16">
        <v>51.67</v>
      </c>
      <c r="N2236" s="17">
        <v>0.05</v>
      </c>
      <c r="O2236" s="16">
        <v>22.8</v>
      </c>
      <c r="P2236" s="16">
        <f t="shared" si="241"/>
        <v>147.2595</v>
      </c>
      <c r="Q2236" s="16">
        <f t="shared" si="242"/>
        <v>68.400000000000006</v>
      </c>
      <c r="R2236" s="16">
        <f t="shared" si="243"/>
        <v>78.859499999999997</v>
      </c>
      <c r="S2236" s="18">
        <f t="shared" si="244"/>
        <v>0.53551383781691497</v>
      </c>
      <c r="T2236" s="19">
        <f>YEAR(SalesDataTable[[#This Row],[Order Date]])</f>
        <v>2026</v>
      </c>
      <c r="U2236" s="18" t="str">
        <f>"Q"&amp;ROUNDUP(MONTH(SalesDataTable[[#This Row],[Order Date]])/3,0)</f>
        <v>Q4</v>
      </c>
      <c r="V2236" s="15">
        <f>MONTH(SalesDataTable[[#This Row],[Order Date]])</f>
        <v>11</v>
      </c>
      <c r="W2236" s="18" t="str">
        <f>TEXT(SalesDataTable[[#This Row],[Order Date]],"mmm")</f>
        <v>Nov</v>
      </c>
    </row>
    <row r="2237" spans="1:23" ht="15.6">
      <c r="A2237" s="11">
        <v>732</v>
      </c>
      <c r="B2237" s="12">
        <v>46327</v>
      </c>
      <c r="C2237" s="11">
        <f t="shared" si="238"/>
        <v>2026</v>
      </c>
      <c r="D2237" s="13" t="str">
        <f t="shared" si="239"/>
        <v>Nov</v>
      </c>
      <c r="E2237" s="14" t="str">
        <f t="shared" si="240"/>
        <v>Q4</v>
      </c>
      <c r="F2237" s="11" t="s">
        <v>30</v>
      </c>
      <c r="G2237" s="11" t="s">
        <v>31</v>
      </c>
      <c r="H2237" s="11" t="s">
        <v>52</v>
      </c>
      <c r="I2237" s="11" t="s">
        <v>27</v>
      </c>
      <c r="J2237" s="11" t="s">
        <v>33</v>
      </c>
      <c r="K2237" s="11" t="s">
        <v>61</v>
      </c>
      <c r="L2237" s="15">
        <v>1</v>
      </c>
      <c r="M2237" s="16">
        <v>150.46</v>
      </c>
      <c r="N2237" s="17">
        <v>0.15</v>
      </c>
      <c r="O2237" s="16">
        <v>78.39</v>
      </c>
      <c r="P2237" s="16">
        <f t="shared" si="241"/>
        <v>127.89100000000001</v>
      </c>
      <c r="Q2237" s="16">
        <f t="shared" si="242"/>
        <v>78.39</v>
      </c>
      <c r="R2237" s="16">
        <f t="shared" si="243"/>
        <v>49.500999999999998</v>
      </c>
      <c r="S2237" s="18">
        <f t="shared" si="244"/>
        <v>0.38705616501552098</v>
      </c>
      <c r="T2237" s="19">
        <f>YEAR(SalesDataTable[[#This Row],[Order Date]])</f>
        <v>2026</v>
      </c>
      <c r="U2237" s="18" t="str">
        <f>"Q"&amp;ROUNDUP(MONTH(SalesDataTable[[#This Row],[Order Date]])/3,0)</f>
        <v>Q4</v>
      </c>
      <c r="V2237" s="15">
        <f>MONTH(SalesDataTable[[#This Row],[Order Date]])</f>
        <v>11</v>
      </c>
      <c r="W2237" s="18" t="str">
        <f>TEXT(SalesDataTable[[#This Row],[Order Date]],"mmm")</f>
        <v>Nov</v>
      </c>
    </row>
    <row r="2238" spans="1:23" ht="15.6">
      <c r="A2238" s="11">
        <v>919</v>
      </c>
      <c r="B2238" s="12">
        <v>46327</v>
      </c>
      <c r="C2238" s="11">
        <f t="shared" si="238"/>
        <v>2026</v>
      </c>
      <c r="D2238" s="13" t="str">
        <f t="shared" si="239"/>
        <v>Nov</v>
      </c>
      <c r="E2238" s="14" t="str">
        <f t="shared" si="240"/>
        <v>Q4</v>
      </c>
      <c r="F2238" s="11" t="s">
        <v>44</v>
      </c>
      <c r="G2238" s="11" t="s">
        <v>71</v>
      </c>
      <c r="H2238" s="11" t="s">
        <v>26</v>
      </c>
      <c r="I2238" s="11" t="s">
        <v>37</v>
      </c>
      <c r="J2238" s="11" t="s">
        <v>28</v>
      </c>
      <c r="K2238" s="11" t="s">
        <v>54</v>
      </c>
      <c r="L2238" s="15">
        <v>1</v>
      </c>
      <c r="M2238" s="16">
        <v>103.53</v>
      </c>
      <c r="N2238" s="17">
        <v>0.1</v>
      </c>
      <c r="O2238" s="16">
        <v>51.75</v>
      </c>
      <c r="P2238" s="16">
        <f t="shared" si="241"/>
        <v>93.177000000000007</v>
      </c>
      <c r="Q2238" s="16">
        <f t="shared" si="242"/>
        <v>51.75</v>
      </c>
      <c r="R2238" s="16">
        <f t="shared" si="243"/>
        <v>41.427</v>
      </c>
      <c r="S2238" s="18">
        <f t="shared" si="244"/>
        <v>0.44460542837824801</v>
      </c>
      <c r="T2238" s="19">
        <f>YEAR(SalesDataTable[[#This Row],[Order Date]])</f>
        <v>2026</v>
      </c>
      <c r="U2238" s="18" t="str">
        <f>"Q"&amp;ROUNDUP(MONTH(SalesDataTable[[#This Row],[Order Date]])/3,0)</f>
        <v>Q4</v>
      </c>
      <c r="V2238" s="15">
        <f>MONTH(SalesDataTable[[#This Row],[Order Date]])</f>
        <v>11</v>
      </c>
      <c r="W2238" s="18" t="str">
        <f>TEXT(SalesDataTable[[#This Row],[Order Date]],"mmm")</f>
        <v>Nov</v>
      </c>
    </row>
    <row r="2239" spans="1:23" ht="15.6">
      <c r="A2239" s="11">
        <v>949</v>
      </c>
      <c r="B2239" s="12">
        <v>46327</v>
      </c>
      <c r="C2239" s="11">
        <f t="shared" si="238"/>
        <v>2026</v>
      </c>
      <c r="D2239" s="13" t="str">
        <f t="shared" si="239"/>
        <v>Nov</v>
      </c>
      <c r="E2239" s="14" t="str">
        <f t="shared" si="240"/>
        <v>Q4</v>
      </c>
      <c r="F2239" s="11" t="s">
        <v>35</v>
      </c>
      <c r="G2239" s="11" t="s">
        <v>36</v>
      </c>
      <c r="H2239" s="11" t="s">
        <v>26</v>
      </c>
      <c r="I2239" s="11" t="s">
        <v>27</v>
      </c>
      <c r="J2239" s="11" t="s">
        <v>28</v>
      </c>
      <c r="K2239" s="11" t="s">
        <v>54</v>
      </c>
      <c r="L2239" s="15">
        <v>4</v>
      </c>
      <c r="M2239" s="16">
        <v>103.33</v>
      </c>
      <c r="N2239" s="17">
        <v>0</v>
      </c>
      <c r="O2239" s="16">
        <v>49.15</v>
      </c>
      <c r="P2239" s="16">
        <f t="shared" si="241"/>
        <v>413.32</v>
      </c>
      <c r="Q2239" s="16">
        <f t="shared" si="242"/>
        <v>196.6</v>
      </c>
      <c r="R2239" s="16">
        <f t="shared" si="243"/>
        <v>216.72</v>
      </c>
      <c r="S2239" s="18">
        <f t="shared" si="244"/>
        <v>0.52433949482241404</v>
      </c>
      <c r="T2239" s="19">
        <f>YEAR(SalesDataTable[[#This Row],[Order Date]])</f>
        <v>2026</v>
      </c>
      <c r="U2239" s="18" t="str">
        <f>"Q"&amp;ROUNDUP(MONTH(SalesDataTable[[#This Row],[Order Date]])/3,0)</f>
        <v>Q4</v>
      </c>
      <c r="V2239" s="15">
        <f>MONTH(SalesDataTable[[#This Row],[Order Date]])</f>
        <v>11</v>
      </c>
      <c r="W2239" s="18" t="str">
        <f>TEXT(SalesDataTable[[#This Row],[Order Date]],"mmm")</f>
        <v>Nov</v>
      </c>
    </row>
    <row r="2240" spans="1:23" ht="15.6">
      <c r="A2240" s="11">
        <v>1185</v>
      </c>
      <c r="B2240" s="12">
        <v>46327</v>
      </c>
      <c r="C2240" s="11">
        <f t="shared" si="238"/>
        <v>2026</v>
      </c>
      <c r="D2240" s="13" t="str">
        <f t="shared" si="239"/>
        <v>Nov</v>
      </c>
      <c r="E2240" s="14" t="str">
        <f t="shared" si="240"/>
        <v>Q4</v>
      </c>
      <c r="F2240" s="11" t="s">
        <v>44</v>
      </c>
      <c r="G2240" s="11" t="s">
        <v>57</v>
      </c>
      <c r="H2240" s="11" t="s">
        <v>32</v>
      </c>
      <c r="I2240" s="11" t="s">
        <v>40</v>
      </c>
      <c r="J2240" s="11" t="s">
        <v>38</v>
      </c>
      <c r="K2240" s="11" t="s">
        <v>39</v>
      </c>
      <c r="L2240" s="15">
        <v>5</v>
      </c>
      <c r="M2240" s="16">
        <v>37.08</v>
      </c>
      <c r="N2240" s="17">
        <v>0.15</v>
      </c>
      <c r="O2240" s="16">
        <v>13.27</v>
      </c>
      <c r="P2240" s="16">
        <f t="shared" si="241"/>
        <v>157.59</v>
      </c>
      <c r="Q2240" s="16">
        <f t="shared" si="242"/>
        <v>66.349999999999994</v>
      </c>
      <c r="R2240" s="16">
        <f t="shared" si="243"/>
        <v>91.24</v>
      </c>
      <c r="S2240" s="18">
        <f t="shared" si="244"/>
        <v>0.57897074687480199</v>
      </c>
      <c r="T2240" s="19">
        <f>YEAR(SalesDataTable[[#This Row],[Order Date]])</f>
        <v>2026</v>
      </c>
      <c r="U2240" s="18" t="str">
        <f>"Q"&amp;ROUNDUP(MONTH(SalesDataTable[[#This Row],[Order Date]])/3,0)</f>
        <v>Q4</v>
      </c>
      <c r="V2240" s="15">
        <f>MONTH(SalesDataTable[[#This Row],[Order Date]])</f>
        <v>11</v>
      </c>
      <c r="W2240" s="18" t="str">
        <f>TEXT(SalesDataTable[[#This Row],[Order Date]],"mmm")</f>
        <v>Nov</v>
      </c>
    </row>
    <row r="2241" spans="1:23" ht="15.6">
      <c r="A2241" s="11">
        <v>1248</v>
      </c>
      <c r="B2241" s="12">
        <v>46327</v>
      </c>
      <c r="C2241" s="11">
        <f t="shared" si="238"/>
        <v>2026</v>
      </c>
      <c r="D2241" s="13" t="str">
        <f t="shared" si="239"/>
        <v>Nov</v>
      </c>
      <c r="E2241" s="14" t="str">
        <f t="shared" si="240"/>
        <v>Q4</v>
      </c>
      <c r="F2241" s="11" t="s">
        <v>24</v>
      </c>
      <c r="G2241" s="11" t="s">
        <v>25</v>
      </c>
      <c r="H2241" s="11" t="s">
        <v>32</v>
      </c>
      <c r="I2241" s="11" t="s">
        <v>40</v>
      </c>
      <c r="J2241" s="11" t="s">
        <v>38</v>
      </c>
      <c r="K2241" s="11" t="s">
        <v>68</v>
      </c>
      <c r="L2241" s="15">
        <v>5</v>
      </c>
      <c r="M2241" s="16">
        <v>132.33000000000001</v>
      </c>
      <c r="N2241" s="17">
        <v>0.2</v>
      </c>
      <c r="O2241" s="16">
        <v>65.2</v>
      </c>
      <c r="P2241" s="16">
        <f t="shared" si="241"/>
        <v>529.32000000000005</v>
      </c>
      <c r="Q2241" s="16">
        <f t="shared" si="242"/>
        <v>326</v>
      </c>
      <c r="R2241" s="16">
        <f t="shared" si="243"/>
        <v>203.32</v>
      </c>
      <c r="S2241" s="18">
        <f t="shared" si="244"/>
        <v>0.38411546890349901</v>
      </c>
      <c r="T2241" s="19">
        <f>YEAR(SalesDataTable[[#This Row],[Order Date]])</f>
        <v>2026</v>
      </c>
      <c r="U2241" s="18" t="str">
        <f>"Q"&amp;ROUNDUP(MONTH(SalesDataTable[[#This Row],[Order Date]])/3,0)</f>
        <v>Q4</v>
      </c>
      <c r="V2241" s="15">
        <f>MONTH(SalesDataTable[[#This Row],[Order Date]])</f>
        <v>11</v>
      </c>
      <c r="W2241" s="18" t="str">
        <f>TEXT(SalesDataTable[[#This Row],[Order Date]],"mmm")</f>
        <v>Nov</v>
      </c>
    </row>
    <row r="2242" spans="1:23" ht="15.6">
      <c r="A2242" s="11">
        <v>2129</v>
      </c>
      <c r="B2242" s="12">
        <v>46327</v>
      </c>
      <c r="C2242" s="11">
        <f t="shared" ref="C2242:C2305" si="245">YEAR(B2242)</f>
        <v>2026</v>
      </c>
      <c r="D2242" s="13" t="str">
        <f t="shared" ref="D2242:D2305" si="246">TEXT(B2242,"MMM")</f>
        <v>Nov</v>
      </c>
      <c r="E2242" s="14" t="str">
        <f t="shared" ref="E2242:E2305" si="247">"Q"&amp;ROUNDUP(MONTH(B2242)/3,0)</f>
        <v>Q4</v>
      </c>
      <c r="F2242" s="11" t="s">
        <v>44</v>
      </c>
      <c r="G2242" s="11" t="s">
        <v>71</v>
      </c>
      <c r="H2242" s="11" t="s">
        <v>43</v>
      </c>
      <c r="I2242" s="11" t="s">
        <v>37</v>
      </c>
      <c r="J2242" s="11" t="s">
        <v>28</v>
      </c>
      <c r="K2242" s="11" t="s">
        <v>46</v>
      </c>
      <c r="L2242" s="15">
        <v>2</v>
      </c>
      <c r="M2242" s="16">
        <v>50.43</v>
      </c>
      <c r="N2242" s="17">
        <v>0</v>
      </c>
      <c r="O2242" s="16">
        <v>22.54</v>
      </c>
      <c r="P2242" s="16">
        <f t="shared" ref="P2242:P2305" si="248">L2242*M2242*(1-N2242)</f>
        <v>100.86</v>
      </c>
      <c r="Q2242" s="16">
        <f t="shared" ref="Q2242:Q2305" si="249">L2242*O2242</f>
        <v>45.08</v>
      </c>
      <c r="R2242" s="16">
        <f t="shared" ref="R2242:R2305" si="250">P2242-Q2242</f>
        <v>55.78</v>
      </c>
      <c r="S2242" s="18">
        <f t="shared" ref="S2242:S2305" si="251">IFERROR(R2242/P2242,0)</f>
        <v>0.55304382312115796</v>
      </c>
      <c r="T2242" s="19">
        <f>YEAR(SalesDataTable[[#This Row],[Order Date]])</f>
        <v>2026</v>
      </c>
      <c r="U2242" s="18" t="str">
        <f>"Q"&amp;ROUNDUP(MONTH(SalesDataTable[[#This Row],[Order Date]])/3,0)</f>
        <v>Q4</v>
      </c>
      <c r="V2242" s="15">
        <f>MONTH(SalesDataTable[[#This Row],[Order Date]])</f>
        <v>11</v>
      </c>
      <c r="W2242" s="18" t="str">
        <f>TEXT(SalesDataTable[[#This Row],[Order Date]],"mmm")</f>
        <v>Nov</v>
      </c>
    </row>
    <row r="2243" spans="1:23" ht="15.6">
      <c r="A2243" s="11">
        <v>2850</v>
      </c>
      <c r="B2243" s="12">
        <v>46327</v>
      </c>
      <c r="C2243" s="11">
        <f t="shared" si="245"/>
        <v>2026</v>
      </c>
      <c r="D2243" s="13" t="str">
        <f t="shared" si="246"/>
        <v>Nov</v>
      </c>
      <c r="E2243" s="14" t="str">
        <f t="shared" si="247"/>
        <v>Q4</v>
      </c>
      <c r="F2243" s="11" t="s">
        <v>35</v>
      </c>
      <c r="G2243" s="11" t="s">
        <v>36</v>
      </c>
      <c r="H2243" s="11" t="s">
        <v>32</v>
      </c>
      <c r="I2243" s="11" t="s">
        <v>27</v>
      </c>
      <c r="J2243" s="11" t="s">
        <v>58</v>
      </c>
      <c r="K2243" s="11" t="s">
        <v>69</v>
      </c>
      <c r="L2243" s="15">
        <v>3</v>
      </c>
      <c r="M2243" s="16">
        <v>50.05</v>
      </c>
      <c r="N2243" s="17">
        <v>0.15</v>
      </c>
      <c r="O2243" s="16">
        <v>22.36</v>
      </c>
      <c r="P2243" s="16">
        <f t="shared" si="248"/>
        <v>127.6275</v>
      </c>
      <c r="Q2243" s="16">
        <f t="shared" si="249"/>
        <v>67.08</v>
      </c>
      <c r="R2243" s="16">
        <f t="shared" si="250"/>
        <v>60.547499999999999</v>
      </c>
      <c r="S2243" s="18">
        <f t="shared" si="251"/>
        <v>0.47440794499618</v>
      </c>
      <c r="T2243" s="19">
        <f>YEAR(SalesDataTable[[#This Row],[Order Date]])</f>
        <v>2026</v>
      </c>
      <c r="U2243" s="18" t="str">
        <f>"Q"&amp;ROUNDUP(MONTH(SalesDataTable[[#This Row],[Order Date]])/3,0)</f>
        <v>Q4</v>
      </c>
      <c r="V2243" s="15">
        <f>MONTH(SalesDataTable[[#This Row],[Order Date]])</f>
        <v>11</v>
      </c>
      <c r="W2243" s="18" t="str">
        <f>TEXT(SalesDataTable[[#This Row],[Order Date]],"mmm")</f>
        <v>Nov</v>
      </c>
    </row>
    <row r="2244" spans="1:23" ht="15.6">
      <c r="A2244" s="11">
        <v>3477</v>
      </c>
      <c r="B2244" s="12">
        <v>46327</v>
      </c>
      <c r="C2244" s="11">
        <f t="shared" si="245"/>
        <v>2026</v>
      </c>
      <c r="D2244" s="13" t="str">
        <f t="shared" si="246"/>
        <v>Nov</v>
      </c>
      <c r="E2244" s="14" t="str">
        <f t="shared" si="247"/>
        <v>Q4</v>
      </c>
      <c r="F2244" s="11" t="s">
        <v>44</v>
      </c>
      <c r="G2244" s="11" t="s">
        <v>71</v>
      </c>
      <c r="H2244" s="11" t="s">
        <v>26</v>
      </c>
      <c r="I2244" s="11" t="s">
        <v>27</v>
      </c>
      <c r="J2244" s="11" t="s">
        <v>47</v>
      </c>
      <c r="K2244" s="11" t="s">
        <v>53</v>
      </c>
      <c r="L2244" s="15">
        <v>1</v>
      </c>
      <c r="M2244" s="16">
        <v>197.14</v>
      </c>
      <c r="N2244" s="17">
        <v>0.05</v>
      </c>
      <c r="O2244" s="16">
        <v>102.87</v>
      </c>
      <c r="P2244" s="16">
        <f t="shared" si="248"/>
        <v>187.28299999999999</v>
      </c>
      <c r="Q2244" s="16">
        <f t="shared" si="249"/>
        <v>102.87</v>
      </c>
      <c r="R2244" s="16">
        <f t="shared" si="250"/>
        <v>84.412999999999997</v>
      </c>
      <c r="S2244" s="18">
        <f t="shared" si="251"/>
        <v>0.45072430492890397</v>
      </c>
      <c r="T2244" s="19">
        <f>YEAR(SalesDataTable[[#This Row],[Order Date]])</f>
        <v>2026</v>
      </c>
      <c r="U2244" s="18" t="str">
        <f>"Q"&amp;ROUNDUP(MONTH(SalesDataTable[[#This Row],[Order Date]])/3,0)</f>
        <v>Q4</v>
      </c>
      <c r="V2244" s="15">
        <f>MONTH(SalesDataTable[[#This Row],[Order Date]])</f>
        <v>11</v>
      </c>
      <c r="W2244" s="18" t="str">
        <f>TEXT(SalesDataTable[[#This Row],[Order Date]],"mmm")</f>
        <v>Nov</v>
      </c>
    </row>
    <row r="2245" spans="1:23" ht="15.6">
      <c r="A2245" s="11">
        <v>4673</v>
      </c>
      <c r="B2245" s="12">
        <v>46327</v>
      </c>
      <c r="C2245" s="11">
        <f t="shared" si="245"/>
        <v>2026</v>
      </c>
      <c r="D2245" s="13" t="str">
        <f t="shared" si="246"/>
        <v>Nov</v>
      </c>
      <c r="E2245" s="14" t="str">
        <f t="shared" si="247"/>
        <v>Q4</v>
      </c>
      <c r="F2245" s="11" t="s">
        <v>24</v>
      </c>
      <c r="G2245" s="11" t="s">
        <v>25</v>
      </c>
      <c r="H2245" s="11" t="s">
        <v>32</v>
      </c>
      <c r="I2245" s="11" t="s">
        <v>40</v>
      </c>
      <c r="J2245" s="11" t="s">
        <v>33</v>
      </c>
      <c r="K2245" s="11" t="s">
        <v>70</v>
      </c>
      <c r="L2245" s="15">
        <v>5</v>
      </c>
      <c r="M2245" s="16">
        <v>72.13</v>
      </c>
      <c r="N2245" s="17">
        <v>0.1</v>
      </c>
      <c r="O2245" s="16">
        <v>31.41</v>
      </c>
      <c r="P2245" s="16">
        <f t="shared" si="248"/>
        <v>324.58499999999998</v>
      </c>
      <c r="Q2245" s="16">
        <f t="shared" si="249"/>
        <v>157.05000000000001</v>
      </c>
      <c r="R2245" s="16">
        <f t="shared" si="250"/>
        <v>167.535</v>
      </c>
      <c r="S2245" s="18">
        <f t="shared" si="251"/>
        <v>0.51615139331762105</v>
      </c>
      <c r="T2245" s="19">
        <f>YEAR(SalesDataTable[[#This Row],[Order Date]])</f>
        <v>2026</v>
      </c>
      <c r="U2245" s="18" t="str">
        <f>"Q"&amp;ROUNDUP(MONTH(SalesDataTable[[#This Row],[Order Date]])/3,0)</f>
        <v>Q4</v>
      </c>
      <c r="V2245" s="15">
        <f>MONTH(SalesDataTable[[#This Row],[Order Date]])</f>
        <v>11</v>
      </c>
      <c r="W2245" s="18" t="str">
        <f>TEXT(SalesDataTable[[#This Row],[Order Date]],"mmm")</f>
        <v>Nov</v>
      </c>
    </row>
    <row r="2246" spans="1:23" ht="15.6">
      <c r="A2246" s="11">
        <v>4679</v>
      </c>
      <c r="B2246" s="12">
        <v>46327</v>
      </c>
      <c r="C2246" s="11">
        <f t="shared" si="245"/>
        <v>2026</v>
      </c>
      <c r="D2246" s="13" t="str">
        <f t="shared" si="246"/>
        <v>Nov</v>
      </c>
      <c r="E2246" s="14" t="str">
        <f t="shared" si="247"/>
        <v>Q4</v>
      </c>
      <c r="F2246" s="11" t="s">
        <v>30</v>
      </c>
      <c r="G2246" s="11" t="s">
        <v>67</v>
      </c>
      <c r="H2246" s="11" t="s">
        <v>32</v>
      </c>
      <c r="I2246" s="11" t="s">
        <v>27</v>
      </c>
      <c r="J2246" s="11" t="s">
        <v>47</v>
      </c>
      <c r="K2246" s="11" t="s">
        <v>48</v>
      </c>
      <c r="L2246" s="15">
        <v>8</v>
      </c>
      <c r="M2246" s="16">
        <v>341.51</v>
      </c>
      <c r="N2246" s="17">
        <v>0.1</v>
      </c>
      <c r="O2246" s="16">
        <v>200.1</v>
      </c>
      <c r="P2246" s="16">
        <f t="shared" si="248"/>
        <v>2458.8719999999998</v>
      </c>
      <c r="Q2246" s="16">
        <f t="shared" si="249"/>
        <v>1600.8</v>
      </c>
      <c r="R2246" s="16">
        <f t="shared" si="250"/>
        <v>858.072</v>
      </c>
      <c r="S2246" s="18">
        <f t="shared" si="251"/>
        <v>0.34896977150498298</v>
      </c>
      <c r="T2246" s="19">
        <f>YEAR(SalesDataTable[[#This Row],[Order Date]])</f>
        <v>2026</v>
      </c>
      <c r="U2246" s="18" t="str">
        <f>"Q"&amp;ROUNDUP(MONTH(SalesDataTable[[#This Row],[Order Date]])/3,0)</f>
        <v>Q4</v>
      </c>
      <c r="V2246" s="15">
        <f>MONTH(SalesDataTable[[#This Row],[Order Date]])</f>
        <v>11</v>
      </c>
      <c r="W2246" s="18" t="str">
        <f>TEXT(SalesDataTable[[#This Row],[Order Date]],"mmm")</f>
        <v>Nov</v>
      </c>
    </row>
    <row r="2247" spans="1:23" ht="15.6">
      <c r="A2247" s="11">
        <v>4809</v>
      </c>
      <c r="B2247" s="12">
        <v>46327</v>
      </c>
      <c r="C2247" s="11">
        <f t="shared" si="245"/>
        <v>2026</v>
      </c>
      <c r="D2247" s="13" t="str">
        <f t="shared" si="246"/>
        <v>Nov</v>
      </c>
      <c r="E2247" s="14" t="str">
        <f t="shared" si="247"/>
        <v>Q4</v>
      </c>
      <c r="F2247" s="11" t="s">
        <v>30</v>
      </c>
      <c r="G2247" s="11" t="s">
        <v>65</v>
      </c>
      <c r="H2247" s="11" t="s">
        <v>26</v>
      </c>
      <c r="I2247" s="11" t="s">
        <v>37</v>
      </c>
      <c r="J2247" s="11" t="s">
        <v>38</v>
      </c>
      <c r="K2247" s="11" t="s">
        <v>39</v>
      </c>
      <c r="L2247" s="15">
        <v>1</v>
      </c>
      <c r="M2247" s="16">
        <v>36.47</v>
      </c>
      <c r="N2247" s="17">
        <v>0.05</v>
      </c>
      <c r="O2247" s="16">
        <v>13.88</v>
      </c>
      <c r="P2247" s="16">
        <f t="shared" si="248"/>
        <v>34.646500000000003</v>
      </c>
      <c r="Q2247" s="16">
        <f t="shared" si="249"/>
        <v>13.88</v>
      </c>
      <c r="R2247" s="16">
        <f t="shared" si="250"/>
        <v>20.766500000000001</v>
      </c>
      <c r="S2247" s="18">
        <f t="shared" si="251"/>
        <v>0.599382332991788</v>
      </c>
      <c r="T2247" s="19">
        <f>YEAR(SalesDataTable[[#This Row],[Order Date]])</f>
        <v>2026</v>
      </c>
      <c r="U2247" s="18" t="str">
        <f>"Q"&amp;ROUNDUP(MONTH(SalesDataTable[[#This Row],[Order Date]])/3,0)</f>
        <v>Q4</v>
      </c>
      <c r="V2247" s="15">
        <f>MONTH(SalesDataTable[[#This Row],[Order Date]])</f>
        <v>11</v>
      </c>
      <c r="W2247" s="18" t="str">
        <f>TEXT(SalesDataTable[[#This Row],[Order Date]],"mmm")</f>
        <v>Nov</v>
      </c>
    </row>
    <row r="2248" spans="1:23" ht="15.6">
      <c r="A2248" s="11">
        <v>4849</v>
      </c>
      <c r="B2248" s="12">
        <v>46327</v>
      </c>
      <c r="C2248" s="11">
        <f t="shared" si="245"/>
        <v>2026</v>
      </c>
      <c r="D2248" s="13" t="str">
        <f t="shared" si="246"/>
        <v>Nov</v>
      </c>
      <c r="E2248" s="14" t="str">
        <f t="shared" si="247"/>
        <v>Q4</v>
      </c>
      <c r="F2248" s="11" t="s">
        <v>24</v>
      </c>
      <c r="G2248" s="11" t="s">
        <v>25</v>
      </c>
      <c r="H2248" s="11" t="s">
        <v>26</v>
      </c>
      <c r="I2248" s="11" t="s">
        <v>37</v>
      </c>
      <c r="J2248" s="11" t="s">
        <v>38</v>
      </c>
      <c r="K2248" s="11" t="s">
        <v>39</v>
      </c>
      <c r="L2248" s="15">
        <v>4</v>
      </c>
      <c r="M2248" s="16">
        <v>35.69</v>
      </c>
      <c r="N2248" s="17">
        <v>0.15</v>
      </c>
      <c r="O2248" s="16">
        <v>13.52</v>
      </c>
      <c r="P2248" s="16">
        <f t="shared" si="248"/>
        <v>121.346</v>
      </c>
      <c r="Q2248" s="16">
        <f t="shared" si="249"/>
        <v>54.08</v>
      </c>
      <c r="R2248" s="16">
        <f t="shared" si="250"/>
        <v>67.266000000000005</v>
      </c>
      <c r="S2248" s="18">
        <f t="shared" si="251"/>
        <v>0.554332240040875</v>
      </c>
      <c r="T2248" s="19">
        <f>YEAR(SalesDataTable[[#This Row],[Order Date]])</f>
        <v>2026</v>
      </c>
      <c r="U2248" s="18" t="str">
        <f>"Q"&amp;ROUNDUP(MONTH(SalesDataTable[[#This Row],[Order Date]])/3,0)</f>
        <v>Q4</v>
      </c>
      <c r="V2248" s="15">
        <f>MONTH(SalesDataTable[[#This Row],[Order Date]])</f>
        <v>11</v>
      </c>
      <c r="W2248" s="18" t="str">
        <f>TEXT(SalesDataTable[[#This Row],[Order Date]],"mmm")</f>
        <v>Nov</v>
      </c>
    </row>
    <row r="2249" spans="1:23" ht="15.6">
      <c r="A2249" s="11">
        <v>436</v>
      </c>
      <c r="B2249" s="12">
        <v>46328</v>
      </c>
      <c r="C2249" s="11">
        <f t="shared" si="245"/>
        <v>2026</v>
      </c>
      <c r="D2249" s="13" t="str">
        <f t="shared" si="246"/>
        <v>Nov</v>
      </c>
      <c r="E2249" s="14" t="str">
        <f t="shared" si="247"/>
        <v>Q4</v>
      </c>
      <c r="F2249" s="11" t="s">
        <v>35</v>
      </c>
      <c r="G2249" s="11" t="s">
        <v>63</v>
      </c>
      <c r="H2249" s="11" t="s">
        <v>26</v>
      </c>
      <c r="I2249" s="11" t="s">
        <v>37</v>
      </c>
      <c r="J2249" s="11" t="s">
        <v>38</v>
      </c>
      <c r="K2249" s="11" t="s">
        <v>39</v>
      </c>
      <c r="L2249" s="15">
        <v>2</v>
      </c>
      <c r="M2249" s="16">
        <v>35.340000000000003</v>
      </c>
      <c r="N2249" s="17">
        <v>0.1</v>
      </c>
      <c r="O2249" s="16">
        <v>13.82</v>
      </c>
      <c r="P2249" s="16">
        <f t="shared" si="248"/>
        <v>63.612000000000002</v>
      </c>
      <c r="Q2249" s="16">
        <f t="shared" si="249"/>
        <v>27.64</v>
      </c>
      <c r="R2249" s="16">
        <f t="shared" si="250"/>
        <v>35.972000000000001</v>
      </c>
      <c r="S2249" s="18">
        <f t="shared" si="251"/>
        <v>0.56549078790165397</v>
      </c>
      <c r="T2249" s="19">
        <f>YEAR(SalesDataTable[[#This Row],[Order Date]])</f>
        <v>2026</v>
      </c>
      <c r="U2249" s="18" t="str">
        <f>"Q"&amp;ROUNDUP(MONTH(SalesDataTable[[#This Row],[Order Date]])/3,0)</f>
        <v>Q4</v>
      </c>
      <c r="V2249" s="15">
        <f>MONTH(SalesDataTable[[#This Row],[Order Date]])</f>
        <v>11</v>
      </c>
      <c r="W2249" s="18" t="str">
        <f>TEXT(SalesDataTable[[#This Row],[Order Date]],"mmm")</f>
        <v>Nov</v>
      </c>
    </row>
    <row r="2250" spans="1:23" ht="15.6">
      <c r="A2250" s="11">
        <v>879</v>
      </c>
      <c r="B2250" s="12">
        <v>46328</v>
      </c>
      <c r="C2250" s="11">
        <f t="shared" si="245"/>
        <v>2026</v>
      </c>
      <c r="D2250" s="13" t="str">
        <f t="shared" si="246"/>
        <v>Nov</v>
      </c>
      <c r="E2250" s="14" t="str">
        <f t="shared" si="247"/>
        <v>Q4</v>
      </c>
      <c r="F2250" s="11" t="s">
        <v>35</v>
      </c>
      <c r="G2250" s="11" t="s">
        <v>63</v>
      </c>
      <c r="H2250" s="11" t="s">
        <v>26</v>
      </c>
      <c r="I2250" s="11" t="s">
        <v>37</v>
      </c>
      <c r="J2250" s="11" t="s">
        <v>38</v>
      </c>
      <c r="K2250" s="11" t="s">
        <v>56</v>
      </c>
      <c r="L2250" s="15">
        <v>4</v>
      </c>
      <c r="M2250" s="16">
        <v>46.8</v>
      </c>
      <c r="N2250" s="17">
        <v>0.05</v>
      </c>
      <c r="O2250" s="16">
        <v>18.52</v>
      </c>
      <c r="P2250" s="16">
        <f t="shared" si="248"/>
        <v>177.84</v>
      </c>
      <c r="Q2250" s="16">
        <f t="shared" si="249"/>
        <v>74.08</v>
      </c>
      <c r="R2250" s="16">
        <f t="shared" si="250"/>
        <v>103.76</v>
      </c>
      <c r="S2250" s="18">
        <f t="shared" si="251"/>
        <v>0.58344579397211005</v>
      </c>
      <c r="T2250" s="19">
        <f>YEAR(SalesDataTable[[#This Row],[Order Date]])</f>
        <v>2026</v>
      </c>
      <c r="U2250" s="18" t="str">
        <f>"Q"&amp;ROUNDUP(MONTH(SalesDataTable[[#This Row],[Order Date]])/3,0)</f>
        <v>Q4</v>
      </c>
      <c r="V2250" s="15">
        <f>MONTH(SalesDataTable[[#This Row],[Order Date]])</f>
        <v>11</v>
      </c>
      <c r="W2250" s="18" t="str">
        <f>TEXT(SalesDataTable[[#This Row],[Order Date]],"mmm")</f>
        <v>Nov</v>
      </c>
    </row>
    <row r="2251" spans="1:23" ht="15.6">
      <c r="A2251" s="11">
        <v>955</v>
      </c>
      <c r="B2251" s="12">
        <v>46328</v>
      </c>
      <c r="C2251" s="11">
        <f t="shared" si="245"/>
        <v>2026</v>
      </c>
      <c r="D2251" s="13" t="str">
        <f t="shared" si="246"/>
        <v>Nov</v>
      </c>
      <c r="E2251" s="14" t="str">
        <f t="shared" si="247"/>
        <v>Q4</v>
      </c>
      <c r="F2251" s="11" t="s">
        <v>44</v>
      </c>
      <c r="G2251" s="11" t="s">
        <v>71</v>
      </c>
      <c r="H2251" s="11" t="s">
        <v>43</v>
      </c>
      <c r="I2251" s="11" t="s">
        <v>37</v>
      </c>
      <c r="J2251" s="11" t="s">
        <v>47</v>
      </c>
      <c r="K2251" s="11" t="s">
        <v>53</v>
      </c>
      <c r="L2251" s="15">
        <v>1</v>
      </c>
      <c r="M2251" s="16">
        <v>198.34</v>
      </c>
      <c r="N2251" s="17">
        <v>0.05</v>
      </c>
      <c r="O2251" s="16">
        <v>103.2</v>
      </c>
      <c r="P2251" s="16">
        <f t="shared" si="248"/>
        <v>188.423</v>
      </c>
      <c r="Q2251" s="16">
        <f t="shared" si="249"/>
        <v>103.2</v>
      </c>
      <c r="R2251" s="16">
        <f t="shared" si="250"/>
        <v>85.222999999999999</v>
      </c>
      <c r="S2251" s="18">
        <f t="shared" si="251"/>
        <v>0.45229616341953999</v>
      </c>
      <c r="T2251" s="19">
        <f>YEAR(SalesDataTable[[#This Row],[Order Date]])</f>
        <v>2026</v>
      </c>
      <c r="U2251" s="18" t="str">
        <f>"Q"&amp;ROUNDUP(MONTH(SalesDataTable[[#This Row],[Order Date]])/3,0)</f>
        <v>Q4</v>
      </c>
      <c r="V2251" s="15">
        <f>MONTH(SalesDataTable[[#This Row],[Order Date]])</f>
        <v>11</v>
      </c>
      <c r="W2251" s="18" t="str">
        <f>TEXT(SalesDataTable[[#This Row],[Order Date]],"mmm")</f>
        <v>Nov</v>
      </c>
    </row>
    <row r="2252" spans="1:23" ht="15.6">
      <c r="A2252" s="11">
        <v>1068</v>
      </c>
      <c r="B2252" s="12">
        <v>46328</v>
      </c>
      <c r="C2252" s="11">
        <f t="shared" si="245"/>
        <v>2026</v>
      </c>
      <c r="D2252" s="13" t="str">
        <f t="shared" si="246"/>
        <v>Nov</v>
      </c>
      <c r="E2252" s="14" t="str">
        <f t="shared" si="247"/>
        <v>Q4</v>
      </c>
      <c r="F2252" s="11" t="s">
        <v>30</v>
      </c>
      <c r="G2252" s="11" t="s">
        <v>51</v>
      </c>
      <c r="H2252" s="11" t="s">
        <v>26</v>
      </c>
      <c r="I2252" s="11" t="s">
        <v>27</v>
      </c>
      <c r="J2252" s="11" t="s">
        <v>58</v>
      </c>
      <c r="K2252" s="11" t="s">
        <v>62</v>
      </c>
      <c r="L2252" s="15">
        <v>5</v>
      </c>
      <c r="M2252" s="16">
        <v>122.26</v>
      </c>
      <c r="N2252" s="17">
        <v>0.1</v>
      </c>
      <c r="O2252" s="16">
        <v>68.3</v>
      </c>
      <c r="P2252" s="16">
        <f t="shared" si="248"/>
        <v>550.16999999999996</v>
      </c>
      <c r="Q2252" s="16">
        <f t="shared" si="249"/>
        <v>341.5</v>
      </c>
      <c r="R2252" s="16">
        <f t="shared" si="250"/>
        <v>208.67</v>
      </c>
      <c r="S2252" s="18">
        <f t="shared" si="251"/>
        <v>0.37928276714470099</v>
      </c>
      <c r="T2252" s="19">
        <f>YEAR(SalesDataTable[[#This Row],[Order Date]])</f>
        <v>2026</v>
      </c>
      <c r="U2252" s="18" t="str">
        <f>"Q"&amp;ROUNDUP(MONTH(SalesDataTable[[#This Row],[Order Date]])/3,0)</f>
        <v>Q4</v>
      </c>
      <c r="V2252" s="15">
        <f>MONTH(SalesDataTable[[#This Row],[Order Date]])</f>
        <v>11</v>
      </c>
      <c r="W2252" s="18" t="str">
        <f>TEXT(SalesDataTable[[#This Row],[Order Date]],"mmm")</f>
        <v>Nov</v>
      </c>
    </row>
    <row r="2253" spans="1:23" ht="15.6">
      <c r="A2253" s="11">
        <v>1733</v>
      </c>
      <c r="B2253" s="12">
        <v>46328</v>
      </c>
      <c r="C2253" s="11">
        <f t="shared" si="245"/>
        <v>2026</v>
      </c>
      <c r="D2253" s="13" t="str">
        <f t="shared" si="246"/>
        <v>Nov</v>
      </c>
      <c r="E2253" s="14" t="str">
        <f t="shared" si="247"/>
        <v>Q4</v>
      </c>
      <c r="F2253" s="11" t="s">
        <v>24</v>
      </c>
      <c r="G2253" s="11" t="s">
        <v>60</v>
      </c>
      <c r="H2253" s="11" t="s">
        <v>32</v>
      </c>
      <c r="I2253" s="11" t="s">
        <v>27</v>
      </c>
      <c r="J2253" s="11" t="s">
        <v>33</v>
      </c>
      <c r="K2253" s="11" t="s">
        <v>70</v>
      </c>
      <c r="L2253" s="15">
        <v>3</v>
      </c>
      <c r="M2253" s="16">
        <v>71.12</v>
      </c>
      <c r="N2253" s="17">
        <v>0.15</v>
      </c>
      <c r="O2253" s="16">
        <v>33.090000000000003</v>
      </c>
      <c r="P2253" s="16">
        <f t="shared" si="248"/>
        <v>181.35599999999999</v>
      </c>
      <c r="Q2253" s="16">
        <f t="shared" si="249"/>
        <v>99.27</v>
      </c>
      <c r="R2253" s="16">
        <f t="shared" si="250"/>
        <v>82.085999999999999</v>
      </c>
      <c r="S2253" s="18">
        <f t="shared" si="251"/>
        <v>0.45262356911268398</v>
      </c>
      <c r="T2253" s="19">
        <f>YEAR(SalesDataTable[[#This Row],[Order Date]])</f>
        <v>2026</v>
      </c>
      <c r="U2253" s="18" t="str">
        <f>"Q"&amp;ROUNDUP(MONTH(SalesDataTable[[#This Row],[Order Date]])/3,0)</f>
        <v>Q4</v>
      </c>
      <c r="V2253" s="15">
        <f>MONTH(SalesDataTable[[#This Row],[Order Date]])</f>
        <v>11</v>
      </c>
      <c r="W2253" s="18" t="str">
        <f>TEXT(SalesDataTable[[#This Row],[Order Date]],"mmm")</f>
        <v>Nov</v>
      </c>
    </row>
    <row r="2254" spans="1:23" ht="15.6">
      <c r="A2254" s="11">
        <v>3270</v>
      </c>
      <c r="B2254" s="12">
        <v>46328</v>
      </c>
      <c r="C2254" s="11">
        <f t="shared" si="245"/>
        <v>2026</v>
      </c>
      <c r="D2254" s="13" t="str">
        <f t="shared" si="246"/>
        <v>Nov</v>
      </c>
      <c r="E2254" s="14" t="str">
        <f t="shared" si="247"/>
        <v>Q4</v>
      </c>
      <c r="F2254" s="11" t="s">
        <v>30</v>
      </c>
      <c r="G2254" s="11" t="s">
        <v>67</v>
      </c>
      <c r="H2254" s="11" t="s">
        <v>43</v>
      </c>
      <c r="I2254" s="11" t="s">
        <v>27</v>
      </c>
      <c r="J2254" s="11" t="s">
        <v>28</v>
      </c>
      <c r="K2254" s="11" t="s">
        <v>29</v>
      </c>
      <c r="L2254" s="15">
        <v>2</v>
      </c>
      <c r="M2254" s="16">
        <v>81.900000000000006</v>
      </c>
      <c r="N2254" s="17">
        <v>0.15</v>
      </c>
      <c r="O2254" s="16">
        <v>41.91</v>
      </c>
      <c r="P2254" s="16">
        <f t="shared" si="248"/>
        <v>139.22999999999999</v>
      </c>
      <c r="Q2254" s="16">
        <f t="shared" si="249"/>
        <v>83.82</v>
      </c>
      <c r="R2254" s="16">
        <f t="shared" si="250"/>
        <v>55.41</v>
      </c>
      <c r="S2254" s="18">
        <f t="shared" si="251"/>
        <v>0.39797457444516299</v>
      </c>
      <c r="T2254" s="19">
        <f>YEAR(SalesDataTable[[#This Row],[Order Date]])</f>
        <v>2026</v>
      </c>
      <c r="U2254" s="18" t="str">
        <f>"Q"&amp;ROUNDUP(MONTH(SalesDataTable[[#This Row],[Order Date]])/3,0)</f>
        <v>Q4</v>
      </c>
      <c r="V2254" s="15">
        <f>MONTH(SalesDataTable[[#This Row],[Order Date]])</f>
        <v>11</v>
      </c>
      <c r="W2254" s="18" t="str">
        <f>TEXT(SalesDataTable[[#This Row],[Order Date]],"mmm")</f>
        <v>Nov</v>
      </c>
    </row>
    <row r="2255" spans="1:23" ht="15.6">
      <c r="A2255" s="11">
        <v>3484</v>
      </c>
      <c r="B2255" s="12">
        <v>46328</v>
      </c>
      <c r="C2255" s="11">
        <f t="shared" si="245"/>
        <v>2026</v>
      </c>
      <c r="D2255" s="13" t="str">
        <f t="shared" si="246"/>
        <v>Nov</v>
      </c>
      <c r="E2255" s="14" t="str">
        <f t="shared" si="247"/>
        <v>Q4</v>
      </c>
      <c r="F2255" s="11" t="s">
        <v>35</v>
      </c>
      <c r="G2255" s="11" t="s">
        <v>36</v>
      </c>
      <c r="H2255" s="11" t="s">
        <v>52</v>
      </c>
      <c r="I2255" s="11" t="s">
        <v>27</v>
      </c>
      <c r="J2255" s="11" t="s">
        <v>38</v>
      </c>
      <c r="K2255" s="11" t="s">
        <v>72</v>
      </c>
      <c r="L2255" s="15">
        <v>4</v>
      </c>
      <c r="M2255" s="16">
        <v>165.12</v>
      </c>
      <c r="N2255" s="17">
        <v>0.05</v>
      </c>
      <c r="O2255" s="16">
        <v>89.65</v>
      </c>
      <c r="P2255" s="16">
        <f t="shared" si="248"/>
        <v>627.45600000000002</v>
      </c>
      <c r="Q2255" s="16">
        <f t="shared" si="249"/>
        <v>358.6</v>
      </c>
      <c r="R2255" s="16">
        <f t="shared" si="250"/>
        <v>268.85599999999999</v>
      </c>
      <c r="S2255" s="18">
        <f t="shared" si="251"/>
        <v>0.42848582211342301</v>
      </c>
      <c r="T2255" s="19">
        <f>YEAR(SalesDataTable[[#This Row],[Order Date]])</f>
        <v>2026</v>
      </c>
      <c r="U2255" s="18" t="str">
        <f>"Q"&amp;ROUNDUP(MONTH(SalesDataTable[[#This Row],[Order Date]])/3,0)</f>
        <v>Q4</v>
      </c>
      <c r="V2255" s="15">
        <f>MONTH(SalesDataTable[[#This Row],[Order Date]])</f>
        <v>11</v>
      </c>
      <c r="W2255" s="18" t="str">
        <f>TEXT(SalesDataTable[[#This Row],[Order Date]],"mmm")</f>
        <v>Nov</v>
      </c>
    </row>
    <row r="2256" spans="1:23" ht="15.6">
      <c r="A2256" s="11">
        <v>3608</v>
      </c>
      <c r="B2256" s="12">
        <v>46328</v>
      </c>
      <c r="C2256" s="11">
        <f t="shared" si="245"/>
        <v>2026</v>
      </c>
      <c r="D2256" s="13" t="str">
        <f t="shared" si="246"/>
        <v>Nov</v>
      </c>
      <c r="E2256" s="14" t="str">
        <f t="shared" si="247"/>
        <v>Q4</v>
      </c>
      <c r="F2256" s="11" t="s">
        <v>44</v>
      </c>
      <c r="G2256" s="11" t="s">
        <v>57</v>
      </c>
      <c r="H2256" s="11" t="s">
        <v>43</v>
      </c>
      <c r="I2256" s="11" t="s">
        <v>37</v>
      </c>
      <c r="J2256" s="11" t="s">
        <v>33</v>
      </c>
      <c r="K2256" s="11" t="s">
        <v>34</v>
      </c>
      <c r="L2256" s="15">
        <v>1</v>
      </c>
      <c r="M2256" s="16">
        <v>91.35</v>
      </c>
      <c r="N2256" s="17">
        <v>0</v>
      </c>
      <c r="O2256" s="16">
        <v>45.5</v>
      </c>
      <c r="P2256" s="16">
        <f t="shared" si="248"/>
        <v>91.35</v>
      </c>
      <c r="Q2256" s="16">
        <f t="shared" si="249"/>
        <v>45.5</v>
      </c>
      <c r="R2256" s="16">
        <f t="shared" si="250"/>
        <v>45.85</v>
      </c>
      <c r="S2256" s="18">
        <f t="shared" si="251"/>
        <v>0.501915708812261</v>
      </c>
      <c r="T2256" s="19">
        <f>YEAR(SalesDataTable[[#This Row],[Order Date]])</f>
        <v>2026</v>
      </c>
      <c r="U2256" s="18" t="str">
        <f>"Q"&amp;ROUNDUP(MONTH(SalesDataTable[[#This Row],[Order Date]])/3,0)</f>
        <v>Q4</v>
      </c>
      <c r="V2256" s="15">
        <f>MONTH(SalesDataTable[[#This Row],[Order Date]])</f>
        <v>11</v>
      </c>
      <c r="W2256" s="18" t="str">
        <f>TEXT(SalesDataTable[[#This Row],[Order Date]],"mmm")</f>
        <v>Nov</v>
      </c>
    </row>
    <row r="2257" spans="1:23" ht="15.6">
      <c r="A2257" s="11">
        <v>4036</v>
      </c>
      <c r="B2257" s="12">
        <v>46328</v>
      </c>
      <c r="C2257" s="11">
        <f t="shared" si="245"/>
        <v>2026</v>
      </c>
      <c r="D2257" s="13" t="str">
        <f t="shared" si="246"/>
        <v>Nov</v>
      </c>
      <c r="E2257" s="14" t="str">
        <f t="shared" si="247"/>
        <v>Q4</v>
      </c>
      <c r="F2257" s="11" t="s">
        <v>35</v>
      </c>
      <c r="G2257" s="11" t="s">
        <v>42</v>
      </c>
      <c r="H2257" s="11" t="s">
        <v>26</v>
      </c>
      <c r="I2257" s="11" t="s">
        <v>40</v>
      </c>
      <c r="J2257" s="11" t="s">
        <v>58</v>
      </c>
      <c r="K2257" s="11" t="s">
        <v>66</v>
      </c>
      <c r="L2257" s="15">
        <v>1</v>
      </c>
      <c r="M2257" s="16">
        <v>36.96</v>
      </c>
      <c r="N2257" s="17">
        <v>0.1</v>
      </c>
      <c r="O2257" s="16">
        <v>14.18</v>
      </c>
      <c r="P2257" s="16">
        <f t="shared" si="248"/>
        <v>33.264000000000003</v>
      </c>
      <c r="Q2257" s="16">
        <f t="shared" si="249"/>
        <v>14.18</v>
      </c>
      <c r="R2257" s="16">
        <f t="shared" si="250"/>
        <v>19.084</v>
      </c>
      <c r="S2257" s="18">
        <f t="shared" si="251"/>
        <v>0.57371332371332395</v>
      </c>
      <c r="T2257" s="19">
        <f>YEAR(SalesDataTable[[#This Row],[Order Date]])</f>
        <v>2026</v>
      </c>
      <c r="U2257" s="18" t="str">
        <f>"Q"&amp;ROUNDUP(MONTH(SalesDataTable[[#This Row],[Order Date]])/3,0)</f>
        <v>Q4</v>
      </c>
      <c r="V2257" s="15">
        <f>MONTH(SalesDataTable[[#This Row],[Order Date]])</f>
        <v>11</v>
      </c>
      <c r="W2257" s="18" t="str">
        <f>TEXT(SalesDataTable[[#This Row],[Order Date]],"mmm")</f>
        <v>Nov</v>
      </c>
    </row>
    <row r="2258" spans="1:23" ht="15.6">
      <c r="A2258" s="11">
        <v>408</v>
      </c>
      <c r="B2258" s="12">
        <v>46329</v>
      </c>
      <c r="C2258" s="11">
        <f t="shared" si="245"/>
        <v>2026</v>
      </c>
      <c r="D2258" s="13" t="str">
        <f t="shared" si="246"/>
        <v>Nov</v>
      </c>
      <c r="E2258" s="14" t="str">
        <f t="shared" si="247"/>
        <v>Q4</v>
      </c>
      <c r="F2258" s="11" t="s">
        <v>44</v>
      </c>
      <c r="G2258" s="11" t="s">
        <v>71</v>
      </c>
      <c r="H2258" s="11" t="s">
        <v>26</v>
      </c>
      <c r="I2258" s="11" t="s">
        <v>27</v>
      </c>
      <c r="J2258" s="11" t="s">
        <v>28</v>
      </c>
      <c r="K2258" s="11" t="s">
        <v>46</v>
      </c>
      <c r="L2258" s="15">
        <v>1</v>
      </c>
      <c r="M2258" s="16">
        <v>49.61</v>
      </c>
      <c r="N2258" s="17">
        <v>0</v>
      </c>
      <c r="O2258" s="16">
        <v>22.8</v>
      </c>
      <c r="P2258" s="16">
        <f t="shared" si="248"/>
        <v>49.61</v>
      </c>
      <c r="Q2258" s="16">
        <f t="shared" si="249"/>
        <v>22.8</v>
      </c>
      <c r="R2258" s="16">
        <f t="shared" si="250"/>
        <v>26.81</v>
      </c>
      <c r="S2258" s="18">
        <f t="shared" si="251"/>
        <v>0.54041523886313203</v>
      </c>
      <c r="T2258" s="19">
        <f>YEAR(SalesDataTable[[#This Row],[Order Date]])</f>
        <v>2026</v>
      </c>
      <c r="U2258" s="18" t="str">
        <f>"Q"&amp;ROUNDUP(MONTH(SalesDataTable[[#This Row],[Order Date]])/3,0)</f>
        <v>Q4</v>
      </c>
      <c r="V2258" s="15">
        <f>MONTH(SalesDataTable[[#This Row],[Order Date]])</f>
        <v>11</v>
      </c>
      <c r="W2258" s="18" t="str">
        <f>TEXT(SalesDataTable[[#This Row],[Order Date]],"mmm")</f>
        <v>Nov</v>
      </c>
    </row>
    <row r="2259" spans="1:23" ht="15.6">
      <c r="A2259" s="11">
        <v>939</v>
      </c>
      <c r="B2259" s="12">
        <v>46329</v>
      </c>
      <c r="C2259" s="11">
        <f t="shared" si="245"/>
        <v>2026</v>
      </c>
      <c r="D2259" s="13" t="str">
        <f t="shared" si="246"/>
        <v>Nov</v>
      </c>
      <c r="E2259" s="14" t="str">
        <f t="shared" si="247"/>
        <v>Q4</v>
      </c>
      <c r="F2259" s="11" t="s">
        <v>30</v>
      </c>
      <c r="G2259" s="11" t="s">
        <v>65</v>
      </c>
      <c r="H2259" s="11" t="s">
        <v>43</v>
      </c>
      <c r="I2259" s="11" t="s">
        <v>27</v>
      </c>
      <c r="J2259" s="11" t="s">
        <v>28</v>
      </c>
      <c r="K2259" s="11" t="s">
        <v>46</v>
      </c>
      <c r="L2259" s="15">
        <v>1</v>
      </c>
      <c r="M2259" s="16">
        <v>49.76</v>
      </c>
      <c r="N2259" s="17">
        <v>0.1</v>
      </c>
      <c r="O2259" s="16">
        <v>21.94</v>
      </c>
      <c r="P2259" s="16">
        <f t="shared" si="248"/>
        <v>44.783999999999999</v>
      </c>
      <c r="Q2259" s="16">
        <f t="shared" si="249"/>
        <v>21.94</v>
      </c>
      <c r="R2259" s="16">
        <f t="shared" si="250"/>
        <v>22.844000000000001</v>
      </c>
      <c r="S2259" s="18">
        <f t="shared" si="251"/>
        <v>0.510092890317971</v>
      </c>
      <c r="T2259" s="19">
        <f>YEAR(SalesDataTable[[#This Row],[Order Date]])</f>
        <v>2026</v>
      </c>
      <c r="U2259" s="18" t="str">
        <f>"Q"&amp;ROUNDUP(MONTH(SalesDataTable[[#This Row],[Order Date]])/3,0)</f>
        <v>Q4</v>
      </c>
      <c r="V2259" s="15">
        <f>MONTH(SalesDataTable[[#This Row],[Order Date]])</f>
        <v>11</v>
      </c>
      <c r="W2259" s="18" t="str">
        <f>TEXT(SalesDataTable[[#This Row],[Order Date]],"mmm")</f>
        <v>Nov</v>
      </c>
    </row>
    <row r="2260" spans="1:23" ht="15.6">
      <c r="A2260" s="11">
        <v>1022</v>
      </c>
      <c r="B2260" s="12">
        <v>46329</v>
      </c>
      <c r="C2260" s="11">
        <f t="shared" si="245"/>
        <v>2026</v>
      </c>
      <c r="D2260" s="13" t="str">
        <f t="shared" si="246"/>
        <v>Nov</v>
      </c>
      <c r="E2260" s="14" t="str">
        <f t="shared" si="247"/>
        <v>Q4</v>
      </c>
      <c r="F2260" s="11" t="s">
        <v>44</v>
      </c>
      <c r="G2260" s="11" t="s">
        <v>55</v>
      </c>
      <c r="H2260" s="11" t="s">
        <v>26</v>
      </c>
      <c r="I2260" s="11" t="s">
        <v>27</v>
      </c>
      <c r="J2260" s="11" t="s">
        <v>28</v>
      </c>
      <c r="K2260" s="11" t="s">
        <v>50</v>
      </c>
      <c r="L2260" s="15">
        <v>1</v>
      </c>
      <c r="M2260" s="16">
        <v>39.97</v>
      </c>
      <c r="N2260" s="17">
        <v>0.1</v>
      </c>
      <c r="O2260" s="16">
        <v>16.93</v>
      </c>
      <c r="P2260" s="16">
        <f t="shared" si="248"/>
        <v>35.972999999999999</v>
      </c>
      <c r="Q2260" s="16">
        <f t="shared" si="249"/>
        <v>16.93</v>
      </c>
      <c r="R2260" s="16">
        <f t="shared" si="250"/>
        <v>19.042999999999999</v>
      </c>
      <c r="S2260" s="18">
        <f t="shared" si="251"/>
        <v>0.529369249159092</v>
      </c>
      <c r="T2260" s="19">
        <f>YEAR(SalesDataTable[[#This Row],[Order Date]])</f>
        <v>2026</v>
      </c>
      <c r="U2260" s="18" t="str">
        <f>"Q"&amp;ROUNDUP(MONTH(SalesDataTable[[#This Row],[Order Date]])/3,0)</f>
        <v>Q4</v>
      </c>
      <c r="V2260" s="15">
        <f>MONTH(SalesDataTable[[#This Row],[Order Date]])</f>
        <v>11</v>
      </c>
      <c r="W2260" s="18" t="str">
        <f>TEXT(SalesDataTable[[#This Row],[Order Date]],"mmm")</f>
        <v>Nov</v>
      </c>
    </row>
    <row r="2261" spans="1:23" ht="15.6">
      <c r="A2261" s="11">
        <v>1997</v>
      </c>
      <c r="B2261" s="12">
        <v>46329</v>
      </c>
      <c r="C2261" s="11">
        <f t="shared" si="245"/>
        <v>2026</v>
      </c>
      <c r="D2261" s="13" t="str">
        <f t="shared" si="246"/>
        <v>Nov</v>
      </c>
      <c r="E2261" s="14" t="str">
        <f t="shared" si="247"/>
        <v>Q4</v>
      </c>
      <c r="F2261" s="11" t="s">
        <v>30</v>
      </c>
      <c r="G2261" s="11" t="s">
        <v>67</v>
      </c>
      <c r="H2261" s="11" t="s">
        <v>52</v>
      </c>
      <c r="I2261" s="11" t="s">
        <v>27</v>
      </c>
      <c r="J2261" s="11" t="s">
        <v>47</v>
      </c>
      <c r="K2261" s="11" t="s">
        <v>48</v>
      </c>
      <c r="L2261" s="15">
        <v>2</v>
      </c>
      <c r="M2261" s="16">
        <v>335.46</v>
      </c>
      <c r="N2261" s="17">
        <v>0.1</v>
      </c>
      <c r="O2261" s="16">
        <v>199.87</v>
      </c>
      <c r="P2261" s="16">
        <f t="shared" si="248"/>
        <v>603.82799999999997</v>
      </c>
      <c r="Q2261" s="16">
        <f t="shared" si="249"/>
        <v>399.74</v>
      </c>
      <c r="R2261" s="16">
        <f t="shared" si="250"/>
        <v>204.08799999999999</v>
      </c>
      <c r="S2261" s="18">
        <f t="shared" si="251"/>
        <v>0.337990288625238</v>
      </c>
      <c r="T2261" s="19">
        <f>YEAR(SalesDataTable[[#This Row],[Order Date]])</f>
        <v>2026</v>
      </c>
      <c r="U2261" s="18" t="str">
        <f>"Q"&amp;ROUNDUP(MONTH(SalesDataTable[[#This Row],[Order Date]])/3,0)</f>
        <v>Q4</v>
      </c>
      <c r="V2261" s="15">
        <f>MONTH(SalesDataTable[[#This Row],[Order Date]])</f>
        <v>11</v>
      </c>
      <c r="W2261" s="18" t="str">
        <f>TEXT(SalesDataTable[[#This Row],[Order Date]],"mmm")</f>
        <v>Nov</v>
      </c>
    </row>
    <row r="2262" spans="1:23" ht="15.6">
      <c r="A2262" s="11">
        <v>3978</v>
      </c>
      <c r="B2262" s="12">
        <v>46329</v>
      </c>
      <c r="C2262" s="11">
        <f t="shared" si="245"/>
        <v>2026</v>
      </c>
      <c r="D2262" s="13" t="str">
        <f t="shared" si="246"/>
        <v>Nov</v>
      </c>
      <c r="E2262" s="14" t="str">
        <f t="shared" si="247"/>
        <v>Q4</v>
      </c>
      <c r="F2262" s="11" t="s">
        <v>30</v>
      </c>
      <c r="G2262" s="11" t="s">
        <v>67</v>
      </c>
      <c r="H2262" s="11" t="s">
        <v>26</v>
      </c>
      <c r="I2262" s="11" t="s">
        <v>37</v>
      </c>
      <c r="J2262" s="11" t="s">
        <v>33</v>
      </c>
      <c r="K2262" s="11" t="s">
        <v>61</v>
      </c>
      <c r="L2262" s="15">
        <v>4</v>
      </c>
      <c r="M2262" s="16">
        <v>154.46</v>
      </c>
      <c r="N2262" s="17">
        <v>0.05</v>
      </c>
      <c r="O2262" s="16">
        <v>80.48</v>
      </c>
      <c r="P2262" s="16">
        <f t="shared" si="248"/>
        <v>586.94799999999998</v>
      </c>
      <c r="Q2262" s="16">
        <f t="shared" si="249"/>
        <v>321.92</v>
      </c>
      <c r="R2262" s="16">
        <f t="shared" si="250"/>
        <v>265.02800000000002</v>
      </c>
      <c r="S2262" s="18">
        <f t="shared" si="251"/>
        <v>0.45153574081519998</v>
      </c>
      <c r="T2262" s="19">
        <f>YEAR(SalesDataTable[[#This Row],[Order Date]])</f>
        <v>2026</v>
      </c>
      <c r="U2262" s="18" t="str">
        <f>"Q"&amp;ROUNDUP(MONTH(SalesDataTable[[#This Row],[Order Date]])/3,0)</f>
        <v>Q4</v>
      </c>
      <c r="V2262" s="15">
        <f>MONTH(SalesDataTable[[#This Row],[Order Date]])</f>
        <v>11</v>
      </c>
      <c r="W2262" s="18" t="str">
        <f>TEXT(SalesDataTable[[#This Row],[Order Date]],"mmm")</f>
        <v>Nov</v>
      </c>
    </row>
    <row r="2263" spans="1:23" ht="15.6">
      <c r="A2263" s="11">
        <v>4715</v>
      </c>
      <c r="B2263" s="12">
        <v>46329</v>
      </c>
      <c r="C2263" s="11">
        <f t="shared" si="245"/>
        <v>2026</v>
      </c>
      <c r="D2263" s="13" t="str">
        <f t="shared" si="246"/>
        <v>Nov</v>
      </c>
      <c r="E2263" s="14" t="str">
        <f t="shared" si="247"/>
        <v>Q4</v>
      </c>
      <c r="F2263" s="11" t="s">
        <v>24</v>
      </c>
      <c r="G2263" s="11" t="s">
        <v>25</v>
      </c>
      <c r="H2263" s="11" t="s">
        <v>32</v>
      </c>
      <c r="I2263" s="11" t="s">
        <v>40</v>
      </c>
      <c r="J2263" s="11" t="s">
        <v>58</v>
      </c>
      <c r="K2263" s="11" t="s">
        <v>59</v>
      </c>
      <c r="L2263" s="15">
        <v>10</v>
      </c>
      <c r="M2263" s="16">
        <v>39.869999999999997</v>
      </c>
      <c r="N2263" s="17">
        <v>0.15</v>
      </c>
      <c r="O2263" s="16">
        <v>14.31</v>
      </c>
      <c r="P2263" s="16">
        <f t="shared" si="248"/>
        <v>338.89499999999998</v>
      </c>
      <c r="Q2263" s="16">
        <f t="shared" si="249"/>
        <v>143.1</v>
      </c>
      <c r="R2263" s="16">
        <f t="shared" si="250"/>
        <v>195.79499999999999</v>
      </c>
      <c r="S2263" s="18">
        <f t="shared" si="251"/>
        <v>0.57774531934670004</v>
      </c>
      <c r="T2263" s="19">
        <f>YEAR(SalesDataTable[[#This Row],[Order Date]])</f>
        <v>2026</v>
      </c>
      <c r="U2263" s="18" t="str">
        <f>"Q"&amp;ROUNDUP(MONTH(SalesDataTable[[#This Row],[Order Date]])/3,0)</f>
        <v>Q4</v>
      </c>
      <c r="V2263" s="15">
        <f>MONTH(SalesDataTable[[#This Row],[Order Date]])</f>
        <v>11</v>
      </c>
      <c r="W2263" s="18" t="str">
        <f>TEXT(SalesDataTable[[#This Row],[Order Date]],"mmm")</f>
        <v>Nov</v>
      </c>
    </row>
    <row r="2264" spans="1:23" ht="15.6">
      <c r="A2264" s="11">
        <v>145</v>
      </c>
      <c r="B2264" s="12">
        <v>46330</v>
      </c>
      <c r="C2264" s="11">
        <f t="shared" si="245"/>
        <v>2026</v>
      </c>
      <c r="D2264" s="13" t="str">
        <f t="shared" si="246"/>
        <v>Nov</v>
      </c>
      <c r="E2264" s="14" t="str">
        <f t="shared" si="247"/>
        <v>Q4</v>
      </c>
      <c r="F2264" s="11" t="s">
        <v>24</v>
      </c>
      <c r="G2264" s="11" t="s">
        <v>74</v>
      </c>
      <c r="H2264" s="11" t="s">
        <v>26</v>
      </c>
      <c r="I2264" s="11" t="s">
        <v>40</v>
      </c>
      <c r="J2264" s="11" t="s">
        <v>33</v>
      </c>
      <c r="K2264" s="11" t="s">
        <v>34</v>
      </c>
      <c r="L2264" s="15">
        <v>2</v>
      </c>
      <c r="M2264" s="16">
        <v>93.19</v>
      </c>
      <c r="N2264" s="17">
        <v>0.2</v>
      </c>
      <c r="O2264" s="16">
        <v>45.7</v>
      </c>
      <c r="P2264" s="16">
        <f t="shared" si="248"/>
        <v>149.10400000000001</v>
      </c>
      <c r="Q2264" s="16">
        <f t="shared" si="249"/>
        <v>91.4</v>
      </c>
      <c r="R2264" s="16">
        <f t="shared" si="250"/>
        <v>57.704000000000001</v>
      </c>
      <c r="S2264" s="18">
        <f t="shared" si="251"/>
        <v>0.38700504345959902</v>
      </c>
      <c r="T2264" s="19">
        <f>YEAR(SalesDataTable[[#This Row],[Order Date]])</f>
        <v>2026</v>
      </c>
      <c r="U2264" s="18" t="str">
        <f>"Q"&amp;ROUNDUP(MONTH(SalesDataTable[[#This Row],[Order Date]])/3,0)</f>
        <v>Q4</v>
      </c>
      <c r="V2264" s="15">
        <f>MONTH(SalesDataTable[[#This Row],[Order Date]])</f>
        <v>11</v>
      </c>
      <c r="W2264" s="18" t="str">
        <f>TEXT(SalesDataTable[[#This Row],[Order Date]],"mmm")</f>
        <v>Nov</v>
      </c>
    </row>
    <row r="2265" spans="1:23" ht="15.6">
      <c r="A2265" s="11">
        <v>465</v>
      </c>
      <c r="B2265" s="12">
        <v>46330</v>
      </c>
      <c r="C2265" s="11">
        <f t="shared" si="245"/>
        <v>2026</v>
      </c>
      <c r="D2265" s="13" t="str">
        <f t="shared" si="246"/>
        <v>Nov</v>
      </c>
      <c r="E2265" s="14" t="str">
        <f t="shared" si="247"/>
        <v>Q4</v>
      </c>
      <c r="F2265" s="11" t="s">
        <v>30</v>
      </c>
      <c r="G2265" s="11" t="s">
        <v>67</v>
      </c>
      <c r="H2265" s="11" t="s">
        <v>26</v>
      </c>
      <c r="I2265" s="11" t="s">
        <v>27</v>
      </c>
      <c r="J2265" s="11" t="s">
        <v>58</v>
      </c>
      <c r="K2265" s="11" t="s">
        <v>59</v>
      </c>
      <c r="L2265" s="15">
        <v>3</v>
      </c>
      <c r="M2265" s="16">
        <v>41.29</v>
      </c>
      <c r="N2265" s="17">
        <v>0.05</v>
      </c>
      <c r="O2265" s="16">
        <v>14.43</v>
      </c>
      <c r="P2265" s="16">
        <f t="shared" si="248"/>
        <v>117.6765</v>
      </c>
      <c r="Q2265" s="16">
        <f t="shared" si="249"/>
        <v>43.29</v>
      </c>
      <c r="R2265" s="16">
        <f t="shared" si="250"/>
        <v>74.386499999999998</v>
      </c>
      <c r="S2265" s="18">
        <f t="shared" si="251"/>
        <v>0.63212706020318399</v>
      </c>
      <c r="T2265" s="19">
        <f>YEAR(SalesDataTable[[#This Row],[Order Date]])</f>
        <v>2026</v>
      </c>
      <c r="U2265" s="18" t="str">
        <f>"Q"&amp;ROUNDUP(MONTH(SalesDataTable[[#This Row],[Order Date]])/3,0)</f>
        <v>Q4</v>
      </c>
      <c r="V2265" s="15">
        <f>MONTH(SalesDataTable[[#This Row],[Order Date]])</f>
        <v>11</v>
      </c>
      <c r="W2265" s="18" t="str">
        <f>TEXT(SalesDataTable[[#This Row],[Order Date]],"mmm")</f>
        <v>Nov</v>
      </c>
    </row>
    <row r="2266" spans="1:23" ht="15.6">
      <c r="A2266" s="11">
        <v>1449</v>
      </c>
      <c r="B2266" s="12">
        <v>46330</v>
      </c>
      <c r="C2266" s="11">
        <f t="shared" si="245"/>
        <v>2026</v>
      </c>
      <c r="D2266" s="13" t="str">
        <f t="shared" si="246"/>
        <v>Nov</v>
      </c>
      <c r="E2266" s="14" t="str">
        <f t="shared" si="247"/>
        <v>Q4</v>
      </c>
      <c r="F2266" s="11" t="s">
        <v>44</v>
      </c>
      <c r="G2266" s="11" t="s">
        <v>57</v>
      </c>
      <c r="H2266" s="11" t="s">
        <v>26</v>
      </c>
      <c r="I2266" s="11" t="s">
        <v>27</v>
      </c>
      <c r="J2266" s="11" t="s">
        <v>28</v>
      </c>
      <c r="K2266" s="11" t="s">
        <v>46</v>
      </c>
      <c r="L2266" s="15">
        <v>1</v>
      </c>
      <c r="M2266" s="16">
        <v>50.76</v>
      </c>
      <c r="N2266" s="17">
        <v>0.1</v>
      </c>
      <c r="O2266" s="16">
        <v>22.72</v>
      </c>
      <c r="P2266" s="16">
        <f t="shared" si="248"/>
        <v>45.683999999999997</v>
      </c>
      <c r="Q2266" s="16">
        <f t="shared" si="249"/>
        <v>22.72</v>
      </c>
      <c r="R2266" s="16">
        <f t="shared" si="250"/>
        <v>22.963999999999999</v>
      </c>
      <c r="S2266" s="18">
        <f t="shared" si="251"/>
        <v>0.50267051921898298</v>
      </c>
      <c r="T2266" s="19">
        <f>YEAR(SalesDataTable[[#This Row],[Order Date]])</f>
        <v>2026</v>
      </c>
      <c r="U2266" s="18" t="str">
        <f>"Q"&amp;ROUNDUP(MONTH(SalesDataTable[[#This Row],[Order Date]])/3,0)</f>
        <v>Q4</v>
      </c>
      <c r="V2266" s="15">
        <f>MONTH(SalesDataTable[[#This Row],[Order Date]])</f>
        <v>11</v>
      </c>
      <c r="W2266" s="18" t="str">
        <f>TEXT(SalesDataTable[[#This Row],[Order Date]],"mmm")</f>
        <v>Nov</v>
      </c>
    </row>
    <row r="2267" spans="1:23" ht="15.6">
      <c r="A2267" s="11">
        <v>1802</v>
      </c>
      <c r="B2267" s="12">
        <v>46330</v>
      </c>
      <c r="C2267" s="11">
        <f t="shared" si="245"/>
        <v>2026</v>
      </c>
      <c r="D2267" s="13" t="str">
        <f t="shared" si="246"/>
        <v>Nov</v>
      </c>
      <c r="E2267" s="14" t="str">
        <f t="shared" si="247"/>
        <v>Q4</v>
      </c>
      <c r="F2267" s="11" t="s">
        <v>35</v>
      </c>
      <c r="G2267" s="11" t="s">
        <v>76</v>
      </c>
      <c r="H2267" s="11" t="s">
        <v>43</v>
      </c>
      <c r="I2267" s="11" t="s">
        <v>40</v>
      </c>
      <c r="J2267" s="11" t="s">
        <v>38</v>
      </c>
      <c r="K2267" s="11" t="s">
        <v>39</v>
      </c>
      <c r="L2267" s="15">
        <v>1</v>
      </c>
      <c r="M2267" s="16">
        <v>35.94</v>
      </c>
      <c r="N2267" s="17">
        <v>0.05</v>
      </c>
      <c r="O2267" s="16">
        <v>13.39</v>
      </c>
      <c r="P2267" s="16">
        <f t="shared" si="248"/>
        <v>34.143000000000001</v>
      </c>
      <c r="Q2267" s="16">
        <f t="shared" si="249"/>
        <v>13.39</v>
      </c>
      <c r="R2267" s="16">
        <f t="shared" si="250"/>
        <v>20.753</v>
      </c>
      <c r="S2267" s="18">
        <f t="shared" si="251"/>
        <v>0.60782590867820596</v>
      </c>
      <c r="T2267" s="19">
        <f>YEAR(SalesDataTable[[#This Row],[Order Date]])</f>
        <v>2026</v>
      </c>
      <c r="U2267" s="18" t="str">
        <f>"Q"&amp;ROUNDUP(MONTH(SalesDataTable[[#This Row],[Order Date]])/3,0)</f>
        <v>Q4</v>
      </c>
      <c r="V2267" s="15">
        <f>MONTH(SalesDataTable[[#This Row],[Order Date]])</f>
        <v>11</v>
      </c>
      <c r="W2267" s="18" t="str">
        <f>TEXT(SalesDataTable[[#This Row],[Order Date]],"mmm")</f>
        <v>Nov</v>
      </c>
    </row>
    <row r="2268" spans="1:23" ht="15.6">
      <c r="A2268" s="11">
        <v>2645</v>
      </c>
      <c r="B2268" s="12">
        <v>46330</v>
      </c>
      <c r="C2268" s="11">
        <f t="shared" si="245"/>
        <v>2026</v>
      </c>
      <c r="D2268" s="13" t="str">
        <f t="shared" si="246"/>
        <v>Nov</v>
      </c>
      <c r="E2268" s="14" t="str">
        <f t="shared" si="247"/>
        <v>Q4</v>
      </c>
      <c r="F2268" s="11" t="s">
        <v>24</v>
      </c>
      <c r="G2268" s="11" t="s">
        <v>74</v>
      </c>
      <c r="H2268" s="11" t="s">
        <v>43</v>
      </c>
      <c r="I2268" s="11" t="s">
        <v>37</v>
      </c>
      <c r="J2268" s="11" t="s">
        <v>33</v>
      </c>
      <c r="K2268" s="11" t="s">
        <v>70</v>
      </c>
      <c r="L2268" s="15">
        <v>4</v>
      </c>
      <c r="M2268" s="16">
        <v>70.010000000000005</v>
      </c>
      <c r="N2268" s="17">
        <v>0.05</v>
      </c>
      <c r="O2268" s="16">
        <v>31.43</v>
      </c>
      <c r="P2268" s="16">
        <f t="shared" si="248"/>
        <v>266.03800000000001</v>
      </c>
      <c r="Q2268" s="16">
        <f t="shared" si="249"/>
        <v>125.72</v>
      </c>
      <c r="R2268" s="16">
        <f t="shared" si="250"/>
        <v>140.31800000000001</v>
      </c>
      <c r="S2268" s="18">
        <f t="shared" si="251"/>
        <v>0.52743593020545898</v>
      </c>
      <c r="T2268" s="19">
        <f>YEAR(SalesDataTable[[#This Row],[Order Date]])</f>
        <v>2026</v>
      </c>
      <c r="U2268" s="18" t="str">
        <f>"Q"&amp;ROUNDUP(MONTH(SalesDataTable[[#This Row],[Order Date]])/3,0)</f>
        <v>Q4</v>
      </c>
      <c r="V2268" s="15">
        <f>MONTH(SalesDataTable[[#This Row],[Order Date]])</f>
        <v>11</v>
      </c>
      <c r="W2268" s="18" t="str">
        <f>TEXT(SalesDataTable[[#This Row],[Order Date]],"mmm")</f>
        <v>Nov</v>
      </c>
    </row>
    <row r="2269" spans="1:23" ht="15.6">
      <c r="A2269" s="11">
        <v>3539</v>
      </c>
      <c r="B2269" s="12">
        <v>46330</v>
      </c>
      <c r="C2269" s="11">
        <f t="shared" si="245"/>
        <v>2026</v>
      </c>
      <c r="D2269" s="13" t="str">
        <f t="shared" si="246"/>
        <v>Nov</v>
      </c>
      <c r="E2269" s="14" t="str">
        <f t="shared" si="247"/>
        <v>Q4</v>
      </c>
      <c r="F2269" s="11" t="s">
        <v>24</v>
      </c>
      <c r="G2269" s="11" t="s">
        <v>74</v>
      </c>
      <c r="H2269" s="11" t="s">
        <v>52</v>
      </c>
      <c r="I2269" s="11" t="s">
        <v>27</v>
      </c>
      <c r="J2269" s="11" t="s">
        <v>33</v>
      </c>
      <c r="K2269" s="11" t="s">
        <v>61</v>
      </c>
      <c r="L2269" s="15">
        <v>3</v>
      </c>
      <c r="M2269" s="16">
        <v>152.32</v>
      </c>
      <c r="N2269" s="17">
        <v>0.1</v>
      </c>
      <c r="O2269" s="16">
        <v>79.36</v>
      </c>
      <c r="P2269" s="16">
        <f t="shared" si="248"/>
        <v>411.26400000000001</v>
      </c>
      <c r="Q2269" s="16">
        <f t="shared" si="249"/>
        <v>238.08</v>
      </c>
      <c r="R2269" s="16">
        <f t="shared" si="250"/>
        <v>173.184</v>
      </c>
      <c r="S2269" s="18">
        <f t="shared" si="251"/>
        <v>0.42110177404295102</v>
      </c>
      <c r="T2269" s="19">
        <f>YEAR(SalesDataTable[[#This Row],[Order Date]])</f>
        <v>2026</v>
      </c>
      <c r="U2269" s="18" t="str">
        <f>"Q"&amp;ROUNDUP(MONTH(SalesDataTable[[#This Row],[Order Date]])/3,0)</f>
        <v>Q4</v>
      </c>
      <c r="V2269" s="15">
        <f>MONTH(SalesDataTable[[#This Row],[Order Date]])</f>
        <v>11</v>
      </c>
      <c r="W2269" s="18" t="str">
        <f>TEXT(SalesDataTable[[#This Row],[Order Date]],"mmm")</f>
        <v>Nov</v>
      </c>
    </row>
    <row r="2270" spans="1:23" ht="15.6">
      <c r="A2270" s="11">
        <v>4309</v>
      </c>
      <c r="B2270" s="12">
        <v>46330</v>
      </c>
      <c r="C2270" s="11">
        <f t="shared" si="245"/>
        <v>2026</v>
      </c>
      <c r="D2270" s="13" t="str">
        <f t="shared" si="246"/>
        <v>Nov</v>
      </c>
      <c r="E2270" s="14" t="str">
        <f t="shared" si="247"/>
        <v>Q4</v>
      </c>
      <c r="F2270" s="11" t="s">
        <v>44</v>
      </c>
      <c r="G2270" s="11" t="s">
        <v>57</v>
      </c>
      <c r="H2270" s="11" t="s">
        <v>26</v>
      </c>
      <c r="I2270" s="11" t="s">
        <v>40</v>
      </c>
      <c r="J2270" s="11" t="s">
        <v>28</v>
      </c>
      <c r="K2270" s="11" t="s">
        <v>46</v>
      </c>
      <c r="L2270" s="15">
        <v>1</v>
      </c>
      <c r="M2270" s="16">
        <v>50.32</v>
      </c>
      <c r="N2270" s="17">
        <v>0.05</v>
      </c>
      <c r="O2270" s="16">
        <v>22.46</v>
      </c>
      <c r="P2270" s="16">
        <f t="shared" si="248"/>
        <v>47.804000000000002</v>
      </c>
      <c r="Q2270" s="16">
        <f t="shared" si="249"/>
        <v>22.46</v>
      </c>
      <c r="R2270" s="16">
        <f t="shared" si="250"/>
        <v>25.344000000000001</v>
      </c>
      <c r="S2270" s="18">
        <f t="shared" si="251"/>
        <v>0.53016483976236295</v>
      </c>
      <c r="T2270" s="19">
        <f>YEAR(SalesDataTable[[#This Row],[Order Date]])</f>
        <v>2026</v>
      </c>
      <c r="U2270" s="18" t="str">
        <f>"Q"&amp;ROUNDUP(MONTH(SalesDataTable[[#This Row],[Order Date]])/3,0)</f>
        <v>Q4</v>
      </c>
      <c r="V2270" s="15">
        <f>MONTH(SalesDataTable[[#This Row],[Order Date]])</f>
        <v>11</v>
      </c>
      <c r="W2270" s="18" t="str">
        <f>TEXT(SalesDataTable[[#This Row],[Order Date]],"mmm")</f>
        <v>Nov</v>
      </c>
    </row>
    <row r="2271" spans="1:23" ht="15.6">
      <c r="A2271" s="11">
        <v>4355</v>
      </c>
      <c r="B2271" s="12">
        <v>46330</v>
      </c>
      <c r="C2271" s="11">
        <f t="shared" si="245"/>
        <v>2026</v>
      </c>
      <c r="D2271" s="13" t="str">
        <f t="shared" si="246"/>
        <v>Nov</v>
      </c>
      <c r="E2271" s="14" t="str">
        <f t="shared" si="247"/>
        <v>Q4</v>
      </c>
      <c r="F2271" s="11" t="s">
        <v>35</v>
      </c>
      <c r="G2271" s="11" t="s">
        <v>36</v>
      </c>
      <c r="H2271" s="11" t="s">
        <v>43</v>
      </c>
      <c r="I2271" s="11" t="s">
        <v>27</v>
      </c>
      <c r="J2271" s="11" t="s">
        <v>33</v>
      </c>
      <c r="K2271" s="11" t="s">
        <v>61</v>
      </c>
      <c r="L2271" s="15">
        <v>2</v>
      </c>
      <c r="M2271" s="16">
        <v>151.04</v>
      </c>
      <c r="N2271" s="17">
        <v>0.15</v>
      </c>
      <c r="O2271" s="16">
        <v>76.97</v>
      </c>
      <c r="P2271" s="16">
        <f t="shared" si="248"/>
        <v>256.76799999999997</v>
      </c>
      <c r="Q2271" s="16">
        <f t="shared" si="249"/>
        <v>153.94</v>
      </c>
      <c r="R2271" s="16">
        <f t="shared" si="250"/>
        <v>102.828</v>
      </c>
      <c r="S2271" s="18">
        <f t="shared" si="251"/>
        <v>0.40047046360917199</v>
      </c>
      <c r="T2271" s="19">
        <f>YEAR(SalesDataTable[[#This Row],[Order Date]])</f>
        <v>2026</v>
      </c>
      <c r="U2271" s="18" t="str">
        <f>"Q"&amp;ROUNDUP(MONTH(SalesDataTable[[#This Row],[Order Date]])/3,0)</f>
        <v>Q4</v>
      </c>
      <c r="V2271" s="15">
        <f>MONTH(SalesDataTable[[#This Row],[Order Date]])</f>
        <v>11</v>
      </c>
      <c r="W2271" s="18" t="str">
        <f>TEXT(SalesDataTable[[#This Row],[Order Date]],"mmm")</f>
        <v>Nov</v>
      </c>
    </row>
    <row r="2272" spans="1:23" ht="15.6">
      <c r="A2272" s="11">
        <v>5052</v>
      </c>
      <c r="B2272" s="12">
        <v>46330</v>
      </c>
      <c r="C2272" s="11">
        <f t="shared" si="245"/>
        <v>2026</v>
      </c>
      <c r="D2272" s="13" t="str">
        <f t="shared" si="246"/>
        <v>Nov</v>
      </c>
      <c r="E2272" s="14" t="str">
        <f t="shared" si="247"/>
        <v>Q4</v>
      </c>
      <c r="F2272" s="11" t="s">
        <v>24</v>
      </c>
      <c r="G2272" s="11" t="s">
        <v>74</v>
      </c>
      <c r="H2272" s="11" t="s">
        <v>52</v>
      </c>
      <c r="I2272" s="11" t="s">
        <v>27</v>
      </c>
      <c r="J2272" s="11" t="s">
        <v>28</v>
      </c>
      <c r="K2272" s="11" t="s">
        <v>50</v>
      </c>
      <c r="L2272" s="15">
        <v>3</v>
      </c>
      <c r="M2272" s="16">
        <v>41.12</v>
      </c>
      <c r="N2272" s="17">
        <v>0.1</v>
      </c>
      <c r="O2272" s="16">
        <v>16.670000000000002</v>
      </c>
      <c r="P2272" s="16">
        <f t="shared" si="248"/>
        <v>111.024</v>
      </c>
      <c r="Q2272" s="16">
        <f t="shared" si="249"/>
        <v>50.01</v>
      </c>
      <c r="R2272" s="16">
        <f t="shared" si="250"/>
        <v>61.014000000000003</v>
      </c>
      <c r="S2272" s="18">
        <f t="shared" si="251"/>
        <v>0.54955685257241704</v>
      </c>
      <c r="T2272" s="19">
        <f>YEAR(SalesDataTable[[#This Row],[Order Date]])</f>
        <v>2026</v>
      </c>
      <c r="U2272" s="18" t="str">
        <f>"Q"&amp;ROUNDUP(MONTH(SalesDataTable[[#This Row],[Order Date]])/3,0)</f>
        <v>Q4</v>
      </c>
      <c r="V2272" s="15">
        <f>MONTH(SalesDataTable[[#This Row],[Order Date]])</f>
        <v>11</v>
      </c>
      <c r="W2272" s="18" t="str">
        <f>TEXT(SalesDataTable[[#This Row],[Order Date]],"mmm")</f>
        <v>Nov</v>
      </c>
    </row>
    <row r="2273" spans="1:23" ht="15.6">
      <c r="A2273" s="11">
        <v>9</v>
      </c>
      <c r="B2273" s="12">
        <v>46331</v>
      </c>
      <c r="C2273" s="11">
        <f t="shared" si="245"/>
        <v>2026</v>
      </c>
      <c r="D2273" s="13" t="str">
        <f t="shared" si="246"/>
        <v>Nov</v>
      </c>
      <c r="E2273" s="14" t="str">
        <f t="shared" si="247"/>
        <v>Q4</v>
      </c>
      <c r="F2273" s="11" t="s">
        <v>24</v>
      </c>
      <c r="G2273" s="11" t="s">
        <v>74</v>
      </c>
      <c r="H2273" s="11" t="s">
        <v>26</v>
      </c>
      <c r="I2273" s="11" t="s">
        <v>37</v>
      </c>
      <c r="J2273" s="11" t="s">
        <v>33</v>
      </c>
      <c r="K2273" s="11" t="s">
        <v>41</v>
      </c>
      <c r="L2273" s="15">
        <v>1</v>
      </c>
      <c r="M2273" s="16">
        <v>140.59</v>
      </c>
      <c r="N2273" s="17">
        <v>0.1</v>
      </c>
      <c r="O2273" s="16">
        <v>79.510000000000005</v>
      </c>
      <c r="P2273" s="16">
        <f t="shared" si="248"/>
        <v>126.53100000000001</v>
      </c>
      <c r="Q2273" s="16">
        <f t="shared" si="249"/>
        <v>79.510000000000005</v>
      </c>
      <c r="R2273" s="16">
        <f t="shared" si="250"/>
        <v>47.021000000000001</v>
      </c>
      <c r="S2273" s="18">
        <f t="shared" si="251"/>
        <v>0.37161644182058201</v>
      </c>
      <c r="T2273" s="19">
        <f>YEAR(SalesDataTable[[#This Row],[Order Date]])</f>
        <v>2026</v>
      </c>
      <c r="U2273" s="18" t="str">
        <f>"Q"&amp;ROUNDUP(MONTH(SalesDataTable[[#This Row],[Order Date]])/3,0)</f>
        <v>Q4</v>
      </c>
      <c r="V2273" s="15">
        <f>MONTH(SalesDataTable[[#This Row],[Order Date]])</f>
        <v>11</v>
      </c>
      <c r="W2273" s="18" t="str">
        <f>TEXT(SalesDataTable[[#This Row],[Order Date]],"mmm")</f>
        <v>Nov</v>
      </c>
    </row>
    <row r="2274" spans="1:23" ht="15.6">
      <c r="A2274" s="11">
        <v>703</v>
      </c>
      <c r="B2274" s="12">
        <v>46331</v>
      </c>
      <c r="C2274" s="11">
        <f t="shared" si="245"/>
        <v>2026</v>
      </c>
      <c r="D2274" s="13" t="str">
        <f t="shared" si="246"/>
        <v>Nov</v>
      </c>
      <c r="E2274" s="14" t="str">
        <f t="shared" si="247"/>
        <v>Q4</v>
      </c>
      <c r="F2274" s="11" t="s">
        <v>30</v>
      </c>
      <c r="G2274" s="11" t="s">
        <v>73</v>
      </c>
      <c r="H2274" s="11" t="s">
        <v>26</v>
      </c>
      <c r="I2274" s="11" t="s">
        <v>27</v>
      </c>
      <c r="J2274" s="11" t="s">
        <v>38</v>
      </c>
      <c r="K2274" s="11" t="s">
        <v>72</v>
      </c>
      <c r="L2274" s="15">
        <v>2</v>
      </c>
      <c r="M2274" s="16">
        <v>160.68</v>
      </c>
      <c r="N2274" s="17">
        <v>0</v>
      </c>
      <c r="O2274" s="16">
        <v>89.49</v>
      </c>
      <c r="P2274" s="16">
        <f t="shared" si="248"/>
        <v>321.36</v>
      </c>
      <c r="Q2274" s="16">
        <f t="shared" si="249"/>
        <v>178.98</v>
      </c>
      <c r="R2274" s="16">
        <f t="shared" si="250"/>
        <v>142.38</v>
      </c>
      <c r="S2274" s="18">
        <f t="shared" si="251"/>
        <v>0.44305451829723702</v>
      </c>
      <c r="T2274" s="19">
        <f>YEAR(SalesDataTable[[#This Row],[Order Date]])</f>
        <v>2026</v>
      </c>
      <c r="U2274" s="18" t="str">
        <f>"Q"&amp;ROUNDUP(MONTH(SalesDataTable[[#This Row],[Order Date]])/3,0)</f>
        <v>Q4</v>
      </c>
      <c r="V2274" s="15">
        <f>MONTH(SalesDataTable[[#This Row],[Order Date]])</f>
        <v>11</v>
      </c>
      <c r="W2274" s="18" t="str">
        <f>TEXT(SalesDataTable[[#This Row],[Order Date]],"mmm")</f>
        <v>Nov</v>
      </c>
    </row>
    <row r="2275" spans="1:23" ht="15.6">
      <c r="A2275" s="11">
        <v>1627</v>
      </c>
      <c r="B2275" s="12">
        <v>46331</v>
      </c>
      <c r="C2275" s="11">
        <f t="shared" si="245"/>
        <v>2026</v>
      </c>
      <c r="D2275" s="13" t="str">
        <f t="shared" si="246"/>
        <v>Nov</v>
      </c>
      <c r="E2275" s="14" t="str">
        <f t="shared" si="247"/>
        <v>Q4</v>
      </c>
      <c r="F2275" s="11" t="s">
        <v>44</v>
      </c>
      <c r="G2275" s="11" t="s">
        <v>45</v>
      </c>
      <c r="H2275" s="11" t="s">
        <v>26</v>
      </c>
      <c r="I2275" s="11" t="s">
        <v>27</v>
      </c>
      <c r="J2275" s="11" t="s">
        <v>58</v>
      </c>
      <c r="K2275" s="11" t="s">
        <v>69</v>
      </c>
      <c r="L2275" s="15">
        <v>6</v>
      </c>
      <c r="M2275" s="16">
        <v>49.7</v>
      </c>
      <c r="N2275" s="17">
        <v>0</v>
      </c>
      <c r="O2275" s="16">
        <v>22.34</v>
      </c>
      <c r="P2275" s="16">
        <f t="shared" si="248"/>
        <v>298.2</v>
      </c>
      <c r="Q2275" s="16">
        <f t="shared" si="249"/>
        <v>134.04</v>
      </c>
      <c r="R2275" s="16">
        <f t="shared" si="250"/>
        <v>164.16</v>
      </c>
      <c r="S2275" s="18">
        <f t="shared" si="251"/>
        <v>0.55050301810865199</v>
      </c>
      <c r="T2275" s="19">
        <f>YEAR(SalesDataTable[[#This Row],[Order Date]])</f>
        <v>2026</v>
      </c>
      <c r="U2275" s="18" t="str">
        <f>"Q"&amp;ROUNDUP(MONTH(SalesDataTable[[#This Row],[Order Date]])/3,0)</f>
        <v>Q4</v>
      </c>
      <c r="V2275" s="15">
        <f>MONTH(SalesDataTable[[#This Row],[Order Date]])</f>
        <v>11</v>
      </c>
      <c r="W2275" s="18" t="str">
        <f>TEXT(SalesDataTable[[#This Row],[Order Date]],"mmm")</f>
        <v>Nov</v>
      </c>
    </row>
    <row r="2276" spans="1:23" ht="15.6">
      <c r="A2276" s="11">
        <v>1760</v>
      </c>
      <c r="B2276" s="12">
        <v>46331</v>
      </c>
      <c r="C2276" s="11">
        <f t="shared" si="245"/>
        <v>2026</v>
      </c>
      <c r="D2276" s="13" t="str">
        <f t="shared" si="246"/>
        <v>Nov</v>
      </c>
      <c r="E2276" s="14" t="str">
        <f t="shared" si="247"/>
        <v>Q4</v>
      </c>
      <c r="F2276" s="11" t="s">
        <v>30</v>
      </c>
      <c r="G2276" s="11" t="s">
        <v>65</v>
      </c>
      <c r="H2276" s="11" t="s">
        <v>43</v>
      </c>
      <c r="I2276" s="11" t="s">
        <v>27</v>
      </c>
      <c r="J2276" s="11" t="s">
        <v>28</v>
      </c>
      <c r="K2276" s="11" t="s">
        <v>29</v>
      </c>
      <c r="L2276" s="15">
        <v>3</v>
      </c>
      <c r="M2276" s="16">
        <v>80.400000000000006</v>
      </c>
      <c r="N2276" s="17">
        <v>0.05</v>
      </c>
      <c r="O2276" s="16">
        <v>42.82</v>
      </c>
      <c r="P2276" s="16">
        <f t="shared" si="248"/>
        <v>229.14</v>
      </c>
      <c r="Q2276" s="16">
        <f t="shared" si="249"/>
        <v>128.46</v>
      </c>
      <c r="R2276" s="16">
        <f t="shared" si="250"/>
        <v>100.68</v>
      </c>
      <c r="S2276" s="18">
        <f t="shared" si="251"/>
        <v>0.43938203718250901</v>
      </c>
      <c r="T2276" s="19">
        <f>YEAR(SalesDataTable[[#This Row],[Order Date]])</f>
        <v>2026</v>
      </c>
      <c r="U2276" s="18" t="str">
        <f>"Q"&amp;ROUNDUP(MONTH(SalesDataTable[[#This Row],[Order Date]])/3,0)</f>
        <v>Q4</v>
      </c>
      <c r="V2276" s="15">
        <f>MONTH(SalesDataTable[[#This Row],[Order Date]])</f>
        <v>11</v>
      </c>
      <c r="W2276" s="18" t="str">
        <f>TEXT(SalesDataTable[[#This Row],[Order Date]],"mmm")</f>
        <v>Nov</v>
      </c>
    </row>
    <row r="2277" spans="1:23" ht="15.6">
      <c r="A2277" s="11">
        <v>2268</v>
      </c>
      <c r="B2277" s="12">
        <v>46331</v>
      </c>
      <c r="C2277" s="11">
        <f t="shared" si="245"/>
        <v>2026</v>
      </c>
      <c r="D2277" s="13" t="str">
        <f t="shared" si="246"/>
        <v>Nov</v>
      </c>
      <c r="E2277" s="14" t="str">
        <f t="shared" si="247"/>
        <v>Q4</v>
      </c>
      <c r="F2277" s="11" t="s">
        <v>30</v>
      </c>
      <c r="G2277" s="11" t="s">
        <v>31</v>
      </c>
      <c r="H2277" s="11" t="s">
        <v>43</v>
      </c>
      <c r="I2277" s="11" t="s">
        <v>37</v>
      </c>
      <c r="J2277" s="11" t="s">
        <v>33</v>
      </c>
      <c r="K2277" s="11" t="s">
        <v>61</v>
      </c>
      <c r="L2277" s="15">
        <v>4</v>
      </c>
      <c r="M2277" s="16">
        <v>151.38999999999999</v>
      </c>
      <c r="N2277" s="17">
        <v>0.05</v>
      </c>
      <c r="O2277" s="16">
        <v>80.66</v>
      </c>
      <c r="P2277" s="16">
        <f t="shared" si="248"/>
        <v>575.28200000000004</v>
      </c>
      <c r="Q2277" s="16">
        <f t="shared" si="249"/>
        <v>322.64</v>
      </c>
      <c r="R2277" s="16">
        <f t="shared" si="250"/>
        <v>252.642</v>
      </c>
      <c r="S2277" s="18">
        <f t="shared" si="251"/>
        <v>0.43916201097896301</v>
      </c>
      <c r="T2277" s="19">
        <f>YEAR(SalesDataTable[[#This Row],[Order Date]])</f>
        <v>2026</v>
      </c>
      <c r="U2277" s="18" t="str">
        <f>"Q"&amp;ROUNDUP(MONTH(SalesDataTable[[#This Row],[Order Date]])/3,0)</f>
        <v>Q4</v>
      </c>
      <c r="V2277" s="15">
        <f>MONTH(SalesDataTable[[#This Row],[Order Date]])</f>
        <v>11</v>
      </c>
      <c r="W2277" s="18" t="str">
        <f>TEXT(SalesDataTable[[#This Row],[Order Date]],"mmm")</f>
        <v>Nov</v>
      </c>
    </row>
    <row r="2278" spans="1:23" ht="15.6">
      <c r="A2278" s="11">
        <v>2636</v>
      </c>
      <c r="B2278" s="12">
        <v>46331</v>
      </c>
      <c r="C2278" s="11">
        <f t="shared" si="245"/>
        <v>2026</v>
      </c>
      <c r="D2278" s="13" t="str">
        <f t="shared" si="246"/>
        <v>Nov</v>
      </c>
      <c r="E2278" s="14" t="str">
        <f t="shared" si="247"/>
        <v>Q4</v>
      </c>
      <c r="F2278" s="11" t="s">
        <v>30</v>
      </c>
      <c r="G2278" s="11" t="s">
        <v>73</v>
      </c>
      <c r="H2278" s="11" t="s">
        <v>43</v>
      </c>
      <c r="I2278" s="11" t="s">
        <v>40</v>
      </c>
      <c r="J2278" s="11" t="s">
        <v>38</v>
      </c>
      <c r="K2278" s="11" t="s">
        <v>56</v>
      </c>
      <c r="L2278" s="15">
        <v>2</v>
      </c>
      <c r="M2278" s="16">
        <v>45.44</v>
      </c>
      <c r="N2278" s="17">
        <v>0.05</v>
      </c>
      <c r="O2278" s="16">
        <v>18.2</v>
      </c>
      <c r="P2278" s="16">
        <f t="shared" si="248"/>
        <v>86.335999999999999</v>
      </c>
      <c r="Q2278" s="16">
        <f t="shared" si="249"/>
        <v>36.4</v>
      </c>
      <c r="R2278" s="16">
        <f t="shared" si="250"/>
        <v>49.936</v>
      </c>
      <c r="S2278" s="18">
        <f t="shared" si="251"/>
        <v>0.57839140103780595</v>
      </c>
      <c r="T2278" s="19">
        <f>YEAR(SalesDataTable[[#This Row],[Order Date]])</f>
        <v>2026</v>
      </c>
      <c r="U2278" s="18" t="str">
        <f>"Q"&amp;ROUNDUP(MONTH(SalesDataTable[[#This Row],[Order Date]])/3,0)</f>
        <v>Q4</v>
      </c>
      <c r="V2278" s="15">
        <f>MONTH(SalesDataTable[[#This Row],[Order Date]])</f>
        <v>11</v>
      </c>
      <c r="W2278" s="18" t="str">
        <f>TEXT(SalesDataTable[[#This Row],[Order Date]],"mmm")</f>
        <v>Nov</v>
      </c>
    </row>
    <row r="2279" spans="1:23" ht="15.6">
      <c r="A2279" s="11">
        <v>3255</v>
      </c>
      <c r="B2279" s="12">
        <v>46331</v>
      </c>
      <c r="C2279" s="11">
        <f t="shared" si="245"/>
        <v>2026</v>
      </c>
      <c r="D2279" s="13" t="str">
        <f t="shared" si="246"/>
        <v>Nov</v>
      </c>
      <c r="E2279" s="14" t="str">
        <f t="shared" si="247"/>
        <v>Q4</v>
      </c>
      <c r="F2279" s="11" t="s">
        <v>44</v>
      </c>
      <c r="G2279" s="11" t="s">
        <v>71</v>
      </c>
      <c r="H2279" s="11" t="s">
        <v>26</v>
      </c>
      <c r="I2279" s="11" t="s">
        <v>37</v>
      </c>
      <c r="J2279" s="11" t="s">
        <v>33</v>
      </c>
      <c r="K2279" s="11" t="s">
        <v>70</v>
      </c>
      <c r="L2279" s="15">
        <v>2</v>
      </c>
      <c r="M2279" s="16">
        <v>70.790000000000006</v>
      </c>
      <c r="N2279" s="17">
        <v>0.15</v>
      </c>
      <c r="O2279" s="16">
        <v>33.32</v>
      </c>
      <c r="P2279" s="16">
        <f t="shared" si="248"/>
        <v>120.343</v>
      </c>
      <c r="Q2279" s="16">
        <f t="shared" si="249"/>
        <v>66.64</v>
      </c>
      <c r="R2279" s="16">
        <f t="shared" si="250"/>
        <v>53.703000000000003</v>
      </c>
      <c r="S2279" s="18">
        <f t="shared" si="251"/>
        <v>0.44624947026416201</v>
      </c>
      <c r="T2279" s="19">
        <f>YEAR(SalesDataTable[[#This Row],[Order Date]])</f>
        <v>2026</v>
      </c>
      <c r="U2279" s="18" t="str">
        <f>"Q"&amp;ROUNDUP(MONTH(SalesDataTable[[#This Row],[Order Date]])/3,0)</f>
        <v>Q4</v>
      </c>
      <c r="V2279" s="15">
        <f>MONTH(SalesDataTable[[#This Row],[Order Date]])</f>
        <v>11</v>
      </c>
      <c r="W2279" s="18" t="str">
        <f>TEXT(SalesDataTable[[#This Row],[Order Date]],"mmm")</f>
        <v>Nov</v>
      </c>
    </row>
    <row r="2280" spans="1:23" ht="15.6">
      <c r="A2280" s="11">
        <v>4326</v>
      </c>
      <c r="B2280" s="12">
        <v>46331</v>
      </c>
      <c r="C2280" s="11">
        <f t="shared" si="245"/>
        <v>2026</v>
      </c>
      <c r="D2280" s="13" t="str">
        <f t="shared" si="246"/>
        <v>Nov</v>
      </c>
      <c r="E2280" s="14" t="str">
        <f t="shared" si="247"/>
        <v>Q4</v>
      </c>
      <c r="F2280" s="11" t="s">
        <v>35</v>
      </c>
      <c r="G2280" s="11" t="s">
        <v>49</v>
      </c>
      <c r="H2280" s="11" t="s">
        <v>43</v>
      </c>
      <c r="I2280" s="11" t="s">
        <v>27</v>
      </c>
      <c r="J2280" s="11" t="s">
        <v>38</v>
      </c>
      <c r="K2280" s="11" t="s">
        <v>39</v>
      </c>
      <c r="L2280" s="15">
        <v>1</v>
      </c>
      <c r="M2280" s="16">
        <v>35.630000000000003</v>
      </c>
      <c r="N2280" s="17">
        <v>0</v>
      </c>
      <c r="O2280" s="16">
        <v>13.47</v>
      </c>
      <c r="P2280" s="16">
        <f t="shared" si="248"/>
        <v>35.630000000000003</v>
      </c>
      <c r="Q2280" s="16">
        <f t="shared" si="249"/>
        <v>13.47</v>
      </c>
      <c r="R2280" s="16">
        <f t="shared" si="250"/>
        <v>22.16</v>
      </c>
      <c r="S2280" s="18">
        <f t="shared" si="251"/>
        <v>0.62194779680044898</v>
      </c>
      <c r="T2280" s="19">
        <f>YEAR(SalesDataTable[[#This Row],[Order Date]])</f>
        <v>2026</v>
      </c>
      <c r="U2280" s="18" t="str">
        <f>"Q"&amp;ROUNDUP(MONTH(SalesDataTable[[#This Row],[Order Date]])/3,0)</f>
        <v>Q4</v>
      </c>
      <c r="V2280" s="15">
        <f>MONTH(SalesDataTable[[#This Row],[Order Date]])</f>
        <v>11</v>
      </c>
      <c r="W2280" s="18" t="str">
        <f>TEXT(SalesDataTable[[#This Row],[Order Date]],"mmm")</f>
        <v>Nov</v>
      </c>
    </row>
    <row r="2281" spans="1:23" ht="15.6">
      <c r="A2281" s="11">
        <v>4346</v>
      </c>
      <c r="B2281" s="12">
        <v>46331</v>
      </c>
      <c r="C2281" s="11">
        <f t="shared" si="245"/>
        <v>2026</v>
      </c>
      <c r="D2281" s="13" t="str">
        <f t="shared" si="246"/>
        <v>Nov</v>
      </c>
      <c r="E2281" s="14" t="str">
        <f t="shared" si="247"/>
        <v>Q4</v>
      </c>
      <c r="F2281" s="11" t="s">
        <v>24</v>
      </c>
      <c r="G2281" s="11" t="s">
        <v>74</v>
      </c>
      <c r="H2281" s="11" t="s">
        <v>26</v>
      </c>
      <c r="I2281" s="11" t="s">
        <v>40</v>
      </c>
      <c r="J2281" s="11" t="s">
        <v>33</v>
      </c>
      <c r="K2281" s="11" t="s">
        <v>70</v>
      </c>
      <c r="L2281" s="15">
        <v>3</v>
      </c>
      <c r="M2281" s="16">
        <v>73.010000000000005</v>
      </c>
      <c r="N2281" s="17">
        <v>0.15</v>
      </c>
      <c r="O2281" s="16">
        <v>32.49</v>
      </c>
      <c r="P2281" s="16">
        <f t="shared" si="248"/>
        <v>186.1755</v>
      </c>
      <c r="Q2281" s="16">
        <f t="shared" si="249"/>
        <v>97.47</v>
      </c>
      <c r="R2281" s="16">
        <f t="shared" si="250"/>
        <v>88.705500000000001</v>
      </c>
      <c r="S2281" s="18">
        <f t="shared" si="251"/>
        <v>0.47646172562984901</v>
      </c>
      <c r="T2281" s="19">
        <f>YEAR(SalesDataTable[[#This Row],[Order Date]])</f>
        <v>2026</v>
      </c>
      <c r="U2281" s="18" t="str">
        <f>"Q"&amp;ROUNDUP(MONTH(SalesDataTable[[#This Row],[Order Date]])/3,0)</f>
        <v>Q4</v>
      </c>
      <c r="V2281" s="15">
        <f>MONTH(SalesDataTable[[#This Row],[Order Date]])</f>
        <v>11</v>
      </c>
      <c r="W2281" s="18" t="str">
        <f>TEXT(SalesDataTable[[#This Row],[Order Date]],"mmm")</f>
        <v>Nov</v>
      </c>
    </row>
    <row r="2282" spans="1:23" ht="15.6">
      <c r="A2282" s="11">
        <v>266</v>
      </c>
      <c r="B2282" s="12">
        <v>46332</v>
      </c>
      <c r="C2282" s="11">
        <f t="shared" si="245"/>
        <v>2026</v>
      </c>
      <c r="D2282" s="13" t="str">
        <f t="shared" si="246"/>
        <v>Nov</v>
      </c>
      <c r="E2282" s="14" t="str">
        <f t="shared" si="247"/>
        <v>Q4</v>
      </c>
      <c r="F2282" s="11" t="s">
        <v>30</v>
      </c>
      <c r="G2282" s="11" t="s">
        <v>31</v>
      </c>
      <c r="H2282" s="11" t="s">
        <v>52</v>
      </c>
      <c r="I2282" s="11" t="s">
        <v>40</v>
      </c>
      <c r="J2282" s="11" t="s">
        <v>33</v>
      </c>
      <c r="K2282" s="11" t="s">
        <v>34</v>
      </c>
      <c r="L2282" s="15">
        <v>1</v>
      </c>
      <c r="M2282" s="16">
        <v>93.48</v>
      </c>
      <c r="N2282" s="17">
        <v>0.05</v>
      </c>
      <c r="O2282" s="16">
        <v>46.34</v>
      </c>
      <c r="P2282" s="16">
        <f t="shared" si="248"/>
        <v>88.805999999999997</v>
      </c>
      <c r="Q2282" s="16">
        <f t="shared" si="249"/>
        <v>46.34</v>
      </c>
      <c r="R2282" s="16">
        <f t="shared" si="250"/>
        <v>42.466000000000001</v>
      </c>
      <c r="S2282" s="18">
        <f t="shared" si="251"/>
        <v>0.47818841069297102</v>
      </c>
      <c r="T2282" s="19">
        <f>YEAR(SalesDataTable[[#This Row],[Order Date]])</f>
        <v>2026</v>
      </c>
      <c r="U2282" s="18" t="str">
        <f>"Q"&amp;ROUNDUP(MONTH(SalesDataTable[[#This Row],[Order Date]])/3,0)</f>
        <v>Q4</v>
      </c>
      <c r="V2282" s="15">
        <f>MONTH(SalesDataTable[[#This Row],[Order Date]])</f>
        <v>11</v>
      </c>
      <c r="W2282" s="18" t="str">
        <f>TEXT(SalesDataTable[[#This Row],[Order Date]],"mmm")</f>
        <v>Nov</v>
      </c>
    </row>
    <row r="2283" spans="1:23" ht="15.6">
      <c r="A2283" s="11">
        <v>274</v>
      </c>
      <c r="B2283" s="12">
        <v>46332</v>
      </c>
      <c r="C2283" s="11">
        <f t="shared" si="245"/>
        <v>2026</v>
      </c>
      <c r="D2283" s="13" t="str">
        <f t="shared" si="246"/>
        <v>Nov</v>
      </c>
      <c r="E2283" s="14" t="str">
        <f t="shared" si="247"/>
        <v>Q4</v>
      </c>
      <c r="F2283" s="11" t="s">
        <v>30</v>
      </c>
      <c r="G2283" s="11" t="s">
        <v>31</v>
      </c>
      <c r="H2283" s="11" t="s">
        <v>26</v>
      </c>
      <c r="I2283" s="11" t="s">
        <v>40</v>
      </c>
      <c r="J2283" s="11" t="s">
        <v>28</v>
      </c>
      <c r="K2283" s="11" t="s">
        <v>29</v>
      </c>
      <c r="L2283" s="15">
        <v>1</v>
      </c>
      <c r="M2283" s="16">
        <v>82.89</v>
      </c>
      <c r="N2283" s="17">
        <v>0</v>
      </c>
      <c r="O2283" s="16">
        <v>41.44</v>
      </c>
      <c r="P2283" s="16">
        <f t="shared" si="248"/>
        <v>82.89</v>
      </c>
      <c r="Q2283" s="16">
        <f t="shared" si="249"/>
        <v>41.44</v>
      </c>
      <c r="R2283" s="16">
        <f t="shared" si="250"/>
        <v>41.45</v>
      </c>
      <c r="S2283" s="18">
        <f t="shared" si="251"/>
        <v>0.50006032090722696</v>
      </c>
      <c r="T2283" s="19">
        <f>YEAR(SalesDataTable[[#This Row],[Order Date]])</f>
        <v>2026</v>
      </c>
      <c r="U2283" s="18" t="str">
        <f>"Q"&amp;ROUNDUP(MONTH(SalesDataTable[[#This Row],[Order Date]])/3,0)</f>
        <v>Q4</v>
      </c>
      <c r="V2283" s="15">
        <f>MONTH(SalesDataTable[[#This Row],[Order Date]])</f>
        <v>11</v>
      </c>
      <c r="W2283" s="18" t="str">
        <f>TEXT(SalesDataTable[[#This Row],[Order Date]],"mmm")</f>
        <v>Nov</v>
      </c>
    </row>
    <row r="2284" spans="1:23" ht="15.6">
      <c r="A2284" s="11">
        <v>1135</v>
      </c>
      <c r="B2284" s="12">
        <v>46332</v>
      </c>
      <c r="C2284" s="11">
        <f t="shared" si="245"/>
        <v>2026</v>
      </c>
      <c r="D2284" s="13" t="str">
        <f t="shared" si="246"/>
        <v>Nov</v>
      </c>
      <c r="E2284" s="14" t="str">
        <f t="shared" si="247"/>
        <v>Q4</v>
      </c>
      <c r="F2284" s="11" t="s">
        <v>44</v>
      </c>
      <c r="G2284" s="11" t="s">
        <v>55</v>
      </c>
      <c r="H2284" s="11" t="s">
        <v>26</v>
      </c>
      <c r="I2284" s="11" t="s">
        <v>37</v>
      </c>
      <c r="J2284" s="11" t="s">
        <v>38</v>
      </c>
      <c r="K2284" s="11" t="s">
        <v>39</v>
      </c>
      <c r="L2284" s="15">
        <v>2</v>
      </c>
      <c r="M2284" s="16">
        <v>35.71</v>
      </c>
      <c r="N2284" s="17">
        <v>0.2</v>
      </c>
      <c r="O2284" s="16">
        <v>13.48</v>
      </c>
      <c r="P2284" s="16">
        <f t="shared" si="248"/>
        <v>57.136000000000003</v>
      </c>
      <c r="Q2284" s="16">
        <f t="shared" si="249"/>
        <v>26.96</v>
      </c>
      <c r="R2284" s="16">
        <f t="shared" si="250"/>
        <v>30.175999999999998</v>
      </c>
      <c r="S2284" s="18">
        <f t="shared" si="251"/>
        <v>0.52814337720526505</v>
      </c>
      <c r="T2284" s="19">
        <f>YEAR(SalesDataTable[[#This Row],[Order Date]])</f>
        <v>2026</v>
      </c>
      <c r="U2284" s="18" t="str">
        <f>"Q"&amp;ROUNDUP(MONTH(SalesDataTable[[#This Row],[Order Date]])/3,0)</f>
        <v>Q4</v>
      </c>
      <c r="V2284" s="15">
        <f>MONTH(SalesDataTable[[#This Row],[Order Date]])</f>
        <v>11</v>
      </c>
      <c r="W2284" s="18" t="str">
        <f>TEXT(SalesDataTable[[#This Row],[Order Date]],"mmm")</f>
        <v>Nov</v>
      </c>
    </row>
    <row r="2285" spans="1:23" ht="15.6">
      <c r="A2285" s="11">
        <v>2166</v>
      </c>
      <c r="B2285" s="12">
        <v>46332</v>
      </c>
      <c r="C2285" s="11">
        <f t="shared" si="245"/>
        <v>2026</v>
      </c>
      <c r="D2285" s="13" t="str">
        <f t="shared" si="246"/>
        <v>Nov</v>
      </c>
      <c r="E2285" s="14" t="str">
        <f t="shared" si="247"/>
        <v>Q4</v>
      </c>
      <c r="F2285" s="11" t="s">
        <v>44</v>
      </c>
      <c r="G2285" s="11" t="s">
        <v>71</v>
      </c>
      <c r="H2285" s="11" t="s">
        <v>43</v>
      </c>
      <c r="I2285" s="11" t="s">
        <v>37</v>
      </c>
      <c r="J2285" s="11" t="s">
        <v>58</v>
      </c>
      <c r="K2285" s="11" t="s">
        <v>59</v>
      </c>
      <c r="L2285" s="15">
        <v>1</v>
      </c>
      <c r="M2285" s="16">
        <v>40.380000000000003</v>
      </c>
      <c r="N2285" s="17">
        <v>0.15</v>
      </c>
      <c r="O2285" s="16">
        <v>14.53</v>
      </c>
      <c r="P2285" s="16">
        <f t="shared" si="248"/>
        <v>34.323</v>
      </c>
      <c r="Q2285" s="16">
        <f t="shared" si="249"/>
        <v>14.53</v>
      </c>
      <c r="R2285" s="16">
        <f t="shared" si="250"/>
        <v>19.792999999999999</v>
      </c>
      <c r="S2285" s="18">
        <f t="shared" si="251"/>
        <v>0.57666870611543297</v>
      </c>
      <c r="T2285" s="19">
        <f>YEAR(SalesDataTable[[#This Row],[Order Date]])</f>
        <v>2026</v>
      </c>
      <c r="U2285" s="18" t="str">
        <f>"Q"&amp;ROUNDUP(MONTH(SalesDataTable[[#This Row],[Order Date]])/3,0)</f>
        <v>Q4</v>
      </c>
      <c r="V2285" s="15">
        <f>MONTH(SalesDataTable[[#This Row],[Order Date]])</f>
        <v>11</v>
      </c>
      <c r="W2285" s="18" t="str">
        <f>TEXT(SalesDataTable[[#This Row],[Order Date]],"mmm")</f>
        <v>Nov</v>
      </c>
    </row>
    <row r="2286" spans="1:23" ht="15.6">
      <c r="A2286" s="11">
        <v>3620</v>
      </c>
      <c r="B2286" s="12">
        <v>46332</v>
      </c>
      <c r="C2286" s="11">
        <f t="shared" si="245"/>
        <v>2026</v>
      </c>
      <c r="D2286" s="13" t="str">
        <f t="shared" si="246"/>
        <v>Nov</v>
      </c>
      <c r="E2286" s="14" t="str">
        <f t="shared" si="247"/>
        <v>Q4</v>
      </c>
      <c r="F2286" s="11" t="s">
        <v>30</v>
      </c>
      <c r="G2286" s="11" t="s">
        <v>67</v>
      </c>
      <c r="H2286" s="11" t="s">
        <v>52</v>
      </c>
      <c r="I2286" s="11" t="s">
        <v>37</v>
      </c>
      <c r="J2286" s="11" t="s">
        <v>33</v>
      </c>
      <c r="K2286" s="11" t="s">
        <v>41</v>
      </c>
      <c r="L2286" s="15">
        <v>1</v>
      </c>
      <c r="M2286" s="16">
        <v>142</v>
      </c>
      <c r="N2286" s="17">
        <v>0.05</v>
      </c>
      <c r="O2286" s="16">
        <v>81.099999999999994</v>
      </c>
      <c r="P2286" s="16">
        <f t="shared" si="248"/>
        <v>134.9</v>
      </c>
      <c r="Q2286" s="16">
        <f t="shared" si="249"/>
        <v>81.099999999999994</v>
      </c>
      <c r="R2286" s="16">
        <f t="shared" si="250"/>
        <v>53.8</v>
      </c>
      <c r="S2286" s="18">
        <f t="shared" si="251"/>
        <v>0.39881393624907302</v>
      </c>
      <c r="T2286" s="19">
        <f>YEAR(SalesDataTable[[#This Row],[Order Date]])</f>
        <v>2026</v>
      </c>
      <c r="U2286" s="18" t="str">
        <f>"Q"&amp;ROUNDUP(MONTH(SalesDataTable[[#This Row],[Order Date]])/3,0)</f>
        <v>Q4</v>
      </c>
      <c r="V2286" s="15">
        <f>MONTH(SalesDataTable[[#This Row],[Order Date]])</f>
        <v>11</v>
      </c>
      <c r="W2286" s="18" t="str">
        <f>TEXT(SalesDataTable[[#This Row],[Order Date]],"mmm")</f>
        <v>Nov</v>
      </c>
    </row>
    <row r="2287" spans="1:23" ht="15.6">
      <c r="A2287" s="11">
        <v>3986</v>
      </c>
      <c r="B2287" s="12">
        <v>46332</v>
      </c>
      <c r="C2287" s="11">
        <f t="shared" si="245"/>
        <v>2026</v>
      </c>
      <c r="D2287" s="13" t="str">
        <f t="shared" si="246"/>
        <v>Nov</v>
      </c>
      <c r="E2287" s="14" t="str">
        <f t="shared" si="247"/>
        <v>Q4</v>
      </c>
      <c r="F2287" s="11" t="s">
        <v>24</v>
      </c>
      <c r="G2287" s="11" t="s">
        <v>74</v>
      </c>
      <c r="H2287" s="11" t="s">
        <v>52</v>
      </c>
      <c r="I2287" s="11" t="s">
        <v>37</v>
      </c>
      <c r="J2287" s="11" t="s">
        <v>38</v>
      </c>
      <c r="K2287" s="11" t="s">
        <v>39</v>
      </c>
      <c r="L2287" s="15">
        <v>2</v>
      </c>
      <c r="M2287" s="16">
        <v>36.29</v>
      </c>
      <c r="N2287" s="17">
        <v>0.15</v>
      </c>
      <c r="O2287" s="16">
        <v>13.93</v>
      </c>
      <c r="P2287" s="16">
        <f t="shared" si="248"/>
        <v>61.692999999999998</v>
      </c>
      <c r="Q2287" s="16">
        <f t="shared" si="249"/>
        <v>27.86</v>
      </c>
      <c r="R2287" s="16">
        <f t="shared" si="250"/>
        <v>33.832999999999998</v>
      </c>
      <c r="S2287" s="18">
        <f t="shared" si="251"/>
        <v>0.54840905775371596</v>
      </c>
      <c r="T2287" s="19">
        <f>YEAR(SalesDataTable[[#This Row],[Order Date]])</f>
        <v>2026</v>
      </c>
      <c r="U2287" s="18" t="str">
        <f>"Q"&amp;ROUNDUP(MONTH(SalesDataTable[[#This Row],[Order Date]])/3,0)</f>
        <v>Q4</v>
      </c>
      <c r="V2287" s="15">
        <f>MONTH(SalesDataTable[[#This Row],[Order Date]])</f>
        <v>11</v>
      </c>
      <c r="W2287" s="18" t="str">
        <f>TEXT(SalesDataTable[[#This Row],[Order Date]],"mmm")</f>
        <v>Nov</v>
      </c>
    </row>
    <row r="2288" spans="1:23" ht="15.6">
      <c r="A2288" s="11">
        <v>4384</v>
      </c>
      <c r="B2288" s="12">
        <v>46332</v>
      </c>
      <c r="C2288" s="11">
        <f t="shared" si="245"/>
        <v>2026</v>
      </c>
      <c r="D2288" s="13" t="str">
        <f t="shared" si="246"/>
        <v>Nov</v>
      </c>
      <c r="E2288" s="14" t="str">
        <f t="shared" si="247"/>
        <v>Q4</v>
      </c>
      <c r="F2288" s="11" t="s">
        <v>44</v>
      </c>
      <c r="G2288" s="11" t="s">
        <v>57</v>
      </c>
      <c r="H2288" s="11" t="s">
        <v>26</v>
      </c>
      <c r="I2288" s="11" t="s">
        <v>37</v>
      </c>
      <c r="J2288" s="11" t="s">
        <v>47</v>
      </c>
      <c r="K2288" s="11" t="s">
        <v>75</v>
      </c>
      <c r="L2288" s="15">
        <v>1</v>
      </c>
      <c r="M2288" s="16">
        <v>121.66</v>
      </c>
      <c r="N2288" s="17">
        <v>0</v>
      </c>
      <c r="O2288" s="16">
        <v>61.66</v>
      </c>
      <c r="P2288" s="16">
        <f t="shared" si="248"/>
        <v>121.66</v>
      </c>
      <c r="Q2288" s="16">
        <f t="shared" si="249"/>
        <v>61.66</v>
      </c>
      <c r="R2288" s="16">
        <f t="shared" si="250"/>
        <v>60</v>
      </c>
      <c r="S2288" s="18">
        <f t="shared" si="251"/>
        <v>0.49317770836758201</v>
      </c>
      <c r="T2288" s="19">
        <f>YEAR(SalesDataTable[[#This Row],[Order Date]])</f>
        <v>2026</v>
      </c>
      <c r="U2288" s="18" t="str">
        <f>"Q"&amp;ROUNDUP(MONTH(SalesDataTable[[#This Row],[Order Date]])/3,0)</f>
        <v>Q4</v>
      </c>
      <c r="V2288" s="15">
        <f>MONTH(SalesDataTable[[#This Row],[Order Date]])</f>
        <v>11</v>
      </c>
      <c r="W2288" s="18" t="str">
        <f>TEXT(SalesDataTable[[#This Row],[Order Date]],"mmm")</f>
        <v>Nov</v>
      </c>
    </row>
    <row r="2289" spans="1:23" ht="15.6">
      <c r="A2289" s="11">
        <v>4565</v>
      </c>
      <c r="B2289" s="12">
        <v>46332</v>
      </c>
      <c r="C2289" s="11">
        <f t="shared" si="245"/>
        <v>2026</v>
      </c>
      <c r="D2289" s="13" t="str">
        <f t="shared" si="246"/>
        <v>Nov</v>
      </c>
      <c r="E2289" s="14" t="str">
        <f t="shared" si="247"/>
        <v>Q4</v>
      </c>
      <c r="F2289" s="11" t="s">
        <v>30</v>
      </c>
      <c r="G2289" s="11" t="s">
        <v>73</v>
      </c>
      <c r="H2289" s="11" t="s">
        <v>26</v>
      </c>
      <c r="I2289" s="11" t="s">
        <v>27</v>
      </c>
      <c r="J2289" s="11" t="s">
        <v>47</v>
      </c>
      <c r="K2289" s="11" t="s">
        <v>75</v>
      </c>
      <c r="L2289" s="15">
        <v>3</v>
      </c>
      <c r="M2289" s="16">
        <v>124.65</v>
      </c>
      <c r="N2289" s="17">
        <v>0.05</v>
      </c>
      <c r="O2289" s="16">
        <v>62.27</v>
      </c>
      <c r="P2289" s="16">
        <f t="shared" si="248"/>
        <v>355.2525</v>
      </c>
      <c r="Q2289" s="16">
        <f t="shared" si="249"/>
        <v>186.81</v>
      </c>
      <c r="R2289" s="16">
        <f t="shared" si="250"/>
        <v>168.4425</v>
      </c>
      <c r="S2289" s="18">
        <f t="shared" si="251"/>
        <v>0.47414866890451202</v>
      </c>
      <c r="T2289" s="19">
        <f>YEAR(SalesDataTable[[#This Row],[Order Date]])</f>
        <v>2026</v>
      </c>
      <c r="U2289" s="18" t="str">
        <f>"Q"&amp;ROUNDUP(MONTH(SalesDataTable[[#This Row],[Order Date]])/3,0)</f>
        <v>Q4</v>
      </c>
      <c r="V2289" s="15">
        <f>MONTH(SalesDataTable[[#This Row],[Order Date]])</f>
        <v>11</v>
      </c>
      <c r="W2289" s="18" t="str">
        <f>TEXT(SalesDataTable[[#This Row],[Order Date]],"mmm")</f>
        <v>Nov</v>
      </c>
    </row>
    <row r="2290" spans="1:23" ht="15.6">
      <c r="A2290" s="11">
        <v>4634</v>
      </c>
      <c r="B2290" s="12">
        <v>46332</v>
      </c>
      <c r="C2290" s="11">
        <f t="shared" si="245"/>
        <v>2026</v>
      </c>
      <c r="D2290" s="13" t="str">
        <f t="shared" si="246"/>
        <v>Nov</v>
      </c>
      <c r="E2290" s="14" t="str">
        <f t="shared" si="247"/>
        <v>Q4</v>
      </c>
      <c r="F2290" s="11" t="s">
        <v>24</v>
      </c>
      <c r="G2290" s="11" t="s">
        <v>74</v>
      </c>
      <c r="H2290" s="11" t="s">
        <v>26</v>
      </c>
      <c r="I2290" s="11" t="s">
        <v>37</v>
      </c>
      <c r="J2290" s="11" t="s">
        <v>28</v>
      </c>
      <c r="K2290" s="11" t="s">
        <v>29</v>
      </c>
      <c r="L2290" s="15">
        <v>2</v>
      </c>
      <c r="M2290" s="16">
        <v>80.61</v>
      </c>
      <c r="N2290" s="17">
        <v>0</v>
      </c>
      <c r="O2290" s="16">
        <v>43.72</v>
      </c>
      <c r="P2290" s="16">
        <f t="shared" si="248"/>
        <v>161.22</v>
      </c>
      <c r="Q2290" s="16">
        <f t="shared" si="249"/>
        <v>87.44</v>
      </c>
      <c r="R2290" s="16">
        <f t="shared" si="250"/>
        <v>73.78</v>
      </c>
      <c r="S2290" s="18">
        <f t="shared" si="251"/>
        <v>0.457635529090684</v>
      </c>
      <c r="T2290" s="19">
        <f>YEAR(SalesDataTable[[#This Row],[Order Date]])</f>
        <v>2026</v>
      </c>
      <c r="U2290" s="18" t="str">
        <f>"Q"&amp;ROUNDUP(MONTH(SalesDataTable[[#This Row],[Order Date]])/3,0)</f>
        <v>Q4</v>
      </c>
      <c r="V2290" s="15">
        <f>MONTH(SalesDataTable[[#This Row],[Order Date]])</f>
        <v>11</v>
      </c>
      <c r="W2290" s="18" t="str">
        <f>TEXT(SalesDataTable[[#This Row],[Order Date]],"mmm")</f>
        <v>Nov</v>
      </c>
    </row>
    <row r="2291" spans="1:23" ht="15.6">
      <c r="A2291" s="11">
        <v>104</v>
      </c>
      <c r="B2291" s="12">
        <v>46333</v>
      </c>
      <c r="C2291" s="11">
        <f t="shared" si="245"/>
        <v>2026</v>
      </c>
      <c r="D2291" s="13" t="str">
        <f t="shared" si="246"/>
        <v>Nov</v>
      </c>
      <c r="E2291" s="14" t="str">
        <f t="shared" si="247"/>
        <v>Q4</v>
      </c>
      <c r="F2291" s="11" t="s">
        <v>30</v>
      </c>
      <c r="G2291" s="11" t="s">
        <v>65</v>
      </c>
      <c r="H2291" s="11" t="s">
        <v>26</v>
      </c>
      <c r="I2291" s="11" t="s">
        <v>37</v>
      </c>
      <c r="J2291" s="11" t="s">
        <v>33</v>
      </c>
      <c r="K2291" s="11" t="s">
        <v>61</v>
      </c>
      <c r="L2291" s="15">
        <v>1</v>
      </c>
      <c r="M2291" s="16">
        <v>153.96</v>
      </c>
      <c r="N2291" s="17">
        <v>0</v>
      </c>
      <c r="O2291" s="16">
        <v>80.62</v>
      </c>
      <c r="P2291" s="16">
        <f t="shared" si="248"/>
        <v>153.96</v>
      </c>
      <c r="Q2291" s="16">
        <f t="shared" si="249"/>
        <v>80.62</v>
      </c>
      <c r="R2291" s="16">
        <f t="shared" si="250"/>
        <v>73.34</v>
      </c>
      <c r="S2291" s="18">
        <f t="shared" si="251"/>
        <v>0.47635749545336498</v>
      </c>
      <c r="T2291" s="19">
        <f>YEAR(SalesDataTable[[#This Row],[Order Date]])</f>
        <v>2026</v>
      </c>
      <c r="U2291" s="18" t="str">
        <f>"Q"&amp;ROUNDUP(MONTH(SalesDataTable[[#This Row],[Order Date]])/3,0)</f>
        <v>Q4</v>
      </c>
      <c r="V2291" s="15">
        <f>MONTH(SalesDataTable[[#This Row],[Order Date]])</f>
        <v>11</v>
      </c>
      <c r="W2291" s="18" t="str">
        <f>TEXT(SalesDataTable[[#This Row],[Order Date]],"mmm")</f>
        <v>Nov</v>
      </c>
    </row>
    <row r="2292" spans="1:23" ht="15.6">
      <c r="A2292" s="11">
        <v>181</v>
      </c>
      <c r="B2292" s="12">
        <v>46333</v>
      </c>
      <c r="C2292" s="11">
        <f t="shared" si="245"/>
        <v>2026</v>
      </c>
      <c r="D2292" s="13" t="str">
        <f t="shared" si="246"/>
        <v>Nov</v>
      </c>
      <c r="E2292" s="14" t="str">
        <f t="shared" si="247"/>
        <v>Q4</v>
      </c>
      <c r="F2292" s="11" t="s">
        <v>30</v>
      </c>
      <c r="G2292" s="11" t="s">
        <v>31</v>
      </c>
      <c r="H2292" s="11" t="s">
        <v>43</v>
      </c>
      <c r="I2292" s="11" t="s">
        <v>27</v>
      </c>
      <c r="J2292" s="11" t="s">
        <v>38</v>
      </c>
      <c r="K2292" s="11" t="s">
        <v>39</v>
      </c>
      <c r="L2292" s="15">
        <v>1</v>
      </c>
      <c r="M2292" s="16">
        <v>35.58</v>
      </c>
      <c r="N2292" s="17">
        <v>0</v>
      </c>
      <c r="O2292" s="16">
        <v>13.4</v>
      </c>
      <c r="P2292" s="16">
        <f t="shared" si="248"/>
        <v>35.58</v>
      </c>
      <c r="Q2292" s="16">
        <f t="shared" si="249"/>
        <v>13.4</v>
      </c>
      <c r="R2292" s="16">
        <f t="shared" si="250"/>
        <v>22.18</v>
      </c>
      <c r="S2292" s="18">
        <f t="shared" si="251"/>
        <v>0.62338392355255801</v>
      </c>
      <c r="T2292" s="19">
        <f>YEAR(SalesDataTable[[#This Row],[Order Date]])</f>
        <v>2026</v>
      </c>
      <c r="U2292" s="18" t="str">
        <f>"Q"&amp;ROUNDUP(MONTH(SalesDataTable[[#This Row],[Order Date]])/3,0)</f>
        <v>Q4</v>
      </c>
      <c r="V2292" s="15">
        <f>MONTH(SalesDataTable[[#This Row],[Order Date]])</f>
        <v>11</v>
      </c>
      <c r="W2292" s="18" t="str">
        <f>TEXT(SalesDataTable[[#This Row],[Order Date]],"mmm")</f>
        <v>Nov</v>
      </c>
    </row>
    <row r="2293" spans="1:23" ht="15.6">
      <c r="A2293" s="11">
        <v>823</v>
      </c>
      <c r="B2293" s="12">
        <v>46333</v>
      </c>
      <c r="C2293" s="11">
        <f t="shared" si="245"/>
        <v>2026</v>
      </c>
      <c r="D2293" s="13" t="str">
        <f t="shared" si="246"/>
        <v>Nov</v>
      </c>
      <c r="E2293" s="14" t="str">
        <f t="shared" si="247"/>
        <v>Q4</v>
      </c>
      <c r="F2293" s="11" t="s">
        <v>24</v>
      </c>
      <c r="G2293" s="11" t="s">
        <v>25</v>
      </c>
      <c r="H2293" s="11" t="s">
        <v>52</v>
      </c>
      <c r="I2293" s="11" t="s">
        <v>37</v>
      </c>
      <c r="J2293" s="11" t="s">
        <v>58</v>
      </c>
      <c r="K2293" s="11" t="s">
        <v>66</v>
      </c>
      <c r="L2293" s="15">
        <v>5</v>
      </c>
      <c r="M2293" s="16">
        <v>36.369999999999997</v>
      </c>
      <c r="N2293" s="17">
        <v>0.15</v>
      </c>
      <c r="O2293" s="16">
        <v>13.65</v>
      </c>
      <c r="P2293" s="16">
        <f t="shared" si="248"/>
        <v>154.57249999999999</v>
      </c>
      <c r="Q2293" s="16">
        <f t="shared" si="249"/>
        <v>68.25</v>
      </c>
      <c r="R2293" s="16">
        <f t="shared" si="250"/>
        <v>86.322500000000005</v>
      </c>
      <c r="S2293" s="18">
        <f t="shared" si="251"/>
        <v>0.55845962250723802</v>
      </c>
      <c r="T2293" s="19">
        <f>YEAR(SalesDataTable[[#This Row],[Order Date]])</f>
        <v>2026</v>
      </c>
      <c r="U2293" s="18" t="str">
        <f>"Q"&amp;ROUNDUP(MONTH(SalesDataTable[[#This Row],[Order Date]])/3,0)</f>
        <v>Q4</v>
      </c>
      <c r="V2293" s="15">
        <f>MONTH(SalesDataTable[[#This Row],[Order Date]])</f>
        <v>11</v>
      </c>
      <c r="W2293" s="18" t="str">
        <f>TEXT(SalesDataTable[[#This Row],[Order Date]],"mmm")</f>
        <v>Nov</v>
      </c>
    </row>
    <row r="2294" spans="1:23" ht="15.6">
      <c r="A2294" s="11">
        <v>1730</v>
      </c>
      <c r="B2294" s="12">
        <v>46333</v>
      </c>
      <c r="C2294" s="11">
        <f t="shared" si="245"/>
        <v>2026</v>
      </c>
      <c r="D2294" s="13" t="str">
        <f t="shared" si="246"/>
        <v>Nov</v>
      </c>
      <c r="E2294" s="14" t="str">
        <f t="shared" si="247"/>
        <v>Q4</v>
      </c>
      <c r="F2294" s="11" t="s">
        <v>44</v>
      </c>
      <c r="G2294" s="11" t="s">
        <v>45</v>
      </c>
      <c r="H2294" s="11" t="s">
        <v>52</v>
      </c>
      <c r="I2294" s="11" t="s">
        <v>27</v>
      </c>
      <c r="J2294" s="11" t="s">
        <v>33</v>
      </c>
      <c r="K2294" s="11" t="s">
        <v>61</v>
      </c>
      <c r="L2294" s="15">
        <v>2</v>
      </c>
      <c r="M2294" s="16">
        <v>151.55000000000001</v>
      </c>
      <c r="N2294" s="17">
        <v>0.1</v>
      </c>
      <c r="O2294" s="16">
        <v>80.48</v>
      </c>
      <c r="P2294" s="16">
        <f t="shared" si="248"/>
        <v>272.79000000000002</v>
      </c>
      <c r="Q2294" s="16">
        <f t="shared" si="249"/>
        <v>160.96</v>
      </c>
      <c r="R2294" s="16">
        <f t="shared" si="250"/>
        <v>111.83</v>
      </c>
      <c r="S2294" s="18">
        <f t="shared" si="251"/>
        <v>0.40994904505297097</v>
      </c>
      <c r="T2294" s="19">
        <f>YEAR(SalesDataTable[[#This Row],[Order Date]])</f>
        <v>2026</v>
      </c>
      <c r="U2294" s="18" t="str">
        <f>"Q"&amp;ROUNDUP(MONTH(SalesDataTable[[#This Row],[Order Date]])/3,0)</f>
        <v>Q4</v>
      </c>
      <c r="V2294" s="15">
        <f>MONTH(SalesDataTable[[#This Row],[Order Date]])</f>
        <v>11</v>
      </c>
      <c r="W2294" s="18" t="str">
        <f>TEXT(SalesDataTable[[#This Row],[Order Date]],"mmm")</f>
        <v>Nov</v>
      </c>
    </row>
    <row r="2295" spans="1:23" ht="15.6">
      <c r="A2295" s="11">
        <v>2710</v>
      </c>
      <c r="B2295" s="12">
        <v>46333</v>
      </c>
      <c r="C2295" s="11">
        <f t="shared" si="245"/>
        <v>2026</v>
      </c>
      <c r="D2295" s="13" t="str">
        <f t="shared" si="246"/>
        <v>Nov</v>
      </c>
      <c r="E2295" s="14" t="str">
        <f t="shared" si="247"/>
        <v>Q4</v>
      </c>
      <c r="F2295" s="11" t="s">
        <v>24</v>
      </c>
      <c r="G2295" s="11" t="s">
        <v>60</v>
      </c>
      <c r="H2295" s="11" t="s">
        <v>43</v>
      </c>
      <c r="I2295" s="11" t="s">
        <v>37</v>
      </c>
      <c r="J2295" s="11" t="s">
        <v>47</v>
      </c>
      <c r="K2295" s="11" t="s">
        <v>64</v>
      </c>
      <c r="L2295" s="15">
        <v>2</v>
      </c>
      <c r="M2295" s="16">
        <v>80.67</v>
      </c>
      <c r="N2295" s="17">
        <v>0</v>
      </c>
      <c r="O2295" s="16">
        <v>40.5</v>
      </c>
      <c r="P2295" s="16">
        <f t="shared" si="248"/>
        <v>161.34</v>
      </c>
      <c r="Q2295" s="16">
        <f t="shared" si="249"/>
        <v>81</v>
      </c>
      <c r="R2295" s="16">
        <f t="shared" si="250"/>
        <v>80.34</v>
      </c>
      <c r="S2295" s="18">
        <f t="shared" si="251"/>
        <v>0.497954629973968</v>
      </c>
      <c r="T2295" s="19">
        <f>YEAR(SalesDataTable[[#This Row],[Order Date]])</f>
        <v>2026</v>
      </c>
      <c r="U2295" s="18" t="str">
        <f>"Q"&amp;ROUNDUP(MONTH(SalesDataTable[[#This Row],[Order Date]])/3,0)</f>
        <v>Q4</v>
      </c>
      <c r="V2295" s="15">
        <f>MONTH(SalesDataTable[[#This Row],[Order Date]])</f>
        <v>11</v>
      </c>
      <c r="W2295" s="18" t="str">
        <f>TEXT(SalesDataTable[[#This Row],[Order Date]],"mmm")</f>
        <v>Nov</v>
      </c>
    </row>
    <row r="2296" spans="1:23" ht="15.6">
      <c r="A2296" s="11">
        <v>3018</v>
      </c>
      <c r="B2296" s="12">
        <v>46333</v>
      </c>
      <c r="C2296" s="11">
        <f t="shared" si="245"/>
        <v>2026</v>
      </c>
      <c r="D2296" s="13" t="str">
        <f t="shared" si="246"/>
        <v>Nov</v>
      </c>
      <c r="E2296" s="14" t="str">
        <f t="shared" si="247"/>
        <v>Q4</v>
      </c>
      <c r="F2296" s="11" t="s">
        <v>44</v>
      </c>
      <c r="G2296" s="11" t="s">
        <v>55</v>
      </c>
      <c r="H2296" s="11" t="s">
        <v>32</v>
      </c>
      <c r="I2296" s="11" t="s">
        <v>40</v>
      </c>
      <c r="J2296" s="11" t="s">
        <v>28</v>
      </c>
      <c r="K2296" s="11" t="s">
        <v>29</v>
      </c>
      <c r="L2296" s="15">
        <v>10</v>
      </c>
      <c r="M2296" s="16">
        <v>81.48</v>
      </c>
      <c r="N2296" s="17">
        <v>0.05</v>
      </c>
      <c r="O2296" s="16">
        <v>43.7</v>
      </c>
      <c r="P2296" s="16">
        <f t="shared" si="248"/>
        <v>774.06</v>
      </c>
      <c r="Q2296" s="16">
        <f t="shared" si="249"/>
        <v>437</v>
      </c>
      <c r="R2296" s="16">
        <f t="shared" si="250"/>
        <v>337.06</v>
      </c>
      <c r="S2296" s="18">
        <f t="shared" si="251"/>
        <v>0.435444280805106</v>
      </c>
      <c r="T2296" s="19">
        <f>YEAR(SalesDataTable[[#This Row],[Order Date]])</f>
        <v>2026</v>
      </c>
      <c r="U2296" s="18" t="str">
        <f>"Q"&amp;ROUNDUP(MONTH(SalesDataTable[[#This Row],[Order Date]])/3,0)</f>
        <v>Q4</v>
      </c>
      <c r="V2296" s="15">
        <f>MONTH(SalesDataTable[[#This Row],[Order Date]])</f>
        <v>11</v>
      </c>
      <c r="W2296" s="18" t="str">
        <f>TEXT(SalesDataTable[[#This Row],[Order Date]],"mmm")</f>
        <v>Nov</v>
      </c>
    </row>
    <row r="2297" spans="1:23" ht="15.6">
      <c r="A2297" s="11">
        <v>3735</v>
      </c>
      <c r="B2297" s="12">
        <v>46333</v>
      </c>
      <c r="C2297" s="11">
        <f t="shared" si="245"/>
        <v>2026</v>
      </c>
      <c r="D2297" s="13" t="str">
        <f t="shared" si="246"/>
        <v>Nov</v>
      </c>
      <c r="E2297" s="14" t="str">
        <f t="shared" si="247"/>
        <v>Q4</v>
      </c>
      <c r="F2297" s="11" t="s">
        <v>44</v>
      </c>
      <c r="G2297" s="11" t="s">
        <v>57</v>
      </c>
      <c r="H2297" s="11" t="s">
        <v>43</v>
      </c>
      <c r="I2297" s="11" t="s">
        <v>27</v>
      </c>
      <c r="J2297" s="11" t="s">
        <v>38</v>
      </c>
      <c r="K2297" s="11" t="s">
        <v>72</v>
      </c>
      <c r="L2297" s="15">
        <v>2</v>
      </c>
      <c r="M2297" s="16">
        <v>163.58000000000001</v>
      </c>
      <c r="N2297" s="17">
        <v>0.1</v>
      </c>
      <c r="O2297" s="16">
        <v>88.14</v>
      </c>
      <c r="P2297" s="16">
        <f t="shared" si="248"/>
        <v>294.44400000000002</v>
      </c>
      <c r="Q2297" s="16">
        <f t="shared" si="249"/>
        <v>176.28</v>
      </c>
      <c r="R2297" s="16">
        <f t="shared" si="250"/>
        <v>118.164</v>
      </c>
      <c r="S2297" s="18">
        <f t="shared" si="251"/>
        <v>0.40131230386762901</v>
      </c>
      <c r="T2297" s="19">
        <f>YEAR(SalesDataTable[[#This Row],[Order Date]])</f>
        <v>2026</v>
      </c>
      <c r="U2297" s="18" t="str">
        <f>"Q"&amp;ROUNDUP(MONTH(SalesDataTable[[#This Row],[Order Date]])/3,0)</f>
        <v>Q4</v>
      </c>
      <c r="V2297" s="15">
        <f>MONTH(SalesDataTable[[#This Row],[Order Date]])</f>
        <v>11</v>
      </c>
      <c r="W2297" s="18" t="str">
        <f>TEXT(SalesDataTable[[#This Row],[Order Date]],"mmm")</f>
        <v>Nov</v>
      </c>
    </row>
    <row r="2298" spans="1:23" ht="15.6">
      <c r="A2298" s="11">
        <v>4460</v>
      </c>
      <c r="B2298" s="12">
        <v>46333</v>
      </c>
      <c r="C2298" s="11">
        <f t="shared" si="245"/>
        <v>2026</v>
      </c>
      <c r="D2298" s="13" t="str">
        <f t="shared" si="246"/>
        <v>Nov</v>
      </c>
      <c r="E2298" s="14" t="str">
        <f t="shared" si="247"/>
        <v>Q4</v>
      </c>
      <c r="F2298" s="11" t="s">
        <v>24</v>
      </c>
      <c r="G2298" s="11" t="s">
        <v>60</v>
      </c>
      <c r="H2298" s="11" t="s">
        <v>43</v>
      </c>
      <c r="I2298" s="11" t="s">
        <v>27</v>
      </c>
      <c r="J2298" s="11" t="s">
        <v>33</v>
      </c>
      <c r="K2298" s="11" t="s">
        <v>70</v>
      </c>
      <c r="L2298" s="15">
        <v>2</v>
      </c>
      <c r="M2298" s="16">
        <v>71.88</v>
      </c>
      <c r="N2298" s="17">
        <v>0.15</v>
      </c>
      <c r="O2298" s="16">
        <v>31.65</v>
      </c>
      <c r="P2298" s="16">
        <f t="shared" si="248"/>
        <v>122.196</v>
      </c>
      <c r="Q2298" s="16">
        <f t="shared" si="249"/>
        <v>63.3</v>
      </c>
      <c r="R2298" s="16">
        <f t="shared" si="250"/>
        <v>58.896000000000001</v>
      </c>
      <c r="S2298" s="18">
        <f t="shared" si="251"/>
        <v>0.48197977020524402</v>
      </c>
      <c r="T2298" s="19">
        <f>YEAR(SalesDataTable[[#This Row],[Order Date]])</f>
        <v>2026</v>
      </c>
      <c r="U2298" s="18" t="str">
        <f>"Q"&amp;ROUNDUP(MONTH(SalesDataTable[[#This Row],[Order Date]])/3,0)</f>
        <v>Q4</v>
      </c>
      <c r="V2298" s="15">
        <f>MONTH(SalesDataTable[[#This Row],[Order Date]])</f>
        <v>11</v>
      </c>
      <c r="W2298" s="18" t="str">
        <f>TEXT(SalesDataTable[[#This Row],[Order Date]],"mmm")</f>
        <v>Nov</v>
      </c>
    </row>
    <row r="2299" spans="1:23" ht="15.6">
      <c r="A2299" s="11">
        <v>319</v>
      </c>
      <c r="B2299" s="12">
        <v>46334</v>
      </c>
      <c r="C2299" s="11">
        <f t="shared" si="245"/>
        <v>2026</v>
      </c>
      <c r="D2299" s="13" t="str">
        <f t="shared" si="246"/>
        <v>Nov</v>
      </c>
      <c r="E2299" s="14" t="str">
        <f t="shared" si="247"/>
        <v>Q4</v>
      </c>
      <c r="F2299" s="11" t="s">
        <v>44</v>
      </c>
      <c r="G2299" s="11" t="s">
        <v>57</v>
      </c>
      <c r="H2299" s="11" t="s">
        <v>26</v>
      </c>
      <c r="I2299" s="11" t="s">
        <v>27</v>
      </c>
      <c r="J2299" s="11" t="s">
        <v>38</v>
      </c>
      <c r="K2299" s="11" t="s">
        <v>39</v>
      </c>
      <c r="L2299" s="15">
        <v>2</v>
      </c>
      <c r="M2299" s="16">
        <v>36.299999999999997</v>
      </c>
      <c r="N2299" s="17">
        <v>0.15</v>
      </c>
      <c r="O2299" s="16">
        <v>13.38</v>
      </c>
      <c r="P2299" s="16">
        <f t="shared" si="248"/>
        <v>61.71</v>
      </c>
      <c r="Q2299" s="16">
        <f t="shared" si="249"/>
        <v>26.76</v>
      </c>
      <c r="R2299" s="16">
        <f t="shared" si="250"/>
        <v>34.950000000000003</v>
      </c>
      <c r="S2299" s="18">
        <f t="shared" si="251"/>
        <v>0.56635877491492403</v>
      </c>
      <c r="T2299" s="19">
        <f>YEAR(SalesDataTable[[#This Row],[Order Date]])</f>
        <v>2026</v>
      </c>
      <c r="U2299" s="18" t="str">
        <f>"Q"&amp;ROUNDUP(MONTH(SalesDataTable[[#This Row],[Order Date]])/3,0)</f>
        <v>Q4</v>
      </c>
      <c r="V2299" s="15">
        <f>MONTH(SalesDataTable[[#This Row],[Order Date]])</f>
        <v>11</v>
      </c>
      <c r="W2299" s="18" t="str">
        <f>TEXT(SalesDataTable[[#This Row],[Order Date]],"mmm")</f>
        <v>Nov</v>
      </c>
    </row>
    <row r="2300" spans="1:23" ht="15.6">
      <c r="A2300" s="11">
        <v>595</v>
      </c>
      <c r="B2300" s="12">
        <v>46334</v>
      </c>
      <c r="C2300" s="11">
        <f t="shared" si="245"/>
        <v>2026</v>
      </c>
      <c r="D2300" s="13" t="str">
        <f t="shared" si="246"/>
        <v>Nov</v>
      </c>
      <c r="E2300" s="14" t="str">
        <f t="shared" si="247"/>
        <v>Q4</v>
      </c>
      <c r="F2300" s="11" t="s">
        <v>30</v>
      </c>
      <c r="G2300" s="11" t="s">
        <v>67</v>
      </c>
      <c r="H2300" s="11" t="s">
        <v>26</v>
      </c>
      <c r="I2300" s="11" t="s">
        <v>37</v>
      </c>
      <c r="J2300" s="11" t="s">
        <v>58</v>
      </c>
      <c r="K2300" s="11" t="s">
        <v>66</v>
      </c>
      <c r="L2300" s="15">
        <v>2</v>
      </c>
      <c r="M2300" s="16">
        <v>36.159999999999997</v>
      </c>
      <c r="N2300" s="17">
        <v>0.1</v>
      </c>
      <c r="O2300" s="16">
        <v>13.79</v>
      </c>
      <c r="P2300" s="16">
        <f t="shared" si="248"/>
        <v>65.087999999999994</v>
      </c>
      <c r="Q2300" s="16">
        <f t="shared" si="249"/>
        <v>27.58</v>
      </c>
      <c r="R2300" s="16">
        <f t="shared" si="250"/>
        <v>37.508000000000003</v>
      </c>
      <c r="S2300" s="18">
        <f t="shared" si="251"/>
        <v>0.57626597836774796</v>
      </c>
      <c r="T2300" s="19">
        <f>YEAR(SalesDataTable[[#This Row],[Order Date]])</f>
        <v>2026</v>
      </c>
      <c r="U2300" s="18" t="str">
        <f>"Q"&amp;ROUNDUP(MONTH(SalesDataTable[[#This Row],[Order Date]])/3,0)</f>
        <v>Q4</v>
      </c>
      <c r="V2300" s="15">
        <f>MONTH(SalesDataTable[[#This Row],[Order Date]])</f>
        <v>11</v>
      </c>
      <c r="W2300" s="18" t="str">
        <f>TEXT(SalesDataTable[[#This Row],[Order Date]],"mmm")</f>
        <v>Nov</v>
      </c>
    </row>
    <row r="2301" spans="1:23" ht="15.6">
      <c r="A2301" s="11">
        <v>1623</v>
      </c>
      <c r="B2301" s="12">
        <v>46334</v>
      </c>
      <c r="C2301" s="11">
        <f t="shared" si="245"/>
        <v>2026</v>
      </c>
      <c r="D2301" s="13" t="str">
        <f t="shared" si="246"/>
        <v>Nov</v>
      </c>
      <c r="E2301" s="14" t="str">
        <f t="shared" si="247"/>
        <v>Q4</v>
      </c>
      <c r="F2301" s="11" t="s">
        <v>35</v>
      </c>
      <c r="G2301" s="11" t="s">
        <v>49</v>
      </c>
      <c r="H2301" s="11" t="s">
        <v>26</v>
      </c>
      <c r="I2301" s="11" t="s">
        <v>27</v>
      </c>
      <c r="J2301" s="11" t="s">
        <v>38</v>
      </c>
      <c r="K2301" s="11" t="s">
        <v>39</v>
      </c>
      <c r="L2301" s="15">
        <v>2</v>
      </c>
      <c r="M2301" s="16">
        <v>35.49</v>
      </c>
      <c r="N2301" s="17">
        <v>0.1</v>
      </c>
      <c r="O2301" s="16">
        <v>13.78</v>
      </c>
      <c r="P2301" s="16">
        <f t="shared" si="248"/>
        <v>63.881999999999998</v>
      </c>
      <c r="Q2301" s="16">
        <f t="shared" si="249"/>
        <v>27.56</v>
      </c>
      <c r="R2301" s="16">
        <f t="shared" si="250"/>
        <v>36.322000000000003</v>
      </c>
      <c r="S2301" s="18">
        <f t="shared" si="251"/>
        <v>0.56857956857956904</v>
      </c>
      <c r="T2301" s="19">
        <f>YEAR(SalesDataTable[[#This Row],[Order Date]])</f>
        <v>2026</v>
      </c>
      <c r="U2301" s="18" t="str">
        <f>"Q"&amp;ROUNDUP(MONTH(SalesDataTable[[#This Row],[Order Date]])/3,0)</f>
        <v>Q4</v>
      </c>
      <c r="V2301" s="15">
        <f>MONTH(SalesDataTable[[#This Row],[Order Date]])</f>
        <v>11</v>
      </c>
      <c r="W2301" s="18" t="str">
        <f>TEXT(SalesDataTable[[#This Row],[Order Date]],"mmm")</f>
        <v>Nov</v>
      </c>
    </row>
    <row r="2302" spans="1:23" ht="15.6">
      <c r="A2302" s="11">
        <v>2638</v>
      </c>
      <c r="B2302" s="12">
        <v>46334</v>
      </c>
      <c r="C2302" s="11">
        <f t="shared" si="245"/>
        <v>2026</v>
      </c>
      <c r="D2302" s="13" t="str">
        <f t="shared" si="246"/>
        <v>Nov</v>
      </c>
      <c r="E2302" s="14" t="str">
        <f t="shared" si="247"/>
        <v>Q4</v>
      </c>
      <c r="F2302" s="11" t="s">
        <v>24</v>
      </c>
      <c r="G2302" s="11" t="s">
        <v>60</v>
      </c>
      <c r="H2302" s="11" t="s">
        <v>26</v>
      </c>
      <c r="I2302" s="11" t="s">
        <v>37</v>
      </c>
      <c r="J2302" s="11" t="s">
        <v>33</v>
      </c>
      <c r="K2302" s="11" t="s">
        <v>70</v>
      </c>
      <c r="L2302" s="15">
        <v>1</v>
      </c>
      <c r="M2302" s="16">
        <v>69.760000000000005</v>
      </c>
      <c r="N2302" s="17">
        <v>0.15</v>
      </c>
      <c r="O2302" s="16">
        <v>32.39</v>
      </c>
      <c r="P2302" s="16">
        <f t="shared" si="248"/>
        <v>59.295999999999999</v>
      </c>
      <c r="Q2302" s="16">
        <f t="shared" si="249"/>
        <v>32.39</v>
      </c>
      <c r="R2302" s="16">
        <f t="shared" si="250"/>
        <v>26.905999999999999</v>
      </c>
      <c r="S2302" s="18">
        <f t="shared" si="251"/>
        <v>0.45375742039935202</v>
      </c>
      <c r="T2302" s="19">
        <f>YEAR(SalesDataTable[[#This Row],[Order Date]])</f>
        <v>2026</v>
      </c>
      <c r="U2302" s="18" t="str">
        <f>"Q"&amp;ROUNDUP(MONTH(SalesDataTable[[#This Row],[Order Date]])/3,0)</f>
        <v>Q4</v>
      </c>
      <c r="V2302" s="15">
        <f>MONTH(SalesDataTable[[#This Row],[Order Date]])</f>
        <v>11</v>
      </c>
      <c r="W2302" s="18" t="str">
        <f>TEXT(SalesDataTable[[#This Row],[Order Date]],"mmm")</f>
        <v>Nov</v>
      </c>
    </row>
    <row r="2303" spans="1:23" ht="15.6">
      <c r="A2303" s="11">
        <v>2666</v>
      </c>
      <c r="B2303" s="12">
        <v>46334</v>
      </c>
      <c r="C2303" s="11">
        <f t="shared" si="245"/>
        <v>2026</v>
      </c>
      <c r="D2303" s="13" t="str">
        <f t="shared" si="246"/>
        <v>Nov</v>
      </c>
      <c r="E2303" s="14" t="str">
        <f t="shared" si="247"/>
        <v>Q4</v>
      </c>
      <c r="F2303" s="11" t="s">
        <v>30</v>
      </c>
      <c r="G2303" s="11" t="s">
        <v>67</v>
      </c>
      <c r="H2303" s="11" t="s">
        <v>43</v>
      </c>
      <c r="I2303" s="11" t="s">
        <v>40</v>
      </c>
      <c r="J2303" s="11" t="s">
        <v>47</v>
      </c>
      <c r="K2303" s="11" t="s">
        <v>64</v>
      </c>
      <c r="L2303" s="15">
        <v>6</v>
      </c>
      <c r="M2303" s="16">
        <v>81.37</v>
      </c>
      <c r="N2303" s="17">
        <v>0</v>
      </c>
      <c r="O2303" s="16">
        <v>39.5</v>
      </c>
      <c r="P2303" s="16">
        <f t="shared" si="248"/>
        <v>488.22</v>
      </c>
      <c r="Q2303" s="16">
        <f t="shared" si="249"/>
        <v>237</v>
      </c>
      <c r="R2303" s="16">
        <f t="shared" si="250"/>
        <v>251.22</v>
      </c>
      <c r="S2303" s="18">
        <f t="shared" si="251"/>
        <v>0.51456310679611605</v>
      </c>
      <c r="T2303" s="19">
        <f>YEAR(SalesDataTable[[#This Row],[Order Date]])</f>
        <v>2026</v>
      </c>
      <c r="U2303" s="18" t="str">
        <f>"Q"&amp;ROUNDUP(MONTH(SalesDataTable[[#This Row],[Order Date]])/3,0)</f>
        <v>Q4</v>
      </c>
      <c r="V2303" s="15">
        <f>MONTH(SalesDataTable[[#This Row],[Order Date]])</f>
        <v>11</v>
      </c>
      <c r="W2303" s="18" t="str">
        <f>TEXT(SalesDataTable[[#This Row],[Order Date]],"mmm")</f>
        <v>Nov</v>
      </c>
    </row>
    <row r="2304" spans="1:23" ht="15.6">
      <c r="A2304" s="11">
        <v>3505</v>
      </c>
      <c r="B2304" s="12">
        <v>46334</v>
      </c>
      <c r="C2304" s="11">
        <f t="shared" si="245"/>
        <v>2026</v>
      </c>
      <c r="D2304" s="13" t="str">
        <f t="shared" si="246"/>
        <v>Nov</v>
      </c>
      <c r="E2304" s="14" t="str">
        <f t="shared" si="247"/>
        <v>Q4</v>
      </c>
      <c r="F2304" s="11" t="s">
        <v>30</v>
      </c>
      <c r="G2304" s="11" t="s">
        <v>67</v>
      </c>
      <c r="H2304" s="11" t="s">
        <v>32</v>
      </c>
      <c r="I2304" s="11" t="s">
        <v>27</v>
      </c>
      <c r="J2304" s="11" t="s">
        <v>28</v>
      </c>
      <c r="K2304" s="11" t="s">
        <v>29</v>
      </c>
      <c r="L2304" s="15">
        <v>5</v>
      </c>
      <c r="M2304" s="16">
        <v>82.82</v>
      </c>
      <c r="N2304" s="17">
        <v>0.15</v>
      </c>
      <c r="O2304" s="16">
        <v>43.8</v>
      </c>
      <c r="P2304" s="16">
        <f t="shared" si="248"/>
        <v>351.98500000000001</v>
      </c>
      <c r="Q2304" s="16">
        <f t="shared" si="249"/>
        <v>219</v>
      </c>
      <c r="R2304" s="16">
        <f t="shared" si="250"/>
        <v>132.98500000000001</v>
      </c>
      <c r="S2304" s="18">
        <f t="shared" si="251"/>
        <v>0.377814395499808</v>
      </c>
      <c r="T2304" s="19">
        <f>YEAR(SalesDataTable[[#This Row],[Order Date]])</f>
        <v>2026</v>
      </c>
      <c r="U2304" s="18" t="str">
        <f>"Q"&amp;ROUNDUP(MONTH(SalesDataTable[[#This Row],[Order Date]])/3,0)</f>
        <v>Q4</v>
      </c>
      <c r="V2304" s="15">
        <f>MONTH(SalesDataTable[[#This Row],[Order Date]])</f>
        <v>11</v>
      </c>
      <c r="W2304" s="18" t="str">
        <f>TEXT(SalesDataTable[[#This Row],[Order Date]],"mmm")</f>
        <v>Nov</v>
      </c>
    </row>
    <row r="2305" spans="1:23" ht="15.6">
      <c r="A2305" s="11">
        <v>3626</v>
      </c>
      <c r="B2305" s="12">
        <v>46334</v>
      </c>
      <c r="C2305" s="11">
        <f t="shared" si="245"/>
        <v>2026</v>
      </c>
      <c r="D2305" s="13" t="str">
        <f t="shared" si="246"/>
        <v>Nov</v>
      </c>
      <c r="E2305" s="14" t="str">
        <f t="shared" si="247"/>
        <v>Q4</v>
      </c>
      <c r="F2305" s="11" t="s">
        <v>44</v>
      </c>
      <c r="G2305" s="11" t="s">
        <v>71</v>
      </c>
      <c r="H2305" s="11" t="s">
        <v>32</v>
      </c>
      <c r="I2305" s="11" t="s">
        <v>40</v>
      </c>
      <c r="J2305" s="11" t="s">
        <v>28</v>
      </c>
      <c r="K2305" s="11" t="s">
        <v>46</v>
      </c>
      <c r="L2305" s="15">
        <v>15</v>
      </c>
      <c r="M2305" s="16">
        <v>51.05</v>
      </c>
      <c r="N2305" s="17">
        <v>0.1</v>
      </c>
      <c r="O2305" s="16">
        <v>21.95</v>
      </c>
      <c r="P2305" s="16">
        <f t="shared" si="248"/>
        <v>689.17499999999995</v>
      </c>
      <c r="Q2305" s="16">
        <f t="shared" si="249"/>
        <v>329.25</v>
      </c>
      <c r="R2305" s="16">
        <f t="shared" si="250"/>
        <v>359.92500000000001</v>
      </c>
      <c r="S2305" s="18">
        <f t="shared" si="251"/>
        <v>0.52225486995320503</v>
      </c>
      <c r="T2305" s="19">
        <f>YEAR(SalesDataTable[[#This Row],[Order Date]])</f>
        <v>2026</v>
      </c>
      <c r="U2305" s="18" t="str">
        <f>"Q"&amp;ROUNDUP(MONTH(SalesDataTable[[#This Row],[Order Date]])/3,0)</f>
        <v>Q4</v>
      </c>
      <c r="V2305" s="15">
        <f>MONTH(SalesDataTable[[#This Row],[Order Date]])</f>
        <v>11</v>
      </c>
      <c r="W2305" s="18" t="str">
        <f>TEXT(SalesDataTable[[#This Row],[Order Date]],"mmm")</f>
        <v>Nov</v>
      </c>
    </row>
    <row r="2306" spans="1:23" ht="15.6">
      <c r="A2306" s="11">
        <v>3801</v>
      </c>
      <c r="B2306" s="12">
        <v>46334</v>
      </c>
      <c r="C2306" s="11">
        <f t="shared" ref="C2306:C2369" si="252">YEAR(B2306)</f>
        <v>2026</v>
      </c>
      <c r="D2306" s="13" t="str">
        <f t="shared" ref="D2306:D2369" si="253">TEXT(B2306,"MMM")</f>
        <v>Nov</v>
      </c>
      <c r="E2306" s="14" t="str">
        <f t="shared" ref="E2306:E2369" si="254">"Q"&amp;ROUNDUP(MONTH(B2306)/3,0)</f>
        <v>Q4</v>
      </c>
      <c r="F2306" s="11" t="s">
        <v>24</v>
      </c>
      <c r="G2306" s="11" t="s">
        <v>74</v>
      </c>
      <c r="H2306" s="11" t="s">
        <v>26</v>
      </c>
      <c r="I2306" s="11" t="s">
        <v>27</v>
      </c>
      <c r="J2306" s="11" t="s">
        <v>28</v>
      </c>
      <c r="K2306" s="11" t="s">
        <v>54</v>
      </c>
      <c r="L2306" s="15">
        <v>3</v>
      </c>
      <c r="M2306" s="16">
        <v>101.68</v>
      </c>
      <c r="N2306" s="17">
        <v>0.1</v>
      </c>
      <c r="O2306" s="16">
        <v>51.9</v>
      </c>
      <c r="P2306" s="16">
        <f t="shared" ref="P2306:P2369" si="255">L2306*M2306*(1-N2306)</f>
        <v>274.536</v>
      </c>
      <c r="Q2306" s="16">
        <f t="shared" ref="Q2306:Q2369" si="256">L2306*O2306</f>
        <v>155.69999999999999</v>
      </c>
      <c r="R2306" s="16">
        <f t="shared" ref="R2306:R2369" si="257">P2306-Q2306</f>
        <v>118.836</v>
      </c>
      <c r="S2306" s="18">
        <f t="shared" ref="S2306:S2369" si="258">IFERROR(R2306/P2306,0)</f>
        <v>0.43286126409651199</v>
      </c>
      <c r="T2306" s="19">
        <f>YEAR(SalesDataTable[[#This Row],[Order Date]])</f>
        <v>2026</v>
      </c>
      <c r="U2306" s="18" t="str">
        <f>"Q"&amp;ROUNDUP(MONTH(SalesDataTable[[#This Row],[Order Date]])/3,0)</f>
        <v>Q4</v>
      </c>
      <c r="V2306" s="15">
        <f>MONTH(SalesDataTable[[#This Row],[Order Date]])</f>
        <v>11</v>
      </c>
      <c r="W2306" s="18" t="str">
        <f>TEXT(SalesDataTable[[#This Row],[Order Date]],"mmm")</f>
        <v>Nov</v>
      </c>
    </row>
    <row r="2307" spans="1:23" ht="15.6">
      <c r="A2307" s="11">
        <v>4685</v>
      </c>
      <c r="B2307" s="12">
        <v>46334</v>
      </c>
      <c r="C2307" s="11">
        <f t="shared" si="252"/>
        <v>2026</v>
      </c>
      <c r="D2307" s="13" t="str">
        <f t="shared" si="253"/>
        <v>Nov</v>
      </c>
      <c r="E2307" s="14" t="str">
        <f t="shared" si="254"/>
        <v>Q4</v>
      </c>
      <c r="F2307" s="11" t="s">
        <v>44</v>
      </c>
      <c r="G2307" s="11" t="s">
        <v>71</v>
      </c>
      <c r="H2307" s="11" t="s">
        <v>32</v>
      </c>
      <c r="I2307" s="11" t="s">
        <v>40</v>
      </c>
      <c r="J2307" s="11" t="s">
        <v>47</v>
      </c>
      <c r="K2307" s="11" t="s">
        <v>64</v>
      </c>
      <c r="L2307" s="15">
        <v>6</v>
      </c>
      <c r="M2307" s="16">
        <v>80.83</v>
      </c>
      <c r="N2307" s="17">
        <v>0.15</v>
      </c>
      <c r="O2307" s="16">
        <v>39.32</v>
      </c>
      <c r="P2307" s="16">
        <f t="shared" si="255"/>
        <v>412.233</v>
      </c>
      <c r="Q2307" s="16">
        <f t="shared" si="256"/>
        <v>235.92</v>
      </c>
      <c r="R2307" s="16">
        <f t="shared" si="257"/>
        <v>176.31299999999999</v>
      </c>
      <c r="S2307" s="18">
        <f t="shared" si="258"/>
        <v>0.42770229457612602</v>
      </c>
      <c r="T2307" s="19">
        <f>YEAR(SalesDataTable[[#This Row],[Order Date]])</f>
        <v>2026</v>
      </c>
      <c r="U2307" s="18" t="str">
        <f>"Q"&amp;ROUNDUP(MONTH(SalesDataTable[[#This Row],[Order Date]])/3,0)</f>
        <v>Q4</v>
      </c>
      <c r="V2307" s="15">
        <f>MONTH(SalesDataTable[[#This Row],[Order Date]])</f>
        <v>11</v>
      </c>
      <c r="W2307" s="18" t="str">
        <f>TEXT(SalesDataTable[[#This Row],[Order Date]],"mmm")</f>
        <v>Nov</v>
      </c>
    </row>
    <row r="2308" spans="1:23" ht="15.6">
      <c r="A2308" s="11">
        <v>4843</v>
      </c>
      <c r="B2308" s="12">
        <v>46334</v>
      </c>
      <c r="C2308" s="11">
        <f t="shared" si="252"/>
        <v>2026</v>
      </c>
      <c r="D2308" s="13" t="str">
        <f t="shared" si="253"/>
        <v>Nov</v>
      </c>
      <c r="E2308" s="14" t="str">
        <f t="shared" si="254"/>
        <v>Q4</v>
      </c>
      <c r="F2308" s="11" t="s">
        <v>30</v>
      </c>
      <c r="G2308" s="11" t="s">
        <v>67</v>
      </c>
      <c r="H2308" s="11" t="s">
        <v>26</v>
      </c>
      <c r="I2308" s="11" t="s">
        <v>37</v>
      </c>
      <c r="J2308" s="11" t="s">
        <v>47</v>
      </c>
      <c r="K2308" s="11" t="s">
        <v>75</v>
      </c>
      <c r="L2308" s="15">
        <v>6</v>
      </c>
      <c r="M2308" s="16">
        <v>123.67</v>
      </c>
      <c r="N2308" s="17">
        <v>0.15</v>
      </c>
      <c r="O2308" s="16">
        <v>60.55</v>
      </c>
      <c r="P2308" s="16">
        <f t="shared" si="255"/>
        <v>630.71699999999998</v>
      </c>
      <c r="Q2308" s="16">
        <f t="shared" si="256"/>
        <v>363.3</v>
      </c>
      <c r="R2308" s="16">
        <f t="shared" si="257"/>
        <v>267.41699999999997</v>
      </c>
      <c r="S2308" s="18">
        <f t="shared" si="258"/>
        <v>0.42398888883603902</v>
      </c>
      <c r="T2308" s="19">
        <f>YEAR(SalesDataTable[[#This Row],[Order Date]])</f>
        <v>2026</v>
      </c>
      <c r="U2308" s="18" t="str">
        <f>"Q"&amp;ROUNDUP(MONTH(SalesDataTable[[#This Row],[Order Date]])/3,0)</f>
        <v>Q4</v>
      </c>
      <c r="V2308" s="15">
        <f>MONTH(SalesDataTable[[#This Row],[Order Date]])</f>
        <v>11</v>
      </c>
      <c r="W2308" s="18" t="str">
        <f>TEXT(SalesDataTable[[#This Row],[Order Date]],"mmm")</f>
        <v>Nov</v>
      </c>
    </row>
    <row r="2309" spans="1:23" ht="15.6">
      <c r="A2309" s="11">
        <v>4890</v>
      </c>
      <c r="B2309" s="12">
        <v>46334</v>
      </c>
      <c r="C2309" s="11">
        <f t="shared" si="252"/>
        <v>2026</v>
      </c>
      <c r="D2309" s="13" t="str">
        <f t="shared" si="253"/>
        <v>Nov</v>
      </c>
      <c r="E2309" s="14" t="str">
        <f t="shared" si="254"/>
        <v>Q4</v>
      </c>
      <c r="F2309" s="11" t="s">
        <v>24</v>
      </c>
      <c r="G2309" s="11" t="s">
        <v>74</v>
      </c>
      <c r="H2309" s="11" t="s">
        <v>26</v>
      </c>
      <c r="I2309" s="11" t="s">
        <v>37</v>
      </c>
      <c r="J2309" s="11" t="s">
        <v>33</v>
      </c>
      <c r="K2309" s="11" t="s">
        <v>34</v>
      </c>
      <c r="L2309" s="15">
        <v>2</v>
      </c>
      <c r="M2309" s="16">
        <v>93.16</v>
      </c>
      <c r="N2309" s="17">
        <v>0.1</v>
      </c>
      <c r="O2309" s="16">
        <v>44.19</v>
      </c>
      <c r="P2309" s="16">
        <f t="shared" si="255"/>
        <v>167.68799999999999</v>
      </c>
      <c r="Q2309" s="16">
        <f t="shared" si="256"/>
        <v>88.38</v>
      </c>
      <c r="R2309" s="16">
        <f t="shared" si="257"/>
        <v>79.308000000000007</v>
      </c>
      <c r="S2309" s="18">
        <f t="shared" si="258"/>
        <v>0.47294976384714499</v>
      </c>
      <c r="T2309" s="19">
        <f>YEAR(SalesDataTable[[#This Row],[Order Date]])</f>
        <v>2026</v>
      </c>
      <c r="U2309" s="18" t="str">
        <f>"Q"&amp;ROUNDUP(MONTH(SalesDataTable[[#This Row],[Order Date]])/3,0)</f>
        <v>Q4</v>
      </c>
      <c r="V2309" s="15">
        <f>MONTH(SalesDataTable[[#This Row],[Order Date]])</f>
        <v>11</v>
      </c>
      <c r="W2309" s="18" t="str">
        <f>TEXT(SalesDataTable[[#This Row],[Order Date]],"mmm")</f>
        <v>Nov</v>
      </c>
    </row>
    <row r="2310" spans="1:23" ht="15.6">
      <c r="A2310" s="11">
        <v>4913</v>
      </c>
      <c r="B2310" s="12">
        <v>46334</v>
      </c>
      <c r="C2310" s="11">
        <f t="shared" si="252"/>
        <v>2026</v>
      </c>
      <c r="D2310" s="13" t="str">
        <f t="shared" si="253"/>
        <v>Nov</v>
      </c>
      <c r="E2310" s="14" t="str">
        <f t="shared" si="254"/>
        <v>Q4</v>
      </c>
      <c r="F2310" s="11" t="s">
        <v>35</v>
      </c>
      <c r="G2310" s="11" t="s">
        <v>36</v>
      </c>
      <c r="H2310" s="11" t="s">
        <v>52</v>
      </c>
      <c r="I2310" s="11" t="s">
        <v>37</v>
      </c>
      <c r="J2310" s="11" t="s">
        <v>28</v>
      </c>
      <c r="K2310" s="11" t="s">
        <v>29</v>
      </c>
      <c r="L2310" s="15">
        <v>1</v>
      </c>
      <c r="M2310" s="16">
        <v>83.79</v>
      </c>
      <c r="N2310" s="17">
        <v>0.1</v>
      </c>
      <c r="O2310" s="16">
        <v>42.8</v>
      </c>
      <c r="P2310" s="16">
        <f t="shared" si="255"/>
        <v>75.411000000000001</v>
      </c>
      <c r="Q2310" s="16">
        <f t="shared" si="256"/>
        <v>42.8</v>
      </c>
      <c r="R2310" s="16">
        <f t="shared" si="257"/>
        <v>32.610999999999997</v>
      </c>
      <c r="S2310" s="18">
        <f t="shared" si="258"/>
        <v>0.43244354271923202</v>
      </c>
      <c r="T2310" s="19">
        <f>YEAR(SalesDataTable[[#This Row],[Order Date]])</f>
        <v>2026</v>
      </c>
      <c r="U2310" s="18" t="str">
        <f>"Q"&amp;ROUNDUP(MONTH(SalesDataTable[[#This Row],[Order Date]])/3,0)</f>
        <v>Q4</v>
      </c>
      <c r="V2310" s="15">
        <f>MONTH(SalesDataTable[[#This Row],[Order Date]])</f>
        <v>11</v>
      </c>
      <c r="W2310" s="18" t="str">
        <f>TEXT(SalesDataTable[[#This Row],[Order Date]],"mmm")</f>
        <v>Nov</v>
      </c>
    </row>
    <row r="2311" spans="1:23" ht="15.6">
      <c r="A2311" s="11">
        <v>5079</v>
      </c>
      <c r="B2311" s="12">
        <v>46334</v>
      </c>
      <c r="C2311" s="11">
        <f t="shared" si="252"/>
        <v>2026</v>
      </c>
      <c r="D2311" s="13" t="str">
        <f t="shared" si="253"/>
        <v>Nov</v>
      </c>
      <c r="E2311" s="14" t="str">
        <f t="shared" si="254"/>
        <v>Q4</v>
      </c>
      <c r="F2311" s="11" t="s">
        <v>35</v>
      </c>
      <c r="G2311" s="11" t="s">
        <v>76</v>
      </c>
      <c r="H2311" s="11" t="s">
        <v>26</v>
      </c>
      <c r="I2311" s="11" t="s">
        <v>37</v>
      </c>
      <c r="J2311" s="11" t="s">
        <v>58</v>
      </c>
      <c r="K2311" s="11" t="s">
        <v>62</v>
      </c>
      <c r="L2311" s="15">
        <v>1</v>
      </c>
      <c r="M2311" s="16">
        <v>120.98</v>
      </c>
      <c r="N2311" s="17">
        <v>0.1</v>
      </c>
      <c r="O2311" s="16">
        <v>70.59</v>
      </c>
      <c r="P2311" s="16">
        <f t="shared" si="255"/>
        <v>108.88200000000001</v>
      </c>
      <c r="Q2311" s="16">
        <f t="shared" si="256"/>
        <v>70.59</v>
      </c>
      <c r="R2311" s="16">
        <f t="shared" si="257"/>
        <v>38.292000000000002</v>
      </c>
      <c r="S2311" s="18">
        <f t="shared" si="258"/>
        <v>0.35168347385242699</v>
      </c>
      <c r="T2311" s="19">
        <f>YEAR(SalesDataTable[[#This Row],[Order Date]])</f>
        <v>2026</v>
      </c>
      <c r="U2311" s="18" t="str">
        <f>"Q"&amp;ROUNDUP(MONTH(SalesDataTable[[#This Row],[Order Date]])/3,0)</f>
        <v>Q4</v>
      </c>
      <c r="V2311" s="15">
        <f>MONTH(SalesDataTable[[#This Row],[Order Date]])</f>
        <v>11</v>
      </c>
      <c r="W2311" s="18" t="str">
        <f>TEXT(SalesDataTable[[#This Row],[Order Date]],"mmm")</f>
        <v>Nov</v>
      </c>
    </row>
    <row r="2312" spans="1:23" ht="15.6">
      <c r="A2312" s="11">
        <v>366</v>
      </c>
      <c r="B2312" s="12">
        <v>46335</v>
      </c>
      <c r="C2312" s="11">
        <f t="shared" si="252"/>
        <v>2026</v>
      </c>
      <c r="D2312" s="13" t="str">
        <f t="shared" si="253"/>
        <v>Nov</v>
      </c>
      <c r="E2312" s="14" t="str">
        <f t="shared" si="254"/>
        <v>Q4</v>
      </c>
      <c r="F2312" s="11" t="s">
        <v>44</v>
      </c>
      <c r="G2312" s="11" t="s">
        <v>71</v>
      </c>
      <c r="H2312" s="11" t="s">
        <v>43</v>
      </c>
      <c r="I2312" s="11" t="s">
        <v>27</v>
      </c>
      <c r="J2312" s="11" t="s">
        <v>33</v>
      </c>
      <c r="K2312" s="11" t="s">
        <v>61</v>
      </c>
      <c r="L2312" s="15">
        <v>1</v>
      </c>
      <c r="M2312" s="16">
        <v>152.05000000000001</v>
      </c>
      <c r="N2312" s="17">
        <v>0.15</v>
      </c>
      <c r="O2312" s="16">
        <v>80.56</v>
      </c>
      <c r="P2312" s="16">
        <f t="shared" si="255"/>
        <v>129.24250000000001</v>
      </c>
      <c r="Q2312" s="16">
        <f t="shared" si="256"/>
        <v>80.56</v>
      </c>
      <c r="R2312" s="16">
        <f t="shared" si="257"/>
        <v>48.682499999999997</v>
      </c>
      <c r="S2312" s="18">
        <f t="shared" si="258"/>
        <v>0.37667562914675901</v>
      </c>
      <c r="T2312" s="19">
        <f>YEAR(SalesDataTable[[#This Row],[Order Date]])</f>
        <v>2026</v>
      </c>
      <c r="U2312" s="18" t="str">
        <f>"Q"&amp;ROUNDUP(MONTH(SalesDataTable[[#This Row],[Order Date]])/3,0)</f>
        <v>Q4</v>
      </c>
      <c r="V2312" s="15">
        <f>MONTH(SalesDataTable[[#This Row],[Order Date]])</f>
        <v>11</v>
      </c>
      <c r="W2312" s="18" t="str">
        <f>TEXT(SalesDataTable[[#This Row],[Order Date]],"mmm")</f>
        <v>Nov</v>
      </c>
    </row>
    <row r="2313" spans="1:23" ht="15.6">
      <c r="A2313" s="11">
        <v>567</v>
      </c>
      <c r="B2313" s="12">
        <v>46335</v>
      </c>
      <c r="C2313" s="11">
        <f t="shared" si="252"/>
        <v>2026</v>
      </c>
      <c r="D2313" s="13" t="str">
        <f t="shared" si="253"/>
        <v>Nov</v>
      </c>
      <c r="E2313" s="14" t="str">
        <f t="shared" si="254"/>
        <v>Q4</v>
      </c>
      <c r="F2313" s="11" t="s">
        <v>24</v>
      </c>
      <c r="G2313" s="11" t="s">
        <v>60</v>
      </c>
      <c r="H2313" s="11" t="s">
        <v>43</v>
      </c>
      <c r="I2313" s="11" t="s">
        <v>37</v>
      </c>
      <c r="J2313" s="11" t="s">
        <v>38</v>
      </c>
      <c r="K2313" s="11" t="s">
        <v>39</v>
      </c>
      <c r="L2313" s="15">
        <v>3</v>
      </c>
      <c r="M2313" s="16">
        <v>36.14</v>
      </c>
      <c r="N2313" s="17">
        <v>0.1</v>
      </c>
      <c r="O2313" s="16">
        <v>13.23</v>
      </c>
      <c r="P2313" s="16">
        <f t="shared" si="255"/>
        <v>97.578000000000003</v>
      </c>
      <c r="Q2313" s="16">
        <f t="shared" si="256"/>
        <v>39.69</v>
      </c>
      <c r="R2313" s="16">
        <f t="shared" si="257"/>
        <v>57.887999999999998</v>
      </c>
      <c r="S2313" s="18">
        <f t="shared" si="258"/>
        <v>0.59324847814056403</v>
      </c>
      <c r="T2313" s="19">
        <f>YEAR(SalesDataTable[[#This Row],[Order Date]])</f>
        <v>2026</v>
      </c>
      <c r="U2313" s="18" t="str">
        <f>"Q"&amp;ROUNDUP(MONTH(SalesDataTable[[#This Row],[Order Date]])/3,0)</f>
        <v>Q4</v>
      </c>
      <c r="V2313" s="15">
        <f>MONTH(SalesDataTable[[#This Row],[Order Date]])</f>
        <v>11</v>
      </c>
      <c r="W2313" s="18" t="str">
        <f>TEXT(SalesDataTable[[#This Row],[Order Date]],"mmm")</f>
        <v>Nov</v>
      </c>
    </row>
    <row r="2314" spans="1:23" ht="15.6">
      <c r="A2314" s="11">
        <v>1051</v>
      </c>
      <c r="B2314" s="12">
        <v>46335</v>
      </c>
      <c r="C2314" s="11">
        <f t="shared" si="252"/>
        <v>2026</v>
      </c>
      <c r="D2314" s="13" t="str">
        <f t="shared" si="253"/>
        <v>Nov</v>
      </c>
      <c r="E2314" s="14" t="str">
        <f t="shared" si="254"/>
        <v>Q4</v>
      </c>
      <c r="F2314" s="11" t="s">
        <v>44</v>
      </c>
      <c r="G2314" s="11" t="s">
        <v>71</v>
      </c>
      <c r="H2314" s="11" t="s">
        <v>32</v>
      </c>
      <c r="I2314" s="11" t="s">
        <v>40</v>
      </c>
      <c r="J2314" s="11" t="s">
        <v>33</v>
      </c>
      <c r="K2314" s="11" t="s">
        <v>34</v>
      </c>
      <c r="L2314" s="15">
        <v>12</v>
      </c>
      <c r="M2314" s="16">
        <v>90.99</v>
      </c>
      <c r="N2314" s="17">
        <v>0.2</v>
      </c>
      <c r="O2314" s="16">
        <v>45.51</v>
      </c>
      <c r="P2314" s="16">
        <f t="shared" si="255"/>
        <v>873.50400000000002</v>
      </c>
      <c r="Q2314" s="16">
        <f t="shared" si="256"/>
        <v>546.12</v>
      </c>
      <c r="R2314" s="16">
        <f t="shared" si="257"/>
        <v>327.38400000000001</v>
      </c>
      <c r="S2314" s="18">
        <f t="shared" si="258"/>
        <v>0.37479393339927503</v>
      </c>
      <c r="T2314" s="19">
        <f>YEAR(SalesDataTable[[#This Row],[Order Date]])</f>
        <v>2026</v>
      </c>
      <c r="U2314" s="18" t="str">
        <f>"Q"&amp;ROUNDUP(MONTH(SalesDataTable[[#This Row],[Order Date]])/3,0)</f>
        <v>Q4</v>
      </c>
      <c r="V2314" s="15">
        <f>MONTH(SalesDataTable[[#This Row],[Order Date]])</f>
        <v>11</v>
      </c>
      <c r="W2314" s="18" t="str">
        <f>TEXT(SalesDataTable[[#This Row],[Order Date]],"mmm")</f>
        <v>Nov</v>
      </c>
    </row>
    <row r="2315" spans="1:23" ht="15.6">
      <c r="A2315" s="11">
        <v>1934</v>
      </c>
      <c r="B2315" s="12">
        <v>46335</v>
      </c>
      <c r="C2315" s="11">
        <f t="shared" si="252"/>
        <v>2026</v>
      </c>
      <c r="D2315" s="13" t="str">
        <f t="shared" si="253"/>
        <v>Nov</v>
      </c>
      <c r="E2315" s="14" t="str">
        <f t="shared" si="254"/>
        <v>Q4</v>
      </c>
      <c r="F2315" s="11" t="s">
        <v>44</v>
      </c>
      <c r="G2315" s="11" t="s">
        <v>71</v>
      </c>
      <c r="H2315" s="11" t="s">
        <v>52</v>
      </c>
      <c r="I2315" s="11" t="s">
        <v>40</v>
      </c>
      <c r="J2315" s="11" t="s">
        <v>28</v>
      </c>
      <c r="K2315" s="11" t="s">
        <v>46</v>
      </c>
      <c r="L2315" s="15">
        <v>1</v>
      </c>
      <c r="M2315" s="16">
        <v>50.55</v>
      </c>
      <c r="N2315" s="17">
        <v>0.05</v>
      </c>
      <c r="O2315" s="16">
        <v>22.09</v>
      </c>
      <c r="P2315" s="16">
        <f t="shared" si="255"/>
        <v>48.022500000000001</v>
      </c>
      <c r="Q2315" s="16">
        <f t="shared" si="256"/>
        <v>22.09</v>
      </c>
      <c r="R2315" s="16">
        <f t="shared" si="257"/>
        <v>25.932500000000001</v>
      </c>
      <c r="S2315" s="18">
        <f t="shared" si="258"/>
        <v>0.54000728825029898</v>
      </c>
      <c r="T2315" s="19">
        <f>YEAR(SalesDataTable[[#This Row],[Order Date]])</f>
        <v>2026</v>
      </c>
      <c r="U2315" s="18" t="str">
        <f>"Q"&amp;ROUNDUP(MONTH(SalesDataTable[[#This Row],[Order Date]])/3,0)</f>
        <v>Q4</v>
      </c>
      <c r="V2315" s="15">
        <f>MONTH(SalesDataTable[[#This Row],[Order Date]])</f>
        <v>11</v>
      </c>
      <c r="W2315" s="18" t="str">
        <f>TEXT(SalesDataTable[[#This Row],[Order Date]],"mmm")</f>
        <v>Nov</v>
      </c>
    </row>
    <row r="2316" spans="1:23" ht="15.6">
      <c r="A2316" s="11">
        <v>2056</v>
      </c>
      <c r="B2316" s="12">
        <v>46335</v>
      </c>
      <c r="C2316" s="11">
        <f t="shared" si="252"/>
        <v>2026</v>
      </c>
      <c r="D2316" s="13" t="str">
        <f t="shared" si="253"/>
        <v>Nov</v>
      </c>
      <c r="E2316" s="14" t="str">
        <f t="shared" si="254"/>
        <v>Q4</v>
      </c>
      <c r="F2316" s="11" t="s">
        <v>24</v>
      </c>
      <c r="G2316" s="11" t="s">
        <v>25</v>
      </c>
      <c r="H2316" s="11" t="s">
        <v>43</v>
      </c>
      <c r="I2316" s="11" t="s">
        <v>37</v>
      </c>
      <c r="J2316" s="11" t="s">
        <v>58</v>
      </c>
      <c r="K2316" s="11" t="s">
        <v>69</v>
      </c>
      <c r="L2316" s="15">
        <v>1</v>
      </c>
      <c r="M2316" s="16">
        <v>51.65</v>
      </c>
      <c r="N2316" s="17">
        <v>0.15</v>
      </c>
      <c r="O2316" s="16">
        <v>21.86</v>
      </c>
      <c r="P2316" s="16">
        <f t="shared" si="255"/>
        <v>43.902500000000003</v>
      </c>
      <c r="Q2316" s="16">
        <f t="shared" si="256"/>
        <v>21.86</v>
      </c>
      <c r="R2316" s="16">
        <f t="shared" si="257"/>
        <v>22.0425</v>
      </c>
      <c r="S2316" s="18">
        <f t="shared" si="258"/>
        <v>0.50207846933545897</v>
      </c>
      <c r="T2316" s="19">
        <f>YEAR(SalesDataTable[[#This Row],[Order Date]])</f>
        <v>2026</v>
      </c>
      <c r="U2316" s="18" t="str">
        <f>"Q"&amp;ROUNDUP(MONTH(SalesDataTable[[#This Row],[Order Date]])/3,0)</f>
        <v>Q4</v>
      </c>
      <c r="V2316" s="15">
        <f>MONTH(SalesDataTable[[#This Row],[Order Date]])</f>
        <v>11</v>
      </c>
      <c r="W2316" s="18" t="str">
        <f>TEXT(SalesDataTable[[#This Row],[Order Date]],"mmm")</f>
        <v>Nov</v>
      </c>
    </row>
    <row r="2317" spans="1:23" ht="15.6">
      <c r="A2317" s="11">
        <v>2115</v>
      </c>
      <c r="B2317" s="12">
        <v>46335</v>
      </c>
      <c r="C2317" s="11">
        <f t="shared" si="252"/>
        <v>2026</v>
      </c>
      <c r="D2317" s="13" t="str">
        <f t="shared" si="253"/>
        <v>Nov</v>
      </c>
      <c r="E2317" s="14" t="str">
        <f t="shared" si="254"/>
        <v>Q4</v>
      </c>
      <c r="F2317" s="11" t="s">
        <v>30</v>
      </c>
      <c r="G2317" s="11" t="s">
        <v>67</v>
      </c>
      <c r="H2317" s="11" t="s">
        <v>26</v>
      </c>
      <c r="I2317" s="11" t="s">
        <v>37</v>
      </c>
      <c r="J2317" s="11" t="s">
        <v>28</v>
      </c>
      <c r="K2317" s="11" t="s">
        <v>29</v>
      </c>
      <c r="L2317" s="15">
        <v>5</v>
      </c>
      <c r="M2317" s="16">
        <v>82.96</v>
      </c>
      <c r="N2317" s="17">
        <v>0</v>
      </c>
      <c r="O2317" s="16">
        <v>43.55</v>
      </c>
      <c r="P2317" s="16">
        <f t="shared" si="255"/>
        <v>414.8</v>
      </c>
      <c r="Q2317" s="16">
        <f t="shared" si="256"/>
        <v>217.75</v>
      </c>
      <c r="R2317" s="16">
        <f t="shared" si="257"/>
        <v>197.05</v>
      </c>
      <c r="S2317" s="18">
        <f t="shared" si="258"/>
        <v>0.47504821600771502</v>
      </c>
      <c r="T2317" s="19">
        <f>YEAR(SalesDataTable[[#This Row],[Order Date]])</f>
        <v>2026</v>
      </c>
      <c r="U2317" s="18" t="str">
        <f>"Q"&amp;ROUNDUP(MONTH(SalesDataTable[[#This Row],[Order Date]])/3,0)</f>
        <v>Q4</v>
      </c>
      <c r="V2317" s="15">
        <f>MONTH(SalesDataTable[[#This Row],[Order Date]])</f>
        <v>11</v>
      </c>
      <c r="W2317" s="18" t="str">
        <f>TEXT(SalesDataTable[[#This Row],[Order Date]],"mmm")</f>
        <v>Nov</v>
      </c>
    </row>
    <row r="2318" spans="1:23" ht="15.6">
      <c r="A2318" s="11">
        <v>2437</v>
      </c>
      <c r="B2318" s="12">
        <v>46335</v>
      </c>
      <c r="C2318" s="11">
        <f t="shared" si="252"/>
        <v>2026</v>
      </c>
      <c r="D2318" s="13" t="str">
        <f t="shared" si="253"/>
        <v>Nov</v>
      </c>
      <c r="E2318" s="14" t="str">
        <f t="shared" si="254"/>
        <v>Q4</v>
      </c>
      <c r="F2318" s="11" t="s">
        <v>44</v>
      </c>
      <c r="G2318" s="11" t="s">
        <v>45</v>
      </c>
      <c r="H2318" s="11" t="s">
        <v>52</v>
      </c>
      <c r="I2318" s="11" t="s">
        <v>40</v>
      </c>
      <c r="J2318" s="11" t="s">
        <v>33</v>
      </c>
      <c r="K2318" s="11" t="s">
        <v>70</v>
      </c>
      <c r="L2318" s="15">
        <v>1</v>
      </c>
      <c r="M2318" s="16">
        <v>70.3</v>
      </c>
      <c r="N2318" s="17">
        <v>0.05</v>
      </c>
      <c r="O2318" s="16">
        <v>33.31</v>
      </c>
      <c r="P2318" s="16">
        <f t="shared" si="255"/>
        <v>66.784999999999997</v>
      </c>
      <c r="Q2318" s="16">
        <f t="shared" si="256"/>
        <v>33.31</v>
      </c>
      <c r="R2318" s="16">
        <f t="shared" si="257"/>
        <v>33.475000000000001</v>
      </c>
      <c r="S2318" s="18">
        <f t="shared" si="258"/>
        <v>0.50123530732948995</v>
      </c>
      <c r="T2318" s="19">
        <f>YEAR(SalesDataTable[[#This Row],[Order Date]])</f>
        <v>2026</v>
      </c>
      <c r="U2318" s="18" t="str">
        <f>"Q"&amp;ROUNDUP(MONTH(SalesDataTable[[#This Row],[Order Date]])/3,0)</f>
        <v>Q4</v>
      </c>
      <c r="V2318" s="15">
        <f>MONTH(SalesDataTable[[#This Row],[Order Date]])</f>
        <v>11</v>
      </c>
      <c r="W2318" s="18" t="str">
        <f>TEXT(SalesDataTable[[#This Row],[Order Date]],"mmm")</f>
        <v>Nov</v>
      </c>
    </row>
    <row r="2319" spans="1:23" ht="15.6">
      <c r="A2319" s="11">
        <v>3380</v>
      </c>
      <c r="B2319" s="12">
        <v>46335</v>
      </c>
      <c r="C2319" s="11">
        <f t="shared" si="252"/>
        <v>2026</v>
      </c>
      <c r="D2319" s="13" t="str">
        <f t="shared" si="253"/>
        <v>Nov</v>
      </c>
      <c r="E2319" s="14" t="str">
        <f t="shared" si="254"/>
        <v>Q4</v>
      </c>
      <c r="F2319" s="11" t="s">
        <v>35</v>
      </c>
      <c r="G2319" s="11" t="s">
        <v>36</v>
      </c>
      <c r="H2319" s="11" t="s">
        <v>43</v>
      </c>
      <c r="I2319" s="11" t="s">
        <v>27</v>
      </c>
      <c r="J2319" s="11" t="s">
        <v>38</v>
      </c>
      <c r="K2319" s="11" t="s">
        <v>56</v>
      </c>
      <c r="L2319" s="15">
        <v>2</v>
      </c>
      <c r="M2319" s="16">
        <v>47.12</v>
      </c>
      <c r="N2319" s="17">
        <v>0.15</v>
      </c>
      <c r="O2319" s="16">
        <v>18.64</v>
      </c>
      <c r="P2319" s="16">
        <f t="shared" si="255"/>
        <v>80.103999999999999</v>
      </c>
      <c r="Q2319" s="16">
        <f t="shared" si="256"/>
        <v>37.28</v>
      </c>
      <c r="R2319" s="16">
        <f t="shared" si="257"/>
        <v>42.823999999999998</v>
      </c>
      <c r="S2319" s="18">
        <f t="shared" si="258"/>
        <v>0.53460501348247302</v>
      </c>
      <c r="T2319" s="19">
        <f>YEAR(SalesDataTable[[#This Row],[Order Date]])</f>
        <v>2026</v>
      </c>
      <c r="U2319" s="18" t="str">
        <f>"Q"&amp;ROUNDUP(MONTH(SalesDataTable[[#This Row],[Order Date]])/3,0)</f>
        <v>Q4</v>
      </c>
      <c r="V2319" s="15">
        <f>MONTH(SalesDataTable[[#This Row],[Order Date]])</f>
        <v>11</v>
      </c>
      <c r="W2319" s="18" t="str">
        <f>TEXT(SalesDataTable[[#This Row],[Order Date]],"mmm")</f>
        <v>Nov</v>
      </c>
    </row>
    <row r="2320" spans="1:23" ht="15.6">
      <c r="A2320" s="11">
        <v>3648</v>
      </c>
      <c r="B2320" s="12">
        <v>46335</v>
      </c>
      <c r="C2320" s="11">
        <f t="shared" si="252"/>
        <v>2026</v>
      </c>
      <c r="D2320" s="13" t="str">
        <f t="shared" si="253"/>
        <v>Nov</v>
      </c>
      <c r="E2320" s="14" t="str">
        <f t="shared" si="254"/>
        <v>Q4</v>
      </c>
      <c r="F2320" s="11" t="s">
        <v>24</v>
      </c>
      <c r="G2320" s="11" t="s">
        <v>74</v>
      </c>
      <c r="H2320" s="11" t="s">
        <v>52</v>
      </c>
      <c r="I2320" s="11" t="s">
        <v>37</v>
      </c>
      <c r="J2320" s="11" t="s">
        <v>58</v>
      </c>
      <c r="K2320" s="11" t="s">
        <v>59</v>
      </c>
      <c r="L2320" s="15">
        <v>4</v>
      </c>
      <c r="M2320" s="16">
        <v>39.82</v>
      </c>
      <c r="N2320" s="17">
        <v>0.2</v>
      </c>
      <c r="O2320" s="16">
        <v>14.98</v>
      </c>
      <c r="P2320" s="16">
        <f t="shared" si="255"/>
        <v>127.42400000000001</v>
      </c>
      <c r="Q2320" s="16">
        <f t="shared" si="256"/>
        <v>59.92</v>
      </c>
      <c r="R2320" s="16">
        <f t="shared" si="257"/>
        <v>67.504000000000005</v>
      </c>
      <c r="S2320" s="18">
        <f t="shared" si="258"/>
        <v>0.52975891511803097</v>
      </c>
      <c r="T2320" s="19">
        <f>YEAR(SalesDataTable[[#This Row],[Order Date]])</f>
        <v>2026</v>
      </c>
      <c r="U2320" s="18" t="str">
        <f>"Q"&amp;ROUNDUP(MONTH(SalesDataTable[[#This Row],[Order Date]])/3,0)</f>
        <v>Q4</v>
      </c>
      <c r="V2320" s="15">
        <f>MONTH(SalesDataTable[[#This Row],[Order Date]])</f>
        <v>11</v>
      </c>
      <c r="W2320" s="18" t="str">
        <f>TEXT(SalesDataTable[[#This Row],[Order Date]],"mmm")</f>
        <v>Nov</v>
      </c>
    </row>
    <row r="2321" spans="1:23" ht="15.6">
      <c r="A2321" s="11">
        <v>3692</v>
      </c>
      <c r="B2321" s="12">
        <v>46335</v>
      </c>
      <c r="C2321" s="11">
        <f t="shared" si="252"/>
        <v>2026</v>
      </c>
      <c r="D2321" s="13" t="str">
        <f t="shared" si="253"/>
        <v>Nov</v>
      </c>
      <c r="E2321" s="14" t="str">
        <f t="shared" si="254"/>
        <v>Q4</v>
      </c>
      <c r="F2321" s="11" t="s">
        <v>30</v>
      </c>
      <c r="G2321" s="11" t="s">
        <v>73</v>
      </c>
      <c r="H2321" s="11" t="s">
        <v>26</v>
      </c>
      <c r="I2321" s="11" t="s">
        <v>27</v>
      </c>
      <c r="J2321" s="11" t="s">
        <v>33</v>
      </c>
      <c r="K2321" s="11" t="s">
        <v>61</v>
      </c>
      <c r="L2321" s="15">
        <v>4</v>
      </c>
      <c r="M2321" s="16">
        <v>154.27000000000001</v>
      </c>
      <c r="N2321" s="17">
        <v>0.05</v>
      </c>
      <c r="O2321" s="16">
        <v>78.36</v>
      </c>
      <c r="P2321" s="16">
        <f t="shared" si="255"/>
        <v>586.226</v>
      </c>
      <c r="Q2321" s="16">
        <f t="shared" si="256"/>
        <v>313.44</v>
      </c>
      <c r="R2321" s="16">
        <f t="shared" si="257"/>
        <v>272.786</v>
      </c>
      <c r="S2321" s="18">
        <f t="shared" si="258"/>
        <v>0.465325659387335</v>
      </c>
      <c r="T2321" s="19">
        <f>YEAR(SalesDataTable[[#This Row],[Order Date]])</f>
        <v>2026</v>
      </c>
      <c r="U2321" s="18" t="str">
        <f>"Q"&amp;ROUNDUP(MONTH(SalesDataTable[[#This Row],[Order Date]])/3,0)</f>
        <v>Q4</v>
      </c>
      <c r="V2321" s="15">
        <f>MONTH(SalesDataTable[[#This Row],[Order Date]])</f>
        <v>11</v>
      </c>
      <c r="W2321" s="18" t="str">
        <f>TEXT(SalesDataTable[[#This Row],[Order Date]],"mmm")</f>
        <v>Nov</v>
      </c>
    </row>
    <row r="2322" spans="1:23" ht="15.6">
      <c r="A2322" s="11">
        <v>4406</v>
      </c>
      <c r="B2322" s="12">
        <v>46335</v>
      </c>
      <c r="C2322" s="11">
        <f t="shared" si="252"/>
        <v>2026</v>
      </c>
      <c r="D2322" s="13" t="str">
        <f t="shared" si="253"/>
        <v>Nov</v>
      </c>
      <c r="E2322" s="14" t="str">
        <f t="shared" si="254"/>
        <v>Q4</v>
      </c>
      <c r="F2322" s="11" t="s">
        <v>24</v>
      </c>
      <c r="G2322" s="11" t="s">
        <v>25</v>
      </c>
      <c r="H2322" s="11" t="s">
        <v>26</v>
      </c>
      <c r="I2322" s="11" t="s">
        <v>37</v>
      </c>
      <c r="J2322" s="11" t="s">
        <v>33</v>
      </c>
      <c r="K2322" s="11" t="s">
        <v>41</v>
      </c>
      <c r="L2322" s="15">
        <v>1</v>
      </c>
      <c r="M2322" s="16">
        <v>143.02000000000001</v>
      </c>
      <c r="N2322" s="17">
        <v>0.1</v>
      </c>
      <c r="O2322" s="16">
        <v>79.25</v>
      </c>
      <c r="P2322" s="16">
        <f t="shared" si="255"/>
        <v>128.71799999999999</v>
      </c>
      <c r="Q2322" s="16">
        <f t="shared" si="256"/>
        <v>79.25</v>
      </c>
      <c r="R2322" s="16">
        <f t="shared" si="257"/>
        <v>49.468000000000004</v>
      </c>
      <c r="S2322" s="18">
        <f t="shared" si="258"/>
        <v>0.38431299429761201</v>
      </c>
      <c r="T2322" s="19">
        <f>YEAR(SalesDataTable[[#This Row],[Order Date]])</f>
        <v>2026</v>
      </c>
      <c r="U2322" s="18" t="str">
        <f>"Q"&amp;ROUNDUP(MONTH(SalesDataTable[[#This Row],[Order Date]])/3,0)</f>
        <v>Q4</v>
      </c>
      <c r="V2322" s="15">
        <f>MONTH(SalesDataTable[[#This Row],[Order Date]])</f>
        <v>11</v>
      </c>
      <c r="W2322" s="18" t="str">
        <f>TEXT(SalesDataTable[[#This Row],[Order Date]],"mmm")</f>
        <v>Nov</v>
      </c>
    </row>
    <row r="2323" spans="1:23" ht="15.6">
      <c r="A2323" s="11">
        <v>4550</v>
      </c>
      <c r="B2323" s="12">
        <v>46335</v>
      </c>
      <c r="C2323" s="11">
        <f t="shared" si="252"/>
        <v>2026</v>
      </c>
      <c r="D2323" s="13" t="str">
        <f t="shared" si="253"/>
        <v>Nov</v>
      </c>
      <c r="E2323" s="14" t="str">
        <f t="shared" si="254"/>
        <v>Q4</v>
      </c>
      <c r="F2323" s="11" t="s">
        <v>35</v>
      </c>
      <c r="G2323" s="11" t="s">
        <v>63</v>
      </c>
      <c r="H2323" s="11" t="s">
        <v>43</v>
      </c>
      <c r="I2323" s="11" t="s">
        <v>27</v>
      </c>
      <c r="J2323" s="11" t="s">
        <v>58</v>
      </c>
      <c r="K2323" s="11" t="s">
        <v>66</v>
      </c>
      <c r="L2323" s="15">
        <v>1</v>
      </c>
      <c r="M2323" s="16">
        <v>35.36</v>
      </c>
      <c r="N2323" s="17">
        <v>0</v>
      </c>
      <c r="O2323" s="16">
        <v>13.74</v>
      </c>
      <c r="P2323" s="16">
        <f t="shared" si="255"/>
        <v>35.36</v>
      </c>
      <c r="Q2323" s="16">
        <f t="shared" si="256"/>
        <v>13.74</v>
      </c>
      <c r="R2323" s="16">
        <f t="shared" si="257"/>
        <v>21.62</v>
      </c>
      <c r="S2323" s="18">
        <f t="shared" si="258"/>
        <v>0.611425339366516</v>
      </c>
      <c r="T2323" s="19">
        <f>YEAR(SalesDataTable[[#This Row],[Order Date]])</f>
        <v>2026</v>
      </c>
      <c r="U2323" s="18" t="str">
        <f>"Q"&amp;ROUNDUP(MONTH(SalesDataTable[[#This Row],[Order Date]])/3,0)</f>
        <v>Q4</v>
      </c>
      <c r="V2323" s="15">
        <f>MONTH(SalesDataTable[[#This Row],[Order Date]])</f>
        <v>11</v>
      </c>
      <c r="W2323" s="18" t="str">
        <f>TEXT(SalesDataTable[[#This Row],[Order Date]],"mmm")</f>
        <v>Nov</v>
      </c>
    </row>
    <row r="2324" spans="1:23" ht="15.6">
      <c r="A2324" s="11">
        <v>4855</v>
      </c>
      <c r="B2324" s="12">
        <v>46335</v>
      </c>
      <c r="C2324" s="11">
        <f t="shared" si="252"/>
        <v>2026</v>
      </c>
      <c r="D2324" s="13" t="str">
        <f t="shared" si="253"/>
        <v>Nov</v>
      </c>
      <c r="E2324" s="14" t="str">
        <f t="shared" si="254"/>
        <v>Q4</v>
      </c>
      <c r="F2324" s="11" t="s">
        <v>30</v>
      </c>
      <c r="G2324" s="11" t="s">
        <v>51</v>
      </c>
      <c r="H2324" s="11" t="s">
        <v>26</v>
      </c>
      <c r="I2324" s="11" t="s">
        <v>27</v>
      </c>
      <c r="J2324" s="11" t="s">
        <v>33</v>
      </c>
      <c r="K2324" s="11" t="s">
        <v>61</v>
      </c>
      <c r="L2324" s="15">
        <v>1</v>
      </c>
      <c r="M2324" s="16">
        <v>156.82</v>
      </c>
      <c r="N2324" s="17">
        <v>0.1</v>
      </c>
      <c r="O2324" s="16">
        <v>77.12</v>
      </c>
      <c r="P2324" s="16">
        <f t="shared" si="255"/>
        <v>141.13800000000001</v>
      </c>
      <c r="Q2324" s="16">
        <f t="shared" si="256"/>
        <v>77.12</v>
      </c>
      <c r="R2324" s="16">
        <f t="shared" si="257"/>
        <v>64.018000000000001</v>
      </c>
      <c r="S2324" s="18">
        <f t="shared" si="258"/>
        <v>0.453584435091896</v>
      </c>
      <c r="T2324" s="19">
        <f>YEAR(SalesDataTable[[#This Row],[Order Date]])</f>
        <v>2026</v>
      </c>
      <c r="U2324" s="18" t="str">
        <f>"Q"&amp;ROUNDUP(MONTH(SalesDataTable[[#This Row],[Order Date]])/3,0)</f>
        <v>Q4</v>
      </c>
      <c r="V2324" s="15">
        <f>MONTH(SalesDataTable[[#This Row],[Order Date]])</f>
        <v>11</v>
      </c>
      <c r="W2324" s="18" t="str">
        <f>TEXT(SalesDataTable[[#This Row],[Order Date]],"mmm")</f>
        <v>Nov</v>
      </c>
    </row>
    <row r="2325" spans="1:23" ht="15.6">
      <c r="A2325" s="11">
        <v>5151</v>
      </c>
      <c r="B2325" s="12">
        <v>46335</v>
      </c>
      <c r="C2325" s="11">
        <f t="shared" si="252"/>
        <v>2026</v>
      </c>
      <c r="D2325" s="13" t="str">
        <f t="shared" si="253"/>
        <v>Nov</v>
      </c>
      <c r="E2325" s="14" t="str">
        <f t="shared" si="254"/>
        <v>Q4</v>
      </c>
      <c r="F2325" s="11" t="s">
        <v>35</v>
      </c>
      <c r="G2325" s="11" t="s">
        <v>76</v>
      </c>
      <c r="H2325" s="11" t="s">
        <v>32</v>
      </c>
      <c r="I2325" s="11" t="s">
        <v>40</v>
      </c>
      <c r="J2325" s="11" t="s">
        <v>58</v>
      </c>
      <c r="K2325" s="11" t="s">
        <v>59</v>
      </c>
      <c r="L2325" s="15">
        <v>10</v>
      </c>
      <c r="M2325" s="16">
        <v>40.98</v>
      </c>
      <c r="N2325" s="17">
        <v>0.1</v>
      </c>
      <c r="O2325" s="16">
        <v>14.6</v>
      </c>
      <c r="P2325" s="16">
        <f t="shared" si="255"/>
        <v>368.82</v>
      </c>
      <c r="Q2325" s="16">
        <f t="shared" si="256"/>
        <v>146</v>
      </c>
      <c r="R2325" s="16">
        <f t="shared" si="257"/>
        <v>222.82</v>
      </c>
      <c r="S2325" s="18">
        <f t="shared" si="258"/>
        <v>0.60414294235670496</v>
      </c>
      <c r="T2325" s="19">
        <f>YEAR(SalesDataTable[[#This Row],[Order Date]])</f>
        <v>2026</v>
      </c>
      <c r="U2325" s="18" t="str">
        <f>"Q"&amp;ROUNDUP(MONTH(SalesDataTable[[#This Row],[Order Date]])/3,0)</f>
        <v>Q4</v>
      </c>
      <c r="V2325" s="15">
        <f>MONTH(SalesDataTable[[#This Row],[Order Date]])</f>
        <v>11</v>
      </c>
      <c r="W2325" s="18" t="str">
        <f>TEXT(SalesDataTable[[#This Row],[Order Date]],"mmm")</f>
        <v>Nov</v>
      </c>
    </row>
    <row r="2326" spans="1:23" ht="15.6">
      <c r="A2326" s="11">
        <v>5189</v>
      </c>
      <c r="B2326" s="12">
        <v>46335</v>
      </c>
      <c r="C2326" s="11">
        <f t="shared" si="252"/>
        <v>2026</v>
      </c>
      <c r="D2326" s="13" t="str">
        <f t="shared" si="253"/>
        <v>Nov</v>
      </c>
      <c r="E2326" s="14" t="str">
        <f t="shared" si="254"/>
        <v>Q4</v>
      </c>
      <c r="F2326" s="11" t="s">
        <v>44</v>
      </c>
      <c r="G2326" s="11" t="s">
        <v>57</v>
      </c>
      <c r="H2326" s="11" t="s">
        <v>43</v>
      </c>
      <c r="I2326" s="11" t="s">
        <v>37</v>
      </c>
      <c r="J2326" s="11" t="s">
        <v>33</v>
      </c>
      <c r="K2326" s="11" t="s">
        <v>41</v>
      </c>
      <c r="L2326" s="15">
        <v>3</v>
      </c>
      <c r="M2326" s="16">
        <v>144.22999999999999</v>
      </c>
      <c r="N2326" s="17">
        <v>0</v>
      </c>
      <c r="O2326" s="16">
        <v>80.959999999999994</v>
      </c>
      <c r="P2326" s="16">
        <f t="shared" si="255"/>
        <v>432.69</v>
      </c>
      <c r="Q2326" s="16">
        <f t="shared" si="256"/>
        <v>242.88</v>
      </c>
      <c r="R2326" s="16">
        <f t="shared" si="257"/>
        <v>189.81</v>
      </c>
      <c r="S2326" s="18">
        <f t="shared" si="258"/>
        <v>0.438674339596478</v>
      </c>
      <c r="T2326" s="19">
        <f>YEAR(SalesDataTable[[#This Row],[Order Date]])</f>
        <v>2026</v>
      </c>
      <c r="U2326" s="18" t="str">
        <f>"Q"&amp;ROUNDUP(MONTH(SalesDataTable[[#This Row],[Order Date]])/3,0)</f>
        <v>Q4</v>
      </c>
      <c r="V2326" s="15">
        <f>MONTH(SalesDataTable[[#This Row],[Order Date]])</f>
        <v>11</v>
      </c>
      <c r="W2326" s="18" t="str">
        <f>TEXT(SalesDataTable[[#This Row],[Order Date]],"mmm")</f>
        <v>Nov</v>
      </c>
    </row>
    <row r="2327" spans="1:23" ht="15.6">
      <c r="A2327" s="11">
        <v>726</v>
      </c>
      <c r="B2327" s="12">
        <v>46336</v>
      </c>
      <c r="C2327" s="11">
        <f t="shared" si="252"/>
        <v>2026</v>
      </c>
      <c r="D2327" s="13" t="str">
        <f t="shared" si="253"/>
        <v>Nov</v>
      </c>
      <c r="E2327" s="14" t="str">
        <f t="shared" si="254"/>
        <v>Q4</v>
      </c>
      <c r="F2327" s="11" t="s">
        <v>44</v>
      </c>
      <c r="G2327" s="11" t="s">
        <v>55</v>
      </c>
      <c r="H2327" s="11" t="s">
        <v>26</v>
      </c>
      <c r="I2327" s="11" t="s">
        <v>37</v>
      </c>
      <c r="J2327" s="11" t="s">
        <v>33</v>
      </c>
      <c r="K2327" s="11" t="s">
        <v>34</v>
      </c>
      <c r="L2327" s="15">
        <v>1</v>
      </c>
      <c r="M2327" s="16">
        <v>90.23</v>
      </c>
      <c r="N2327" s="17">
        <v>0</v>
      </c>
      <c r="O2327" s="16">
        <v>44.06</v>
      </c>
      <c r="P2327" s="16">
        <f t="shared" si="255"/>
        <v>90.23</v>
      </c>
      <c r="Q2327" s="16">
        <f t="shared" si="256"/>
        <v>44.06</v>
      </c>
      <c r="R2327" s="16">
        <f t="shared" si="257"/>
        <v>46.17</v>
      </c>
      <c r="S2327" s="18">
        <f t="shared" si="258"/>
        <v>0.511692341793195</v>
      </c>
      <c r="T2327" s="19">
        <f>YEAR(SalesDataTable[[#This Row],[Order Date]])</f>
        <v>2026</v>
      </c>
      <c r="U2327" s="18" t="str">
        <f>"Q"&amp;ROUNDUP(MONTH(SalesDataTable[[#This Row],[Order Date]])/3,0)</f>
        <v>Q4</v>
      </c>
      <c r="V2327" s="15">
        <f>MONTH(SalesDataTable[[#This Row],[Order Date]])</f>
        <v>11</v>
      </c>
      <c r="W2327" s="18" t="str">
        <f>TEXT(SalesDataTable[[#This Row],[Order Date]],"mmm")</f>
        <v>Nov</v>
      </c>
    </row>
    <row r="2328" spans="1:23" ht="15.6">
      <c r="A2328" s="11">
        <v>2154</v>
      </c>
      <c r="B2328" s="12">
        <v>46336</v>
      </c>
      <c r="C2328" s="11">
        <f t="shared" si="252"/>
        <v>2026</v>
      </c>
      <c r="D2328" s="13" t="str">
        <f t="shared" si="253"/>
        <v>Nov</v>
      </c>
      <c r="E2328" s="14" t="str">
        <f t="shared" si="254"/>
        <v>Q4</v>
      </c>
      <c r="F2328" s="11" t="s">
        <v>44</v>
      </c>
      <c r="G2328" s="11" t="s">
        <v>55</v>
      </c>
      <c r="H2328" s="11" t="s">
        <v>26</v>
      </c>
      <c r="I2328" s="11" t="s">
        <v>37</v>
      </c>
      <c r="J2328" s="11" t="s">
        <v>33</v>
      </c>
      <c r="K2328" s="11" t="s">
        <v>61</v>
      </c>
      <c r="L2328" s="15">
        <v>5</v>
      </c>
      <c r="M2328" s="16">
        <v>152.82</v>
      </c>
      <c r="N2328" s="17">
        <v>0.1</v>
      </c>
      <c r="O2328" s="16">
        <v>80.09</v>
      </c>
      <c r="P2328" s="16">
        <f t="shared" si="255"/>
        <v>687.69</v>
      </c>
      <c r="Q2328" s="16">
        <f t="shared" si="256"/>
        <v>400.45</v>
      </c>
      <c r="R2328" s="16">
        <f t="shared" si="257"/>
        <v>287.24</v>
      </c>
      <c r="S2328" s="18">
        <f t="shared" si="258"/>
        <v>0.417688202533118</v>
      </c>
      <c r="T2328" s="19">
        <f>YEAR(SalesDataTable[[#This Row],[Order Date]])</f>
        <v>2026</v>
      </c>
      <c r="U2328" s="18" t="str">
        <f>"Q"&amp;ROUNDUP(MONTH(SalesDataTable[[#This Row],[Order Date]])/3,0)</f>
        <v>Q4</v>
      </c>
      <c r="V2328" s="15">
        <f>MONTH(SalesDataTable[[#This Row],[Order Date]])</f>
        <v>11</v>
      </c>
      <c r="W2328" s="18" t="str">
        <f>TEXT(SalesDataTable[[#This Row],[Order Date]],"mmm")</f>
        <v>Nov</v>
      </c>
    </row>
    <row r="2329" spans="1:23" ht="15.6">
      <c r="A2329" s="11">
        <v>4403</v>
      </c>
      <c r="B2329" s="12">
        <v>46336</v>
      </c>
      <c r="C2329" s="11">
        <f t="shared" si="252"/>
        <v>2026</v>
      </c>
      <c r="D2329" s="13" t="str">
        <f t="shared" si="253"/>
        <v>Nov</v>
      </c>
      <c r="E2329" s="14" t="str">
        <f t="shared" si="254"/>
        <v>Q4</v>
      </c>
      <c r="F2329" s="11" t="s">
        <v>24</v>
      </c>
      <c r="G2329" s="11" t="s">
        <v>25</v>
      </c>
      <c r="H2329" s="11" t="s">
        <v>26</v>
      </c>
      <c r="I2329" s="11" t="s">
        <v>40</v>
      </c>
      <c r="J2329" s="11" t="s">
        <v>38</v>
      </c>
      <c r="K2329" s="11" t="s">
        <v>39</v>
      </c>
      <c r="L2329" s="15">
        <v>2</v>
      </c>
      <c r="M2329" s="16">
        <v>36.61</v>
      </c>
      <c r="N2329" s="17">
        <v>0.05</v>
      </c>
      <c r="O2329" s="16">
        <v>13.31</v>
      </c>
      <c r="P2329" s="16">
        <f t="shared" si="255"/>
        <v>69.558999999999997</v>
      </c>
      <c r="Q2329" s="16">
        <f t="shared" si="256"/>
        <v>26.62</v>
      </c>
      <c r="R2329" s="16">
        <f t="shared" si="257"/>
        <v>42.939</v>
      </c>
      <c r="S2329" s="18">
        <f t="shared" si="258"/>
        <v>0.61730329648212301</v>
      </c>
      <c r="T2329" s="19">
        <f>YEAR(SalesDataTable[[#This Row],[Order Date]])</f>
        <v>2026</v>
      </c>
      <c r="U2329" s="18" t="str">
        <f>"Q"&amp;ROUNDUP(MONTH(SalesDataTable[[#This Row],[Order Date]])/3,0)</f>
        <v>Q4</v>
      </c>
      <c r="V2329" s="15">
        <f>MONTH(SalesDataTable[[#This Row],[Order Date]])</f>
        <v>11</v>
      </c>
      <c r="W2329" s="18" t="str">
        <f>TEXT(SalesDataTable[[#This Row],[Order Date]],"mmm")</f>
        <v>Nov</v>
      </c>
    </row>
    <row r="2330" spans="1:23" ht="15.6">
      <c r="A2330" s="11">
        <v>4924</v>
      </c>
      <c r="B2330" s="12">
        <v>46336</v>
      </c>
      <c r="C2330" s="11">
        <f t="shared" si="252"/>
        <v>2026</v>
      </c>
      <c r="D2330" s="13" t="str">
        <f t="shared" si="253"/>
        <v>Nov</v>
      </c>
      <c r="E2330" s="14" t="str">
        <f t="shared" si="254"/>
        <v>Q4</v>
      </c>
      <c r="F2330" s="11" t="s">
        <v>44</v>
      </c>
      <c r="G2330" s="11" t="s">
        <v>57</v>
      </c>
      <c r="H2330" s="11" t="s">
        <v>32</v>
      </c>
      <c r="I2330" s="11" t="s">
        <v>40</v>
      </c>
      <c r="J2330" s="11" t="s">
        <v>33</v>
      </c>
      <c r="K2330" s="11" t="s">
        <v>61</v>
      </c>
      <c r="L2330" s="15">
        <v>12</v>
      </c>
      <c r="M2330" s="16">
        <v>150.75</v>
      </c>
      <c r="N2330" s="17">
        <v>0.1</v>
      </c>
      <c r="O2330" s="16">
        <v>80.569999999999993</v>
      </c>
      <c r="P2330" s="16">
        <f t="shared" si="255"/>
        <v>1628.1</v>
      </c>
      <c r="Q2330" s="16">
        <f t="shared" si="256"/>
        <v>966.84</v>
      </c>
      <c r="R2330" s="16">
        <f t="shared" si="257"/>
        <v>661.26</v>
      </c>
      <c r="S2330" s="18">
        <f t="shared" si="258"/>
        <v>0.406154413119587</v>
      </c>
      <c r="T2330" s="19">
        <f>YEAR(SalesDataTable[[#This Row],[Order Date]])</f>
        <v>2026</v>
      </c>
      <c r="U2330" s="18" t="str">
        <f>"Q"&amp;ROUNDUP(MONTH(SalesDataTable[[#This Row],[Order Date]])/3,0)</f>
        <v>Q4</v>
      </c>
      <c r="V2330" s="15">
        <f>MONTH(SalesDataTable[[#This Row],[Order Date]])</f>
        <v>11</v>
      </c>
      <c r="W2330" s="18" t="str">
        <f>TEXT(SalesDataTable[[#This Row],[Order Date]],"mmm")</f>
        <v>Nov</v>
      </c>
    </row>
    <row r="2331" spans="1:23" ht="15.6">
      <c r="A2331" s="11">
        <v>25</v>
      </c>
      <c r="B2331" s="12">
        <v>46337</v>
      </c>
      <c r="C2331" s="11">
        <f t="shared" si="252"/>
        <v>2026</v>
      </c>
      <c r="D2331" s="13" t="str">
        <f t="shared" si="253"/>
        <v>Nov</v>
      </c>
      <c r="E2331" s="14" t="str">
        <f t="shared" si="254"/>
        <v>Q4</v>
      </c>
      <c r="F2331" s="11" t="s">
        <v>24</v>
      </c>
      <c r="G2331" s="11" t="s">
        <v>25</v>
      </c>
      <c r="H2331" s="11" t="s">
        <v>26</v>
      </c>
      <c r="I2331" s="11" t="s">
        <v>27</v>
      </c>
      <c r="J2331" s="11" t="s">
        <v>33</v>
      </c>
      <c r="K2331" s="11" t="s">
        <v>41</v>
      </c>
      <c r="L2331" s="15">
        <v>1</v>
      </c>
      <c r="M2331" s="16">
        <v>145.83000000000001</v>
      </c>
      <c r="N2331" s="17">
        <v>0.1</v>
      </c>
      <c r="O2331" s="16">
        <v>79.14</v>
      </c>
      <c r="P2331" s="16">
        <f t="shared" si="255"/>
        <v>131.24700000000001</v>
      </c>
      <c r="Q2331" s="16">
        <f t="shared" si="256"/>
        <v>79.14</v>
      </c>
      <c r="R2331" s="16">
        <f t="shared" si="257"/>
        <v>52.106999999999999</v>
      </c>
      <c r="S2331" s="18">
        <f t="shared" si="258"/>
        <v>0.39701478890946101</v>
      </c>
      <c r="T2331" s="19">
        <f>YEAR(SalesDataTable[[#This Row],[Order Date]])</f>
        <v>2026</v>
      </c>
      <c r="U2331" s="18" t="str">
        <f>"Q"&amp;ROUNDUP(MONTH(SalesDataTable[[#This Row],[Order Date]])/3,0)</f>
        <v>Q4</v>
      </c>
      <c r="V2331" s="15">
        <f>MONTH(SalesDataTable[[#This Row],[Order Date]])</f>
        <v>11</v>
      </c>
      <c r="W2331" s="18" t="str">
        <f>TEXT(SalesDataTable[[#This Row],[Order Date]],"mmm")</f>
        <v>Nov</v>
      </c>
    </row>
    <row r="2332" spans="1:23" ht="15.6">
      <c r="A2332" s="11">
        <v>252</v>
      </c>
      <c r="B2332" s="12">
        <v>46337</v>
      </c>
      <c r="C2332" s="11">
        <f t="shared" si="252"/>
        <v>2026</v>
      </c>
      <c r="D2332" s="13" t="str">
        <f t="shared" si="253"/>
        <v>Nov</v>
      </c>
      <c r="E2332" s="14" t="str">
        <f t="shared" si="254"/>
        <v>Q4</v>
      </c>
      <c r="F2332" s="11" t="s">
        <v>24</v>
      </c>
      <c r="G2332" s="11" t="s">
        <v>25</v>
      </c>
      <c r="H2332" s="11" t="s">
        <v>26</v>
      </c>
      <c r="I2332" s="11" t="s">
        <v>27</v>
      </c>
      <c r="J2332" s="11" t="s">
        <v>38</v>
      </c>
      <c r="K2332" s="11" t="s">
        <v>72</v>
      </c>
      <c r="L2332" s="15">
        <v>4</v>
      </c>
      <c r="M2332" s="16">
        <v>162.04</v>
      </c>
      <c r="N2332" s="17">
        <v>0</v>
      </c>
      <c r="O2332" s="16">
        <v>85.77</v>
      </c>
      <c r="P2332" s="16">
        <f t="shared" si="255"/>
        <v>648.16</v>
      </c>
      <c r="Q2332" s="16">
        <f t="shared" si="256"/>
        <v>343.08</v>
      </c>
      <c r="R2332" s="16">
        <f t="shared" si="257"/>
        <v>305.08</v>
      </c>
      <c r="S2332" s="18">
        <f t="shared" si="258"/>
        <v>0.47068625030856598</v>
      </c>
      <c r="T2332" s="19">
        <f>YEAR(SalesDataTable[[#This Row],[Order Date]])</f>
        <v>2026</v>
      </c>
      <c r="U2332" s="18" t="str">
        <f>"Q"&amp;ROUNDUP(MONTH(SalesDataTable[[#This Row],[Order Date]])/3,0)</f>
        <v>Q4</v>
      </c>
      <c r="V2332" s="15">
        <f>MONTH(SalesDataTable[[#This Row],[Order Date]])</f>
        <v>11</v>
      </c>
      <c r="W2332" s="18" t="str">
        <f>TEXT(SalesDataTable[[#This Row],[Order Date]],"mmm")</f>
        <v>Nov</v>
      </c>
    </row>
    <row r="2333" spans="1:23" ht="15.6">
      <c r="A2333" s="11">
        <v>1203</v>
      </c>
      <c r="B2333" s="12">
        <v>46337</v>
      </c>
      <c r="C2333" s="11">
        <f t="shared" si="252"/>
        <v>2026</v>
      </c>
      <c r="D2333" s="13" t="str">
        <f t="shared" si="253"/>
        <v>Nov</v>
      </c>
      <c r="E2333" s="14" t="str">
        <f t="shared" si="254"/>
        <v>Q4</v>
      </c>
      <c r="F2333" s="11" t="s">
        <v>44</v>
      </c>
      <c r="G2333" s="11" t="s">
        <v>57</v>
      </c>
      <c r="H2333" s="11" t="s">
        <v>43</v>
      </c>
      <c r="I2333" s="11" t="s">
        <v>27</v>
      </c>
      <c r="J2333" s="11" t="s">
        <v>33</v>
      </c>
      <c r="K2333" s="11" t="s">
        <v>41</v>
      </c>
      <c r="L2333" s="15">
        <v>2</v>
      </c>
      <c r="M2333" s="16">
        <v>141.33000000000001</v>
      </c>
      <c r="N2333" s="17">
        <v>0.05</v>
      </c>
      <c r="O2333" s="16">
        <v>79.739999999999995</v>
      </c>
      <c r="P2333" s="16">
        <f t="shared" si="255"/>
        <v>268.52699999999999</v>
      </c>
      <c r="Q2333" s="16">
        <f t="shared" si="256"/>
        <v>159.47999999999999</v>
      </c>
      <c r="R2333" s="16">
        <f t="shared" si="257"/>
        <v>109.047</v>
      </c>
      <c r="S2333" s="18">
        <f t="shared" si="258"/>
        <v>0.40609324202035602</v>
      </c>
      <c r="T2333" s="19">
        <f>YEAR(SalesDataTable[[#This Row],[Order Date]])</f>
        <v>2026</v>
      </c>
      <c r="U2333" s="18" t="str">
        <f>"Q"&amp;ROUNDUP(MONTH(SalesDataTable[[#This Row],[Order Date]])/3,0)</f>
        <v>Q4</v>
      </c>
      <c r="V2333" s="15">
        <f>MONTH(SalesDataTable[[#This Row],[Order Date]])</f>
        <v>11</v>
      </c>
      <c r="W2333" s="18" t="str">
        <f>TEXT(SalesDataTable[[#This Row],[Order Date]],"mmm")</f>
        <v>Nov</v>
      </c>
    </row>
    <row r="2334" spans="1:23" ht="15.6">
      <c r="A2334" s="11">
        <v>1567</v>
      </c>
      <c r="B2334" s="12">
        <v>46337</v>
      </c>
      <c r="C2334" s="11">
        <f t="shared" si="252"/>
        <v>2026</v>
      </c>
      <c r="D2334" s="13" t="str">
        <f t="shared" si="253"/>
        <v>Nov</v>
      </c>
      <c r="E2334" s="14" t="str">
        <f t="shared" si="254"/>
        <v>Q4</v>
      </c>
      <c r="F2334" s="11" t="s">
        <v>35</v>
      </c>
      <c r="G2334" s="11" t="s">
        <v>76</v>
      </c>
      <c r="H2334" s="11" t="s">
        <v>26</v>
      </c>
      <c r="I2334" s="11" t="s">
        <v>27</v>
      </c>
      <c r="J2334" s="11" t="s">
        <v>47</v>
      </c>
      <c r="K2334" s="11" t="s">
        <v>75</v>
      </c>
      <c r="L2334" s="15">
        <v>1</v>
      </c>
      <c r="M2334" s="16">
        <v>125.11</v>
      </c>
      <c r="N2334" s="17">
        <v>0.1</v>
      </c>
      <c r="O2334" s="16">
        <v>61.65</v>
      </c>
      <c r="P2334" s="16">
        <f t="shared" si="255"/>
        <v>112.599</v>
      </c>
      <c r="Q2334" s="16">
        <f t="shared" si="256"/>
        <v>61.65</v>
      </c>
      <c r="R2334" s="16">
        <f t="shared" si="257"/>
        <v>50.948999999999998</v>
      </c>
      <c r="S2334" s="18">
        <f t="shared" si="258"/>
        <v>0.452481816001918</v>
      </c>
      <c r="T2334" s="19">
        <f>YEAR(SalesDataTable[[#This Row],[Order Date]])</f>
        <v>2026</v>
      </c>
      <c r="U2334" s="18" t="str">
        <f>"Q"&amp;ROUNDUP(MONTH(SalesDataTable[[#This Row],[Order Date]])/3,0)</f>
        <v>Q4</v>
      </c>
      <c r="V2334" s="15">
        <f>MONTH(SalesDataTable[[#This Row],[Order Date]])</f>
        <v>11</v>
      </c>
      <c r="W2334" s="18" t="str">
        <f>TEXT(SalesDataTable[[#This Row],[Order Date]],"mmm")</f>
        <v>Nov</v>
      </c>
    </row>
    <row r="2335" spans="1:23" ht="15.6">
      <c r="A2335" s="11">
        <v>2060</v>
      </c>
      <c r="B2335" s="12">
        <v>46337</v>
      </c>
      <c r="C2335" s="11">
        <f t="shared" si="252"/>
        <v>2026</v>
      </c>
      <c r="D2335" s="13" t="str">
        <f t="shared" si="253"/>
        <v>Nov</v>
      </c>
      <c r="E2335" s="14" t="str">
        <f t="shared" si="254"/>
        <v>Q4</v>
      </c>
      <c r="F2335" s="11" t="s">
        <v>35</v>
      </c>
      <c r="G2335" s="11" t="s">
        <v>49</v>
      </c>
      <c r="H2335" s="11" t="s">
        <v>26</v>
      </c>
      <c r="I2335" s="11" t="s">
        <v>40</v>
      </c>
      <c r="J2335" s="11" t="s">
        <v>47</v>
      </c>
      <c r="K2335" s="11" t="s">
        <v>75</v>
      </c>
      <c r="L2335" s="15">
        <v>3</v>
      </c>
      <c r="M2335" s="16">
        <v>124.55</v>
      </c>
      <c r="N2335" s="17">
        <v>0.15</v>
      </c>
      <c r="O2335" s="16">
        <v>60.68</v>
      </c>
      <c r="P2335" s="16">
        <f t="shared" si="255"/>
        <v>317.60250000000002</v>
      </c>
      <c r="Q2335" s="16">
        <f t="shared" si="256"/>
        <v>182.04</v>
      </c>
      <c r="R2335" s="16">
        <f t="shared" si="257"/>
        <v>135.5625</v>
      </c>
      <c r="S2335" s="18">
        <f t="shared" si="258"/>
        <v>0.42683070819656599</v>
      </c>
      <c r="T2335" s="19">
        <f>YEAR(SalesDataTable[[#This Row],[Order Date]])</f>
        <v>2026</v>
      </c>
      <c r="U2335" s="18" t="str">
        <f>"Q"&amp;ROUNDUP(MONTH(SalesDataTable[[#This Row],[Order Date]])/3,0)</f>
        <v>Q4</v>
      </c>
      <c r="V2335" s="15">
        <f>MONTH(SalesDataTable[[#This Row],[Order Date]])</f>
        <v>11</v>
      </c>
      <c r="W2335" s="18" t="str">
        <f>TEXT(SalesDataTable[[#This Row],[Order Date]],"mmm")</f>
        <v>Nov</v>
      </c>
    </row>
    <row r="2336" spans="1:23" ht="15.6">
      <c r="A2336" s="11">
        <v>2485</v>
      </c>
      <c r="B2336" s="12">
        <v>46337</v>
      </c>
      <c r="C2336" s="11">
        <f t="shared" si="252"/>
        <v>2026</v>
      </c>
      <c r="D2336" s="13" t="str">
        <f t="shared" si="253"/>
        <v>Nov</v>
      </c>
      <c r="E2336" s="14" t="str">
        <f t="shared" si="254"/>
        <v>Q4</v>
      </c>
      <c r="F2336" s="11" t="s">
        <v>35</v>
      </c>
      <c r="G2336" s="11" t="s">
        <v>63</v>
      </c>
      <c r="H2336" s="11" t="s">
        <v>43</v>
      </c>
      <c r="I2336" s="11" t="s">
        <v>27</v>
      </c>
      <c r="J2336" s="11" t="s">
        <v>33</v>
      </c>
      <c r="K2336" s="11" t="s">
        <v>41</v>
      </c>
      <c r="L2336" s="15">
        <v>1</v>
      </c>
      <c r="M2336" s="16">
        <v>143.77000000000001</v>
      </c>
      <c r="N2336" s="17">
        <v>0.1</v>
      </c>
      <c r="O2336" s="16">
        <v>81.02</v>
      </c>
      <c r="P2336" s="16">
        <f t="shared" si="255"/>
        <v>129.393</v>
      </c>
      <c r="Q2336" s="16">
        <f t="shared" si="256"/>
        <v>81.02</v>
      </c>
      <c r="R2336" s="16">
        <f t="shared" si="257"/>
        <v>48.372999999999998</v>
      </c>
      <c r="S2336" s="18">
        <f t="shared" si="258"/>
        <v>0.37384557124419399</v>
      </c>
      <c r="T2336" s="19">
        <f>YEAR(SalesDataTable[[#This Row],[Order Date]])</f>
        <v>2026</v>
      </c>
      <c r="U2336" s="18" t="str">
        <f>"Q"&amp;ROUNDUP(MONTH(SalesDataTable[[#This Row],[Order Date]])/3,0)</f>
        <v>Q4</v>
      </c>
      <c r="V2336" s="15">
        <f>MONTH(SalesDataTable[[#This Row],[Order Date]])</f>
        <v>11</v>
      </c>
      <c r="W2336" s="18" t="str">
        <f>TEXT(SalesDataTable[[#This Row],[Order Date]],"mmm")</f>
        <v>Nov</v>
      </c>
    </row>
    <row r="2337" spans="1:23" ht="15.6">
      <c r="A2337" s="11">
        <v>3101</v>
      </c>
      <c r="B2337" s="12">
        <v>46337</v>
      </c>
      <c r="C2337" s="11">
        <f t="shared" si="252"/>
        <v>2026</v>
      </c>
      <c r="D2337" s="13" t="str">
        <f t="shared" si="253"/>
        <v>Nov</v>
      </c>
      <c r="E2337" s="14" t="str">
        <f t="shared" si="254"/>
        <v>Q4</v>
      </c>
      <c r="F2337" s="11" t="s">
        <v>44</v>
      </c>
      <c r="G2337" s="11" t="s">
        <v>57</v>
      </c>
      <c r="H2337" s="11" t="s">
        <v>26</v>
      </c>
      <c r="I2337" s="11" t="s">
        <v>37</v>
      </c>
      <c r="J2337" s="11" t="s">
        <v>47</v>
      </c>
      <c r="K2337" s="11" t="s">
        <v>75</v>
      </c>
      <c r="L2337" s="15">
        <v>3</v>
      </c>
      <c r="M2337" s="16">
        <v>124.72</v>
      </c>
      <c r="N2337" s="17">
        <v>0.15</v>
      </c>
      <c r="O2337" s="16">
        <v>60.35</v>
      </c>
      <c r="P2337" s="16">
        <f t="shared" si="255"/>
        <v>318.036</v>
      </c>
      <c r="Q2337" s="16">
        <f t="shared" si="256"/>
        <v>181.05</v>
      </c>
      <c r="R2337" s="16">
        <f t="shared" si="257"/>
        <v>136.98599999999999</v>
      </c>
      <c r="S2337" s="18">
        <f t="shared" si="258"/>
        <v>0.43072482360487502</v>
      </c>
      <c r="T2337" s="19">
        <f>YEAR(SalesDataTable[[#This Row],[Order Date]])</f>
        <v>2026</v>
      </c>
      <c r="U2337" s="18" t="str">
        <f>"Q"&amp;ROUNDUP(MONTH(SalesDataTable[[#This Row],[Order Date]])/3,0)</f>
        <v>Q4</v>
      </c>
      <c r="V2337" s="15">
        <f>MONTH(SalesDataTable[[#This Row],[Order Date]])</f>
        <v>11</v>
      </c>
      <c r="W2337" s="18" t="str">
        <f>TEXT(SalesDataTable[[#This Row],[Order Date]],"mmm")</f>
        <v>Nov</v>
      </c>
    </row>
    <row r="2338" spans="1:23" ht="15.6">
      <c r="A2338" s="11">
        <v>3165</v>
      </c>
      <c r="B2338" s="12">
        <v>46337</v>
      </c>
      <c r="C2338" s="11">
        <f t="shared" si="252"/>
        <v>2026</v>
      </c>
      <c r="D2338" s="13" t="str">
        <f t="shared" si="253"/>
        <v>Nov</v>
      </c>
      <c r="E2338" s="14" t="str">
        <f t="shared" si="254"/>
        <v>Q4</v>
      </c>
      <c r="F2338" s="11" t="s">
        <v>35</v>
      </c>
      <c r="G2338" s="11" t="s">
        <v>36</v>
      </c>
      <c r="H2338" s="11" t="s">
        <v>43</v>
      </c>
      <c r="I2338" s="11" t="s">
        <v>27</v>
      </c>
      <c r="J2338" s="11" t="s">
        <v>58</v>
      </c>
      <c r="K2338" s="11" t="s">
        <v>66</v>
      </c>
      <c r="L2338" s="15">
        <v>1</v>
      </c>
      <c r="M2338" s="16">
        <v>35.729999999999997</v>
      </c>
      <c r="N2338" s="17">
        <v>0.1</v>
      </c>
      <c r="O2338" s="16">
        <v>14.15</v>
      </c>
      <c r="P2338" s="16">
        <f t="shared" si="255"/>
        <v>32.156999999999996</v>
      </c>
      <c r="Q2338" s="16">
        <f t="shared" si="256"/>
        <v>14.15</v>
      </c>
      <c r="R2338" s="16">
        <f t="shared" si="257"/>
        <v>18.007000000000001</v>
      </c>
      <c r="S2338" s="18">
        <f t="shared" si="258"/>
        <v>0.55997139036601695</v>
      </c>
      <c r="T2338" s="19">
        <f>YEAR(SalesDataTable[[#This Row],[Order Date]])</f>
        <v>2026</v>
      </c>
      <c r="U2338" s="18" t="str">
        <f>"Q"&amp;ROUNDUP(MONTH(SalesDataTable[[#This Row],[Order Date]])/3,0)</f>
        <v>Q4</v>
      </c>
      <c r="V2338" s="15">
        <f>MONTH(SalesDataTable[[#This Row],[Order Date]])</f>
        <v>11</v>
      </c>
      <c r="W2338" s="18" t="str">
        <f>TEXT(SalesDataTable[[#This Row],[Order Date]],"mmm")</f>
        <v>Nov</v>
      </c>
    </row>
    <row r="2339" spans="1:23" ht="15.6">
      <c r="A2339" s="11">
        <v>4179</v>
      </c>
      <c r="B2339" s="12">
        <v>46337</v>
      </c>
      <c r="C2339" s="11">
        <f t="shared" si="252"/>
        <v>2026</v>
      </c>
      <c r="D2339" s="13" t="str">
        <f t="shared" si="253"/>
        <v>Nov</v>
      </c>
      <c r="E2339" s="14" t="str">
        <f t="shared" si="254"/>
        <v>Q4</v>
      </c>
      <c r="F2339" s="11" t="s">
        <v>35</v>
      </c>
      <c r="G2339" s="11" t="s">
        <v>42</v>
      </c>
      <c r="H2339" s="11" t="s">
        <v>43</v>
      </c>
      <c r="I2339" s="11" t="s">
        <v>40</v>
      </c>
      <c r="J2339" s="11" t="s">
        <v>38</v>
      </c>
      <c r="K2339" s="11" t="s">
        <v>72</v>
      </c>
      <c r="L2339" s="15">
        <v>2</v>
      </c>
      <c r="M2339" s="16">
        <v>166.1</v>
      </c>
      <c r="N2339" s="17">
        <v>0.05</v>
      </c>
      <c r="O2339" s="16">
        <v>88.2</v>
      </c>
      <c r="P2339" s="16">
        <f t="shared" si="255"/>
        <v>315.58999999999997</v>
      </c>
      <c r="Q2339" s="16">
        <f t="shared" si="256"/>
        <v>176.4</v>
      </c>
      <c r="R2339" s="16">
        <f t="shared" si="257"/>
        <v>139.19</v>
      </c>
      <c r="S2339" s="18">
        <f t="shared" si="258"/>
        <v>0.44104692797617201</v>
      </c>
      <c r="T2339" s="19">
        <f>YEAR(SalesDataTable[[#This Row],[Order Date]])</f>
        <v>2026</v>
      </c>
      <c r="U2339" s="18" t="str">
        <f>"Q"&amp;ROUNDUP(MONTH(SalesDataTable[[#This Row],[Order Date]])/3,0)</f>
        <v>Q4</v>
      </c>
      <c r="V2339" s="15">
        <f>MONTH(SalesDataTable[[#This Row],[Order Date]])</f>
        <v>11</v>
      </c>
      <c r="W2339" s="18" t="str">
        <f>TEXT(SalesDataTable[[#This Row],[Order Date]],"mmm")</f>
        <v>Nov</v>
      </c>
    </row>
    <row r="2340" spans="1:23" ht="15.6">
      <c r="A2340" s="11">
        <v>4829</v>
      </c>
      <c r="B2340" s="12">
        <v>46337</v>
      </c>
      <c r="C2340" s="11">
        <f t="shared" si="252"/>
        <v>2026</v>
      </c>
      <c r="D2340" s="13" t="str">
        <f t="shared" si="253"/>
        <v>Nov</v>
      </c>
      <c r="E2340" s="14" t="str">
        <f t="shared" si="254"/>
        <v>Q4</v>
      </c>
      <c r="F2340" s="11" t="s">
        <v>35</v>
      </c>
      <c r="G2340" s="11" t="s">
        <v>76</v>
      </c>
      <c r="H2340" s="11" t="s">
        <v>52</v>
      </c>
      <c r="I2340" s="11" t="s">
        <v>37</v>
      </c>
      <c r="J2340" s="11" t="s">
        <v>28</v>
      </c>
      <c r="K2340" s="11" t="s">
        <v>29</v>
      </c>
      <c r="L2340" s="15">
        <v>2</v>
      </c>
      <c r="M2340" s="16">
        <v>81.27</v>
      </c>
      <c r="N2340" s="17">
        <v>0.05</v>
      </c>
      <c r="O2340" s="16">
        <v>43.04</v>
      </c>
      <c r="P2340" s="16">
        <f t="shared" si="255"/>
        <v>154.41300000000001</v>
      </c>
      <c r="Q2340" s="16">
        <f t="shared" si="256"/>
        <v>86.08</v>
      </c>
      <c r="R2340" s="16">
        <f t="shared" si="257"/>
        <v>68.332999999999998</v>
      </c>
      <c r="S2340" s="18">
        <f t="shared" si="258"/>
        <v>0.442533983537655</v>
      </c>
      <c r="T2340" s="19">
        <f>YEAR(SalesDataTable[[#This Row],[Order Date]])</f>
        <v>2026</v>
      </c>
      <c r="U2340" s="18" t="str">
        <f>"Q"&amp;ROUNDUP(MONTH(SalesDataTable[[#This Row],[Order Date]])/3,0)</f>
        <v>Q4</v>
      </c>
      <c r="V2340" s="15">
        <f>MONTH(SalesDataTable[[#This Row],[Order Date]])</f>
        <v>11</v>
      </c>
      <c r="W2340" s="18" t="str">
        <f>TEXT(SalesDataTable[[#This Row],[Order Date]],"mmm")</f>
        <v>Nov</v>
      </c>
    </row>
    <row r="2341" spans="1:23" ht="15.6">
      <c r="A2341" s="11">
        <v>4943</v>
      </c>
      <c r="B2341" s="12">
        <v>46337</v>
      </c>
      <c r="C2341" s="11">
        <f t="shared" si="252"/>
        <v>2026</v>
      </c>
      <c r="D2341" s="13" t="str">
        <f t="shared" si="253"/>
        <v>Nov</v>
      </c>
      <c r="E2341" s="14" t="str">
        <f t="shared" si="254"/>
        <v>Q4</v>
      </c>
      <c r="F2341" s="11" t="s">
        <v>24</v>
      </c>
      <c r="G2341" s="11" t="s">
        <v>60</v>
      </c>
      <c r="H2341" s="11" t="s">
        <v>32</v>
      </c>
      <c r="I2341" s="11" t="s">
        <v>27</v>
      </c>
      <c r="J2341" s="11" t="s">
        <v>47</v>
      </c>
      <c r="K2341" s="11" t="s">
        <v>53</v>
      </c>
      <c r="L2341" s="15">
        <v>10</v>
      </c>
      <c r="M2341" s="16">
        <v>191.98</v>
      </c>
      <c r="N2341" s="17">
        <v>0.1</v>
      </c>
      <c r="O2341" s="16">
        <v>102.73</v>
      </c>
      <c r="P2341" s="16">
        <f t="shared" si="255"/>
        <v>1727.82</v>
      </c>
      <c r="Q2341" s="16">
        <f t="shared" si="256"/>
        <v>1027.3</v>
      </c>
      <c r="R2341" s="16">
        <f t="shared" si="257"/>
        <v>700.52</v>
      </c>
      <c r="S2341" s="18">
        <f t="shared" si="258"/>
        <v>0.40543575140929</v>
      </c>
      <c r="T2341" s="19">
        <f>YEAR(SalesDataTable[[#This Row],[Order Date]])</f>
        <v>2026</v>
      </c>
      <c r="U2341" s="18" t="str">
        <f>"Q"&amp;ROUNDUP(MONTH(SalesDataTable[[#This Row],[Order Date]])/3,0)</f>
        <v>Q4</v>
      </c>
      <c r="V2341" s="15">
        <f>MONTH(SalesDataTable[[#This Row],[Order Date]])</f>
        <v>11</v>
      </c>
      <c r="W2341" s="18" t="str">
        <f>TEXT(SalesDataTable[[#This Row],[Order Date]],"mmm")</f>
        <v>Nov</v>
      </c>
    </row>
    <row r="2342" spans="1:23" ht="15.6">
      <c r="A2342" s="11">
        <v>887</v>
      </c>
      <c r="B2342" s="12">
        <v>46338</v>
      </c>
      <c r="C2342" s="11">
        <f t="shared" si="252"/>
        <v>2026</v>
      </c>
      <c r="D2342" s="13" t="str">
        <f t="shared" si="253"/>
        <v>Nov</v>
      </c>
      <c r="E2342" s="14" t="str">
        <f t="shared" si="254"/>
        <v>Q4</v>
      </c>
      <c r="F2342" s="11" t="s">
        <v>44</v>
      </c>
      <c r="G2342" s="11" t="s">
        <v>57</v>
      </c>
      <c r="H2342" s="11" t="s">
        <v>43</v>
      </c>
      <c r="I2342" s="11" t="s">
        <v>27</v>
      </c>
      <c r="J2342" s="11" t="s">
        <v>33</v>
      </c>
      <c r="K2342" s="11" t="s">
        <v>34</v>
      </c>
      <c r="L2342" s="15">
        <v>6</v>
      </c>
      <c r="M2342" s="16">
        <v>89.87</v>
      </c>
      <c r="N2342" s="17">
        <v>0.2</v>
      </c>
      <c r="O2342" s="16">
        <v>44.47</v>
      </c>
      <c r="P2342" s="16">
        <f t="shared" si="255"/>
        <v>431.37599999999998</v>
      </c>
      <c r="Q2342" s="16">
        <f t="shared" si="256"/>
        <v>266.82</v>
      </c>
      <c r="R2342" s="16">
        <f t="shared" si="257"/>
        <v>164.55600000000001</v>
      </c>
      <c r="S2342" s="18">
        <f t="shared" si="258"/>
        <v>0.38146767553132299</v>
      </c>
      <c r="T2342" s="19">
        <f>YEAR(SalesDataTable[[#This Row],[Order Date]])</f>
        <v>2026</v>
      </c>
      <c r="U2342" s="18" t="str">
        <f>"Q"&amp;ROUNDUP(MONTH(SalesDataTable[[#This Row],[Order Date]])/3,0)</f>
        <v>Q4</v>
      </c>
      <c r="V2342" s="15">
        <f>MONTH(SalesDataTable[[#This Row],[Order Date]])</f>
        <v>11</v>
      </c>
      <c r="W2342" s="18" t="str">
        <f>TEXT(SalesDataTable[[#This Row],[Order Date]],"mmm")</f>
        <v>Nov</v>
      </c>
    </row>
    <row r="2343" spans="1:23" ht="15.6">
      <c r="A2343" s="11">
        <v>1090</v>
      </c>
      <c r="B2343" s="12">
        <v>46338</v>
      </c>
      <c r="C2343" s="11">
        <f t="shared" si="252"/>
        <v>2026</v>
      </c>
      <c r="D2343" s="13" t="str">
        <f t="shared" si="253"/>
        <v>Nov</v>
      </c>
      <c r="E2343" s="14" t="str">
        <f t="shared" si="254"/>
        <v>Q4</v>
      </c>
      <c r="F2343" s="11" t="s">
        <v>30</v>
      </c>
      <c r="G2343" s="11" t="s">
        <v>73</v>
      </c>
      <c r="H2343" s="11" t="s">
        <v>52</v>
      </c>
      <c r="I2343" s="11" t="s">
        <v>37</v>
      </c>
      <c r="J2343" s="11" t="s">
        <v>28</v>
      </c>
      <c r="K2343" s="11" t="s">
        <v>46</v>
      </c>
      <c r="L2343" s="15">
        <v>3</v>
      </c>
      <c r="M2343" s="16">
        <v>51.44</v>
      </c>
      <c r="N2343" s="17">
        <v>0.1</v>
      </c>
      <c r="O2343" s="16">
        <v>23.11</v>
      </c>
      <c r="P2343" s="16">
        <f t="shared" si="255"/>
        <v>138.88800000000001</v>
      </c>
      <c r="Q2343" s="16">
        <f t="shared" si="256"/>
        <v>69.33</v>
      </c>
      <c r="R2343" s="16">
        <f t="shared" si="257"/>
        <v>69.558000000000007</v>
      </c>
      <c r="S2343" s="18">
        <f t="shared" si="258"/>
        <v>0.50082080525315398</v>
      </c>
      <c r="T2343" s="19">
        <f>YEAR(SalesDataTable[[#This Row],[Order Date]])</f>
        <v>2026</v>
      </c>
      <c r="U2343" s="18" t="str">
        <f>"Q"&amp;ROUNDUP(MONTH(SalesDataTable[[#This Row],[Order Date]])/3,0)</f>
        <v>Q4</v>
      </c>
      <c r="V2343" s="15">
        <f>MONTH(SalesDataTable[[#This Row],[Order Date]])</f>
        <v>11</v>
      </c>
      <c r="W2343" s="18" t="str">
        <f>TEXT(SalesDataTable[[#This Row],[Order Date]],"mmm")</f>
        <v>Nov</v>
      </c>
    </row>
    <row r="2344" spans="1:23" ht="15.6">
      <c r="A2344" s="11">
        <v>2090</v>
      </c>
      <c r="B2344" s="12">
        <v>46338</v>
      </c>
      <c r="C2344" s="11">
        <f t="shared" si="252"/>
        <v>2026</v>
      </c>
      <c r="D2344" s="13" t="str">
        <f t="shared" si="253"/>
        <v>Nov</v>
      </c>
      <c r="E2344" s="14" t="str">
        <f t="shared" si="254"/>
        <v>Q4</v>
      </c>
      <c r="F2344" s="11" t="s">
        <v>44</v>
      </c>
      <c r="G2344" s="11" t="s">
        <v>45</v>
      </c>
      <c r="H2344" s="11" t="s">
        <v>52</v>
      </c>
      <c r="I2344" s="11" t="s">
        <v>37</v>
      </c>
      <c r="J2344" s="11" t="s">
        <v>38</v>
      </c>
      <c r="K2344" s="11" t="s">
        <v>56</v>
      </c>
      <c r="L2344" s="15">
        <v>4</v>
      </c>
      <c r="M2344" s="16">
        <v>46.68</v>
      </c>
      <c r="N2344" s="17">
        <v>0.05</v>
      </c>
      <c r="O2344" s="16">
        <v>17.96</v>
      </c>
      <c r="P2344" s="16">
        <f t="shared" si="255"/>
        <v>177.38399999999999</v>
      </c>
      <c r="Q2344" s="16">
        <f t="shared" si="256"/>
        <v>71.84</v>
      </c>
      <c r="R2344" s="16">
        <f t="shared" si="257"/>
        <v>105.544</v>
      </c>
      <c r="S2344" s="18">
        <f t="shared" si="258"/>
        <v>0.595002931493258</v>
      </c>
      <c r="T2344" s="19">
        <f>YEAR(SalesDataTable[[#This Row],[Order Date]])</f>
        <v>2026</v>
      </c>
      <c r="U2344" s="18" t="str">
        <f>"Q"&amp;ROUNDUP(MONTH(SalesDataTable[[#This Row],[Order Date]])/3,0)</f>
        <v>Q4</v>
      </c>
      <c r="V2344" s="15">
        <f>MONTH(SalesDataTable[[#This Row],[Order Date]])</f>
        <v>11</v>
      </c>
      <c r="W2344" s="18" t="str">
        <f>TEXT(SalesDataTable[[#This Row],[Order Date]],"mmm")</f>
        <v>Nov</v>
      </c>
    </row>
    <row r="2345" spans="1:23" ht="15.6">
      <c r="A2345" s="11">
        <v>2561</v>
      </c>
      <c r="B2345" s="12">
        <v>46338</v>
      </c>
      <c r="C2345" s="11">
        <f t="shared" si="252"/>
        <v>2026</v>
      </c>
      <c r="D2345" s="13" t="str">
        <f t="shared" si="253"/>
        <v>Nov</v>
      </c>
      <c r="E2345" s="14" t="str">
        <f t="shared" si="254"/>
        <v>Q4</v>
      </c>
      <c r="F2345" s="11" t="s">
        <v>30</v>
      </c>
      <c r="G2345" s="11" t="s">
        <v>67</v>
      </c>
      <c r="H2345" s="11" t="s">
        <v>43</v>
      </c>
      <c r="I2345" s="11" t="s">
        <v>37</v>
      </c>
      <c r="J2345" s="11" t="s">
        <v>33</v>
      </c>
      <c r="K2345" s="11" t="s">
        <v>70</v>
      </c>
      <c r="L2345" s="15">
        <v>4</v>
      </c>
      <c r="M2345" s="16">
        <v>73.05</v>
      </c>
      <c r="N2345" s="17">
        <v>0.2</v>
      </c>
      <c r="O2345" s="16">
        <v>32.82</v>
      </c>
      <c r="P2345" s="16">
        <f t="shared" si="255"/>
        <v>233.76</v>
      </c>
      <c r="Q2345" s="16">
        <f t="shared" si="256"/>
        <v>131.28</v>
      </c>
      <c r="R2345" s="16">
        <f t="shared" si="257"/>
        <v>102.48</v>
      </c>
      <c r="S2345" s="18">
        <f t="shared" si="258"/>
        <v>0.43839835728952797</v>
      </c>
      <c r="T2345" s="19">
        <f>YEAR(SalesDataTable[[#This Row],[Order Date]])</f>
        <v>2026</v>
      </c>
      <c r="U2345" s="18" t="str">
        <f>"Q"&amp;ROUNDUP(MONTH(SalesDataTable[[#This Row],[Order Date]])/3,0)</f>
        <v>Q4</v>
      </c>
      <c r="V2345" s="15">
        <f>MONTH(SalesDataTable[[#This Row],[Order Date]])</f>
        <v>11</v>
      </c>
      <c r="W2345" s="18" t="str">
        <f>TEXT(SalesDataTable[[#This Row],[Order Date]],"mmm")</f>
        <v>Nov</v>
      </c>
    </row>
    <row r="2346" spans="1:23" ht="15.6">
      <c r="A2346" s="11">
        <v>2855</v>
      </c>
      <c r="B2346" s="12">
        <v>46338</v>
      </c>
      <c r="C2346" s="11">
        <f t="shared" si="252"/>
        <v>2026</v>
      </c>
      <c r="D2346" s="13" t="str">
        <f t="shared" si="253"/>
        <v>Nov</v>
      </c>
      <c r="E2346" s="14" t="str">
        <f t="shared" si="254"/>
        <v>Q4</v>
      </c>
      <c r="F2346" s="11" t="s">
        <v>35</v>
      </c>
      <c r="G2346" s="11" t="s">
        <v>63</v>
      </c>
      <c r="H2346" s="11" t="s">
        <v>52</v>
      </c>
      <c r="I2346" s="11" t="s">
        <v>37</v>
      </c>
      <c r="J2346" s="11" t="s">
        <v>47</v>
      </c>
      <c r="K2346" s="11" t="s">
        <v>75</v>
      </c>
      <c r="L2346" s="15">
        <v>1</v>
      </c>
      <c r="M2346" s="16">
        <v>125.32</v>
      </c>
      <c r="N2346" s="17">
        <v>0.15</v>
      </c>
      <c r="O2346" s="16">
        <v>59.49</v>
      </c>
      <c r="P2346" s="16">
        <f t="shared" si="255"/>
        <v>106.52200000000001</v>
      </c>
      <c r="Q2346" s="16">
        <f t="shared" si="256"/>
        <v>59.49</v>
      </c>
      <c r="R2346" s="16">
        <f t="shared" si="257"/>
        <v>47.031999999999996</v>
      </c>
      <c r="S2346" s="18">
        <f t="shared" si="258"/>
        <v>0.44152381667636698</v>
      </c>
      <c r="T2346" s="19">
        <f>YEAR(SalesDataTable[[#This Row],[Order Date]])</f>
        <v>2026</v>
      </c>
      <c r="U2346" s="18" t="str">
        <f>"Q"&amp;ROUNDUP(MONTH(SalesDataTable[[#This Row],[Order Date]])/3,0)</f>
        <v>Q4</v>
      </c>
      <c r="V2346" s="15">
        <f>MONTH(SalesDataTable[[#This Row],[Order Date]])</f>
        <v>11</v>
      </c>
      <c r="W2346" s="18" t="str">
        <f>TEXT(SalesDataTable[[#This Row],[Order Date]],"mmm")</f>
        <v>Nov</v>
      </c>
    </row>
    <row r="2347" spans="1:23" ht="15.6">
      <c r="A2347" s="11">
        <v>4421</v>
      </c>
      <c r="B2347" s="12">
        <v>46338</v>
      </c>
      <c r="C2347" s="11">
        <f t="shared" si="252"/>
        <v>2026</v>
      </c>
      <c r="D2347" s="13" t="str">
        <f t="shared" si="253"/>
        <v>Nov</v>
      </c>
      <c r="E2347" s="14" t="str">
        <f t="shared" si="254"/>
        <v>Q4</v>
      </c>
      <c r="F2347" s="11" t="s">
        <v>30</v>
      </c>
      <c r="G2347" s="11" t="s">
        <v>65</v>
      </c>
      <c r="H2347" s="11" t="s">
        <v>52</v>
      </c>
      <c r="I2347" s="11" t="s">
        <v>40</v>
      </c>
      <c r="J2347" s="11" t="s">
        <v>58</v>
      </c>
      <c r="K2347" s="11" t="s">
        <v>62</v>
      </c>
      <c r="L2347" s="15">
        <v>2</v>
      </c>
      <c r="M2347" s="16">
        <v>123.49</v>
      </c>
      <c r="N2347" s="17">
        <v>0.15</v>
      </c>
      <c r="O2347" s="16">
        <v>68.08</v>
      </c>
      <c r="P2347" s="16">
        <f t="shared" si="255"/>
        <v>209.93299999999999</v>
      </c>
      <c r="Q2347" s="16">
        <f t="shared" si="256"/>
        <v>136.16</v>
      </c>
      <c r="R2347" s="16">
        <f t="shared" si="257"/>
        <v>73.772999999999996</v>
      </c>
      <c r="S2347" s="18">
        <f t="shared" si="258"/>
        <v>0.35141211719929699</v>
      </c>
      <c r="T2347" s="19">
        <f>YEAR(SalesDataTable[[#This Row],[Order Date]])</f>
        <v>2026</v>
      </c>
      <c r="U2347" s="18" t="str">
        <f>"Q"&amp;ROUNDUP(MONTH(SalesDataTable[[#This Row],[Order Date]])/3,0)</f>
        <v>Q4</v>
      </c>
      <c r="V2347" s="15">
        <f>MONTH(SalesDataTable[[#This Row],[Order Date]])</f>
        <v>11</v>
      </c>
      <c r="W2347" s="18" t="str">
        <f>TEXT(SalesDataTable[[#This Row],[Order Date]],"mmm")</f>
        <v>Nov</v>
      </c>
    </row>
    <row r="2348" spans="1:23" ht="15.6">
      <c r="A2348" s="11">
        <v>195</v>
      </c>
      <c r="B2348" s="12">
        <v>46339</v>
      </c>
      <c r="C2348" s="11">
        <f t="shared" si="252"/>
        <v>2026</v>
      </c>
      <c r="D2348" s="13" t="str">
        <f t="shared" si="253"/>
        <v>Nov</v>
      </c>
      <c r="E2348" s="14" t="str">
        <f t="shared" si="254"/>
        <v>Q4</v>
      </c>
      <c r="F2348" s="11" t="s">
        <v>30</v>
      </c>
      <c r="G2348" s="11" t="s">
        <v>67</v>
      </c>
      <c r="H2348" s="11" t="s">
        <v>43</v>
      </c>
      <c r="I2348" s="11" t="s">
        <v>27</v>
      </c>
      <c r="J2348" s="11" t="s">
        <v>38</v>
      </c>
      <c r="K2348" s="11" t="s">
        <v>56</v>
      </c>
      <c r="L2348" s="15">
        <v>1</v>
      </c>
      <c r="M2348" s="16">
        <v>47.37</v>
      </c>
      <c r="N2348" s="17">
        <v>0.2</v>
      </c>
      <c r="O2348" s="16">
        <v>18.739999999999998</v>
      </c>
      <c r="P2348" s="16">
        <f t="shared" si="255"/>
        <v>37.896000000000001</v>
      </c>
      <c r="Q2348" s="16">
        <f t="shared" si="256"/>
        <v>18.739999999999998</v>
      </c>
      <c r="R2348" s="16">
        <f t="shared" si="257"/>
        <v>19.155999999999999</v>
      </c>
      <c r="S2348" s="18">
        <f t="shared" si="258"/>
        <v>0.505488705932025</v>
      </c>
      <c r="T2348" s="19">
        <f>YEAR(SalesDataTable[[#This Row],[Order Date]])</f>
        <v>2026</v>
      </c>
      <c r="U2348" s="18" t="str">
        <f>"Q"&amp;ROUNDUP(MONTH(SalesDataTable[[#This Row],[Order Date]])/3,0)</f>
        <v>Q4</v>
      </c>
      <c r="V2348" s="15">
        <f>MONTH(SalesDataTable[[#This Row],[Order Date]])</f>
        <v>11</v>
      </c>
      <c r="W2348" s="18" t="str">
        <f>TEXT(SalesDataTable[[#This Row],[Order Date]],"mmm")</f>
        <v>Nov</v>
      </c>
    </row>
    <row r="2349" spans="1:23" ht="15.6">
      <c r="A2349" s="11">
        <v>520</v>
      </c>
      <c r="B2349" s="12">
        <v>46339</v>
      </c>
      <c r="C2349" s="11">
        <f t="shared" si="252"/>
        <v>2026</v>
      </c>
      <c r="D2349" s="13" t="str">
        <f t="shared" si="253"/>
        <v>Nov</v>
      </c>
      <c r="E2349" s="14" t="str">
        <f t="shared" si="254"/>
        <v>Q4</v>
      </c>
      <c r="F2349" s="11" t="s">
        <v>30</v>
      </c>
      <c r="G2349" s="11" t="s">
        <v>67</v>
      </c>
      <c r="H2349" s="11" t="s">
        <v>32</v>
      </c>
      <c r="I2349" s="11" t="s">
        <v>40</v>
      </c>
      <c r="J2349" s="11" t="s">
        <v>33</v>
      </c>
      <c r="K2349" s="11" t="s">
        <v>34</v>
      </c>
      <c r="L2349" s="15">
        <v>6</v>
      </c>
      <c r="M2349" s="16">
        <v>92.31</v>
      </c>
      <c r="N2349" s="17">
        <v>0.05</v>
      </c>
      <c r="O2349" s="16">
        <v>46.12</v>
      </c>
      <c r="P2349" s="16">
        <f t="shared" si="255"/>
        <v>526.16700000000003</v>
      </c>
      <c r="Q2349" s="16">
        <f t="shared" si="256"/>
        <v>276.72000000000003</v>
      </c>
      <c r="R2349" s="16">
        <f t="shared" si="257"/>
        <v>249.447</v>
      </c>
      <c r="S2349" s="18">
        <f t="shared" si="258"/>
        <v>0.47408332335551301</v>
      </c>
      <c r="T2349" s="19">
        <f>YEAR(SalesDataTable[[#This Row],[Order Date]])</f>
        <v>2026</v>
      </c>
      <c r="U2349" s="18" t="str">
        <f>"Q"&amp;ROUNDUP(MONTH(SalesDataTable[[#This Row],[Order Date]])/3,0)</f>
        <v>Q4</v>
      </c>
      <c r="V2349" s="15">
        <f>MONTH(SalesDataTable[[#This Row],[Order Date]])</f>
        <v>11</v>
      </c>
      <c r="W2349" s="18" t="str">
        <f>TEXT(SalesDataTable[[#This Row],[Order Date]],"mmm")</f>
        <v>Nov</v>
      </c>
    </row>
    <row r="2350" spans="1:23" ht="15.6">
      <c r="A2350" s="11">
        <v>646</v>
      </c>
      <c r="B2350" s="12">
        <v>46339</v>
      </c>
      <c r="C2350" s="11">
        <f t="shared" si="252"/>
        <v>2026</v>
      </c>
      <c r="D2350" s="13" t="str">
        <f t="shared" si="253"/>
        <v>Nov</v>
      </c>
      <c r="E2350" s="14" t="str">
        <f t="shared" si="254"/>
        <v>Q4</v>
      </c>
      <c r="F2350" s="11" t="s">
        <v>35</v>
      </c>
      <c r="G2350" s="11" t="s">
        <v>76</v>
      </c>
      <c r="H2350" s="11" t="s">
        <v>43</v>
      </c>
      <c r="I2350" s="11" t="s">
        <v>27</v>
      </c>
      <c r="J2350" s="11" t="s">
        <v>28</v>
      </c>
      <c r="K2350" s="11" t="s">
        <v>46</v>
      </c>
      <c r="L2350" s="15">
        <v>1</v>
      </c>
      <c r="M2350" s="16">
        <v>49.53</v>
      </c>
      <c r="N2350" s="17">
        <v>0.1</v>
      </c>
      <c r="O2350" s="16">
        <v>22.18</v>
      </c>
      <c r="P2350" s="16">
        <f t="shared" si="255"/>
        <v>44.576999999999998</v>
      </c>
      <c r="Q2350" s="16">
        <f t="shared" si="256"/>
        <v>22.18</v>
      </c>
      <c r="R2350" s="16">
        <f t="shared" si="257"/>
        <v>22.396999999999998</v>
      </c>
      <c r="S2350" s="18">
        <f t="shared" si="258"/>
        <v>0.50243399062296701</v>
      </c>
      <c r="T2350" s="19">
        <f>YEAR(SalesDataTable[[#This Row],[Order Date]])</f>
        <v>2026</v>
      </c>
      <c r="U2350" s="18" t="str">
        <f>"Q"&amp;ROUNDUP(MONTH(SalesDataTable[[#This Row],[Order Date]])/3,0)</f>
        <v>Q4</v>
      </c>
      <c r="V2350" s="15">
        <f>MONTH(SalesDataTable[[#This Row],[Order Date]])</f>
        <v>11</v>
      </c>
      <c r="W2350" s="18" t="str">
        <f>TEXT(SalesDataTable[[#This Row],[Order Date]],"mmm")</f>
        <v>Nov</v>
      </c>
    </row>
    <row r="2351" spans="1:23" ht="15.6">
      <c r="A2351" s="11">
        <v>893</v>
      </c>
      <c r="B2351" s="12">
        <v>46339</v>
      </c>
      <c r="C2351" s="11">
        <f t="shared" si="252"/>
        <v>2026</v>
      </c>
      <c r="D2351" s="13" t="str">
        <f t="shared" si="253"/>
        <v>Nov</v>
      </c>
      <c r="E2351" s="14" t="str">
        <f t="shared" si="254"/>
        <v>Q4</v>
      </c>
      <c r="F2351" s="11" t="s">
        <v>44</v>
      </c>
      <c r="G2351" s="11" t="s">
        <v>57</v>
      </c>
      <c r="H2351" s="11" t="s">
        <v>26</v>
      </c>
      <c r="I2351" s="11" t="s">
        <v>37</v>
      </c>
      <c r="J2351" s="11" t="s">
        <v>38</v>
      </c>
      <c r="K2351" s="11" t="s">
        <v>56</v>
      </c>
      <c r="L2351" s="15">
        <v>4</v>
      </c>
      <c r="M2351" s="16">
        <v>47.62</v>
      </c>
      <c r="N2351" s="17">
        <v>0.2</v>
      </c>
      <c r="O2351" s="16">
        <v>18.100000000000001</v>
      </c>
      <c r="P2351" s="16">
        <f t="shared" si="255"/>
        <v>152.38399999999999</v>
      </c>
      <c r="Q2351" s="16">
        <f t="shared" si="256"/>
        <v>72.400000000000006</v>
      </c>
      <c r="R2351" s="16">
        <f t="shared" si="257"/>
        <v>79.983999999999995</v>
      </c>
      <c r="S2351" s="18">
        <f t="shared" si="258"/>
        <v>0.52488450230995398</v>
      </c>
      <c r="T2351" s="19">
        <f>YEAR(SalesDataTable[[#This Row],[Order Date]])</f>
        <v>2026</v>
      </c>
      <c r="U2351" s="18" t="str">
        <f>"Q"&amp;ROUNDUP(MONTH(SalesDataTable[[#This Row],[Order Date]])/3,0)</f>
        <v>Q4</v>
      </c>
      <c r="V2351" s="15">
        <f>MONTH(SalesDataTable[[#This Row],[Order Date]])</f>
        <v>11</v>
      </c>
      <c r="W2351" s="18" t="str">
        <f>TEXT(SalesDataTable[[#This Row],[Order Date]],"mmm")</f>
        <v>Nov</v>
      </c>
    </row>
    <row r="2352" spans="1:23" ht="15.6">
      <c r="A2352" s="11">
        <v>916</v>
      </c>
      <c r="B2352" s="12">
        <v>46339</v>
      </c>
      <c r="C2352" s="11">
        <f t="shared" si="252"/>
        <v>2026</v>
      </c>
      <c r="D2352" s="13" t="str">
        <f t="shared" si="253"/>
        <v>Nov</v>
      </c>
      <c r="E2352" s="14" t="str">
        <f t="shared" si="254"/>
        <v>Q4</v>
      </c>
      <c r="F2352" s="11" t="s">
        <v>30</v>
      </c>
      <c r="G2352" s="11" t="s">
        <v>51</v>
      </c>
      <c r="H2352" s="11" t="s">
        <v>26</v>
      </c>
      <c r="I2352" s="11" t="s">
        <v>37</v>
      </c>
      <c r="J2352" s="11" t="s">
        <v>28</v>
      </c>
      <c r="K2352" s="11" t="s">
        <v>46</v>
      </c>
      <c r="L2352" s="15">
        <v>4</v>
      </c>
      <c r="M2352" s="16">
        <v>51.93</v>
      </c>
      <c r="N2352" s="17">
        <v>0.05</v>
      </c>
      <c r="O2352" s="16">
        <v>22.62</v>
      </c>
      <c r="P2352" s="16">
        <f t="shared" si="255"/>
        <v>197.334</v>
      </c>
      <c r="Q2352" s="16">
        <f t="shared" si="256"/>
        <v>90.48</v>
      </c>
      <c r="R2352" s="16">
        <f t="shared" si="257"/>
        <v>106.854</v>
      </c>
      <c r="S2352" s="18">
        <f t="shared" si="258"/>
        <v>0.54148803551339397</v>
      </c>
      <c r="T2352" s="19">
        <f>YEAR(SalesDataTable[[#This Row],[Order Date]])</f>
        <v>2026</v>
      </c>
      <c r="U2352" s="18" t="str">
        <f>"Q"&amp;ROUNDUP(MONTH(SalesDataTable[[#This Row],[Order Date]])/3,0)</f>
        <v>Q4</v>
      </c>
      <c r="V2352" s="15">
        <f>MONTH(SalesDataTable[[#This Row],[Order Date]])</f>
        <v>11</v>
      </c>
      <c r="W2352" s="18" t="str">
        <f>TEXT(SalesDataTable[[#This Row],[Order Date]],"mmm")</f>
        <v>Nov</v>
      </c>
    </row>
    <row r="2353" spans="1:23" ht="15.6">
      <c r="A2353" s="11">
        <v>1295</v>
      </c>
      <c r="B2353" s="12">
        <v>46339</v>
      </c>
      <c r="C2353" s="11">
        <f t="shared" si="252"/>
        <v>2026</v>
      </c>
      <c r="D2353" s="13" t="str">
        <f t="shared" si="253"/>
        <v>Nov</v>
      </c>
      <c r="E2353" s="14" t="str">
        <f t="shared" si="254"/>
        <v>Q4</v>
      </c>
      <c r="F2353" s="11" t="s">
        <v>30</v>
      </c>
      <c r="G2353" s="11" t="s">
        <v>65</v>
      </c>
      <c r="H2353" s="11" t="s">
        <v>52</v>
      </c>
      <c r="I2353" s="11" t="s">
        <v>37</v>
      </c>
      <c r="J2353" s="11" t="s">
        <v>33</v>
      </c>
      <c r="K2353" s="11" t="s">
        <v>61</v>
      </c>
      <c r="L2353" s="15">
        <v>1</v>
      </c>
      <c r="M2353" s="16">
        <v>155.44999999999999</v>
      </c>
      <c r="N2353" s="17">
        <v>0.05</v>
      </c>
      <c r="O2353" s="16">
        <v>77.25</v>
      </c>
      <c r="P2353" s="16">
        <f t="shared" si="255"/>
        <v>147.67750000000001</v>
      </c>
      <c r="Q2353" s="16">
        <f t="shared" si="256"/>
        <v>77.25</v>
      </c>
      <c r="R2353" s="16">
        <f t="shared" si="257"/>
        <v>70.427499999999995</v>
      </c>
      <c r="S2353" s="18">
        <f t="shared" si="258"/>
        <v>0.47690067884410298</v>
      </c>
      <c r="T2353" s="19">
        <f>YEAR(SalesDataTable[[#This Row],[Order Date]])</f>
        <v>2026</v>
      </c>
      <c r="U2353" s="18" t="str">
        <f>"Q"&amp;ROUNDUP(MONTH(SalesDataTable[[#This Row],[Order Date]])/3,0)</f>
        <v>Q4</v>
      </c>
      <c r="V2353" s="15">
        <f>MONTH(SalesDataTable[[#This Row],[Order Date]])</f>
        <v>11</v>
      </c>
      <c r="W2353" s="18" t="str">
        <f>TEXT(SalesDataTable[[#This Row],[Order Date]],"mmm")</f>
        <v>Nov</v>
      </c>
    </row>
    <row r="2354" spans="1:23" ht="15.6">
      <c r="A2354" s="11">
        <v>3438</v>
      </c>
      <c r="B2354" s="12">
        <v>46339</v>
      </c>
      <c r="C2354" s="11">
        <f t="shared" si="252"/>
        <v>2026</v>
      </c>
      <c r="D2354" s="13" t="str">
        <f t="shared" si="253"/>
        <v>Nov</v>
      </c>
      <c r="E2354" s="14" t="str">
        <f t="shared" si="254"/>
        <v>Q4</v>
      </c>
      <c r="F2354" s="11" t="s">
        <v>24</v>
      </c>
      <c r="G2354" s="11" t="s">
        <v>25</v>
      </c>
      <c r="H2354" s="11" t="s">
        <v>26</v>
      </c>
      <c r="I2354" s="11" t="s">
        <v>27</v>
      </c>
      <c r="J2354" s="11" t="s">
        <v>28</v>
      </c>
      <c r="K2354" s="11" t="s">
        <v>50</v>
      </c>
      <c r="L2354" s="15">
        <v>4</v>
      </c>
      <c r="M2354" s="16">
        <v>40.03</v>
      </c>
      <c r="N2354" s="17">
        <v>0.05</v>
      </c>
      <c r="O2354" s="16">
        <v>16.78</v>
      </c>
      <c r="P2354" s="16">
        <f t="shared" si="255"/>
        <v>152.114</v>
      </c>
      <c r="Q2354" s="16">
        <f t="shared" si="256"/>
        <v>67.12</v>
      </c>
      <c r="R2354" s="16">
        <f t="shared" si="257"/>
        <v>84.994</v>
      </c>
      <c r="S2354" s="18">
        <f t="shared" si="258"/>
        <v>0.55875198864009901</v>
      </c>
      <c r="T2354" s="19">
        <f>YEAR(SalesDataTable[[#This Row],[Order Date]])</f>
        <v>2026</v>
      </c>
      <c r="U2354" s="18" t="str">
        <f>"Q"&amp;ROUNDUP(MONTH(SalesDataTable[[#This Row],[Order Date]])/3,0)</f>
        <v>Q4</v>
      </c>
      <c r="V2354" s="15">
        <f>MONTH(SalesDataTable[[#This Row],[Order Date]])</f>
        <v>11</v>
      </c>
      <c r="W2354" s="18" t="str">
        <f>TEXT(SalesDataTable[[#This Row],[Order Date]],"mmm")</f>
        <v>Nov</v>
      </c>
    </row>
    <row r="2355" spans="1:23" ht="15.6">
      <c r="A2355" s="11">
        <v>3573</v>
      </c>
      <c r="B2355" s="12">
        <v>46339</v>
      </c>
      <c r="C2355" s="11">
        <f t="shared" si="252"/>
        <v>2026</v>
      </c>
      <c r="D2355" s="13" t="str">
        <f t="shared" si="253"/>
        <v>Nov</v>
      </c>
      <c r="E2355" s="14" t="str">
        <f t="shared" si="254"/>
        <v>Q4</v>
      </c>
      <c r="F2355" s="11" t="s">
        <v>24</v>
      </c>
      <c r="G2355" s="11" t="s">
        <v>60</v>
      </c>
      <c r="H2355" s="11" t="s">
        <v>26</v>
      </c>
      <c r="I2355" s="11" t="s">
        <v>27</v>
      </c>
      <c r="J2355" s="11" t="s">
        <v>33</v>
      </c>
      <c r="K2355" s="11" t="s">
        <v>61</v>
      </c>
      <c r="L2355" s="15">
        <v>2</v>
      </c>
      <c r="M2355" s="16">
        <v>152.96</v>
      </c>
      <c r="N2355" s="17">
        <v>0.1</v>
      </c>
      <c r="O2355" s="16">
        <v>79.12</v>
      </c>
      <c r="P2355" s="16">
        <f t="shared" si="255"/>
        <v>275.32799999999997</v>
      </c>
      <c r="Q2355" s="16">
        <f t="shared" si="256"/>
        <v>158.24</v>
      </c>
      <c r="R2355" s="16">
        <f t="shared" si="257"/>
        <v>117.08799999999999</v>
      </c>
      <c r="S2355" s="18">
        <f t="shared" si="258"/>
        <v>0.42526731752673202</v>
      </c>
      <c r="T2355" s="19">
        <f>YEAR(SalesDataTable[[#This Row],[Order Date]])</f>
        <v>2026</v>
      </c>
      <c r="U2355" s="18" t="str">
        <f>"Q"&amp;ROUNDUP(MONTH(SalesDataTable[[#This Row],[Order Date]])/3,0)</f>
        <v>Q4</v>
      </c>
      <c r="V2355" s="15">
        <f>MONTH(SalesDataTable[[#This Row],[Order Date]])</f>
        <v>11</v>
      </c>
      <c r="W2355" s="18" t="str">
        <f>TEXT(SalesDataTable[[#This Row],[Order Date]],"mmm")</f>
        <v>Nov</v>
      </c>
    </row>
    <row r="2356" spans="1:23" ht="15.6">
      <c r="A2356" s="11">
        <v>4257</v>
      </c>
      <c r="B2356" s="12">
        <v>46339</v>
      </c>
      <c r="C2356" s="11">
        <f t="shared" si="252"/>
        <v>2026</v>
      </c>
      <c r="D2356" s="13" t="str">
        <f t="shared" si="253"/>
        <v>Nov</v>
      </c>
      <c r="E2356" s="14" t="str">
        <f t="shared" si="254"/>
        <v>Q4</v>
      </c>
      <c r="F2356" s="11" t="s">
        <v>44</v>
      </c>
      <c r="G2356" s="11" t="s">
        <v>71</v>
      </c>
      <c r="H2356" s="11" t="s">
        <v>43</v>
      </c>
      <c r="I2356" s="11" t="s">
        <v>37</v>
      </c>
      <c r="J2356" s="11" t="s">
        <v>58</v>
      </c>
      <c r="K2356" s="11" t="s">
        <v>62</v>
      </c>
      <c r="L2356" s="15">
        <v>2</v>
      </c>
      <c r="M2356" s="16">
        <v>124.06</v>
      </c>
      <c r="N2356" s="17">
        <v>0.05</v>
      </c>
      <c r="O2356" s="16">
        <v>69.98</v>
      </c>
      <c r="P2356" s="16">
        <f t="shared" si="255"/>
        <v>235.714</v>
      </c>
      <c r="Q2356" s="16">
        <f t="shared" si="256"/>
        <v>139.96</v>
      </c>
      <c r="R2356" s="16">
        <f t="shared" si="257"/>
        <v>95.754000000000005</v>
      </c>
      <c r="S2356" s="18">
        <f t="shared" si="258"/>
        <v>0.406229583308586</v>
      </c>
      <c r="T2356" s="19">
        <f>YEAR(SalesDataTable[[#This Row],[Order Date]])</f>
        <v>2026</v>
      </c>
      <c r="U2356" s="18" t="str">
        <f>"Q"&amp;ROUNDUP(MONTH(SalesDataTable[[#This Row],[Order Date]])/3,0)</f>
        <v>Q4</v>
      </c>
      <c r="V2356" s="15">
        <f>MONTH(SalesDataTable[[#This Row],[Order Date]])</f>
        <v>11</v>
      </c>
      <c r="W2356" s="18" t="str">
        <f>TEXT(SalesDataTable[[#This Row],[Order Date]],"mmm")</f>
        <v>Nov</v>
      </c>
    </row>
    <row r="2357" spans="1:23" ht="15.6">
      <c r="A2357" s="11">
        <v>4389</v>
      </c>
      <c r="B2357" s="12">
        <v>46339</v>
      </c>
      <c r="C2357" s="11">
        <f t="shared" si="252"/>
        <v>2026</v>
      </c>
      <c r="D2357" s="13" t="str">
        <f t="shared" si="253"/>
        <v>Nov</v>
      </c>
      <c r="E2357" s="14" t="str">
        <f t="shared" si="254"/>
        <v>Q4</v>
      </c>
      <c r="F2357" s="11" t="s">
        <v>35</v>
      </c>
      <c r="G2357" s="11" t="s">
        <v>63</v>
      </c>
      <c r="H2357" s="11" t="s">
        <v>52</v>
      </c>
      <c r="I2357" s="11" t="s">
        <v>37</v>
      </c>
      <c r="J2357" s="11" t="s">
        <v>33</v>
      </c>
      <c r="K2357" s="11" t="s">
        <v>61</v>
      </c>
      <c r="L2357" s="15">
        <v>1</v>
      </c>
      <c r="M2357" s="16">
        <v>151.66</v>
      </c>
      <c r="N2357" s="17">
        <v>0.1</v>
      </c>
      <c r="O2357" s="16">
        <v>80.209999999999994</v>
      </c>
      <c r="P2357" s="16">
        <f t="shared" si="255"/>
        <v>136.494</v>
      </c>
      <c r="Q2357" s="16">
        <f t="shared" si="256"/>
        <v>80.209999999999994</v>
      </c>
      <c r="R2357" s="16">
        <f t="shared" si="257"/>
        <v>56.283999999999999</v>
      </c>
      <c r="S2357" s="18">
        <f t="shared" si="258"/>
        <v>0.41235512183685702</v>
      </c>
      <c r="T2357" s="19">
        <f>YEAR(SalesDataTable[[#This Row],[Order Date]])</f>
        <v>2026</v>
      </c>
      <c r="U2357" s="18" t="str">
        <f>"Q"&amp;ROUNDUP(MONTH(SalesDataTable[[#This Row],[Order Date]])/3,0)</f>
        <v>Q4</v>
      </c>
      <c r="V2357" s="15">
        <f>MONTH(SalesDataTable[[#This Row],[Order Date]])</f>
        <v>11</v>
      </c>
      <c r="W2357" s="18" t="str">
        <f>TEXT(SalesDataTable[[#This Row],[Order Date]],"mmm")</f>
        <v>Nov</v>
      </c>
    </row>
    <row r="2358" spans="1:23" ht="15.6">
      <c r="A2358" s="11">
        <v>4887</v>
      </c>
      <c r="B2358" s="12">
        <v>46339</v>
      </c>
      <c r="C2358" s="11">
        <f t="shared" si="252"/>
        <v>2026</v>
      </c>
      <c r="D2358" s="13" t="str">
        <f t="shared" si="253"/>
        <v>Nov</v>
      </c>
      <c r="E2358" s="14" t="str">
        <f t="shared" si="254"/>
        <v>Q4</v>
      </c>
      <c r="F2358" s="11" t="s">
        <v>44</v>
      </c>
      <c r="G2358" s="11" t="s">
        <v>57</v>
      </c>
      <c r="H2358" s="11" t="s">
        <v>26</v>
      </c>
      <c r="I2358" s="11" t="s">
        <v>37</v>
      </c>
      <c r="J2358" s="11" t="s">
        <v>33</v>
      </c>
      <c r="K2358" s="11" t="s">
        <v>41</v>
      </c>
      <c r="L2358" s="15">
        <v>2</v>
      </c>
      <c r="M2358" s="16">
        <v>142.30000000000001</v>
      </c>
      <c r="N2358" s="17">
        <v>0.15</v>
      </c>
      <c r="O2358" s="16">
        <v>77.760000000000005</v>
      </c>
      <c r="P2358" s="16">
        <f t="shared" si="255"/>
        <v>241.91</v>
      </c>
      <c r="Q2358" s="16">
        <f t="shared" si="256"/>
        <v>155.52000000000001</v>
      </c>
      <c r="R2358" s="16">
        <f t="shared" si="257"/>
        <v>86.39</v>
      </c>
      <c r="S2358" s="18">
        <f t="shared" si="258"/>
        <v>0.35711628291513398</v>
      </c>
      <c r="T2358" s="19">
        <f>YEAR(SalesDataTable[[#This Row],[Order Date]])</f>
        <v>2026</v>
      </c>
      <c r="U2358" s="18" t="str">
        <f>"Q"&amp;ROUNDUP(MONTH(SalesDataTable[[#This Row],[Order Date]])/3,0)</f>
        <v>Q4</v>
      </c>
      <c r="V2358" s="15">
        <f>MONTH(SalesDataTable[[#This Row],[Order Date]])</f>
        <v>11</v>
      </c>
      <c r="W2358" s="18" t="str">
        <f>TEXT(SalesDataTable[[#This Row],[Order Date]],"mmm")</f>
        <v>Nov</v>
      </c>
    </row>
    <row r="2359" spans="1:23" ht="15.6">
      <c r="A2359" s="11">
        <v>5007</v>
      </c>
      <c r="B2359" s="12">
        <v>46339</v>
      </c>
      <c r="C2359" s="11">
        <f t="shared" si="252"/>
        <v>2026</v>
      </c>
      <c r="D2359" s="13" t="str">
        <f t="shared" si="253"/>
        <v>Nov</v>
      </c>
      <c r="E2359" s="14" t="str">
        <f t="shared" si="254"/>
        <v>Q4</v>
      </c>
      <c r="F2359" s="11" t="s">
        <v>30</v>
      </c>
      <c r="G2359" s="11" t="s">
        <v>73</v>
      </c>
      <c r="H2359" s="11" t="s">
        <v>26</v>
      </c>
      <c r="I2359" s="11" t="s">
        <v>40</v>
      </c>
      <c r="J2359" s="11" t="s">
        <v>38</v>
      </c>
      <c r="K2359" s="11" t="s">
        <v>72</v>
      </c>
      <c r="L2359" s="15">
        <v>4</v>
      </c>
      <c r="M2359" s="16">
        <v>161.97</v>
      </c>
      <c r="N2359" s="17">
        <v>0.05</v>
      </c>
      <c r="O2359" s="16">
        <v>87.2</v>
      </c>
      <c r="P2359" s="16">
        <f t="shared" si="255"/>
        <v>615.48599999999999</v>
      </c>
      <c r="Q2359" s="16">
        <f t="shared" si="256"/>
        <v>348.8</v>
      </c>
      <c r="R2359" s="16">
        <f t="shared" si="257"/>
        <v>266.68599999999998</v>
      </c>
      <c r="S2359" s="18">
        <f t="shared" si="258"/>
        <v>0.43329336491812998</v>
      </c>
      <c r="T2359" s="19">
        <f>YEAR(SalesDataTable[[#This Row],[Order Date]])</f>
        <v>2026</v>
      </c>
      <c r="U2359" s="18" t="str">
        <f>"Q"&amp;ROUNDUP(MONTH(SalesDataTable[[#This Row],[Order Date]])/3,0)</f>
        <v>Q4</v>
      </c>
      <c r="V2359" s="15">
        <f>MONTH(SalesDataTable[[#This Row],[Order Date]])</f>
        <v>11</v>
      </c>
      <c r="W2359" s="18" t="str">
        <f>TEXT(SalesDataTable[[#This Row],[Order Date]],"mmm")</f>
        <v>Nov</v>
      </c>
    </row>
    <row r="2360" spans="1:23" ht="15.6">
      <c r="A2360" s="11">
        <v>5111</v>
      </c>
      <c r="B2360" s="12">
        <v>46339</v>
      </c>
      <c r="C2360" s="11">
        <f t="shared" si="252"/>
        <v>2026</v>
      </c>
      <c r="D2360" s="13" t="str">
        <f t="shared" si="253"/>
        <v>Nov</v>
      </c>
      <c r="E2360" s="14" t="str">
        <f t="shared" si="254"/>
        <v>Q4</v>
      </c>
      <c r="F2360" s="11" t="s">
        <v>30</v>
      </c>
      <c r="G2360" s="11" t="s">
        <v>73</v>
      </c>
      <c r="H2360" s="11" t="s">
        <v>32</v>
      </c>
      <c r="I2360" s="11" t="s">
        <v>40</v>
      </c>
      <c r="J2360" s="11" t="s">
        <v>38</v>
      </c>
      <c r="K2360" s="11" t="s">
        <v>68</v>
      </c>
      <c r="L2360" s="15">
        <v>5</v>
      </c>
      <c r="M2360" s="16">
        <v>133.99</v>
      </c>
      <c r="N2360" s="17">
        <v>0.15</v>
      </c>
      <c r="O2360" s="16">
        <v>65.55</v>
      </c>
      <c r="P2360" s="16">
        <f t="shared" si="255"/>
        <v>569.45749999999998</v>
      </c>
      <c r="Q2360" s="16">
        <f t="shared" si="256"/>
        <v>327.75</v>
      </c>
      <c r="R2360" s="16">
        <f t="shared" si="257"/>
        <v>241.70750000000001</v>
      </c>
      <c r="S2360" s="18">
        <f t="shared" si="258"/>
        <v>0.42445221987593501</v>
      </c>
      <c r="T2360" s="19">
        <f>YEAR(SalesDataTable[[#This Row],[Order Date]])</f>
        <v>2026</v>
      </c>
      <c r="U2360" s="18" t="str">
        <f>"Q"&amp;ROUNDUP(MONTH(SalesDataTable[[#This Row],[Order Date]])/3,0)</f>
        <v>Q4</v>
      </c>
      <c r="V2360" s="15">
        <f>MONTH(SalesDataTable[[#This Row],[Order Date]])</f>
        <v>11</v>
      </c>
      <c r="W2360" s="18" t="str">
        <f>TEXT(SalesDataTable[[#This Row],[Order Date]],"mmm")</f>
        <v>Nov</v>
      </c>
    </row>
    <row r="2361" spans="1:23" ht="15.6">
      <c r="A2361" s="11">
        <v>5177</v>
      </c>
      <c r="B2361" s="12">
        <v>46339</v>
      </c>
      <c r="C2361" s="11">
        <f t="shared" si="252"/>
        <v>2026</v>
      </c>
      <c r="D2361" s="13" t="str">
        <f t="shared" si="253"/>
        <v>Nov</v>
      </c>
      <c r="E2361" s="14" t="str">
        <f t="shared" si="254"/>
        <v>Q4</v>
      </c>
      <c r="F2361" s="11" t="s">
        <v>30</v>
      </c>
      <c r="G2361" s="11" t="s">
        <v>51</v>
      </c>
      <c r="H2361" s="11" t="s">
        <v>43</v>
      </c>
      <c r="I2361" s="11" t="s">
        <v>27</v>
      </c>
      <c r="J2361" s="11" t="s">
        <v>47</v>
      </c>
      <c r="K2361" s="11" t="s">
        <v>64</v>
      </c>
      <c r="L2361" s="15">
        <v>2</v>
      </c>
      <c r="M2361" s="16">
        <v>83.18</v>
      </c>
      <c r="N2361" s="17">
        <v>0.1</v>
      </c>
      <c r="O2361" s="16">
        <v>40.479999999999997</v>
      </c>
      <c r="P2361" s="16">
        <f t="shared" si="255"/>
        <v>149.72399999999999</v>
      </c>
      <c r="Q2361" s="16">
        <f t="shared" si="256"/>
        <v>80.959999999999994</v>
      </c>
      <c r="R2361" s="16">
        <f t="shared" si="257"/>
        <v>68.763999999999996</v>
      </c>
      <c r="S2361" s="18">
        <f t="shared" si="258"/>
        <v>0.45927172664369098</v>
      </c>
      <c r="T2361" s="19">
        <f>YEAR(SalesDataTable[[#This Row],[Order Date]])</f>
        <v>2026</v>
      </c>
      <c r="U2361" s="18" t="str">
        <f>"Q"&amp;ROUNDUP(MONTH(SalesDataTable[[#This Row],[Order Date]])/3,0)</f>
        <v>Q4</v>
      </c>
      <c r="V2361" s="15">
        <f>MONTH(SalesDataTable[[#This Row],[Order Date]])</f>
        <v>11</v>
      </c>
      <c r="W2361" s="18" t="str">
        <f>TEXT(SalesDataTable[[#This Row],[Order Date]],"mmm")</f>
        <v>Nov</v>
      </c>
    </row>
    <row r="2362" spans="1:23" ht="15.6">
      <c r="A2362" s="11">
        <v>584</v>
      </c>
      <c r="B2362" s="12">
        <v>46340</v>
      </c>
      <c r="C2362" s="11">
        <f t="shared" si="252"/>
        <v>2026</v>
      </c>
      <c r="D2362" s="13" t="str">
        <f t="shared" si="253"/>
        <v>Nov</v>
      </c>
      <c r="E2362" s="14" t="str">
        <f t="shared" si="254"/>
        <v>Q4</v>
      </c>
      <c r="F2362" s="11" t="s">
        <v>30</v>
      </c>
      <c r="G2362" s="11" t="s">
        <v>67</v>
      </c>
      <c r="H2362" s="11" t="s">
        <v>26</v>
      </c>
      <c r="I2362" s="11" t="s">
        <v>37</v>
      </c>
      <c r="J2362" s="11" t="s">
        <v>33</v>
      </c>
      <c r="K2362" s="11" t="s">
        <v>34</v>
      </c>
      <c r="L2362" s="15">
        <v>1</v>
      </c>
      <c r="M2362" s="16">
        <v>91.95</v>
      </c>
      <c r="N2362" s="17">
        <v>0</v>
      </c>
      <c r="O2362" s="16">
        <v>46.64</v>
      </c>
      <c r="P2362" s="16">
        <f t="shared" si="255"/>
        <v>91.95</v>
      </c>
      <c r="Q2362" s="16">
        <f t="shared" si="256"/>
        <v>46.64</v>
      </c>
      <c r="R2362" s="16">
        <f t="shared" si="257"/>
        <v>45.31</v>
      </c>
      <c r="S2362" s="18">
        <f t="shared" si="258"/>
        <v>0.492767808591626</v>
      </c>
      <c r="T2362" s="19">
        <f>YEAR(SalesDataTable[[#This Row],[Order Date]])</f>
        <v>2026</v>
      </c>
      <c r="U2362" s="18" t="str">
        <f>"Q"&amp;ROUNDUP(MONTH(SalesDataTable[[#This Row],[Order Date]])/3,0)</f>
        <v>Q4</v>
      </c>
      <c r="V2362" s="15">
        <f>MONTH(SalesDataTable[[#This Row],[Order Date]])</f>
        <v>11</v>
      </c>
      <c r="W2362" s="18" t="str">
        <f>TEXT(SalesDataTable[[#This Row],[Order Date]],"mmm")</f>
        <v>Nov</v>
      </c>
    </row>
    <row r="2363" spans="1:23" ht="15.6">
      <c r="A2363" s="11">
        <v>621</v>
      </c>
      <c r="B2363" s="12">
        <v>46340</v>
      </c>
      <c r="C2363" s="11">
        <f t="shared" si="252"/>
        <v>2026</v>
      </c>
      <c r="D2363" s="13" t="str">
        <f t="shared" si="253"/>
        <v>Nov</v>
      </c>
      <c r="E2363" s="14" t="str">
        <f t="shared" si="254"/>
        <v>Q4</v>
      </c>
      <c r="F2363" s="11" t="s">
        <v>44</v>
      </c>
      <c r="G2363" s="11" t="s">
        <v>71</v>
      </c>
      <c r="H2363" s="11" t="s">
        <v>32</v>
      </c>
      <c r="I2363" s="11" t="s">
        <v>40</v>
      </c>
      <c r="J2363" s="11" t="s">
        <v>38</v>
      </c>
      <c r="K2363" s="11" t="s">
        <v>39</v>
      </c>
      <c r="L2363" s="15">
        <v>5</v>
      </c>
      <c r="M2363" s="16">
        <v>35.68</v>
      </c>
      <c r="N2363" s="17">
        <v>0.15</v>
      </c>
      <c r="O2363" s="16">
        <v>13.48</v>
      </c>
      <c r="P2363" s="16">
        <f t="shared" si="255"/>
        <v>151.63999999999999</v>
      </c>
      <c r="Q2363" s="16">
        <f t="shared" si="256"/>
        <v>67.400000000000006</v>
      </c>
      <c r="R2363" s="16">
        <f t="shared" si="257"/>
        <v>84.24</v>
      </c>
      <c r="S2363" s="18">
        <f t="shared" si="258"/>
        <v>0.55552624637298897</v>
      </c>
      <c r="T2363" s="19">
        <f>YEAR(SalesDataTable[[#This Row],[Order Date]])</f>
        <v>2026</v>
      </c>
      <c r="U2363" s="18" t="str">
        <f>"Q"&amp;ROUNDUP(MONTH(SalesDataTable[[#This Row],[Order Date]])/3,0)</f>
        <v>Q4</v>
      </c>
      <c r="V2363" s="15">
        <f>MONTH(SalesDataTable[[#This Row],[Order Date]])</f>
        <v>11</v>
      </c>
      <c r="W2363" s="18" t="str">
        <f>TEXT(SalesDataTable[[#This Row],[Order Date]],"mmm")</f>
        <v>Nov</v>
      </c>
    </row>
    <row r="2364" spans="1:23" ht="15.6">
      <c r="A2364" s="11">
        <v>623</v>
      </c>
      <c r="B2364" s="12">
        <v>46340</v>
      </c>
      <c r="C2364" s="11">
        <f t="shared" si="252"/>
        <v>2026</v>
      </c>
      <c r="D2364" s="13" t="str">
        <f t="shared" si="253"/>
        <v>Nov</v>
      </c>
      <c r="E2364" s="14" t="str">
        <f t="shared" si="254"/>
        <v>Q4</v>
      </c>
      <c r="F2364" s="11" t="s">
        <v>35</v>
      </c>
      <c r="G2364" s="11" t="s">
        <v>76</v>
      </c>
      <c r="H2364" s="11" t="s">
        <v>26</v>
      </c>
      <c r="I2364" s="11" t="s">
        <v>27</v>
      </c>
      <c r="J2364" s="11" t="s">
        <v>47</v>
      </c>
      <c r="K2364" s="11" t="s">
        <v>48</v>
      </c>
      <c r="L2364" s="15">
        <v>3</v>
      </c>
      <c r="M2364" s="16">
        <v>336.58</v>
      </c>
      <c r="N2364" s="17">
        <v>0.15</v>
      </c>
      <c r="O2364" s="16">
        <v>198.99</v>
      </c>
      <c r="P2364" s="16">
        <f t="shared" si="255"/>
        <v>858.279</v>
      </c>
      <c r="Q2364" s="16">
        <f t="shared" si="256"/>
        <v>596.97</v>
      </c>
      <c r="R2364" s="16">
        <f t="shared" si="257"/>
        <v>261.30900000000003</v>
      </c>
      <c r="S2364" s="18">
        <f t="shared" si="258"/>
        <v>0.30445694232295101</v>
      </c>
      <c r="T2364" s="19">
        <f>YEAR(SalesDataTable[[#This Row],[Order Date]])</f>
        <v>2026</v>
      </c>
      <c r="U2364" s="18" t="str">
        <f>"Q"&amp;ROUNDUP(MONTH(SalesDataTable[[#This Row],[Order Date]])/3,0)</f>
        <v>Q4</v>
      </c>
      <c r="V2364" s="15">
        <f>MONTH(SalesDataTable[[#This Row],[Order Date]])</f>
        <v>11</v>
      </c>
      <c r="W2364" s="18" t="str">
        <f>TEXT(SalesDataTable[[#This Row],[Order Date]],"mmm")</f>
        <v>Nov</v>
      </c>
    </row>
    <row r="2365" spans="1:23" ht="15.6">
      <c r="A2365" s="11">
        <v>1431</v>
      </c>
      <c r="B2365" s="12">
        <v>46340</v>
      </c>
      <c r="C2365" s="11">
        <f t="shared" si="252"/>
        <v>2026</v>
      </c>
      <c r="D2365" s="13" t="str">
        <f t="shared" si="253"/>
        <v>Nov</v>
      </c>
      <c r="E2365" s="14" t="str">
        <f t="shared" si="254"/>
        <v>Q4</v>
      </c>
      <c r="F2365" s="11" t="s">
        <v>35</v>
      </c>
      <c r="G2365" s="11" t="s">
        <v>36</v>
      </c>
      <c r="H2365" s="11" t="s">
        <v>26</v>
      </c>
      <c r="I2365" s="11" t="s">
        <v>37</v>
      </c>
      <c r="J2365" s="11" t="s">
        <v>58</v>
      </c>
      <c r="K2365" s="11" t="s">
        <v>66</v>
      </c>
      <c r="L2365" s="15">
        <v>2</v>
      </c>
      <c r="M2365" s="16">
        <v>36.979999999999997</v>
      </c>
      <c r="N2365" s="17">
        <v>0.15</v>
      </c>
      <c r="O2365" s="16">
        <v>14.13</v>
      </c>
      <c r="P2365" s="16">
        <f t="shared" si="255"/>
        <v>62.866</v>
      </c>
      <c r="Q2365" s="16">
        <f t="shared" si="256"/>
        <v>28.26</v>
      </c>
      <c r="R2365" s="16">
        <f t="shared" si="257"/>
        <v>34.606000000000002</v>
      </c>
      <c r="S2365" s="18">
        <f t="shared" si="258"/>
        <v>0.55047243342983498</v>
      </c>
      <c r="T2365" s="19">
        <f>YEAR(SalesDataTable[[#This Row],[Order Date]])</f>
        <v>2026</v>
      </c>
      <c r="U2365" s="18" t="str">
        <f>"Q"&amp;ROUNDUP(MONTH(SalesDataTable[[#This Row],[Order Date]])/3,0)</f>
        <v>Q4</v>
      </c>
      <c r="V2365" s="15">
        <f>MONTH(SalesDataTable[[#This Row],[Order Date]])</f>
        <v>11</v>
      </c>
      <c r="W2365" s="18" t="str">
        <f>TEXT(SalesDataTable[[#This Row],[Order Date]],"mmm")</f>
        <v>Nov</v>
      </c>
    </row>
    <row r="2366" spans="1:23" ht="15.6">
      <c r="A2366" s="11">
        <v>1520</v>
      </c>
      <c r="B2366" s="12">
        <v>46340</v>
      </c>
      <c r="C2366" s="11">
        <f t="shared" si="252"/>
        <v>2026</v>
      </c>
      <c r="D2366" s="13" t="str">
        <f t="shared" si="253"/>
        <v>Nov</v>
      </c>
      <c r="E2366" s="14" t="str">
        <f t="shared" si="254"/>
        <v>Q4</v>
      </c>
      <c r="F2366" s="11" t="s">
        <v>44</v>
      </c>
      <c r="G2366" s="11" t="s">
        <v>71</v>
      </c>
      <c r="H2366" s="11" t="s">
        <v>52</v>
      </c>
      <c r="I2366" s="11" t="s">
        <v>37</v>
      </c>
      <c r="J2366" s="11" t="s">
        <v>58</v>
      </c>
      <c r="K2366" s="11" t="s">
        <v>66</v>
      </c>
      <c r="L2366" s="15">
        <v>2</v>
      </c>
      <c r="M2366" s="16">
        <v>36.15</v>
      </c>
      <c r="N2366" s="17">
        <v>0</v>
      </c>
      <c r="O2366" s="16">
        <v>13.51</v>
      </c>
      <c r="P2366" s="16">
        <f t="shared" si="255"/>
        <v>72.3</v>
      </c>
      <c r="Q2366" s="16">
        <f t="shared" si="256"/>
        <v>27.02</v>
      </c>
      <c r="R2366" s="16">
        <f t="shared" si="257"/>
        <v>45.28</v>
      </c>
      <c r="S2366" s="18">
        <f t="shared" si="258"/>
        <v>0.62627939142461997</v>
      </c>
      <c r="T2366" s="19">
        <f>YEAR(SalesDataTable[[#This Row],[Order Date]])</f>
        <v>2026</v>
      </c>
      <c r="U2366" s="18" t="str">
        <f>"Q"&amp;ROUNDUP(MONTH(SalesDataTable[[#This Row],[Order Date]])/3,0)</f>
        <v>Q4</v>
      </c>
      <c r="V2366" s="15">
        <f>MONTH(SalesDataTable[[#This Row],[Order Date]])</f>
        <v>11</v>
      </c>
      <c r="W2366" s="18" t="str">
        <f>TEXT(SalesDataTable[[#This Row],[Order Date]],"mmm")</f>
        <v>Nov</v>
      </c>
    </row>
    <row r="2367" spans="1:23" ht="15.6">
      <c r="A2367" s="11">
        <v>1791</v>
      </c>
      <c r="B2367" s="12">
        <v>46340</v>
      </c>
      <c r="C2367" s="11">
        <f t="shared" si="252"/>
        <v>2026</v>
      </c>
      <c r="D2367" s="13" t="str">
        <f t="shared" si="253"/>
        <v>Nov</v>
      </c>
      <c r="E2367" s="14" t="str">
        <f t="shared" si="254"/>
        <v>Q4</v>
      </c>
      <c r="F2367" s="11" t="s">
        <v>35</v>
      </c>
      <c r="G2367" s="11" t="s">
        <v>36</v>
      </c>
      <c r="H2367" s="11" t="s">
        <v>26</v>
      </c>
      <c r="I2367" s="11" t="s">
        <v>40</v>
      </c>
      <c r="J2367" s="11" t="s">
        <v>58</v>
      </c>
      <c r="K2367" s="11" t="s">
        <v>62</v>
      </c>
      <c r="L2367" s="15">
        <v>1</v>
      </c>
      <c r="M2367" s="16">
        <v>121.86</v>
      </c>
      <c r="N2367" s="17">
        <v>0.05</v>
      </c>
      <c r="O2367" s="16">
        <v>69.900000000000006</v>
      </c>
      <c r="P2367" s="16">
        <f t="shared" si="255"/>
        <v>115.767</v>
      </c>
      <c r="Q2367" s="16">
        <f t="shared" si="256"/>
        <v>69.900000000000006</v>
      </c>
      <c r="R2367" s="16">
        <f t="shared" si="257"/>
        <v>45.866999999999997</v>
      </c>
      <c r="S2367" s="18">
        <f t="shared" si="258"/>
        <v>0.396200989919407</v>
      </c>
      <c r="T2367" s="19">
        <f>YEAR(SalesDataTable[[#This Row],[Order Date]])</f>
        <v>2026</v>
      </c>
      <c r="U2367" s="18" t="str">
        <f>"Q"&amp;ROUNDUP(MONTH(SalesDataTable[[#This Row],[Order Date]])/3,0)</f>
        <v>Q4</v>
      </c>
      <c r="V2367" s="15">
        <f>MONTH(SalesDataTable[[#This Row],[Order Date]])</f>
        <v>11</v>
      </c>
      <c r="W2367" s="18" t="str">
        <f>TEXT(SalesDataTable[[#This Row],[Order Date]],"mmm")</f>
        <v>Nov</v>
      </c>
    </row>
    <row r="2368" spans="1:23" ht="15.6">
      <c r="A2368" s="11">
        <v>2191</v>
      </c>
      <c r="B2368" s="12">
        <v>46340</v>
      </c>
      <c r="C2368" s="11">
        <f t="shared" si="252"/>
        <v>2026</v>
      </c>
      <c r="D2368" s="13" t="str">
        <f t="shared" si="253"/>
        <v>Nov</v>
      </c>
      <c r="E2368" s="14" t="str">
        <f t="shared" si="254"/>
        <v>Q4</v>
      </c>
      <c r="F2368" s="11" t="s">
        <v>35</v>
      </c>
      <c r="G2368" s="11" t="s">
        <v>49</v>
      </c>
      <c r="H2368" s="11" t="s">
        <v>43</v>
      </c>
      <c r="I2368" s="11" t="s">
        <v>27</v>
      </c>
      <c r="J2368" s="11" t="s">
        <v>28</v>
      </c>
      <c r="K2368" s="11" t="s">
        <v>46</v>
      </c>
      <c r="L2368" s="15">
        <v>6</v>
      </c>
      <c r="M2368" s="16">
        <v>49.85</v>
      </c>
      <c r="N2368" s="17">
        <v>0.05</v>
      </c>
      <c r="O2368" s="16">
        <v>22.68</v>
      </c>
      <c r="P2368" s="16">
        <f t="shared" si="255"/>
        <v>284.14499999999998</v>
      </c>
      <c r="Q2368" s="16">
        <f t="shared" si="256"/>
        <v>136.08000000000001</v>
      </c>
      <c r="R2368" s="16">
        <f t="shared" si="257"/>
        <v>148.065</v>
      </c>
      <c r="S2368" s="18">
        <f t="shared" si="258"/>
        <v>0.52108958454310295</v>
      </c>
      <c r="T2368" s="19">
        <f>YEAR(SalesDataTable[[#This Row],[Order Date]])</f>
        <v>2026</v>
      </c>
      <c r="U2368" s="18" t="str">
        <f>"Q"&amp;ROUNDUP(MONTH(SalesDataTable[[#This Row],[Order Date]])/3,0)</f>
        <v>Q4</v>
      </c>
      <c r="V2368" s="15">
        <f>MONTH(SalesDataTable[[#This Row],[Order Date]])</f>
        <v>11</v>
      </c>
      <c r="W2368" s="18" t="str">
        <f>TEXT(SalesDataTable[[#This Row],[Order Date]],"mmm")</f>
        <v>Nov</v>
      </c>
    </row>
    <row r="2369" spans="1:23" ht="15.6">
      <c r="A2369" s="11">
        <v>2365</v>
      </c>
      <c r="B2369" s="12">
        <v>46340</v>
      </c>
      <c r="C2369" s="11">
        <f t="shared" si="252"/>
        <v>2026</v>
      </c>
      <c r="D2369" s="13" t="str">
        <f t="shared" si="253"/>
        <v>Nov</v>
      </c>
      <c r="E2369" s="14" t="str">
        <f t="shared" si="254"/>
        <v>Q4</v>
      </c>
      <c r="F2369" s="11" t="s">
        <v>35</v>
      </c>
      <c r="G2369" s="11" t="s">
        <v>49</v>
      </c>
      <c r="H2369" s="11" t="s">
        <v>43</v>
      </c>
      <c r="I2369" s="11" t="s">
        <v>40</v>
      </c>
      <c r="J2369" s="11" t="s">
        <v>33</v>
      </c>
      <c r="K2369" s="11" t="s">
        <v>34</v>
      </c>
      <c r="L2369" s="15">
        <v>2</v>
      </c>
      <c r="M2369" s="16">
        <v>91.95</v>
      </c>
      <c r="N2369" s="17">
        <v>0.05</v>
      </c>
      <c r="O2369" s="16">
        <v>46.45</v>
      </c>
      <c r="P2369" s="16">
        <f t="shared" si="255"/>
        <v>174.70500000000001</v>
      </c>
      <c r="Q2369" s="16">
        <f t="shared" si="256"/>
        <v>92.9</v>
      </c>
      <c r="R2369" s="16">
        <f t="shared" si="257"/>
        <v>81.805000000000007</v>
      </c>
      <c r="S2369" s="18">
        <f t="shared" si="258"/>
        <v>0.46824647262528302</v>
      </c>
      <c r="T2369" s="19">
        <f>YEAR(SalesDataTable[[#This Row],[Order Date]])</f>
        <v>2026</v>
      </c>
      <c r="U2369" s="18" t="str">
        <f>"Q"&amp;ROUNDUP(MONTH(SalesDataTable[[#This Row],[Order Date]])/3,0)</f>
        <v>Q4</v>
      </c>
      <c r="V2369" s="15">
        <f>MONTH(SalesDataTable[[#This Row],[Order Date]])</f>
        <v>11</v>
      </c>
      <c r="W2369" s="18" t="str">
        <f>TEXT(SalesDataTable[[#This Row],[Order Date]],"mmm")</f>
        <v>Nov</v>
      </c>
    </row>
    <row r="2370" spans="1:23" ht="15.6">
      <c r="A2370" s="11">
        <v>2603</v>
      </c>
      <c r="B2370" s="12">
        <v>46340</v>
      </c>
      <c r="C2370" s="11">
        <f t="shared" ref="C2370:C2433" si="259">YEAR(B2370)</f>
        <v>2026</v>
      </c>
      <c r="D2370" s="13" t="str">
        <f t="shared" ref="D2370:D2433" si="260">TEXT(B2370,"MMM")</f>
        <v>Nov</v>
      </c>
      <c r="E2370" s="14" t="str">
        <f t="shared" ref="E2370:E2433" si="261">"Q"&amp;ROUNDUP(MONTH(B2370)/3,0)</f>
        <v>Q4</v>
      </c>
      <c r="F2370" s="11" t="s">
        <v>44</v>
      </c>
      <c r="G2370" s="11" t="s">
        <v>57</v>
      </c>
      <c r="H2370" s="11" t="s">
        <v>52</v>
      </c>
      <c r="I2370" s="11" t="s">
        <v>27</v>
      </c>
      <c r="J2370" s="11" t="s">
        <v>28</v>
      </c>
      <c r="K2370" s="11" t="s">
        <v>46</v>
      </c>
      <c r="L2370" s="15">
        <v>2</v>
      </c>
      <c r="M2370" s="16">
        <v>51.71</v>
      </c>
      <c r="N2370" s="17">
        <v>0.15</v>
      </c>
      <c r="O2370" s="16">
        <v>22.93</v>
      </c>
      <c r="P2370" s="16">
        <f t="shared" ref="P2370:P2433" si="262">L2370*M2370*(1-N2370)</f>
        <v>87.906999999999996</v>
      </c>
      <c r="Q2370" s="16">
        <f t="shared" ref="Q2370:Q2433" si="263">L2370*O2370</f>
        <v>45.86</v>
      </c>
      <c r="R2370" s="16">
        <f t="shared" ref="R2370:R2433" si="264">P2370-Q2370</f>
        <v>42.046999999999997</v>
      </c>
      <c r="S2370" s="18">
        <f t="shared" ref="S2370:S2433" si="265">IFERROR(R2370/P2370,0)</f>
        <v>0.47831230732478602</v>
      </c>
      <c r="T2370" s="19">
        <f>YEAR(SalesDataTable[[#This Row],[Order Date]])</f>
        <v>2026</v>
      </c>
      <c r="U2370" s="18" t="str">
        <f>"Q"&amp;ROUNDUP(MONTH(SalesDataTable[[#This Row],[Order Date]])/3,0)</f>
        <v>Q4</v>
      </c>
      <c r="V2370" s="15">
        <f>MONTH(SalesDataTable[[#This Row],[Order Date]])</f>
        <v>11</v>
      </c>
      <c r="W2370" s="18" t="str">
        <f>TEXT(SalesDataTable[[#This Row],[Order Date]],"mmm")</f>
        <v>Nov</v>
      </c>
    </row>
    <row r="2371" spans="1:23" ht="15.6">
      <c r="A2371" s="11">
        <v>4098</v>
      </c>
      <c r="B2371" s="12">
        <v>46340</v>
      </c>
      <c r="C2371" s="11">
        <f t="shared" si="259"/>
        <v>2026</v>
      </c>
      <c r="D2371" s="13" t="str">
        <f t="shared" si="260"/>
        <v>Nov</v>
      </c>
      <c r="E2371" s="14" t="str">
        <f t="shared" si="261"/>
        <v>Q4</v>
      </c>
      <c r="F2371" s="11" t="s">
        <v>30</v>
      </c>
      <c r="G2371" s="11" t="s">
        <v>31</v>
      </c>
      <c r="H2371" s="11" t="s">
        <v>43</v>
      </c>
      <c r="I2371" s="11" t="s">
        <v>27</v>
      </c>
      <c r="J2371" s="11" t="s">
        <v>58</v>
      </c>
      <c r="K2371" s="11" t="s">
        <v>59</v>
      </c>
      <c r="L2371" s="15">
        <v>1</v>
      </c>
      <c r="M2371" s="16">
        <v>41.05</v>
      </c>
      <c r="N2371" s="17">
        <v>0.05</v>
      </c>
      <c r="O2371" s="16">
        <v>14.6</v>
      </c>
      <c r="P2371" s="16">
        <f t="shared" si="262"/>
        <v>38.997500000000002</v>
      </c>
      <c r="Q2371" s="16">
        <f t="shared" si="263"/>
        <v>14.6</v>
      </c>
      <c r="R2371" s="16">
        <f t="shared" si="264"/>
        <v>24.397500000000001</v>
      </c>
      <c r="S2371" s="18">
        <f t="shared" si="265"/>
        <v>0.62561702673248298</v>
      </c>
      <c r="T2371" s="19">
        <f>YEAR(SalesDataTable[[#This Row],[Order Date]])</f>
        <v>2026</v>
      </c>
      <c r="U2371" s="18" t="str">
        <f>"Q"&amp;ROUNDUP(MONTH(SalesDataTable[[#This Row],[Order Date]])/3,0)</f>
        <v>Q4</v>
      </c>
      <c r="V2371" s="15">
        <f>MONTH(SalesDataTable[[#This Row],[Order Date]])</f>
        <v>11</v>
      </c>
      <c r="W2371" s="18" t="str">
        <f>TEXT(SalesDataTable[[#This Row],[Order Date]],"mmm")</f>
        <v>Nov</v>
      </c>
    </row>
    <row r="2372" spans="1:23" ht="15.6">
      <c r="A2372" s="11">
        <v>1176</v>
      </c>
      <c r="B2372" s="12">
        <v>46341</v>
      </c>
      <c r="C2372" s="11">
        <f t="shared" si="259"/>
        <v>2026</v>
      </c>
      <c r="D2372" s="13" t="str">
        <f t="shared" si="260"/>
        <v>Nov</v>
      </c>
      <c r="E2372" s="14" t="str">
        <f t="shared" si="261"/>
        <v>Q4</v>
      </c>
      <c r="F2372" s="11" t="s">
        <v>30</v>
      </c>
      <c r="G2372" s="11" t="s">
        <v>51</v>
      </c>
      <c r="H2372" s="11" t="s">
        <v>32</v>
      </c>
      <c r="I2372" s="11" t="s">
        <v>40</v>
      </c>
      <c r="J2372" s="11" t="s">
        <v>47</v>
      </c>
      <c r="K2372" s="11" t="s">
        <v>48</v>
      </c>
      <c r="L2372" s="15">
        <v>10</v>
      </c>
      <c r="M2372" s="16">
        <v>333.09</v>
      </c>
      <c r="N2372" s="17">
        <v>0.15</v>
      </c>
      <c r="O2372" s="16">
        <v>197.95</v>
      </c>
      <c r="P2372" s="16">
        <f t="shared" si="262"/>
        <v>2831.2649999999999</v>
      </c>
      <c r="Q2372" s="16">
        <f t="shared" si="263"/>
        <v>1979.5</v>
      </c>
      <c r="R2372" s="16">
        <f t="shared" si="264"/>
        <v>851.76499999999896</v>
      </c>
      <c r="S2372" s="18">
        <f t="shared" si="265"/>
        <v>0.30084255624252698</v>
      </c>
      <c r="T2372" s="19">
        <f>YEAR(SalesDataTable[[#This Row],[Order Date]])</f>
        <v>2026</v>
      </c>
      <c r="U2372" s="18" t="str">
        <f>"Q"&amp;ROUNDUP(MONTH(SalesDataTable[[#This Row],[Order Date]])/3,0)</f>
        <v>Q4</v>
      </c>
      <c r="V2372" s="15">
        <f>MONTH(SalesDataTable[[#This Row],[Order Date]])</f>
        <v>11</v>
      </c>
      <c r="W2372" s="18" t="str">
        <f>TEXT(SalesDataTable[[#This Row],[Order Date]],"mmm")</f>
        <v>Nov</v>
      </c>
    </row>
    <row r="2373" spans="1:23" ht="15.6">
      <c r="A2373" s="11">
        <v>1895</v>
      </c>
      <c r="B2373" s="12">
        <v>46341</v>
      </c>
      <c r="C2373" s="11">
        <f t="shared" si="259"/>
        <v>2026</v>
      </c>
      <c r="D2373" s="13" t="str">
        <f t="shared" si="260"/>
        <v>Nov</v>
      </c>
      <c r="E2373" s="14" t="str">
        <f t="shared" si="261"/>
        <v>Q4</v>
      </c>
      <c r="F2373" s="11" t="s">
        <v>44</v>
      </c>
      <c r="G2373" s="11" t="s">
        <v>45</v>
      </c>
      <c r="H2373" s="11" t="s">
        <v>26</v>
      </c>
      <c r="I2373" s="11" t="s">
        <v>40</v>
      </c>
      <c r="J2373" s="11" t="s">
        <v>28</v>
      </c>
      <c r="K2373" s="11" t="s">
        <v>46</v>
      </c>
      <c r="L2373" s="15">
        <v>3</v>
      </c>
      <c r="M2373" s="16">
        <v>51.79</v>
      </c>
      <c r="N2373" s="17">
        <v>0.2</v>
      </c>
      <c r="O2373" s="16">
        <v>22.23</v>
      </c>
      <c r="P2373" s="16">
        <f t="shared" si="262"/>
        <v>124.29600000000001</v>
      </c>
      <c r="Q2373" s="16">
        <f t="shared" si="263"/>
        <v>66.69</v>
      </c>
      <c r="R2373" s="16">
        <f t="shared" si="264"/>
        <v>57.606000000000002</v>
      </c>
      <c r="S2373" s="18">
        <f t="shared" si="265"/>
        <v>0.46345819656304299</v>
      </c>
      <c r="T2373" s="19">
        <f>YEAR(SalesDataTable[[#This Row],[Order Date]])</f>
        <v>2026</v>
      </c>
      <c r="U2373" s="18" t="str">
        <f>"Q"&amp;ROUNDUP(MONTH(SalesDataTable[[#This Row],[Order Date]])/3,0)</f>
        <v>Q4</v>
      </c>
      <c r="V2373" s="15">
        <f>MONTH(SalesDataTable[[#This Row],[Order Date]])</f>
        <v>11</v>
      </c>
      <c r="W2373" s="18" t="str">
        <f>TEXT(SalesDataTable[[#This Row],[Order Date]],"mmm")</f>
        <v>Nov</v>
      </c>
    </row>
    <row r="2374" spans="1:23" ht="15.6">
      <c r="A2374" s="11">
        <v>3385</v>
      </c>
      <c r="B2374" s="12">
        <v>46341</v>
      </c>
      <c r="C2374" s="11">
        <f t="shared" si="259"/>
        <v>2026</v>
      </c>
      <c r="D2374" s="13" t="str">
        <f t="shared" si="260"/>
        <v>Nov</v>
      </c>
      <c r="E2374" s="14" t="str">
        <f t="shared" si="261"/>
        <v>Q4</v>
      </c>
      <c r="F2374" s="11" t="s">
        <v>30</v>
      </c>
      <c r="G2374" s="11" t="s">
        <v>65</v>
      </c>
      <c r="H2374" s="11" t="s">
        <v>52</v>
      </c>
      <c r="I2374" s="11" t="s">
        <v>37</v>
      </c>
      <c r="J2374" s="11" t="s">
        <v>33</v>
      </c>
      <c r="K2374" s="11" t="s">
        <v>70</v>
      </c>
      <c r="L2374" s="15">
        <v>1</v>
      </c>
      <c r="M2374" s="16">
        <v>71.040000000000006</v>
      </c>
      <c r="N2374" s="17">
        <v>0.1</v>
      </c>
      <c r="O2374" s="16">
        <v>31.59</v>
      </c>
      <c r="P2374" s="16">
        <f t="shared" si="262"/>
        <v>63.936</v>
      </c>
      <c r="Q2374" s="16">
        <f t="shared" si="263"/>
        <v>31.59</v>
      </c>
      <c r="R2374" s="16">
        <f t="shared" si="264"/>
        <v>32.345999999999997</v>
      </c>
      <c r="S2374" s="18">
        <f t="shared" si="265"/>
        <v>0.50591216216216195</v>
      </c>
      <c r="T2374" s="19">
        <f>YEAR(SalesDataTable[[#This Row],[Order Date]])</f>
        <v>2026</v>
      </c>
      <c r="U2374" s="18" t="str">
        <f>"Q"&amp;ROUNDUP(MONTH(SalesDataTable[[#This Row],[Order Date]])/3,0)</f>
        <v>Q4</v>
      </c>
      <c r="V2374" s="15">
        <f>MONTH(SalesDataTable[[#This Row],[Order Date]])</f>
        <v>11</v>
      </c>
      <c r="W2374" s="18" t="str">
        <f>TEXT(SalesDataTable[[#This Row],[Order Date]],"mmm")</f>
        <v>Nov</v>
      </c>
    </row>
    <row r="2375" spans="1:23" ht="15.6">
      <c r="A2375" s="11">
        <v>3581</v>
      </c>
      <c r="B2375" s="12">
        <v>46341</v>
      </c>
      <c r="C2375" s="11">
        <f t="shared" si="259"/>
        <v>2026</v>
      </c>
      <c r="D2375" s="13" t="str">
        <f t="shared" si="260"/>
        <v>Nov</v>
      </c>
      <c r="E2375" s="14" t="str">
        <f t="shared" si="261"/>
        <v>Q4</v>
      </c>
      <c r="F2375" s="11" t="s">
        <v>44</v>
      </c>
      <c r="G2375" s="11" t="s">
        <v>45</v>
      </c>
      <c r="H2375" s="11" t="s">
        <v>52</v>
      </c>
      <c r="I2375" s="11" t="s">
        <v>40</v>
      </c>
      <c r="J2375" s="11" t="s">
        <v>33</v>
      </c>
      <c r="K2375" s="11" t="s">
        <v>41</v>
      </c>
      <c r="L2375" s="15">
        <v>2</v>
      </c>
      <c r="M2375" s="16">
        <v>141.21</v>
      </c>
      <c r="N2375" s="17">
        <v>0.1</v>
      </c>
      <c r="O2375" s="16">
        <v>78.31</v>
      </c>
      <c r="P2375" s="16">
        <f t="shared" si="262"/>
        <v>254.178</v>
      </c>
      <c r="Q2375" s="16">
        <f t="shared" si="263"/>
        <v>156.62</v>
      </c>
      <c r="R2375" s="16">
        <f t="shared" si="264"/>
        <v>97.558000000000007</v>
      </c>
      <c r="S2375" s="18">
        <f t="shared" si="265"/>
        <v>0.38381763960689003</v>
      </c>
      <c r="T2375" s="19">
        <f>YEAR(SalesDataTable[[#This Row],[Order Date]])</f>
        <v>2026</v>
      </c>
      <c r="U2375" s="18" t="str">
        <f>"Q"&amp;ROUNDUP(MONTH(SalesDataTable[[#This Row],[Order Date]])/3,0)</f>
        <v>Q4</v>
      </c>
      <c r="V2375" s="15">
        <f>MONTH(SalesDataTable[[#This Row],[Order Date]])</f>
        <v>11</v>
      </c>
      <c r="W2375" s="18" t="str">
        <f>TEXT(SalesDataTable[[#This Row],[Order Date]],"mmm")</f>
        <v>Nov</v>
      </c>
    </row>
    <row r="2376" spans="1:23" ht="15.6">
      <c r="A2376" s="11">
        <v>4528</v>
      </c>
      <c r="B2376" s="12">
        <v>46341</v>
      </c>
      <c r="C2376" s="11">
        <f t="shared" si="259"/>
        <v>2026</v>
      </c>
      <c r="D2376" s="13" t="str">
        <f t="shared" si="260"/>
        <v>Nov</v>
      </c>
      <c r="E2376" s="14" t="str">
        <f t="shared" si="261"/>
        <v>Q4</v>
      </c>
      <c r="F2376" s="11" t="s">
        <v>24</v>
      </c>
      <c r="G2376" s="11" t="s">
        <v>74</v>
      </c>
      <c r="H2376" s="11" t="s">
        <v>52</v>
      </c>
      <c r="I2376" s="11" t="s">
        <v>37</v>
      </c>
      <c r="J2376" s="11" t="s">
        <v>33</v>
      </c>
      <c r="K2376" s="11" t="s">
        <v>41</v>
      </c>
      <c r="L2376" s="15">
        <v>2</v>
      </c>
      <c r="M2376" s="16">
        <v>141.63999999999999</v>
      </c>
      <c r="N2376" s="17">
        <v>0.15</v>
      </c>
      <c r="O2376" s="16">
        <v>80.349999999999994</v>
      </c>
      <c r="P2376" s="16">
        <f t="shared" si="262"/>
        <v>240.78800000000001</v>
      </c>
      <c r="Q2376" s="16">
        <f t="shared" si="263"/>
        <v>160.69999999999999</v>
      </c>
      <c r="R2376" s="16">
        <f t="shared" si="264"/>
        <v>80.087999999999994</v>
      </c>
      <c r="S2376" s="18">
        <f t="shared" si="265"/>
        <v>0.332607937272622</v>
      </c>
      <c r="T2376" s="19">
        <f>YEAR(SalesDataTable[[#This Row],[Order Date]])</f>
        <v>2026</v>
      </c>
      <c r="U2376" s="18" t="str">
        <f>"Q"&amp;ROUNDUP(MONTH(SalesDataTable[[#This Row],[Order Date]])/3,0)</f>
        <v>Q4</v>
      </c>
      <c r="V2376" s="15">
        <f>MONTH(SalesDataTable[[#This Row],[Order Date]])</f>
        <v>11</v>
      </c>
      <c r="W2376" s="18" t="str">
        <f>TEXT(SalesDataTable[[#This Row],[Order Date]],"mmm")</f>
        <v>Nov</v>
      </c>
    </row>
    <row r="2377" spans="1:23" ht="15.6">
      <c r="A2377" s="11">
        <v>4633</v>
      </c>
      <c r="B2377" s="12">
        <v>46341</v>
      </c>
      <c r="C2377" s="11">
        <f t="shared" si="259"/>
        <v>2026</v>
      </c>
      <c r="D2377" s="13" t="str">
        <f t="shared" si="260"/>
        <v>Nov</v>
      </c>
      <c r="E2377" s="14" t="str">
        <f t="shared" si="261"/>
        <v>Q4</v>
      </c>
      <c r="F2377" s="11" t="s">
        <v>35</v>
      </c>
      <c r="G2377" s="11" t="s">
        <v>63</v>
      </c>
      <c r="H2377" s="11" t="s">
        <v>26</v>
      </c>
      <c r="I2377" s="11" t="s">
        <v>27</v>
      </c>
      <c r="J2377" s="11" t="s">
        <v>33</v>
      </c>
      <c r="K2377" s="11" t="s">
        <v>70</v>
      </c>
      <c r="L2377" s="15">
        <v>1</v>
      </c>
      <c r="M2377" s="16">
        <v>71.78</v>
      </c>
      <c r="N2377" s="17">
        <v>0.15</v>
      </c>
      <c r="O2377" s="16">
        <v>32.869999999999997</v>
      </c>
      <c r="P2377" s="16">
        <f t="shared" si="262"/>
        <v>61.012999999999998</v>
      </c>
      <c r="Q2377" s="16">
        <f t="shared" si="263"/>
        <v>32.869999999999997</v>
      </c>
      <c r="R2377" s="16">
        <f t="shared" si="264"/>
        <v>28.143000000000001</v>
      </c>
      <c r="S2377" s="18">
        <f t="shared" si="265"/>
        <v>0.46126235392457299</v>
      </c>
      <c r="T2377" s="19">
        <f>YEAR(SalesDataTable[[#This Row],[Order Date]])</f>
        <v>2026</v>
      </c>
      <c r="U2377" s="18" t="str">
        <f>"Q"&amp;ROUNDUP(MONTH(SalesDataTable[[#This Row],[Order Date]])/3,0)</f>
        <v>Q4</v>
      </c>
      <c r="V2377" s="15">
        <f>MONTH(SalesDataTable[[#This Row],[Order Date]])</f>
        <v>11</v>
      </c>
      <c r="W2377" s="18" t="str">
        <f>TEXT(SalesDataTable[[#This Row],[Order Date]],"mmm")</f>
        <v>Nov</v>
      </c>
    </row>
    <row r="2378" spans="1:23" ht="15.6">
      <c r="A2378" s="11">
        <v>5195</v>
      </c>
      <c r="B2378" s="12">
        <v>46341</v>
      </c>
      <c r="C2378" s="11">
        <f t="shared" si="259"/>
        <v>2026</v>
      </c>
      <c r="D2378" s="13" t="str">
        <f t="shared" si="260"/>
        <v>Nov</v>
      </c>
      <c r="E2378" s="14" t="str">
        <f t="shared" si="261"/>
        <v>Q4</v>
      </c>
      <c r="F2378" s="11" t="s">
        <v>35</v>
      </c>
      <c r="G2378" s="11" t="s">
        <v>76</v>
      </c>
      <c r="H2378" s="11" t="s">
        <v>26</v>
      </c>
      <c r="I2378" s="11" t="s">
        <v>40</v>
      </c>
      <c r="J2378" s="11" t="s">
        <v>33</v>
      </c>
      <c r="K2378" s="11" t="s">
        <v>61</v>
      </c>
      <c r="L2378" s="15">
        <v>3</v>
      </c>
      <c r="M2378" s="16">
        <v>153.88999999999999</v>
      </c>
      <c r="N2378" s="17">
        <v>0.1</v>
      </c>
      <c r="O2378" s="16">
        <v>80.36</v>
      </c>
      <c r="P2378" s="16">
        <f t="shared" si="262"/>
        <v>415.50299999999999</v>
      </c>
      <c r="Q2378" s="16">
        <f t="shared" si="263"/>
        <v>241.08</v>
      </c>
      <c r="R2378" s="16">
        <f t="shared" si="264"/>
        <v>174.423</v>
      </c>
      <c r="S2378" s="18">
        <f t="shared" si="265"/>
        <v>0.41978758276113498</v>
      </c>
      <c r="T2378" s="19">
        <f>YEAR(SalesDataTable[[#This Row],[Order Date]])</f>
        <v>2026</v>
      </c>
      <c r="U2378" s="18" t="str">
        <f>"Q"&amp;ROUNDUP(MONTH(SalesDataTable[[#This Row],[Order Date]])/3,0)</f>
        <v>Q4</v>
      </c>
      <c r="V2378" s="15">
        <f>MONTH(SalesDataTable[[#This Row],[Order Date]])</f>
        <v>11</v>
      </c>
      <c r="W2378" s="18" t="str">
        <f>TEXT(SalesDataTable[[#This Row],[Order Date]],"mmm")</f>
        <v>Nov</v>
      </c>
    </row>
    <row r="2379" spans="1:23" ht="15.6">
      <c r="A2379" s="11">
        <v>2778</v>
      </c>
      <c r="B2379" s="12">
        <v>46342</v>
      </c>
      <c r="C2379" s="11">
        <f t="shared" si="259"/>
        <v>2026</v>
      </c>
      <c r="D2379" s="13" t="str">
        <f t="shared" si="260"/>
        <v>Nov</v>
      </c>
      <c r="E2379" s="14" t="str">
        <f t="shared" si="261"/>
        <v>Q4</v>
      </c>
      <c r="F2379" s="11" t="s">
        <v>44</v>
      </c>
      <c r="G2379" s="11" t="s">
        <v>45</v>
      </c>
      <c r="H2379" s="11" t="s">
        <v>52</v>
      </c>
      <c r="I2379" s="11" t="s">
        <v>27</v>
      </c>
      <c r="J2379" s="11" t="s">
        <v>33</v>
      </c>
      <c r="K2379" s="11" t="s">
        <v>41</v>
      </c>
      <c r="L2379" s="15">
        <v>1</v>
      </c>
      <c r="M2379" s="16">
        <v>145.4</v>
      </c>
      <c r="N2379" s="17">
        <v>0.1</v>
      </c>
      <c r="O2379" s="16">
        <v>77.66</v>
      </c>
      <c r="P2379" s="16">
        <f t="shared" si="262"/>
        <v>130.86000000000001</v>
      </c>
      <c r="Q2379" s="16">
        <f t="shared" si="263"/>
        <v>77.66</v>
      </c>
      <c r="R2379" s="16">
        <f t="shared" si="264"/>
        <v>53.2</v>
      </c>
      <c r="S2379" s="18">
        <f t="shared" si="265"/>
        <v>0.40654134189209901</v>
      </c>
      <c r="T2379" s="19">
        <f>YEAR(SalesDataTable[[#This Row],[Order Date]])</f>
        <v>2026</v>
      </c>
      <c r="U2379" s="18" t="str">
        <f>"Q"&amp;ROUNDUP(MONTH(SalesDataTable[[#This Row],[Order Date]])/3,0)</f>
        <v>Q4</v>
      </c>
      <c r="V2379" s="15">
        <f>MONTH(SalesDataTable[[#This Row],[Order Date]])</f>
        <v>11</v>
      </c>
      <c r="W2379" s="18" t="str">
        <f>TEXT(SalesDataTable[[#This Row],[Order Date]],"mmm")</f>
        <v>Nov</v>
      </c>
    </row>
    <row r="2380" spans="1:23" ht="15.6">
      <c r="A2380" s="11">
        <v>341</v>
      </c>
      <c r="B2380" s="12">
        <v>46343</v>
      </c>
      <c r="C2380" s="11">
        <f t="shared" si="259"/>
        <v>2026</v>
      </c>
      <c r="D2380" s="13" t="str">
        <f t="shared" si="260"/>
        <v>Nov</v>
      </c>
      <c r="E2380" s="14" t="str">
        <f t="shared" si="261"/>
        <v>Q4</v>
      </c>
      <c r="F2380" s="11" t="s">
        <v>44</v>
      </c>
      <c r="G2380" s="11" t="s">
        <v>57</v>
      </c>
      <c r="H2380" s="11" t="s">
        <v>26</v>
      </c>
      <c r="I2380" s="11" t="s">
        <v>27</v>
      </c>
      <c r="J2380" s="11" t="s">
        <v>38</v>
      </c>
      <c r="K2380" s="11" t="s">
        <v>68</v>
      </c>
      <c r="L2380" s="15">
        <v>1</v>
      </c>
      <c r="M2380" s="16">
        <v>132.94999999999999</v>
      </c>
      <c r="N2380" s="17">
        <v>0.05</v>
      </c>
      <c r="O2380" s="16">
        <v>65.36</v>
      </c>
      <c r="P2380" s="16">
        <f t="shared" si="262"/>
        <v>126.30249999999999</v>
      </c>
      <c r="Q2380" s="16">
        <f t="shared" si="263"/>
        <v>65.36</v>
      </c>
      <c r="R2380" s="16">
        <f t="shared" si="264"/>
        <v>60.942500000000003</v>
      </c>
      <c r="S2380" s="18">
        <f t="shared" si="265"/>
        <v>0.48251222264009003</v>
      </c>
      <c r="T2380" s="19">
        <f>YEAR(SalesDataTable[[#This Row],[Order Date]])</f>
        <v>2026</v>
      </c>
      <c r="U2380" s="18" t="str">
        <f>"Q"&amp;ROUNDUP(MONTH(SalesDataTable[[#This Row],[Order Date]])/3,0)</f>
        <v>Q4</v>
      </c>
      <c r="V2380" s="15">
        <f>MONTH(SalesDataTable[[#This Row],[Order Date]])</f>
        <v>11</v>
      </c>
      <c r="W2380" s="18" t="str">
        <f>TEXT(SalesDataTable[[#This Row],[Order Date]],"mmm")</f>
        <v>Nov</v>
      </c>
    </row>
    <row r="2381" spans="1:23" ht="15.6">
      <c r="A2381" s="11">
        <v>374</v>
      </c>
      <c r="B2381" s="12">
        <v>46343</v>
      </c>
      <c r="C2381" s="11">
        <f t="shared" si="259"/>
        <v>2026</v>
      </c>
      <c r="D2381" s="13" t="str">
        <f t="shared" si="260"/>
        <v>Nov</v>
      </c>
      <c r="E2381" s="14" t="str">
        <f t="shared" si="261"/>
        <v>Q4</v>
      </c>
      <c r="F2381" s="11" t="s">
        <v>44</v>
      </c>
      <c r="G2381" s="11" t="s">
        <v>55</v>
      </c>
      <c r="H2381" s="11" t="s">
        <v>43</v>
      </c>
      <c r="I2381" s="11" t="s">
        <v>27</v>
      </c>
      <c r="J2381" s="11" t="s">
        <v>58</v>
      </c>
      <c r="K2381" s="11" t="s">
        <v>69</v>
      </c>
      <c r="L2381" s="15">
        <v>1</v>
      </c>
      <c r="M2381" s="16">
        <v>51.34</v>
      </c>
      <c r="N2381" s="17">
        <v>0.15</v>
      </c>
      <c r="O2381" s="16">
        <v>21.37</v>
      </c>
      <c r="P2381" s="16">
        <f t="shared" si="262"/>
        <v>43.639000000000003</v>
      </c>
      <c r="Q2381" s="16">
        <f t="shared" si="263"/>
        <v>21.37</v>
      </c>
      <c r="R2381" s="16">
        <f t="shared" si="264"/>
        <v>22.268999999999998</v>
      </c>
      <c r="S2381" s="18">
        <f t="shared" si="265"/>
        <v>0.51030041934966397</v>
      </c>
      <c r="T2381" s="19">
        <f>YEAR(SalesDataTable[[#This Row],[Order Date]])</f>
        <v>2026</v>
      </c>
      <c r="U2381" s="18" t="str">
        <f>"Q"&amp;ROUNDUP(MONTH(SalesDataTable[[#This Row],[Order Date]])/3,0)</f>
        <v>Q4</v>
      </c>
      <c r="V2381" s="15">
        <f>MONTH(SalesDataTable[[#This Row],[Order Date]])</f>
        <v>11</v>
      </c>
      <c r="W2381" s="18" t="str">
        <f>TEXT(SalesDataTable[[#This Row],[Order Date]],"mmm")</f>
        <v>Nov</v>
      </c>
    </row>
    <row r="2382" spans="1:23" ht="15.6">
      <c r="A2382" s="11">
        <v>598</v>
      </c>
      <c r="B2382" s="12">
        <v>46343</v>
      </c>
      <c r="C2382" s="11">
        <f t="shared" si="259"/>
        <v>2026</v>
      </c>
      <c r="D2382" s="13" t="str">
        <f t="shared" si="260"/>
        <v>Nov</v>
      </c>
      <c r="E2382" s="14" t="str">
        <f t="shared" si="261"/>
        <v>Q4</v>
      </c>
      <c r="F2382" s="11" t="s">
        <v>24</v>
      </c>
      <c r="G2382" s="11" t="s">
        <v>25</v>
      </c>
      <c r="H2382" s="11" t="s">
        <v>26</v>
      </c>
      <c r="I2382" s="11" t="s">
        <v>37</v>
      </c>
      <c r="J2382" s="11" t="s">
        <v>28</v>
      </c>
      <c r="K2382" s="11" t="s">
        <v>46</v>
      </c>
      <c r="L2382" s="15">
        <v>1</v>
      </c>
      <c r="M2382" s="16">
        <v>49.98</v>
      </c>
      <c r="N2382" s="17">
        <v>0.1</v>
      </c>
      <c r="O2382" s="16">
        <v>22.25</v>
      </c>
      <c r="P2382" s="16">
        <f t="shared" si="262"/>
        <v>44.981999999999999</v>
      </c>
      <c r="Q2382" s="16">
        <f t="shared" si="263"/>
        <v>22.25</v>
      </c>
      <c r="R2382" s="16">
        <f t="shared" si="264"/>
        <v>22.731999999999999</v>
      </c>
      <c r="S2382" s="18">
        <f t="shared" si="265"/>
        <v>0.50535769863501001</v>
      </c>
      <c r="T2382" s="19">
        <f>YEAR(SalesDataTable[[#This Row],[Order Date]])</f>
        <v>2026</v>
      </c>
      <c r="U2382" s="18" t="str">
        <f>"Q"&amp;ROUNDUP(MONTH(SalesDataTable[[#This Row],[Order Date]])/3,0)</f>
        <v>Q4</v>
      </c>
      <c r="V2382" s="15">
        <f>MONTH(SalesDataTable[[#This Row],[Order Date]])</f>
        <v>11</v>
      </c>
      <c r="W2382" s="18" t="str">
        <f>TEXT(SalesDataTable[[#This Row],[Order Date]],"mmm")</f>
        <v>Nov</v>
      </c>
    </row>
    <row r="2383" spans="1:23" ht="15.6">
      <c r="A2383" s="11">
        <v>690</v>
      </c>
      <c r="B2383" s="12">
        <v>46343</v>
      </c>
      <c r="C2383" s="11">
        <f t="shared" si="259"/>
        <v>2026</v>
      </c>
      <c r="D2383" s="13" t="str">
        <f t="shared" si="260"/>
        <v>Nov</v>
      </c>
      <c r="E2383" s="14" t="str">
        <f t="shared" si="261"/>
        <v>Q4</v>
      </c>
      <c r="F2383" s="11" t="s">
        <v>44</v>
      </c>
      <c r="G2383" s="11" t="s">
        <v>57</v>
      </c>
      <c r="H2383" s="11" t="s">
        <v>26</v>
      </c>
      <c r="I2383" s="11" t="s">
        <v>27</v>
      </c>
      <c r="J2383" s="11" t="s">
        <v>38</v>
      </c>
      <c r="K2383" s="11" t="s">
        <v>72</v>
      </c>
      <c r="L2383" s="15">
        <v>2</v>
      </c>
      <c r="M2383" s="16">
        <v>168.08</v>
      </c>
      <c r="N2383" s="17">
        <v>0.1</v>
      </c>
      <c r="O2383" s="16">
        <v>87.63</v>
      </c>
      <c r="P2383" s="16">
        <f t="shared" si="262"/>
        <v>302.54399999999998</v>
      </c>
      <c r="Q2383" s="16">
        <f t="shared" si="263"/>
        <v>175.26</v>
      </c>
      <c r="R2383" s="16">
        <f t="shared" si="264"/>
        <v>127.28400000000001</v>
      </c>
      <c r="S2383" s="18">
        <f t="shared" si="265"/>
        <v>0.42071235919403499</v>
      </c>
      <c r="T2383" s="19">
        <f>YEAR(SalesDataTable[[#This Row],[Order Date]])</f>
        <v>2026</v>
      </c>
      <c r="U2383" s="18" t="str">
        <f>"Q"&amp;ROUNDUP(MONTH(SalesDataTable[[#This Row],[Order Date]])/3,0)</f>
        <v>Q4</v>
      </c>
      <c r="V2383" s="15">
        <f>MONTH(SalesDataTable[[#This Row],[Order Date]])</f>
        <v>11</v>
      </c>
      <c r="W2383" s="18" t="str">
        <f>TEXT(SalesDataTable[[#This Row],[Order Date]],"mmm")</f>
        <v>Nov</v>
      </c>
    </row>
    <row r="2384" spans="1:23" ht="15.6">
      <c r="A2384" s="11">
        <v>1296</v>
      </c>
      <c r="B2384" s="12">
        <v>46343</v>
      </c>
      <c r="C2384" s="11">
        <f t="shared" si="259"/>
        <v>2026</v>
      </c>
      <c r="D2384" s="13" t="str">
        <f t="shared" si="260"/>
        <v>Nov</v>
      </c>
      <c r="E2384" s="14" t="str">
        <f t="shared" si="261"/>
        <v>Q4</v>
      </c>
      <c r="F2384" s="11" t="s">
        <v>44</v>
      </c>
      <c r="G2384" s="11" t="s">
        <v>71</v>
      </c>
      <c r="H2384" s="11" t="s">
        <v>26</v>
      </c>
      <c r="I2384" s="11" t="s">
        <v>37</v>
      </c>
      <c r="J2384" s="11" t="s">
        <v>47</v>
      </c>
      <c r="K2384" s="11" t="s">
        <v>53</v>
      </c>
      <c r="L2384" s="15">
        <v>1</v>
      </c>
      <c r="M2384" s="16">
        <v>191.85</v>
      </c>
      <c r="N2384" s="17">
        <v>0.15</v>
      </c>
      <c r="O2384" s="16">
        <v>104.41</v>
      </c>
      <c r="P2384" s="16">
        <f t="shared" si="262"/>
        <v>163.07249999999999</v>
      </c>
      <c r="Q2384" s="16">
        <f t="shared" si="263"/>
        <v>104.41</v>
      </c>
      <c r="R2384" s="16">
        <f t="shared" si="264"/>
        <v>58.662500000000001</v>
      </c>
      <c r="S2384" s="18">
        <f t="shared" si="265"/>
        <v>0.35973263425776902</v>
      </c>
      <c r="T2384" s="19">
        <f>YEAR(SalesDataTable[[#This Row],[Order Date]])</f>
        <v>2026</v>
      </c>
      <c r="U2384" s="18" t="str">
        <f>"Q"&amp;ROUNDUP(MONTH(SalesDataTable[[#This Row],[Order Date]])/3,0)</f>
        <v>Q4</v>
      </c>
      <c r="V2384" s="15">
        <f>MONTH(SalesDataTable[[#This Row],[Order Date]])</f>
        <v>11</v>
      </c>
      <c r="W2384" s="18" t="str">
        <f>TEXT(SalesDataTable[[#This Row],[Order Date]],"mmm")</f>
        <v>Nov</v>
      </c>
    </row>
    <row r="2385" spans="1:23" ht="15.6">
      <c r="A2385" s="11">
        <v>1585</v>
      </c>
      <c r="B2385" s="12">
        <v>46343</v>
      </c>
      <c r="C2385" s="11">
        <f t="shared" si="259"/>
        <v>2026</v>
      </c>
      <c r="D2385" s="13" t="str">
        <f t="shared" si="260"/>
        <v>Nov</v>
      </c>
      <c r="E2385" s="14" t="str">
        <f t="shared" si="261"/>
        <v>Q4</v>
      </c>
      <c r="F2385" s="11" t="s">
        <v>30</v>
      </c>
      <c r="G2385" s="11" t="s">
        <v>73</v>
      </c>
      <c r="H2385" s="11" t="s">
        <v>43</v>
      </c>
      <c r="I2385" s="11" t="s">
        <v>27</v>
      </c>
      <c r="J2385" s="11" t="s">
        <v>33</v>
      </c>
      <c r="K2385" s="11" t="s">
        <v>34</v>
      </c>
      <c r="L2385" s="15">
        <v>4</v>
      </c>
      <c r="M2385" s="16">
        <v>93.99</v>
      </c>
      <c r="N2385" s="17">
        <v>0.1</v>
      </c>
      <c r="O2385" s="16">
        <v>44.07</v>
      </c>
      <c r="P2385" s="16">
        <f t="shared" si="262"/>
        <v>338.36399999999998</v>
      </c>
      <c r="Q2385" s="16">
        <f t="shared" si="263"/>
        <v>176.28</v>
      </c>
      <c r="R2385" s="16">
        <f t="shared" si="264"/>
        <v>162.084</v>
      </c>
      <c r="S2385" s="18">
        <f t="shared" si="265"/>
        <v>0.47902259105578598</v>
      </c>
      <c r="T2385" s="19">
        <f>YEAR(SalesDataTable[[#This Row],[Order Date]])</f>
        <v>2026</v>
      </c>
      <c r="U2385" s="18" t="str">
        <f>"Q"&amp;ROUNDUP(MONTH(SalesDataTable[[#This Row],[Order Date]])/3,0)</f>
        <v>Q4</v>
      </c>
      <c r="V2385" s="15">
        <f>MONTH(SalesDataTable[[#This Row],[Order Date]])</f>
        <v>11</v>
      </c>
      <c r="W2385" s="18" t="str">
        <f>TEXT(SalesDataTable[[#This Row],[Order Date]],"mmm")</f>
        <v>Nov</v>
      </c>
    </row>
    <row r="2386" spans="1:23" ht="15.6">
      <c r="A2386" s="11">
        <v>2194</v>
      </c>
      <c r="B2386" s="12">
        <v>46343</v>
      </c>
      <c r="C2386" s="11">
        <f t="shared" si="259"/>
        <v>2026</v>
      </c>
      <c r="D2386" s="13" t="str">
        <f t="shared" si="260"/>
        <v>Nov</v>
      </c>
      <c r="E2386" s="14" t="str">
        <f t="shared" si="261"/>
        <v>Q4</v>
      </c>
      <c r="F2386" s="11" t="s">
        <v>44</v>
      </c>
      <c r="G2386" s="11" t="s">
        <v>71</v>
      </c>
      <c r="H2386" s="11" t="s">
        <v>26</v>
      </c>
      <c r="I2386" s="11" t="s">
        <v>27</v>
      </c>
      <c r="J2386" s="11" t="s">
        <v>38</v>
      </c>
      <c r="K2386" s="11" t="s">
        <v>39</v>
      </c>
      <c r="L2386" s="15">
        <v>4</v>
      </c>
      <c r="M2386" s="16">
        <v>36.57</v>
      </c>
      <c r="N2386" s="17">
        <v>0.05</v>
      </c>
      <c r="O2386" s="16">
        <v>13.35</v>
      </c>
      <c r="P2386" s="16">
        <f t="shared" si="262"/>
        <v>138.96600000000001</v>
      </c>
      <c r="Q2386" s="16">
        <f t="shared" si="263"/>
        <v>53.4</v>
      </c>
      <c r="R2386" s="16">
        <f t="shared" si="264"/>
        <v>85.566000000000003</v>
      </c>
      <c r="S2386" s="18">
        <f t="shared" si="265"/>
        <v>0.61573334484694098</v>
      </c>
      <c r="T2386" s="19">
        <f>YEAR(SalesDataTable[[#This Row],[Order Date]])</f>
        <v>2026</v>
      </c>
      <c r="U2386" s="18" t="str">
        <f>"Q"&amp;ROUNDUP(MONTH(SalesDataTable[[#This Row],[Order Date]])/3,0)</f>
        <v>Q4</v>
      </c>
      <c r="V2386" s="15">
        <f>MONTH(SalesDataTable[[#This Row],[Order Date]])</f>
        <v>11</v>
      </c>
      <c r="W2386" s="18" t="str">
        <f>TEXT(SalesDataTable[[#This Row],[Order Date]],"mmm")</f>
        <v>Nov</v>
      </c>
    </row>
    <row r="2387" spans="1:23" ht="15.6">
      <c r="A2387" s="11">
        <v>2221</v>
      </c>
      <c r="B2387" s="12">
        <v>46343</v>
      </c>
      <c r="C2387" s="11">
        <f t="shared" si="259"/>
        <v>2026</v>
      </c>
      <c r="D2387" s="13" t="str">
        <f t="shared" si="260"/>
        <v>Nov</v>
      </c>
      <c r="E2387" s="14" t="str">
        <f t="shared" si="261"/>
        <v>Q4</v>
      </c>
      <c r="F2387" s="11" t="s">
        <v>30</v>
      </c>
      <c r="G2387" s="11" t="s">
        <v>67</v>
      </c>
      <c r="H2387" s="11" t="s">
        <v>52</v>
      </c>
      <c r="I2387" s="11" t="s">
        <v>27</v>
      </c>
      <c r="J2387" s="11" t="s">
        <v>28</v>
      </c>
      <c r="K2387" s="11" t="s">
        <v>50</v>
      </c>
      <c r="L2387" s="15">
        <v>1</v>
      </c>
      <c r="M2387" s="16">
        <v>39.81</v>
      </c>
      <c r="N2387" s="17">
        <v>0.05</v>
      </c>
      <c r="O2387" s="16">
        <v>16.25</v>
      </c>
      <c r="P2387" s="16">
        <f t="shared" si="262"/>
        <v>37.819499999999998</v>
      </c>
      <c r="Q2387" s="16">
        <f t="shared" si="263"/>
        <v>16.25</v>
      </c>
      <c r="R2387" s="16">
        <f t="shared" si="264"/>
        <v>21.569500000000001</v>
      </c>
      <c r="S2387" s="18">
        <f t="shared" si="265"/>
        <v>0.57032747656632199</v>
      </c>
      <c r="T2387" s="19">
        <f>YEAR(SalesDataTable[[#This Row],[Order Date]])</f>
        <v>2026</v>
      </c>
      <c r="U2387" s="18" t="str">
        <f>"Q"&amp;ROUNDUP(MONTH(SalesDataTable[[#This Row],[Order Date]])/3,0)</f>
        <v>Q4</v>
      </c>
      <c r="V2387" s="15">
        <f>MONTH(SalesDataTable[[#This Row],[Order Date]])</f>
        <v>11</v>
      </c>
      <c r="W2387" s="18" t="str">
        <f>TEXT(SalesDataTable[[#This Row],[Order Date]],"mmm")</f>
        <v>Nov</v>
      </c>
    </row>
    <row r="2388" spans="1:23" ht="15.6">
      <c r="A2388" s="11">
        <v>3836</v>
      </c>
      <c r="B2388" s="12">
        <v>46343</v>
      </c>
      <c r="C2388" s="11">
        <f t="shared" si="259"/>
        <v>2026</v>
      </c>
      <c r="D2388" s="13" t="str">
        <f t="shared" si="260"/>
        <v>Nov</v>
      </c>
      <c r="E2388" s="14" t="str">
        <f t="shared" si="261"/>
        <v>Q4</v>
      </c>
      <c r="F2388" s="11" t="s">
        <v>44</v>
      </c>
      <c r="G2388" s="11" t="s">
        <v>45</v>
      </c>
      <c r="H2388" s="11" t="s">
        <v>43</v>
      </c>
      <c r="I2388" s="11" t="s">
        <v>27</v>
      </c>
      <c r="J2388" s="11" t="s">
        <v>33</v>
      </c>
      <c r="K2388" s="11" t="s">
        <v>34</v>
      </c>
      <c r="L2388" s="15">
        <v>1</v>
      </c>
      <c r="M2388" s="16">
        <v>91.43</v>
      </c>
      <c r="N2388" s="17">
        <v>0.1</v>
      </c>
      <c r="O2388" s="16">
        <v>45.06</v>
      </c>
      <c r="P2388" s="16">
        <f t="shared" si="262"/>
        <v>82.287000000000006</v>
      </c>
      <c r="Q2388" s="16">
        <f t="shared" si="263"/>
        <v>45.06</v>
      </c>
      <c r="R2388" s="16">
        <f t="shared" si="264"/>
        <v>37.226999999999997</v>
      </c>
      <c r="S2388" s="18">
        <f t="shared" si="265"/>
        <v>0.45240438951474699</v>
      </c>
      <c r="T2388" s="19">
        <f>YEAR(SalesDataTable[[#This Row],[Order Date]])</f>
        <v>2026</v>
      </c>
      <c r="U2388" s="18" t="str">
        <f>"Q"&amp;ROUNDUP(MONTH(SalesDataTable[[#This Row],[Order Date]])/3,0)</f>
        <v>Q4</v>
      </c>
      <c r="V2388" s="15">
        <f>MONTH(SalesDataTable[[#This Row],[Order Date]])</f>
        <v>11</v>
      </c>
      <c r="W2388" s="18" t="str">
        <f>TEXT(SalesDataTable[[#This Row],[Order Date]],"mmm")</f>
        <v>Nov</v>
      </c>
    </row>
    <row r="2389" spans="1:23" ht="15.6">
      <c r="A2389" s="11">
        <v>4437</v>
      </c>
      <c r="B2389" s="12">
        <v>46343</v>
      </c>
      <c r="C2389" s="11">
        <f t="shared" si="259"/>
        <v>2026</v>
      </c>
      <c r="D2389" s="13" t="str">
        <f t="shared" si="260"/>
        <v>Nov</v>
      </c>
      <c r="E2389" s="14" t="str">
        <f t="shared" si="261"/>
        <v>Q4</v>
      </c>
      <c r="F2389" s="11" t="s">
        <v>35</v>
      </c>
      <c r="G2389" s="11" t="s">
        <v>36</v>
      </c>
      <c r="H2389" s="11" t="s">
        <v>26</v>
      </c>
      <c r="I2389" s="11" t="s">
        <v>27</v>
      </c>
      <c r="J2389" s="11" t="s">
        <v>58</v>
      </c>
      <c r="K2389" s="11" t="s">
        <v>62</v>
      </c>
      <c r="L2389" s="15">
        <v>1</v>
      </c>
      <c r="M2389" s="16">
        <v>122.64</v>
      </c>
      <c r="N2389" s="17">
        <v>0</v>
      </c>
      <c r="O2389" s="16">
        <v>68.58</v>
      </c>
      <c r="P2389" s="16">
        <f t="shared" si="262"/>
        <v>122.64</v>
      </c>
      <c r="Q2389" s="16">
        <f t="shared" si="263"/>
        <v>68.58</v>
      </c>
      <c r="R2389" s="16">
        <f t="shared" si="264"/>
        <v>54.06</v>
      </c>
      <c r="S2389" s="18">
        <f t="shared" si="265"/>
        <v>0.44080234833659498</v>
      </c>
      <c r="T2389" s="19">
        <f>YEAR(SalesDataTable[[#This Row],[Order Date]])</f>
        <v>2026</v>
      </c>
      <c r="U2389" s="18" t="str">
        <f>"Q"&amp;ROUNDUP(MONTH(SalesDataTable[[#This Row],[Order Date]])/3,0)</f>
        <v>Q4</v>
      </c>
      <c r="V2389" s="15">
        <f>MONTH(SalesDataTable[[#This Row],[Order Date]])</f>
        <v>11</v>
      </c>
      <c r="W2389" s="18" t="str">
        <f>TEXT(SalesDataTable[[#This Row],[Order Date]],"mmm")</f>
        <v>Nov</v>
      </c>
    </row>
    <row r="2390" spans="1:23" ht="15.6">
      <c r="A2390" s="11">
        <v>4735</v>
      </c>
      <c r="B2390" s="12">
        <v>46343</v>
      </c>
      <c r="C2390" s="11">
        <f t="shared" si="259"/>
        <v>2026</v>
      </c>
      <c r="D2390" s="13" t="str">
        <f t="shared" si="260"/>
        <v>Nov</v>
      </c>
      <c r="E2390" s="14" t="str">
        <f t="shared" si="261"/>
        <v>Q4</v>
      </c>
      <c r="F2390" s="11" t="s">
        <v>30</v>
      </c>
      <c r="G2390" s="11" t="s">
        <v>67</v>
      </c>
      <c r="H2390" s="11" t="s">
        <v>26</v>
      </c>
      <c r="I2390" s="11" t="s">
        <v>40</v>
      </c>
      <c r="J2390" s="11" t="s">
        <v>28</v>
      </c>
      <c r="K2390" s="11" t="s">
        <v>29</v>
      </c>
      <c r="L2390" s="15">
        <v>1</v>
      </c>
      <c r="M2390" s="16">
        <v>80.959999999999994</v>
      </c>
      <c r="N2390" s="17">
        <v>0.1</v>
      </c>
      <c r="O2390" s="16">
        <v>43.86</v>
      </c>
      <c r="P2390" s="16">
        <f t="shared" si="262"/>
        <v>72.864000000000004</v>
      </c>
      <c r="Q2390" s="16">
        <f t="shared" si="263"/>
        <v>43.86</v>
      </c>
      <c r="R2390" s="16">
        <f t="shared" si="264"/>
        <v>29.004000000000001</v>
      </c>
      <c r="S2390" s="18">
        <f t="shared" si="265"/>
        <v>0.39805665349143599</v>
      </c>
      <c r="T2390" s="19">
        <f>YEAR(SalesDataTable[[#This Row],[Order Date]])</f>
        <v>2026</v>
      </c>
      <c r="U2390" s="18" t="str">
        <f>"Q"&amp;ROUNDUP(MONTH(SalesDataTable[[#This Row],[Order Date]])/3,0)</f>
        <v>Q4</v>
      </c>
      <c r="V2390" s="15">
        <f>MONTH(SalesDataTable[[#This Row],[Order Date]])</f>
        <v>11</v>
      </c>
      <c r="W2390" s="18" t="str">
        <f>TEXT(SalesDataTable[[#This Row],[Order Date]],"mmm")</f>
        <v>Nov</v>
      </c>
    </row>
    <row r="2391" spans="1:23" ht="15.6">
      <c r="A2391" s="11">
        <v>554</v>
      </c>
      <c r="B2391" s="12">
        <v>46344</v>
      </c>
      <c r="C2391" s="11">
        <f t="shared" si="259"/>
        <v>2026</v>
      </c>
      <c r="D2391" s="13" t="str">
        <f t="shared" si="260"/>
        <v>Nov</v>
      </c>
      <c r="E2391" s="14" t="str">
        <f t="shared" si="261"/>
        <v>Q4</v>
      </c>
      <c r="F2391" s="11" t="s">
        <v>35</v>
      </c>
      <c r="G2391" s="11" t="s">
        <v>49</v>
      </c>
      <c r="H2391" s="11" t="s">
        <v>52</v>
      </c>
      <c r="I2391" s="11" t="s">
        <v>40</v>
      </c>
      <c r="J2391" s="11" t="s">
        <v>58</v>
      </c>
      <c r="K2391" s="11" t="s">
        <v>66</v>
      </c>
      <c r="L2391" s="15">
        <v>1</v>
      </c>
      <c r="M2391" s="16">
        <v>36.380000000000003</v>
      </c>
      <c r="N2391" s="17">
        <v>0.05</v>
      </c>
      <c r="O2391" s="16">
        <v>14.06</v>
      </c>
      <c r="P2391" s="16">
        <f t="shared" si="262"/>
        <v>34.561</v>
      </c>
      <c r="Q2391" s="16">
        <f t="shared" si="263"/>
        <v>14.06</v>
      </c>
      <c r="R2391" s="16">
        <f t="shared" si="264"/>
        <v>20.501000000000001</v>
      </c>
      <c r="S2391" s="18">
        <f t="shared" si="265"/>
        <v>0.59318306761957096</v>
      </c>
      <c r="T2391" s="19">
        <f>YEAR(SalesDataTable[[#This Row],[Order Date]])</f>
        <v>2026</v>
      </c>
      <c r="U2391" s="18" t="str">
        <f>"Q"&amp;ROUNDUP(MONTH(SalesDataTable[[#This Row],[Order Date]])/3,0)</f>
        <v>Q4</v>
      </c>
      <c r="V2391" s="15">
        <f>MONTH(SalesDataTable[[#This Row],[Order Date]])</f>
        <v>11</v>
      </c>
      <c r="W2391" s="18" t="str">
        <f>TEXT(SalesDataTable[[#This Row],[Order Date]],"mmm")</f>
        <v>Nov</v>
      </c>
    </row>
    <row r="2392" spans="1:23" ht="15.6">
      <c r="A2392" s="11">
        <v>1205</v>
      </c>
      <c r="B2392" s="12">
        <v>46344</v>
      </c>
      <c r="C2392" s="11">
        <f t="shared" si="259"/>
        <v>2026</v>
      </c>
      <c r="D2392" s="13" t="str">
        <f t="shared" si="260"/>
        <v>Nov</v>
      </c>
      <c r="E2392" s="14" t="str">
        <f t="shared" si="261"/>
        <v>Q4</v>
      </c>
      <c r="F2392" s="11" t="s">
        <v>44</v>
      </c>
      <c r="G2392" s="11" t="s">
        <v>71</v>
      </c>
      <c r="H2392" s="11" t="s">
        <v>26</v>
      </c>
      <c r="I2392" s="11" t="s">
        <v>27</v>
      </c>
      <c r="J2392" s="11" t="s">
        <v>28</v>
      </c>
      <c r="K2392" s="11" t="s">
        <v>54</v>
      </c>
      <c r="L2392" s="15">
        <v>2</v>
      </c>
      <c r="M2392" s="16">
        <v>100.72</v>
      </c>
      <c r="N2392" s="17">
        <v>0.1</v>
      </c>
      <c r="O2392" s="16">
        <v>51.68</v>
      </c>
      <c r="P2392" s="16">
        <f t="shared" si="262"/>
        <v>181.29599999999999</v>
      </c>
      <c r="Q2392" s="16">
        <f t="shared" si="263"/>
        <v>103.36</v>
      </c>
      <c r="R2392" s="16">
        <f t="shared" si="264"/>
        <v>77.936000000000007</v>
      </c>
      <c r="S2392" s="18">
        <f t="shared" si="265"/>
        <v>0.42988262289294898</v>
      </c>
      <c r="T2392" s="19">
        <f>YEAR(SalesDataTable[[#This Row],[Order Date]])</f>
        <v>2026</v>
      </c>
      <c r="U2392" s="18" t="str">
        <f>"Q"&amp;ROUNDUP(MONTH(SalesDataTable[[#This Row],[Order Date]])/3,0)</f>
        <v>Q4</v>
      </c>
      <c r="V2392" s="15">
        <f>MONTH(SalesDataTable[[#This Row],[Order Date]])</f>
        <v>11</v>
      </c>
      <c r="W2392" s="18" t="str">
        <f>TEXT(SalesDataTable[[#This Row],[Order Date]],"mmm")</f>
        <v>Nov</v>
      </c>
    </row>
    <row r="2393" spans="1:23" ht="15.6">
      <c r="A2393" s="11">
        <v>1979</v>
      </c>
      <c r="B2393" s="12">
        <v>46344</v>
      </c>
      <c r="C2393" s="11">
        <f t="shared" si="259"/>
        <v>2026</v>
      </c>
      <c r="D2393" s="13" t="str">
        <f t="shared" si="260"/>
        <v>Nov</v>
      </c>
      <c r="E2393" s="14" t="str">
        <f t="shared" si="261"/>
        <v>Q4</v>
      </c>
      <c r="F2393" s="11" t="s">
        <v>30</v>
      </c>
      <c r="G2393" s="11" t="s">
        <v>65</v>
      </c>
      <c r="H2393" s="11" t="s">
        <v>43</v>
      </c>
      <c r="I2393" s="11" t="s">
        <v>27</v>
      </c>
      <c r="J2393" s="11" t="s">
        <v>47</v>
      </c>
      <c r="K2393" s="11" t="s">
        <v>75</v>
      </c>
      <c r="L2393" s="15">
        <v>3</v>
      </c>
      <c r="M2393" s="16">
        <v>120.29</v>
      </c>
      <c r="N2393" s="17">
        <v>0</v>
      </c>
      <c r="O2393" s="16">
        <v>62.04</v>
      </c>
      <c r="P2393" s="16">
        <f t="shared" si="262"/>
        <v>360.87</v>
      </c>
      <c r="Q2393" s="16">
        <f t="shared" si="263"/>
        <v>186.12</v>
      </c>
      <c r="R2393" s="16">
        <f t="shared" si="264"/>
        <v>174.75</v>
      </c>
      <c r="S2393" s="18">
        <f t="shared" si="265"/>
        <v>0.48424640452240397</v>
      </c>
      <c r="T2393" s="19">
        <f>YEAR(SalesDataTable[[#This Row],[Order Date]])</f>
        <v>2026</v>
      </c>
      <c r="U2393" s="18" t="str">
        <f>"Q"&amp;ROUNDUP(MONTH(SalesDataTable[[#This Row],[Order Date]])/3,0)</f>
        <v>Q4</v>
      </c>
      <c r="V2393" s="15">
        <f>MONTH(SalesDataTable[[#This Row],[Order Date]])</f>
        <v>11</v>
      </c>
      <c r="W2393" s="18" t="str">
        <f>TEXT(SalesDataTable[[#This Row],[Order Date]],"mmm")</f>
        <v>Nov</v>
      </c>
    </row>
    <row r="2394" spans="1:23" ht="15.6">
      <c r="A2394" s="11">
        <v>2151</v>
      </c>
      <c r="B2394" s="12">
        <v>46344</v>
      </c>
      <c r="C2394" s="11">
        <f t="shared" si="259"/>
        <v>2026</v>
      </c>
      <c r="D2394" s="13" t="str">
        <f t="shared" si="260"/>
        <v>Nov</v>
      </c>
      <c r="E2394" s="14" t="str">
        <f t="shared" si="261"/>
        <v>Q4</v>
      </c>
      <c r="F2394" s="11" t="s">
        <v>30</v>
      </c>
      <c r="G2394" s="11" t="s">
        <v>31</v>
      </c>
      <c r="H2394" s="11" t="s">
        <v>26</v>
      </c>
      <c r="I2394" s="11" t="s">
        <v>37</v>
      </c>
      <c r="J2394" s="11" t="s">
        <v>47</v>
      </c>
      <c r="K2394" s="11" t="s">
        <v>75</v>
      </c>
      <c r="L2394" s="15">
        <v>2</v>
      </c>
      <c r="M2394" s="16">
        <v>124.18</v>
      </c>
      <c r="N2394" s="17">
        <v>0.15</v>
      </c>
      <c r="O2394" s="16">
        <v>60.72</v>
      </c>
      <c r="P2394" s="16">
        <f t="shared" si="262"/>
        <v>211.10599999999999</v>
      </c>
      <c r="Q2394" s="16">
        <f t="shared" si="263"/>
        <v>121.44</v>
      </c>
      <c r="R2394" s="16">
        <f t="shared" si="264"/>
        <v>89.665999999999997</v>
      </c>
      <c r="S2394" s="18">
        <f t="shared" si="265"/>
        <v>0.42474396748552901</v>
      </c>
      <c r="T2394" s="19">
        <f>YEAR(SalesDataTable[[#This Row],[Order Date]])</f>
        <v>2026</v>
      </c>
      <c r="U2394" s="18" t="str">
        <f>"Q"&amp;ROUNDUP(MONTH(SalesDataTable[[#This Row],[Order Date]])/3,0)</f>
        <v>Q4</v>
      </c>
      <c r="V2394" s="15">
        <f>MONTH(SalesDataTable[[#This Row],[Order Date]])</f>
        <v>11</v>
      </c>
      <c r="W2394" s="18" t="str">
        <f>TEXT(SalesDataTable[[#This Row],[Order Date]],"mmm")</f>
        <v>Nov</v>
      </c>
    </row>
    <row r="2395" spans="1:23" ht="15.6">
      <c r="A2395" s="11">
        <v>2730</v>
      </c>
      <c r="B2395" s="12">
        <v>46344</v>
      </c>
      <c r="C2395" s="11">
        <f t="shared" si="259"/>
        <v>2026</v>
      </c>
      <c r="D2395" s="13" t="str">
        <f t="shared" si="260"/>
        <v>Nov</v>
      </c>
      <c r="E2395" s="14" t="str">
        <f t="shared" si="261"/>
        <v>Q4</v>
      </c>
      <c r="F2395" s="11" t="s">
        <v>24</v>
      </c>
      <c r="G2395" s="11" t="s">
        <v>25</v>
      </c>
      <c r="H2395" s="11" t="s">
        <v>26</v>
      </c>
      <c r="I2395" s="11" t="s">
        <v>27</v>
      </c>
      <c r="J2395" s="11" t="s">
        <v>33</v>
      </c>
      <c r="K2395" s="11" t="s">
        <v>61</v>
      </c>
      <c r="L2395" s="15">
        <v>3</v>
      </c>
      <c r="M2395" s="16">
        <v>154.07</v>
      </c>
      <c r="N2395" s="17">
        <v>0.05</v>
      </c>
      <c r="O2395" s="16">
        <v>77.73</v>
      </c>
      <c r="P2395" s="16">
        <f t="shared" si="262"/>
        <v>439.09949999999998</v>
      </c>
      <c r="Q2395" s="16">
        <f t="shared" si="263"/>
        <v>233.19</v>
      </c>
      <c r="R2395" s="16">
        <f t="shared" si="264"/>
        <v>205.90950000000001</v>
      </c>
      <c r="S2395" s="18">
        <f t="shared" si="265"/>
        <v>0.46893585622393102</v>
      </c>
      <c r="T2395" s="19">
        <f>YEAR(SalesDataTable[[#This Row],[Order Date]])</f>
        <v>2026</v>
      </c>
      <c r="U2395" s="18" t="str">
        <f>"Q"&amp;ROUNDUP(MONTH(SalesDataTable[[#This Row],[Order Date]])/3,0)</f>
        <v>Q4</v>
      </c>
      <c r="V2395" s="15">
        <f>MONTH(SalesDataTable[[#This Row],[Order Date]])</f>
        <v>11</v>
      </c>
      <c r="W2395" s="18" t="str">
        <f>TEXT(SalesDataTable[[#This Row],[Order Date]],"mmm")</f>
        <v>Nov</v>
      </c>
    </row>
    <row r="2396" spans="1:23" ht="15.6">
      <c r="A2396" s="11">
        <v>2779</v>
      </c>
      <c r="B2396" s="12">
        <v>46344</v>
      </c>
      <c r="C2396" s="11">
        <f t="shared" si="259"/>
        <v>2026</v>
      </c>
      <c r="D2396" s="13" t="str">
        <f t="shared" si="260"/>
        <v>Nov</v>
      </c>
      <c r="E2396" s="14" t="str">
        <f t="shared" si="261"/>
        <v>Q4</v>
      </c>
      <c r="F2396" s="11" t="s">
        <v>24</v>
      </c>
      <c r="G2396" s="11" t="s">
        <v>74</v>
      </c>
      <c r="H2396" s="11" t="s">
        <v>32</v>
      </c>
      <c r="I2396" s="11" t="s">
        <v>40</v>
      </c>
      <c r="J2396" s="11" t="s">
        <v>58</v>
      </c>
      <c r="K2396" s="11" t="s">
        <v>62</v>
      </c>
      <c r="L2396" s="15">
        <v>4</v>
      </c>
      <c r="M2396" s="16">
        <v>123.4</v>
      </c>
      <c r="N2396" s="17">
        <v>0.05</v>
      </c>
      <c r="O2396" s="16">
        <v>70.930000000000007</v>
      </c>
      <c r="P2396" s="16">
        <f t="shared" si="262"/>
        <v>468.92</v>
      </c>
      <c r="Q2396" s="16">
        <f t="shared" si="263"/>
        <v>283.72000000000003</v>
      </c>
      <c r="R2396" s="16">
        <f t="shared" si="264"/>
        <v>185.2</v>
      </c>
      <c r="S2396" s="18">
        <f t="shared" si="265"/>
        <v>0.394950098097756</v>
      </c>
      <c r="T2396" s="19">
        <f>YEAR(SalesDataTable[[#This Row],[Order Date]])</f>
        <v>2026</v>
      </c>
      <c r="U2396" s="18" t="str">
        <f>"Q"&amp;ROUNDUP(MONTH(SalesDataTable[[#This Row],[Order Date]])/3,0)</f>
        <v>Q4</v>
      </c>
      <c r="V2396" s="15">
        <f>MONTH(SalesDataTable[[#This Row],[Order Date]])</f>
        <v>11</v>
      </c>
      <c r="W2396" s="18" t="str">
        <f>TEXT(SalesDataTable[[#This Row],[Order Date]],"mmm")</f>
        <v>Nov</v>
      </c>
    </row>
    <row r="2397" spans="1:23" ht="15.6">
      <c r="A2397" s="11">
        <v>2853</v>
      </c>
      <c r="B2397" s="12">
        <v>46344</v>
      </c>
      <c r="C2397" s="11">
        <f t="shared" si="259"/>
        <v>2026</v>
      </c>
      <c r="D2397" s="13" t="str">
        <f t="shared" si="260"/>
        <v>Nov</v>
      </c>
      <c r="E2397" s="14" t="str">
        <f t="shared" si="261"/>
        <v>Q4</v>
      </c>
      <c r="F2397" s="11" t="s">
        <v>35</v>
      </c>
      <c r="G2397" s="11" t="s">
        <v>42</v>
      </c>
      <c r="H2397" s="11" t="s">
        <v>26</v>
      </c>
      <c r="I2397" s="11" t="s">
        <v>37</v>
      </c>
      <c r="J2397" s="11" t="s">
        <v>28</v>
      </c>
      <c r="K2397" s="11" t="s">
        <v>54</v>
      </c>
      <c r="L2397" s="15">
        <v>1</v>
      </c>
      <c r="M2397" s="16">
        <v>104.64</v>
      </c>
      <c r="N2397" s="17">
        <v>0</v>
      </c>
      <c r="O2397" s="16">
        <v>50.79</v>
      </c>
      <c r="P2397" s="16">
        <f t="shared" si="262"/>
        <v>104.64</v>
      </c>
      <c r="Q2397" s="16">
        <f t="shared" si="263"/>
        <v>50.79</v>
      </c>
      <c r="R2397" s="16">
        <f t="shared" si="264"/>
        <v>53.85</v>
      </c>
      <c r="S2397" s="18">
        <f t="shared" si="265"/>
        <v>0.51462155963302803</v>
      </c>
      <c r="T2397" s="19">
        <f>YEAR(SalesDataTable[[#This Row],[Order Date]])</f>
        <v>2026</v>
      </c>
      <c r="U2397" s="18" t="str">
        <f>"Q"&amp;ROUNDUP(MONTH(SalesDataTable[[#This Row],[Order Date]])/3,0)</f>
        <v>Q4</v>
      </c>
      <c r="V2397" s="15">
        <f>MONTH(SalesDataTable[[#This Row],[Order Date]])</f>
        <v>11</v>
      </c>
      <c r="W2397" s="18" t="str">
        <f>TEXT(SalesDataTable[[#This Row],[Order Date]],"mmm")</f>
        <v>Nov</v>
      </c>
    </row>
    <row r="2398" spans="1:23" ht="15.6">
      <c r="A2398" s="11">
        <v>3825</v>
      </c>
      <c r="B2398" s="12">
        <v>46344</v>
      </c>
      <c r="C2398" s="11">
        <f t="shared" si="259"/>
        <v>2026</v>
      </c>
      <c r="D2398" s="13" t="str">
        <f t="shared" si="260"/>
        <v>Nov</v>
      </c>
      <c r="E2398" s="14" t="str">
        <f t="shared" si="261"/>
        <v>Q4</v>
      </c>
      <c r="F2398" s="11" t="s">
        <v>44</v>
      </c>
      <c r="G2398" s="11" t="s">
        <v>57</v>
      </c>
      <c r="H2398" s="11" t="s">
        <v>26</v>
      </c>
      <c r="I2398" s="11" t="s">
        <v>37</v>
      </c>
      <c r="J2398" s="11" t="s">
        <v>38</v>
      </c>
      <c r="K2398" s="11" t="s">
        <v>56</v>
      </c>
      <c r="L2398" s="15">
        <v>2</v>
      </c>
      <c r="M2398" s="16">
        <v>46.44</v>
      </c>
      <c r="N2398" s="17">
        <v>0.1</v>
      </c>
      <c r="O2398" s="16">
        <v>18.190000000000001</v>
      </c>
      <c r="P2398" s="16">
        <f t="shared" si="262"/>
        <v>83.591999999999999</v>
      </c>
      <c r="Q2398" s="16">
        <f t="shared" si="263"/>
        <v>36.380000000000003</v>
      </c>
      <c r="R2398" s="16">
        <f t="shared" si="264"/>
        <v>47.212000000000003</v>
      </c>
      <c r="S2398" s="18">
        <f t="shared" si="265"/>
        <v>0.56479088908029496</v>
      </c>
      <c r="T2398" s="19">
        <f>YEAR(SalesDataTable[[#This Row],[Order Date]])</f>
        <v>2026</v>
      </c>
      <c r="U2398" s="18" t="str">
        <f>"Q"&amp;ROUNDUP(MONTH(SalesDataTable[[#This Row],[Order Date]])/3,0)</f>
        <v>Q4</v>
      </c>
      <c r="V2398" s="15">
        <f>MONTH(SalesDataTable[[#This Row],[Order Date]])</f>
        <v>11</v>
      </c>
      <c r="W2398" s="18" t="str">
        <f>TEXT(SalesDataTable[[#This Row],[Order Date]],"mmm")</f>
        <v>Nov</v>
      </c>
    </row>
    <row r="2399" spans="1:23" ht="15.6">
      <c r="A2399" s="11">
        <v>4808</v>
      </c>
      <c r="B2399" s="12">
        <v>46344</v>
      </c>
      <c r="C2399" s="11">
        <f t="shared" si="259"/>
        <v>2026</v>
      </c>
      <c r="D2399" s="13" t="str">
        <f t="shared" si="260"/>
        <v>Nov</v>
      </c>
      <c r="E2399" s="14" t="str">
        <f t="shared" si="261"/>
        <v>Q4</v>
      </c>
      <c r="F2399" s="11" t="s">
        <v>35</v>
      </c>
      <c r="G2399" s="11" t="s">
        <v>76</v>
      </c>
      <c r="H2399" s="11" t="s">
        <v>26</v>
      </c>
      <c r="I2399" s="11" t="s">
        <v>37</v>
      </c>
      <c r="J2399" s="11" t="s">
        <v>47</v>
      </c>
      <c r="K2399" s="11" t="s">
        <v>64</v>
      </c>
      <c r="L2399" s="15">
        <v>2</v>
      </c>
      <c r="M2399" s="16">
        <v>81.67</v>
      </c>
      <c r="N2399" s="17">
        <v>0.05</v>
      </c>
      <c r="O2399" s="16">
        <v>40.43</v>
      </c>
      <c r="P2399" s="16">
        <f t="shared" si="262"/>
        <v>155.173</v>
      </c>
      <c r="Q2399" s="16">
        <f t="shared" si="263"/>
        <v>80.86</v>
      </c>
      <c r="R2399" s="16">
        <f t="shared" si="264"/>
        <v>74.313000000000002</v>
      </c>
      <c r="S2399" s="18">
        <f t="shared" si="265"/>
        <v>0.47890419080639002</v>
      </c>
      <c r="T2399" s="19">
        <f>YEAR(SalesDataTable[[#This Row],[Order Date]])</f>
        <v>2026</v>
      </c>
      <c r="U2399" s="18" t="str">
        <f>"Q"&amp;ROUNDUP(MONTH(SalesDataTable[[#This Row],[Order Date]])/3,0)</f>
        <v>Q4</v>
      </c>
      <c r="V2399" s="15">
        <f>MONTH(SalesDataTable[[#This Row],[Order Date]])</f>
        <v>11</v>
      </c>
      <c r="W2399" s="18" t="str">
        <f>TEXT(SalesDataTable[[#This Row],[Order Date]],"mmm")</f>
        <v>Nov</v>
      </c>
    </row>
    <row r="2400" spans="1:23" ht="15.6">
      <c r="A2400" s="11">
        <v>5131</v>
      </c>
      <c r="B2400" s="12">
        <v>46344</v>
      </c>
      <c r="C2400" s="11">
        <f t="shared" si="259"/>
        <v>2026</v>
      </c>
      <c r="D2400" s="13" t="str">
        <f t="shared" si="260"/>
        <v>Nov</v>
      </c>
      <c r="E2400" s="14" t="str">
        <f t="shared" si="261"/>
        <v>Q4</v>
      </c>
      <c r="F2400" s="11" t="s">
        <v>44</v>
      </c>
      <c r="G2400" s="11" t="s">
        <v>57</v>
      </c>
      <c r="H2400" s="11" t="s">
        <v>43</v>
      </c>
      <c r="I2400" s="11" t="s">
        <v>37</v>
      </c>
      <c r="J2400" s="11" t="s">
        <v>33</v>
      </c>
      <c r="K2400" s="11" t="s">
        <v>70</v>
      </c>
      <c r="L2400" s="15">
        <v>3</v>
      </c>
      <c r="M2400" s="16">
        <v>70.599999999999994</v>
      </c>
      <c r="N2400" s="17">
        <v>0.05</v>
      </c>
      <c r="O2400" s="16">
        <v>32.68</v>
      </c>
      <c r="P2400" s="16">
        <f t="shared" si="262"/>
        <v>201.21</v>
      </c>
      <c r="Q2400" s="16">
        <f t="shared" si="263"/>
        <v>98.04</v>
      </c>
      <c r="R2400" s="16">
        <f t="shared" si="264"/>
        <v>103.17</v>
      </c>
      <c r="S2400" s="18">
        <f t="shared" si="265"/>
        <v>0.51274787535410804</v>
      </c>
      <c r="T2400" s="19">
        <f>YEAR(SalesDataTable[[#This Row],[Order Date]])</f>
        <v>2026</v>
      </c>
      <c r="U2400" s="18" t="str">
        <f>"Q"&amp;ROUNDUP(MONTH(SalesDataTable[[#This Row],[Order Date]])/3,0)</f>
        <v>Q4</v>
      </c>
      <c r="V2400" s="15">
        <f>MONTH(SalesDataTable[[#This Row],[Order Date]])</f>
        <v>11</v>
      </c>
      <c r="W2400" s="18" t="str">
        <f>TEXT(SalesDataTable[[#This Row],[Order Date]],"mmm")</f>
        <v>Nov</v>
      </c>
    </row>
    <row r="2401" spans="1:23" ht="15.6">
      <c r="A2401" s="11">
        <v>1502</v>
      </c>
      <c r="B2401" s="12">
        <v>46345</v>
      </c>
      <c r="C2401" s="11">
        <f t="shared" si="259"/>
        <v>2026</v>
      </c>
      <c r="D2401" s="13" t="str">
        <f t="shared" si="260"/>
        <v>Nov</v>
      </c>
      <c r="E2401" s="14" t="str">
        <f t="shared" si="261"/>
        <v>Q4</v>
      </c>
      <c r="F2401" s="11" t="s">
        <v>44</v>
      </c>
      <c r="G2401" s="11" t="s">
        <v>55</v>
      </c>
      <c r="H2401" s="11" t="s">
        <v>52</v>
      </c>
      <c r="I2401" s="11" t="s">
        <v>37</v>
      </c>
      <c r="J2401" s="11" t="s">
        <v>58</v>
      </c>
      <c r="K2401" s="11" t="s">
        <v>66</v>
      </c>
      <c r="L2401" s="15">
        <v>1</v>
      </c>
      <c r="M2401" s="16">
        <v>35.770000000000003</v>
      </c>
      <c r="N2401" s="17">
        <v>0.15</v>
      </c>
      <c r="O2401" s="16">
        <v>13.69</v>
      </c>
      <c r="P2401" s="16">
        <f t="shared" si="262"/>
        <v>30.404499999999999</v>
      </c>
      <c r="Q2401" s="16">
        <f t="shared" si="263"/>
        <v>13.69</v>
      </c>
      <c r="R2401" s="16">
        <f t="shared" si="264"/>
        <v>16.714500000000001</v>
      </c>
      <c r="S2401" s="18">
        <f t="shared" si="265"/>
        <v>0.54973770330049798</v>
      </c>
      <c r="T2401" s="19">
        <f>YEAR(SalesDataTable[[#This Row],[Order Date]])</f>
        <v>2026</v>
      </c>
      <c r="U2401" s="18" t="str">
        <f>"Q"&amp;ROUNDUP(MONTH(SalesDataTable[[#This Row],[Order Date]])/3,0)</f>
        <v>Q4</v>
      </c>
      <c r="V2401" s="15">
        <f>MONTH(SalesDataTable[[#This Row],[Order Date]])</f>
        <v>11</v>
      </c>
      <c r="W2401" s="18" t="str">
        <f>TEXT(SalesDataTable[[#This Row],[Order Date]],"mmm")</f>
        <v>Nov</v>
      </c>
    </row>
    <row r="2402" spans="1:23" ht="15.6">
      <c r="A2402" s="11">
        <v>2470</v>
      </c>
      <c r="B2402" s="12">
        <v>46345</v>
      </c>
      <c r="C2402" s="11">
        <f t="shared" si="259"/>
        <v>2026</v>
      </c>
      <c r="D2402" s="13" t="str">
        <f t="shared" si="260"/>
        <v>Nov</v>
      </c>
      <c r="E2402" s="14" t="str">
        <f t="shared" si="261"/>
        <v>Q4</v>
      </c>
      <c r="F2402" s="11" t="s">
        <v>30</v>
      </c>
      <c r="G2402" s="11" t="s">
        <v>51</v>
      </c>
      <c r="H2402" s="11" t="s">
        <v>43</v>
      </c>
      <c r="I2402" s="11" t="s">
        <v>40</v>
      </c>
      <c r="J2402" s="11" t="s">
        <v>33</v>
      </c>
      <c r="K2402" s="11" t="s">
        <v>34</v>
      </c>
      <c r="L2402" s="15">
        <v>1</v>
      </c>
      <c r="M2402" s="16">
        <v>92.13</v>
      </c>
      <c r="N2402" s="17">
        <v>0.15</v>
      </c>
      <c r="O2402" s="16">
        <v>45.85</v>
      </c>
      <c r="P2402" s="16">
        <f t="shared" si="262"/>
        <v>78.310500000000005</v>
      </c>
      <c r="Q2402" s="16">
        <f t="shared" si="263"/>
        <v>45.85</v>
      </c>
      <c r="R2402" s="16">
        <f t="shared" si="264"/>
        <v>32.460500000000003</v>
      </c>
      <c r="S2402" s="18">
        <f t="shared" si="265"/>
        <v>0.41451018701195902</v>
      </c>
      <c r="T2402" s="19">
        <f>YEAR(SalesDataTable[[#This Row],[Order Date]])</f>
        <v>2026</v>
      </c>
      <c r="U2402" s="18" t="str">
        <f>"Q"&amp;ROUNDUP(MONTH(SalesDataTable[[#This Row],[Order Date]])/3,0)</f>
        <v>Q4</v>
      </c>
      <c r="V2402" s="15">
        <f>MONTH(SalesDataTable[[#This Row],[Order Date]])</f>
        <v>11</v>
      </c>
      <c r="W2402" s="18" t="str">
        <f>TEXT(SalesDataTable[[#This Row],[Order Date]],"mmm")</f>
        <v>Nov</v>
      </c>
    </row>
    <row r="2403" spans="1:23" ht="15.6">
      <c r="A2403" s="11">
        <v>3452</v>
      </c>
      <c r="B2403" s="12">
        <v>46345</v>
      </c>
      <c r="C2403" s="11">
        <f t="shared" si="259"/>
        <v>2026</v>
      </c>
      <c r="D2403" s="13" t="str">
        <f t="shared" si="260"/>
        <v>Nov</v>
      </c>
      <c r="E2403" s="14" t="str">
        <f t="shared" si="261"/>
        <v>Q4</v>
      </c>
      <c r="F2403" s="11" t="s">
        <v>30</v>
      </c>
      <c r="G2403" s="11" t="s">
        <v>67</v>
      </c>
      <c r="H2403" s="11" t="s">
        <v>26</v>
      </c>
      <c r="I2403" s="11" t="s">
        <v>27</v>
      </c>
      <c r="J2403" s="11" t="s">
        <v>33</v>
      </c>
      <c r="K2403" s="11" t="s">
        <v>61</v>
      </c>
      <c r="L2403" s="15">
        <v>5</v>
      </c>
      <c r="M2403" s="16">
        <v>151.09</v>
      </c>
      <c r="N2403" s="17">
        <v>0.05</v>
      </c>
      <c r="O2403" s="16">
        <v>79.33</v>
      </c>
      <c r="P2403" s="16">
        <f t="shared" si="262"/>
        <v>717.67750000000001</v>
      </c>
      <c r="Q2403" s="16">
        <f t="shared" si="263"/>
        <v>396.65</v>
      </c>
      <c r="R2403" s="16">
        <f t="shared" si="264"/>
        <v>321.02749999999997</v>
      </c>
      <c r="S2403" s="18">
        <f t="shared" si="265"/>
        <v>0.44731442744129501</v>
      </c>
      <c r="T2403" s="19">
        <f>YEAR(SalesDataTable[[#This Row],[Order Date]])</f>
        <v>2026</v>
      </c>
      <c r="U2403" s="18" t="str">
        <f>"Q"&amp;ROUNDUP(MONTH(SalesDataTable[[#This Row],[Order Date]])/3,0)</f>
        <v>Q4</v>
      </c>
      <c r="V2403" s="15">
        <f>MONTH(SalesDataTable[[#This Row],[Order Date]])</f>
        <v>11</v>
      </c>
      <c r="W2403" s="18" t="str">
        <f>TEXT(SalesDataTable[[#This Row],[Order Date]],"mmm")</f>
        <v>Nov</v>
      </c>
    </row>
    <row r="2404" spans="1:23" ht="15.6">
      <c r="A2404" s="11">
        <v>4207</v>
      </c>
      <c r="B2404" s="12">
        <v>46345</v>
      </c>
      <c r="C2404" s="11">
        <f t="shared" si="259"/>
        <v>2026</v>
      </c>
      <c r="D2404" s="13" t="str">
        <f t="shared" si="260"/>
        <v>Nov</v>
      </c>
      <c r="E2404" s="14" t="str">
        <f t="shared" si="261"/>
        <v>Q4</v>
      </c>
      <c r="F2404" s="11" t="s">
        <v>30</v>
      </c>
      <c r="G2404" s="11" t="s">
        <v>67</v>
      </c>
      <c r="H2404" s="11" t="s">
        <v>26</v>
      </c>
      <c r="I2404" s="11" t="s">
        <v>37</v>
      </c>
      <c r="J2404" s="11" t="s">
        <v>28</v>
      </c>
      <c r="K2404" s="11" t="s">
        <v>54</v>
      </c>
      <c r="L2404" s="15">
        <v>2</v>
      </c>
      <c r="M2404" s="16">
        <v>103.99</v>
      </c>
      <c r="N2404" s="17">
        <v>0</v>
      </c>
      <c r="O2404" s="16">
        <v>50.36</v>
      </c>
      <c r="P2404" s="16">
        <f t="shared" si="262"/>
        <v>207.98</v>
      </c>
      <c r="Q2404" s="16">
        <f t="shared" si="263"/>
        <v>100.72</v>
      </c>
      <c r="R2404" s="16">
        <f t="shared" si="264"/>
        <v>107.26</v>
      </c>
      <c r="S2404" s="18">
        <f t="shared" si="265"/>
        <v>0.51572266564092695</v>
      </c>
      <c r="T2404" s="19">
        <f>YEAR(SalesDataTable[[#This Row],[Order Date]])</f>
        <v>2026</v>
      </c>
      <c r="U2404" s="18" t="str">
        <f>"Q"&amp;ROUNDUP(MONTH(SalesDataTable[[#This Row],[Order Date]])/3,0)</f>
        <v>Q4</v>
      </c>
      <c r="V2404" s="15">
        <f>MONTH(SalesDataTable[[#This Row],[Order Date]])</f>
        <v>11</v>
      </c>
      <c r="W2404" s="18" t="str">
        <f>TEXT(SalesDataTable[[#This Row],[Order Date]],"mmm")</f>
        <v>Nov</v>
      </c>
    </row>
    <row r="2405" spans="1:23" ht="15.6">
      <c r="A2405" s="11">
        <v>695</v>
      </c>
      <c r="B2405" s="12">
        <v>46346</v>
      </c>
      <c r="C2405" s="11">
        <f t="shared" si="259"/>
        <v>2026</v>
      </c>
      <c r="D2405" s="13" t="str">
        <f t="shared" si="260"/>
        <v>Nov</v>
      </c>
      <c r="E2405" s="14" t="str">
        <f t="shared" si="261"/>
        <v>Q4</v>
      </c>
      <c r="F2405" s="11" t="s">
        <v>35</v>
      </c>
      <c r="G2405" s="11" t="s">
        <v>42</v>
      </c>
      <c r="H2405" s="11" t="s">
        <v>26</v>
      </c>
      <c r="I2405" s="11" t="s">
        <v>27</v>
      </c>
      <c r="J2405" s="11" t="s">
        <v>38</v>
      </c>
      <c r="K2405" s="11" t="s">
        <v>39</v>
      </c>
      <c r="L2405" s="15">
        <v>1</v>
      </c>
      <c r="M2405" s="16">
        <v>36.909999999999997</v>
      </c>
      <c r="N2405" s="17">
        <v>0.1</v>
      </c>
      <c r="O2405" s="16">
        <v>13.43</v>
      </c>
      <c r="P2405" s="16">
        <f t="shared" si="262"/>
        <v>33.219000000000001</v>
      </c>
      <c r="Q2405" s="16">
        <f t="shared" si="263"/>
        <v>13.43</v>
      </c>
      <c r="R2405" s="16">
        <f t="shared" si="264"/>
        <v>19.789000000000001</v>
      </c>
      <c r="S2405" s="18">
        <f t="shared" si="265"/>
        <v>0.59571329660736305</v>
      </c>
      <c r="T2405" s="19">
        <f>YEAR(SalesDataTable[[#This Row],[Order Date]])</f>
        <v>2026</v>
      </c>
      <c r="U2405" s="18" t="str">
        <f>"Q"&amp;ROUNDUP(MONTH(SalesDataTable[[#This Row],[Order Date]])/3,0)</f>
        <v>Q4</v>
      </c>
      <c r="V2405" s="15">
        <f>MONTH(SalesDataTable[[#This Row],[Order Date]])</f>
        <v>11</v>
      </c>
      <c r="W2405" s="18" t="str">
        <f>TEXT(SalesDataTable[[#This Row],[Order Date]],"mmm")</f>
        <v>Nov</v>
      </c>
    </row>
    <row r="2406" spans="1:23" ht="15.6">
      <c r="A2406" s="11">
        <v>1127</v>
      </c>
      <c r="B2406" s="12">
        <v>46346</v>
      </c>
      <c r="C2406" s="11">
        <f t="shared" si="259"/>
        <v>2026</v>
      </c>
      <c r="D2406" s="13" t="str">
        <f t="shared" si="260"/>
        <v>Nov</v>
      </c>
      <c r="E2406" s="14" t="str">
        <f t="shared" si="261"/>
        <v>Q4</v>
      </c>
      <c r="F2406" s="11" t="s">
        <v>24</v>
      </c>
      <c r="G2406" s="11" t="s">
        <v>25</v>
      </c>
      <c r="H2406" s="11" t="s">
        <v>52</v>
      </c>
      <c r="I2406" s="11" t="s">
        <v>37</v>
      </c>
      <c r="J2406" s="11" t="s">
        <v>28</v>
      </c>
      <c r="K2406" s="11" t="s">
        <v>29</v>
      </c>
      <c r="L2406" s="15">
        <v>2</v>
      </c>
      <c r="M2406" s="16">
        <v>81.02</v>
      </c>
      <c r="N2406" s="17">
        <v>0</v>
      </c>
      <c r="O2406" s="16">
        <v>43.22</v>
      </c>
      <c r="P2406" s="16">
        <f t="shared" si="262"/>
        <v>162.04</v>
      </c>
      <c r="Q2406" s="16">
        <f t="shared" si="263"/>
        <v>86.44</v>
      </c>
      <c r="R2406" s="16">
        <f t="shared" si="264"/>
        <v>75.599999999999994</v>
      </c>
      <c r="S2406" s="18">
        <f t="shared" si="265"/>
        <v>0.46655146877314202</v>
      </c>
      <c r="T2406" s="19">
        <f>YEAR(SalesDataTable[[#This Row],[Order Date]])</f>
        <v>2026</v>
      </c>
      <c r="U2406" s="18" t="str">
        <f>"Q"&amp;ROUNDUP(MONTH(SalesDataTable[[#This Row],[Order Date]])/3,0)</f>
        <v>Q4</v>
      </c>
      <c r="V2406" s="15">
        <f>MONTH(SalesDataTable[[#This Row],[Order Date]])</f>
        <v>11</v>
      </c>
      <c r="W2406" s="18" t="str">
        <f>TEXT(SalesDataTable[[#This Row],[Order Date]],"mmm")</f>
        <v>Nov</v>
      </c>
    </row>
    <row r="2407" spans="1:23" ht="15.6">
      <c r="A2407" s="11">
        <v>1174</v>
      </c>
      <c r="B2407" s="12">
        <v>46346</v>
      </c>
      <c r="C2407" s="11">
        <f t="shared" si="259"/>
        <v>2026</v>
      </c>
      <c r="D2407" s="13" t="str">
        <f t="shared" si="260"/>
        <v>Nov</v>
      </c>
      <c r="E2407" s="14" t="str">
        <f t="shared" si="261"/>
        <v>Q4</v>
      </c>
      <c r="F2407" s="11" t="s">
        <v>24</v>
      </c>
      <c r="G2407" s="11" t="s">
        <v>25</v>
      </c>
      <c r="H2407" s="11" t="s">
        <v>52</v>
      </c>
      <c r="I2407" s="11" t="s">
        <v>37</v>
      </c>
      <c r="J2407" s="11" t="s">
        <v>38</v>
      </c>
      <c r="K2407" s="11" t="s">
        <v>72</v>
      </c>
      <c r="L2407" s="15">
        <v>3</v>
      </c>
      <c r="M2407" s="16">
        <v>164.36</v>
      </c>
      <c r="N2407" s="17">
        <v>0.05</v>
      </c>
      <c r="O2407" s="16">
        <v>88.7</v>
      </c>
      <c r="P2407" s="16">
        <f t="shared" si="262"/>
        <v>468.42599999999999</v>
      </c>
      <c r="Q2407" s="16">
        <f t="shared" si="263"/>
        <v>266.10000000000002</v>
      </c>
      <c r="R2407" s="16">
        <f t="shared" si="264"/>
        <v>202.32599999999999</v>
      </c>
      <c r="S2407" s="18">
        <f t="shared" si="265"/>
        <v>0.431927348183064</v>
      </c>
      <c r="T2407" s="19">
        <f>YEAR(SalesDataTable[[#This Row],[Order Date]])</f>
        <v>2026</v>
      </c>
      <c r="U2407" s="18" t="str">
        <f>"Q"&amp;ROUNDUP(MONTH(SalesDataTable[[#This Row],[Order Date]])/3,0)</f>
        <v>Q4</v>
      </c>
      <c r="V2407" s="15">
        <f>MONTH(SalesDataTable[[#This Row],[Order Date]])</f>
        <v>11</v>
      </c>
      <c r="W2407" s="18" t="str">
        <f>TEXT(SalesDataTable[[#This Row],[Order Date]],"mmm")</f>
        <v>Nov</v>
      </c>
    </row>
    <row r="2408" spans="1:23" ht="15.6">
      <c r="A2408" s="11">
        <v>3968</v>
      </c>
      <c r="B2408" s="12">
        <v>46346</v>
      </c>
      <c r="C2408" s="11">
        <f t="shared" si="259"/>
        <v>2026</v>
      </c>
      <c r="D2408" s="13" t="str">
        <f t="shared" si="260"/>
        <v>Nov</v>
      </c>
      <c r="E2408" s="14" t="str">
        <f t="shared" si="261"/>
        <v>Q4</v>
      </c>
      <c r="F2408" s="11" t="s">
        <v>30</v>
      </c>
      <c r="G2408" s="11" t="s">
        <v>65</v>
      </c>
      <c r="H2408" s="11" t="s">
        <v>32</v>
      </c>
      <c r="I2408" s="11" t="s">
        <v>40</v>
      </c>
      <c r="J2408" s="11" t="s">
        <v>58</v>
      </c>
      <c r="K2408" s="11" t="s">
        <v>69</v>
      </c>
      <c r="L2408" s="15">
        <v>5</v>
      </c>
      <c r="M2408" s="16">
        <v>51.36</v>
      </c>
      <c r="N2408" s="17">
        <v>0.1</v>
      </c>
      <c r="O2408" s="16">
        <v>22.45</v>
      </c>
      <c r="P2408" s="16">
        <f t="shared" si="262"/>
        <v>231.12</v>
      </c>
      <c r="Q2408" s="16">
        <f t="shared" si="263"/>
        <v>112.25</v>
      </c>
      <c r="R2408" s="16">
        <f t="shared" si="264"/>
        <v>118.87</v>
      </c>
      <c r="S2408" s="18">
        <f t="shared" si="265"/>
        <v>0.51432156455520905</v>
      </c>
      <c r="T2408" s="19">
        <f>YEAR(SalesDataTable[[#This Row],[Order Date]])</f>
        <v>2026</v>
      </c>
      <c r="U2408" s="18" t="str">
        <f>"Q"&amp;ROUNDUP(MONTH(SalesDataTable[[#This Row],[Order Date]])/3,0)</f>
        <v>Q4</v>
      </c>
      <c r="V2408" s="15">
        <f>MONTH(SalesDataTable[[#This Row],[Order Date]])</f>
        <v>11</v>
      </c>
      <c r="W2408" s="18" t="str">
        <f>TEXT(SalesDataTable[[#This Row],[Order Date]],"mmm")</f>
        <v>Nov</v>
      </c>
    </row>
    <row r="2409" spans="1:23" ht="15.6">
      <c r="A2409" s="11">
        <v>4049</v>
      </c>
      <c r="B2409" s="12">
        <v>46346</v>
      </c>
      <c r="C2409" s="11">
        <f t="shared" si="259"/>
        <v>2026</v>
      </c>
      <c r="D2409" s="13" t="str">
        <f t="shared" si="260"/>
        <v>Nov</v>
      </c>
      <c r="E2409" s="14" t="str">
        <f t="shared" si="261"/>
        <v>Q4</v>
      </c>
      <c r="F2409" s="11" t="s">
        <v>35</v>
      </c>
      <c r="G2409" s="11" t="s">
        <v>76</v>
      </c>
      <c r="H2409" s="11" t="s">
        <v>52</v>
      </c>
      <c r="I2409" s="11" t="s">
        <v>27</v>
      </c>
      <c r="J2409" s="11" t="s">
        <v>38</v>
      </c>
      <c r="K2409" s="11" t="s">
        <v>39</v>
      </c>
      <c r="L2409" s="15">
        <v>1</v>
      </c>
      <c r="M2409" s="16">
        <v>36.590000000000003</v>
      </c>
      <c r="N2409" s="17">
        <v>0</v>
      </c>
      <c r="O2409" s="16">
        <v>13.73</v>
      </c>
      <c r="P2409" s="16">
        <f t="shared" si="262"/>
        <v>36.590000000000003</v>
      </c>
      <c r="Q2409" s="16">
        <f t="shared" si="263"/>
        <v>13.73</v>
      </c>
      <c r="R2409" s="16">
        <f t="shared" si="264"/>
        <v>22.86</v>
      </c>
      <c r="S2409" s="18">
        <f t="shared" si="265"/>
        <v>0.62476086362394101</v>
      </c>
      <c r="T2409" s="19">
        <f>YEAR(SalesDataTable[[#This Row],[Order Date]])</f>
        <v>2026</v>
      </c>
      <c r="U2409" s="18" t="str">
        <f>"Q"&amp;ROUNDUP(MONTH(SalesDataTable[[#This Row],[Order Date]])/3,0)</f>
        <v>Q4</v>
      </c>
      <c r="V2409" s="15">
        <f>MONTH(SalesDataTable[[#This Row],[Order Date]])</f>
        <v>11</v>
      </c>
      <c r="W2409" s="18" t="str">
        <f>TEXT(SalesDataTable[[#This Row],[Order Date]],"mmm")</f>
        <v>Nov</v>
      </c>
    </row>
    <row r="2410" spans="1:23" ht="15.6">
      <c r="A2410" s="11">
        <v>3</v>
      </c>
      <c r="B2410" s="12">
        <v>46347</v>
      </c>
      <c r="C2410" s="11">
        <f t="shared" si="259"/>
        <v>2026</v>
      </c>
      <c r="D2410" s="13" t="str">
        <f t="shared" si="260"/>
        <v>Nov</v>
      </c>
      <c r="E2410" s="14" t="str">
        <f t="shared" si="261"/>
        <v>Q4</v>
      </c>
      <c r="F2410" s="11" t="s">
        <v>44</v>
      </c>
      <c r="G2410" s="11" t="s">
        <v>55</v>
      </c>
      <c r="H2410" s="11" t="s">
        <v>43</v>
      </c>
      <c r="I2410" s="11" t="s">
        <v>27</v>
      </c>
      <c r="J2410" s="11" t="s">
        <v>47</v>
      </c>
      <c r="K2410" s="11" t="s">
        <v>75</v>
      </c>
      <c r="L2410" s="15">
        <v>5</v>
      </c>
      <c r="M2410" s="16">
        <v>122.33</v>
      </c>
      <c r="N2410" s="17">
        <v>0.15</v>
      </c>
      <c r="O2410" s="16">
        <v>58.98</v>
      </c>
      <c r="P2410" s="16">
        <f t="shared" si="262"/>
        <v>519.90250000000003</v>
      </c>
      <c r="Q2410" s="16">
        <f t="shared" si="263"/>
        <v>294.89999999999998</v>
      </c>
      <c r="R2410" s="16">
        <f t="shared" si="264"/>
        <v>225.0025</v>
      </c>
      <c r="S2410" s="18">
        <f t="shared" si="265"/>
        <v>0.43277826130861102</v>
      </c>
      <c r="T2410" s="19">
        <f>YEAR(SalesDataTable[[#This Row],[Order Date]])</f>
        <v>2026</v>
      </c>
      <c r="U2410" s="18" t="str">
        <f>"Q"&amp;ROUNDUP(MONTH(SalesDataTable[[#This Row],[Order Date]])/3,0)</f>
        <v>Q4</v>
      </c>
      <c r="V2410" s="15">
        <f>MONTH(SalesDataTable[[#This Row],[Order Date]])</f>
        <v>11</v>
      </c>
      <c r="W2410" s="18" t="str">
        <f>TEXT(SalesDataTable[[#This Row],[Order Date]],"mmm")</f>
        <v>Nov</v>
      </c>
    </row>
    <row r="2411" spans="1:23" ht="15.6">
      <c r="A2411" s="11">
        <v>1603</v>
      </c>
      <c r="B2411" s="12">
        <v>46347</v>
      </c>
      <c r="C2411" s="11">
        <f t="shared" si="259"/>
        <v>2026</v>
      </c>
      <c r="D2411" s="13" t="str">
        <f t="shared" si="260"/>
        <v>Nov</v>
      </c>
      <c r="E2411" s="14" t="str">
        <f t="shared" si="261"/>
        <v>Q4</v>
      </c>
      <c r="F2411" s="11" t="s">
        <v>44</v>
      </c>
      <c r="G2411" s="11" t="s">
        <v>57</v>
      </c>
      <c r="H2411" s="11" t="s">
        <v>26</v>
      </c>
      <c r="I2411" s="11" t="s">
        <v>27</v>
      </c>
      <c r="J2411" s="11" t="s">
        <v>47</v>
      </c>
      <c r="K2411" s="11" t="s">
        <v>64</v>
      </c>
      <c r="L2411" s="15">
        <v>1</v>
      </c>
      <c r="M2411" s="16">
        <v>83.49</v>
      </c>
      <c r="N2411" s="17">
        <v>0.05</v>
      </c>
      <c r="O2411" s="16">
        <v>39.659999999999997</v>
      </c>
      <c r="P2411" s="16">
        <f t="shared" si="262"/>
        <v>79.3155</v>
      </c>
      <c r="Q2411" s="16">
        <f t="shared" si="263"/>
        <v>39.659999999999997</v>
      </c>
      <c r="R2411" s="16">
        <f t="shared" si="264"/>
        <v>39.655500000000004</v>
      </c>
      <c r="S2411" s="18">
        <f t="shared" si="265"/>
        <v>0.49997163227868402</v>
      </c>
      <c r="T2411" s="19">
        <f>YEAR(SalesDataTable[[#This Row],[Order Date]])</f>
        <v>2026</v>
      </c>
      <c r="U2411" s="18" t="str">
        <f>"Q"&amp;ROUNDUP(MONTH(SalesDataTable[[#This Row],[Order Date]])/3,0)</f>
        <v>Q4</v>
      </c>
      <c r="V2411" s="15">
        <f>MONTH(SalesDataTable[[#This Row],[Order Date]])</f>
        <v>11</v>
      </c>
      <c r="W2411" s="18" t="str">
        <f>TEXT(SalesDataTable[[#This Row],[Order Date]],"mmm")</f>
        <v>Nov</v>
      </c>
    </row>
    <row r="2412" spans="1:23" ht="15.6">
      <c r="A2412" s="11">
        <v>2073</v>
      </c>
      <c r="B2412" s="12">
        <v>46347</v>
      </c>
      <c r="C2412" s="11">
        <f t="shared" si="259"/>
        <v>2026</v>
      </c>
      <c r="D2412" s="13" t="str">
        <f t="shared" si="260"/>
        <v>Nov</v>
      </c>
      <c r="E2412" s="14" t="str">
        <f t="shared" si="261"/>
        <v>Q4</v>
      </c>
      <c r="F2412" s="11" t="s">
        <v>30</v>
      </c>
      <c r="G2412" s="11" t="s">
        <v>67</v>
      </c>
      <c r="H2412" s="11" t="s">
        <v>26</v>
      </c>
      <c r="I2412" s="11" t="s">
        <v>37</v>
      </c>
      <c r="J2412" s="11" t="s">
        <v>28</v>
      </c>
      <c r="K2412" s="11" t="s">
        <v>46</v>
      </c>
      <c r="L2412" s="15">
        <v>2</v>
      </c>
      <c r="M2412" s="16">
        <v>51.48</v>
      </c>
      <c r="N2412" s="17">
        <v>0.1</v>
      </c>
      <c r="O2412" s="16">
        <v>22.51</v>
      </c>
      <c r="P2412" s="16">
        <f t="shared" si="262"/>
        <v>92.664000000000001</v>
      </c>
      <c r="Q2412" s="16">
        <f t="shared" si="263"/>
        <v>45.02</v>
      </c>
      <c r="R2412" s="16">
        <f t="shared" si="264"/>
        <v>47.643999999999998</v>
      </c>
      <c r="S2412" s="18">
        <f t="shared" si="265"/>
        <v>0.51415868082534699</v>
      </c>
      <c r="T2412" s="19">
        <f>YEAR(SalesDataTable[[#This Row],[Order Date]])</f>
        <v>2026</v>
      </c>
      <c r="U2412" s="18" t="str">
        <f>"Q"&amp;ROUNDUP(MONTH(SalesDataTable[[#This Row],[Order Date]])/3,0)</f>
        <v>Q4</v>
      </c>
      <c r="V2412" s="15">
        <f>MONTH(SalesDataTable[[#This Row],[Order Date]])</f>
        <v>11</v>
      </c>
      <c r="W2412" s="18" t="str">
        <f>TEXT(SalesDataTable[[#This Row],[Order Date]],"mmm")</f>
        <v>Nov</v>
      </c>
    </row>
    <row r="2413" spans="1:23" ht="15.6">
      <c r="A2413" s="11">
        <v>2487</v>
      </c>
      <c r="B2413" s="12">
        <v>46347</v>
      </c>
      <c r="C2413" s="11">
        <f t="shared" si="259"/>
        <v>2026</v>
      </c>
      <c r="D2413" s="13" t="str">
        <f t="shared" si="260"/>
        <v>Nov</v>
      </c>
      <c r="E2413" s="14" t="str">
        <f t="shared" si="261"/>
        <v>Q4</v>
      </c>
      <c r="F2413" s="11" t="s">
        <v>35</v>
      </c>
      <c r="G2413" s="11" t="s">
        <v>36</v>
      </c>
      <c r="H2413" s="11" t="s">
        <v>52</v>
      </c>
      <c r="I2413" s="11" t="s">
        <v>37</v>
      </c>
      <c r="J2413" s="11" t="s">
        <v>47</v>
      </c>
      <c r="K2413" s="11" t="s">
        <v>75</v>
      </c>
      <c r="L2413" s="15">
        <v>1</v>
      </c>
      <c r="M2413" s="16">
        <v>123.43</v>
      </c>
      <c r="N2413" s="17">
        <v>0.15</v>
      </c>
      <c r="O2413" s="16">
        <v>60.8</v>
      </c>
      <c r="P2413" s="16">
        <f t="shared" si="262"/>
        <v>104.91549999999999</v>
      </c>
      <c r="Q2413" s="16">
        <f t="shared" si="263"/>
        <v>60.8</v>
      </c>
      <c r="R2413" s="16">
        <f t="shared" si="264"/>
        <v>44.115499999999997</v>
      </c>
      <c r="S2413" s="18">
        <f t="shared" si="265"/>
        <v>0.42048601017008902</v>
      </c>
      <c r="T2413" s="19">
        <f>YEAR(SalesDataTable[[#This Row],[Order Date]])</f>
        <v>2026</v>
      </c>
      <c r="U2413" s="18" t="str">
        <f>"Q"&amp;ROUNDUP(MONTH(SalesDataTable[[#This Row],[Order Date]])/3,0)</f>
        <v>Q4</v>
      </c>
      <c r="V2413" s="15">
        <f>MONTH(SalesDataTable[[#This Row],[Order Date]])</f>
        <v>11</v>
      </c>
      <c r="W2413" s="18" t="str">
        <f>TEXT(SalesDataTable[[#This Row],[Order Date]],"mmm")</f>
        <v>Nov</v>
      </c>
    </row>
    <row r="2414" spans="1:23" ht="15.6">
      <c r="A2414" s="11">
        <v>3407</v>
      </c>
      <c r="B2414" s="12">
        <v>46347</v>
      </c>
      <c r="C2414" s="11">
        <f t="shared" si="259"/>
        <v>2026</v>
      </c>
      <c r="D2414" s="13" t="str">
        <f t="shared" si="260"/>
        <v>Nov</v>
      </c>
      <c r="E2414" s="14" t="str">
        <f t="shared" si="261"/>
        <v>Q4</v>
      </c>
      <c r="F2414" s="11" t="s">
        <v>44</v>
      </c>
      <c r="G2414" s="11" t="s">
        <v>55</v>
      </c>
      <c r="H2414" s="11" t="s">
        <v>26</v>
      </c>
      <c r="I2414" s="11" t="s">
        <v>37</v>
      </c>
      <c r="J2414" s="11" t="s">
        <v>38</v>
      </c>
      <c r="K2414" s="11" t="s">
        <v>72</v>
      </c>
      <c r="L2414" s="15">
        <v>1</v>
      </c>
      <c r="M2414" s="16">
        <v>164.85</v>
      </c>
      <c r="N2414" s="17">
        <v>0.1</v>
      </c>
      <c r="O2414" s="16">
        <v>89.4</v>
      </c>
      <c r="P2414" s="16">
        <f t="shared" si="262"/>
        <v>148.36500000000001</v>
      </c>
      <c r="Q2414" s="16">
        <f t="shared" si="263"/>
        <v>89.4</v>
      </c>
      <c r="R2414" s="16">
        <f t="shared" si="264"/>
        <v>58.965000000000003</v>
      </c>
      <c r="S2414" s="18">
        <f t="shared" si="265"/>
        <v>0.397432008896977</v>
      </c>
      <c r="T2414" s="19">
        <f>YEAR(SalesDataTable[[#This Row],[Order Date]])</f>
        <v>2026</v>
      </c>
      <c r="U2414" s="18" t="str">
        <f>"Q"&amp;ROUNDUP(MONTH(SalesDataTable[[#This Row],[Order Date]])/3,0)</f>
        <v>Q4</v>
      </c>
      <c r="V2414" s="15">
        <f>MONTH(SalesDataTable[[#This Row],[Order Date]])</f>
        <v>11</v>
      </c>
      <c r="W2414" s="18" t="str">
        <f>TEXT(SalesDataTable[[#This Row],[Order Date]],"mmm")</f>
        <v>Nov</v>
      </c>
    </row>
    <row r="2415" spans="1:23" ht="15.6">
      <c r="A2415" s="11">
        <v>4052</v>
      </c>
      <c r="B2415" s="12">
        <v>46347</v>
      </c>
      <c r="C2415" s="11">
        <f t="shared" si="259"/>
        <v>2026</v>
      </c>
      <c r="D2415" s="13" t="str">
        <f t="shared" si="260"/>
        <v>Nov</v>
      </c>
      <c r="E2415" s="14" t="str">
        <f t="shared" si="261"/>
        <v>Q4</v>
      </c>
      <c r="F2415" s="11" t="s">
        <v>24</v>
      </c>
      <c r="G2415" s="11" t="s">
        <v>25</v>
      </c>
      <c r="H2415" s="11" t="s">
        <v>26</v>
      </c>
      <c r="I2415" s="11" t="s">
        <v>37</v>
      </c>
      <c r="J2415" s="11" t="s">
        <v>38</v>
      </c>
      <c r="K2415" s="11" t="s">
        <v>56</v>
      </c>
      <c r="L2415" s="15">
        <v>1</v>
      </c>
      <c r="M2415" s="16">
        <v>46.82</v>
      </c>
      <c r="N2415" s="17">
        <v>0.2</v>
      </c>
      <c r="O2415" s="16">
        <v>18.27</v>
      </c>
      <c r="P2415" s="16">
        <f t="shared" si="262"/>
        <v>37.456000000000003</v>
      </c>
      <c r="Q2415" s="16">
        <f t="shared" si="263"/>
        <v>18.27</v>
      </c>
      <c r="R2415" s="16">
        <f t="shared" si="264"/>
        <v>19.186</v>
      </c>
      <c r="S2415" s="18">
        <f t="shared" si="265"/>
        <v>0.51222768047842804</v>
      </c>
      <c r="T2415" s="19">
        <f>YEAR(SalesDataTable[[#This Row],[Order Date]])</f>
        <v>2026</v>
      </c>
      <c r="U2415" s="18" t="str">
        <f>"Q"&amp;ROUNDUP(MONTH(SalesDataTable[[#This Row],[Order Date]])/3,0)</f>
        <v>Q4</v>
      </c>
      <c r="V2415" s="15">
        <f>MONTH(SalesDataTable[[#This Row],[Order Date]])</f>
        <v>11</v>
      </c>
      <c r="W2415" s="18" t="str">
        <f>TEXT(SalesDataTable[[#This Row],[Order Date]],"mmm")</f>
        <v>Nov</v>
      </c>
    </row>
    <row r="2416" spans="1:23" ht="15.6">
      <c r="A2416" s="11">
        <v>119</v>
      </c>
      <c r="B2416" s="12">
        <v>46348</v>
      </c>
      <c r="C2416" s="11">
        <f t="shared" si="259"/>
        <v>2026</v>
      </c>
      <c r="D2416" s="13" t="str">
        <f t="shared" si="260"/>
        <v>Nov</v>
      </c>
      <c r="E2416" s="14" t="str">
        <f t="shared" si="261"/>
        <v>Q4</v>
      </c>
      <c r="F2416" s="11" t="s">
        <v>24</v>
      </c>
      <c r="G2416" s="11" t="s">
        <v>60</v>
      </c>
      <c r="H2416" s="11" t="s">
        <v>26</v>
      </c>
      <c r="I2416" s="11" t="s">
        <v>37</v>
      </c>
      <c r="J2416" s="11" t="s">
        <v>58</v>
      </c>
      <c r="K2416" s="11" t="s">
        <v>59</v>
      </c>
      <c r="L2416" s="15">
        <v>1</v>
      </c>
      <c r="M2416" s="16">
        <v>41.16</v>
      </c>
      <c r="N2416" s="17">
        <v>0.1</v>
      </c>
      <c r="O2416" s="16">
        <v>14.82</v>
      </c>
      <c r="P2416" s="16">
        <f t="shared" si="262"/>
        <v>37.043999999999997</v>
      </c>
      <c r="Q2416" s="16">
        <f t="shared" si="263"/>
        <v>14.82</v>
      </c>
      <c r="R2416" s="16">
        <f t="shared" si="264"/>
        <v>22.224</v>
      </c>
      <c r="S2416" s="18">
        <f t="shared" si="265"/>
        <v>0.59993521218011003</v>
      </c>
      <c r="T2416" s="19">
        <f>YEAR(SalesDataTable[[#This Row],[Order Date]])</f>
        <v>2026</v>
      </c>
      <c r="U2416" s="18" t="str">
        <f>"Q"&amp;ROUNDUP(MONTH(SalesDataTable[[#This Row],[Order Date]])/3,0)</f>
        <v>Q4</v>
      </c>
      <c r="V2416" s="15">
        <f>MONTH(SalesDataTable[[#This Row],[Order Date]])</f>
        <v>11</v>
      </c>
      <c r="W2416" s="18" t="str">
        <f>TEXT(SalesDataTable[[#This Row],[Order Date]],"mmm")</f>
        <v>Nov</v>
      </c>
    </row>
    <row r="2417" spans="1:23" ht="15.6">
      <c r="A2417" s="11">
        <v>298</v>
      </c>
      <c r="B2417" s="12">
        <v>46348</v>
      </c>
      <c r="C2417" s="11">
        <f t="shared" si="259"/>
        <v>2026</v>
      </c>
      <c r="D2417" s="13" t="str">
        <f t="shared" si="260"/>
        <v>Nov</v>
      </c>
      <c r="E2417" s="14" t="str">
        <f t="shared" si="261"/>
        <v>Q4</v>
      </c>
      <c r="F2417" s="11" t="s">
        <v>30</v>
      </c>
      <c r="G2417" s="11" t="s">
        <v>67</v>
      </c>
      <c r="H2417" s="11" t="s">
        <v>52</v>
      </c>
      <c r="I2417" s="11" t="s">
        <v>37</v>
      </c>
      <c r="J2417" s="11" t="s">
        <v>47</v>
      </c>
      <c r="K2417" s="11" t="s">
        <v>53</v>
      </c>
      <c r="L2417" s="15">
        <v>1</v>
      </c>
      <c r="M2417" s="16">
        <v>196.08</v>
      </c>
      <c r="N2417" s="17">
        <v>0.1</v>
      </c>
      <c r="O2417" s="16">
        <v>104.19</v>
      </c>
      <c r="P2417" s="16">
        <f t="shared" si="262"/>
        <v>176.47200000000001</v>
      </c>
      <c r="Q2417" s="16">
        <f t="shared" si="263"/>
        <v>104.19</v>
      </c>
      <c r="R2417" s="16">
        <f t="shared" si="264"/>
        <v>72.281999999999996</v>
      </c>
      <c r="S2417" s="18">
        <f t="shared" si="265"/>
        <v>0.40959472324221402</v>
      </c>
      <c r="T2417" s="19">
        <f>YEAR(SalesDataTable[[#This Row],[Order Date]])</f>
        <v>2026</v>
      </c>
      <c r="U2417" s="18" t="str">
        <f>"Q"&amp;ROUNDUP(MONTH(SalesDataTable[[#This Row],[Order Date]])/3,0)</f>
        <v>Q4</v>
      </c>
      <c r="V2417" s="15">
        <f>MONTH(SalesDataTable[[#This Row],[Order Date]])</f>
        <v>11</v>
      </c>
      <c r="W2417" s="18" t="str">
        <f>TEXT(SalesDataTable[[#This Row],[Order Date]],"mmm")</f>
        <v>Nov</v>
      </c>
    </row>
    <row r="2418" spans="1:23" ht="15.6">
      <c r="A2418" s="11">
        <v>419</v>
      </c>
      <c r="B2418" s="12">
        <v>46348</v>
      </c>
      <c r="C2418" s="11">
        <f t="shared" si="259"/>
        <v>2026</v>
      </c>
      <c r="D2418" s="13" t="str">
        <f t="shared" si="260"/>
        <v>Nov</v>
      </c>
      <c r="E2418" s="14" t="str">
        <f t="shared" si="261"/>
        <v>Q4</v>
      </c>
      <c r="F2418" s="11" t="s">
        <v>44</v>
      </c>
      <c r="G2418" s="11" t="s">
        <v>57</v>
      </c>
      <c r="H2418" s="11" t="s">
        <v>43</v>
      </c>
      <c r="I2418" s="11" t="s">
        <v>37</v>
      </c>
      <c r="J2418" s="11" t="s">
        <v>47</v>
      </c>
      <c r="K2418" s="11" t="s">
        <v>53</v>
      </c>
      <c r="L2418" s="15">
        <v>1</v>
      </c>
      <c r="M2418" s="16">
        <v>192.62</v>
      </c>
      <c r="N2418" s="17">
        <v>0.1</v>
      </c>
      <c r="O2418" s="16">
        <v>105.97</v>
      </c>
      <c r="P2418" s="16">
        <f t="shared" si="262"/>
        <v>173.358</v>
      </c>
      <c r="Q2418" s="16">
        <f t="shared" si="263"/>
        <v>105.97</v>
      </c>
      <c r="R2418" s="16">
        <f t="shared" si="264"/>
        <v>67.388000000000005</v>
      </c>
      <c r="S2418" s="18">
        <f t="shared" si="265"/>
        <v>0.38872160500236502</v>
      </c>
      <c r="T2418" s="19">
        <f>YEAR(SalesDataTable[[#This Row],[Order Date]])</f>
        <v>2026</v>
      </c>
      <c r="U2418" s="18" t="str">
        <f>"Q"&amp;ROUNDUP(MONTH(SalesDataTable[[#This Row],[Order Date]])/3,0)</f>
        <v>Q4</v>
      </c>
      <c r="V2418" s="15">
        <f>MONTH(SalesDataTable[[#This Row],[Order Date]])</f>
        <v>11</v>
      </c>
      <c r="W2418" s="18" t="str">
        <f>TEXT(SalesDataTable[[#This Row],[Order Date]],"mmm")</f>
        <v>Nov</v>
      </c>
    </row>
    <row r="2419" spans="1:23" ht="15.6">
      <c r="A2419" s="11">
        <v>1181</v>
      </c>
      <c r="B2419" s="12">
        <v>46348</v>
      </c>
      <c r="C2419" s="11">
        <f t="shared" si="259"/>
        <v>2026</v>
      </c>
      <c r="D2419" s="13" t="str">
        <f t="shared" si="260"/>
        <v>Nov</v>
      </c>
      <c r="E2419" s="14" t="str">
        <f t="shared" si="261"/>
        <v>Q4</v>
      </c>
      <c r="F2419" s="11" t="s">
        <v>30</v>
      </c>
      <c r="G2419" s="11" t="s">
        <v>67</v>
      </c>
      <c r="H2419" s="11" t="s">
        <v>52</v>
      </c>
      <c r="I2419" s="11" t="s">
        <v>37</v>
      </c>
      <c r="J2419" s="11" t="s">
        <v>28</v>
      </c>
      <c r="K2419" s="11" t="s">
        <v>54</v>
      </c>
      <c r="L2419" s="15">
        <v>2</v>
      </c>
      <c r="M2419" s="16">
        <v>102.87</v>
      </c>
      <c r="N2419" s="17">
        <v>0.05</v>
      </c>
      <c r="O2419" s="16">
        <v>51.69</v>
      </c>
      <c r="P2419" s="16">
        <f t="shared" si="262"/>
        <v>195.453</v>
      </c>
      <c r="Q2419" s="16">
        <f t="shared" si="263"/>
        <v>103.38</v>
      </c>
      <c r="R2419" s="16">
        <f t="shared" si="264"/>
        <v>92.072999999999993</v>
      </c>
      <c r="S2419" s="18">
        <f t="shared" si="265"/>
        <v>0.471074887568878</v>
      </c>
      <c r="T2419" s="19">
        <f>YEAR(SalesDataTable[[#This Row],[Order Date]])</f>
        <v>2026</v>
      </c>
      <c r="U2419" s="18" t="str">
        <f>"Q"&amp;ROUNDUP(MONTH(SalesDataTable[[#This Row],[Order Date]])/3,0)</f>
        <v>Q4</v>
      </c>
      <c r="V2419" s="15">
        <f>MONTH(SalesDataTable[[#This Row],[Order Date]])</f>
        <v>11</v>
      </c>
      <c r="W2419" s="18" t="str">
        <f>TEXT(SalesDataTable[[#This Row],[Order Date]],"mmm")</f>
        <v>Nov</v>
      </c>
    </row>
    <row r="2420" spans="1:23" ht="15.6">
      <c r="A2420" s="11">
        <v>1924</v>
      </c>
      <c r="B2420" s="12">
        <v>46348</v>
      </c>
      <c r="C2420" s="11">
        <f t="shared" si="259"/>
        <v>2026</v>
      </c>
      <c r="D2420" s="13" t="str">
        <f t="shared" si="260"/>
        <v>Nov</v>
      </c>
      <c r="E2420" s="14" t="str">
        <f t="shared" si="261"/>
        <v>Q4</v>
      </c>
      <c r="F2420" s="11" t="s">
        <v>24</v>
      </c>
      <c r="G2420" s="11" t="s">
        <v>74</v>
      </c>
      <c r="H2420" s="11" t="s">
        <v>26</v>
      </c>
      <c r="I2420" s="11" t="s">
        <v>37</v>
      </c>
      <c r="J2420" s="11" t="s">
        <v>28</v>
      </c>
      <c r="K2420" s="11" t="s">
        <v>46</v>
      </c>
      <c r="L2420" s="15">
        <v>3</v>
      </c>
      <c r="M2420" s="16">
        <v>50.99</v>
      </c>
      <c r="N2420" s="17">
        <v>0.2</v>
      </c>
      <c r="O2420" s="16">
        <v>22.53</v>
      </c>
      <c r="P2420" s="16">
        <f t="shared" si="262"/>
        <v>122.376</v>
      </c>
      <c r="Q2420" s="16">
        <f t="shared" si="263"/>
        <v>67.59</v>
      </c>
      <c r="R2420" s="16">
        <f t="shared" si="264"/>
        <v>54.786000000000001</v>
      </c>
      <c r="S2420" s="18">
        <f t="shared" si="265"/>
        <v>0.44768582074916702</v>
      </c>
      <c r="T2420" s="19">
        <f>YEAR(SalesDataTable[[#This Row],[Order Date]])</f>
        <v>2026</v>
      </c>
      <c r="U2420" s="18" t="str">
        <f>"Q"&amp;ROUNDUP(MONTH(SalesDataTable[[#This Row],[Order Date]])/3,0)</f>
        <v>Q4</v>
      </c>
      <c r="V2420" s="15">
        <f>MONTH(SalesDataTable[[#This Row],[Order Date]])</f>
        <v>11</v>
      </c>
      <c r="W2420" s="18" t="str">
        <f>TEXT(SalesDataTable[[#This Row],[Order Date]],"mmm")</f>
        <v>Nov</v>
      </c>
    </row>
    <row r="2421" spans="1:23" ht="15.6">
      <c r="A2421" s="11">
        <v>3829</v>
      </c>
      <c r="B2421" s="12">
        <v>46348</v>
      </c>
      <c r="C2421" s="11">
        <f t="shared" si="259"/>
        <v>2026</v>
      </c>
      <c r="D2421" s="13" t="str">
        <f t="shared" si="260"/>
        <v>Nov</v>
      </c>
      <c r="E2421" s="14" t="str">
        <f t="shared" si="261"/>
        <v>Q4</v>
      </c>
      <c r="F2421" s="11" t="s">
        <v>30</v>
      </c>
      <c r="G2421" s="11" t="s">
        <v>67</v>
      </c>
      <c r="H2421" s="11" t="s">
        <v>43</v>
      </c>
      <c r="I2421" s="11" t="s">
        <v>37</v>
      </c>
      <c r="J2421" s="11" t="s">
        <v>28</v>
      </c>
      <c r="K2421" s="11" t="s">
        <v>50</v>
      </c>
      <c r="L2421" s="15">
        <v>1</v>
      </c>
      <c r="M2421" s="16">
        <v>39.94</v>
      </c>
      <c r="N2421" s="17">
        <v>0.1</v>
      </c>
      <c r="O2421" s="16">
        <v>16.89</v>
      </c>
      <c r="P2421" s="16">
        <f t="shared" si="262"/>
        <v>35.945999999999998</v>
      </c>
      <c r="Q2421" s="16">
        <f t="shared" si="263"/>
        <v>16.89</v>
      </c>
      <c r="R2421" s="16">
        <f t="shared" si="264"/>
        <v>19.056000000000001</v>
      </c>
      <c r="S2421" s="18">
        <f t="shared" si="265"/>
        <v>0.53012852612251704</v>
      </c>
      <c r="T2421" s="19">
        <f>YEAR(SalesDataTable[[#This Row],[Order Date]])</f>
        <v>2026</v>
      </c>
      <c r="U2421" s="18" t="str">
        <f>"Q"&amp;ROUNDUP(MONTH(SalesDataTable[[#This Row],[Order Date]])/3,0)</f>
        <v>Q4</v>
      </c>
      <c r="V2421" s="15">
        <f>MONTH(SalesDataTable[[#This Row],[Order Date]])</f>
        <v>11</v>
      </c>
      <c r="W2421" s="18" t="str">
        <f>TEXT(SalesDataTable[[#This Row],[Order Date]],"mmm")</f>
        <v>Nov</v>
      </c>
    </row>
    <row r="2422" spans="1:23" ht="15.6">
      <c r="A2422" s="11">
        <v>5065</v>
      </c>
      <c r="B2422" s="12">
        <v>46348</v>
      </c>
      <c r="C2422" s="11">
        <f t="shared" si="259"/>
        <v>2026</v>
      </c>
      <c r="D2422" s="13" t="str">
        <f t="shared" si="260"/>
        <v>Nov</v>
      </c>
      <c r="E2422" s="14" t="str">
        <f t="shared" si="261"/>
        <v>Q4</v>
      </c>
      <c r="F2422" s="11" t="s">
        <v>44</v>
      </c>
      <c r="G2422" s="11" t="s">
        <v>57</v>
      </c>
      <c r="H2422" s="11" t="s">
        <v>26</v>
      </c>
      <c r="I2422" s="11" t="s">
        <v>37</v>
      </c>
      <c r="J2422" s="11" t="s">
        <v>38</v>
      </c>
      <c r="K2422" s="11" t="s">
        <v>72</v>
      </c>
      <c r="L2422" s="15">
        <v>2</v>
      </c>
      <c r="M2422" s="16">
        <v>166.15</v>
      </c>
      <c r="N2422" s="17">
        <v>0</v>
      </c>
      <c r="O2422" s="16">
        <v>86.42</v>
      </c>
      <c r="P2422" s="16">
        <f t="shared" si="262"/>
        <v>332.3</v>
      </c>
      <c r="Q2422" s="16">
        <f t="shared" si="263"/>
        <v>172.84</v>
      </c>
      <c r="R2422" s="16">
        <f t="shared" si="264"/>
        <v>159.46</v>
      </c>
      <c r="S2422" s="18">
        <f t="shared" si="265"/>
        <v>0.479867589527535</v>
      </c>
      <c r="T2422" s="19">
        <f>YEAR(SalesDataTable[[#This Row],[Order Date]])</f>
        <v>2026</v>
      </c>
      <c r="U2422" s="18" t="str">
        <f>"Q"&amp;ROUNDUP(MONTH(SalesDataTable[[#This Row],[Order Date]])/3,0)</f>
        <v>Q4</v>
      </c>
      <c r="V2422" s="15">
        <f>MONTH(SalesDataTable[[#This Row],[Order Date]])</f>
        <v>11</v>
      </c>
      <c r="W2422" s="18" t="str">
        <f>TEXT(SalesDataTable[[#This Row],[Order Date]],"mmm")</f>
        <v>Nov</v>
      </c>
    </row>
    <row r="2423" spans="1:23" ht="15.6">
      <c r="A2423" s="11">
        <v>5146</v>
      </c>
      <c r="B2423" s="12">
        <v>46348</v>
      </c>
      <c r="C2423" s="11">
        <f t="shared" si="259"/>
        <v>2026</v>
      </c>
      <c r="D2423" s="13" t="str">
        <f t="shared" si="260"/>
        <v>Nov</v>
      </c>
      <c r="E2423" s="14" t="str">
        <f t="shared" si="261"/>
        <v>Q4</v>
      </c>
      <c r="F2423" s="11" t="s">
        <v>30</v>
      </c>
      <c r="G2423" s="11" t="s">
        <v>51</v>
      </c>
      <c r="H2423" s="11" t="s">
        <v>26</v>
      </c>
      <c r="I2423" s="11" t="s">
        <v>37</v>
      </c>
      <c r="J2423" s="11" t="s">
        <v>58</v>
      </c>
      <c r="K2423" s="11" t="s">
        <v>66</v>
      </c>
      <c r="L2423" s="15">
        <v>1</v>
      </c>
      <c r="M2423" s="16">
        <v>35.79</v>
      </c>
      <c r="N2423" s="17">
        <v>0.1</v>
      </c>
      <c r="O2423" s="16">
        <v>14.17</v>
      </c>
      <c r="P2423" s="16">
        <f t="shared" si="262"/>
        <v>32.210999999999999</v>
      </c>
      <c r="Q2423" s="16">
        <f t="shared" si="263"/>
        <v>14.17</v>
      </c>
      <c r="R2423" s="16">
        <f t="shared" si="264"/>
        <v>18.041</v>
      </c>
      <c r="S2423" s="18">
        <f t="shared" si="265"/>
        <v>0.560088168638043</v>
      </c>
      <c r="T2423" s="19">
        <f>YEAR(SalesDataTable[[#This Row],[Order Date]])</f>
        <v>2026</v>
      </c>
      <c r="U2423" s="18" t="str">
        <f>"Q"&amp;ROUNDUP(MONTH(SalesDataTable[[#This Row],[Order Date]])/3,0)</f>
        <v>Q4</v>
      </c>
      <c r="V2423" s="15">
        <f>MONTH(SalesDataTable[[#This Row],[Order Date]])</f>
        <v>11</v>
      </c>
      <c r="W2423" s="18" t="str">
        <f>TEXT(SalesDataTable[[#This Row],[Order Date]],"mmm")</f>
        <v>Nov</v>
      </c>
    </row>
    <row r="2424" spans="1:23" ht="15.6">
      <c r="A2424" s="11">
        <v>320</v>
      </c>
      <c r="B2424" s="12">
        <v>46349</v>
      </c>
      <c r="C2424" s="11">
        <f t="shared" si="259"/>
        <v>2026</v>
      </c>
      <c r="D2424" s="13" t="str">
        <f t="shared" si="260"/>
        <v>Nov</v>
      </c>
      <c r="E2424" s="14" t="str">
        <f t="shared" si="261"/>
        <v>Q4</v>
      </c>
      <c r="F2424" s="11" t="s">
        <v>35</v>
      </c>
      <c r="G2424" s="11" t="s">
        <v>36</v>
      </c>
      <c r="H2424" s="11" t="s">
        <v>26</v>
      </c>
      <c r="I2424" s="11" t="s">
        <v>37</v>
      </c>
      <c r="J2424" s="11" t="s">
        <v>47</v>
      </c>
      <c r="K2424" s="11" t="s">
        <v>53</v>
      </c>
      <c r="L2424" s="15">
        <v>5</v>
      </c>
      <c r="M2424" s="16">
        <v>196.53</v>
      </c>
      <c r="N2424" s="17">
        <v>0.15</v>
      </c>
      <c r="O2424" s="16">
        <v>105.01</v>
      </c>
      <c r="P2424" s="16">
        <f t="shared" si="262"/>
        <v>835.25250000000005</v>
      </c>
      <c r="Q2424" s="16">
        <f t="shared" si="263"/>
        <v>525.04999999999995</v>
      </c>
      <c r="R2424" s="16">
        <f t="shared" si="264"/>
        <v>310.20249999999999</v>
      </c>
      <c r="S2424" s="18">
        <f t="shared" si="265"/>
        <v>0.37138769414039502</v>
      </c>
      <c r="T2424" s="19">
        <f>YEAR(SalesDataTable[[#This Row],[Order Date]])</f>
        <v>2026</v>
      </c>
      <c r="U2424" s="18" t="str">
        <f>"Q"&amp;ROUNDUP(MONTH(SalesDataTable[[#This Row],[Order Date]])/3,0)</f>
        <v>Q4</v>
      </c>
      <c r="V2424" s="15">
        <f>MONTH(SalesDataTable[[#This Row],[Order Date]])</f>
        <v>11</v>
      </c>
      <c r="W2424" s="18" t="str">
        <f>TEXT(SalesDataTable[[#This Row],[Order Date]],"mmm")</f>
        <v>Nov</v>
      </c>
    </row>
    <row r="2425" spans="1:23" ht="15.6">
      <c r="A2425" s="11">
        <v>1250</v>
      </c>
      <c r="B2425" s="12">
        <v>46349</v>
      </c>
      <c r="C2425" s="11">
        <f t="shared" si="259"/>
        <v>2026</v>
      </c>
      <c r="D2425" s="13" t="str">
        <f t="shared" si="260"/>
        <v>Nov</v>
      </c>
      <c r="E2425" s="14" t="str">
        <f t="shared" si="261"/>
        <v>Q4</v>
      </c>
      <c r="F2425" s="11" t="s">
        <v>30</v>
      </c>
      <c r="G2425" s="11" t="s">
        <v>67</v>
      </c>
      <c r="H2425" s="11" t="s">
        <v>26</v>
      </c>
      <c r="I2425" s="11" t="s">
        <v>37</v>
      </c>
      <c r="J2425" s="11" t="s">
        <v>38</v>
      </c>
      <c r="K2425" s="11" t="s">
        <v>39</v>
      </c>
      <c r="L2425" s="15">
        <v>6</v>
      </c>
      <c r="M2425" s="16">
        <v>36.35</v>
      </c>
      <c r="N2425" s="17">
        <v>0</v>
      </c>
      <c r="O2425" s="16">
        <v>13.24</v>
      </c>
      <c r="P2425" s="16">
        <f t="shared" si="262"/>
        <v>218.1</v>
      </c>
      <c r="Q2425" s="16">
        <f t="shared" si="263"/>
        <v>79.44</v>
      </c>
      <c r="R2425" s="16">
        <f t="shared" si="264"/>
        <v>138.66</v>
      </c>
      <c r="S2425" s="18">
        <f t="shared" si="265"/>
        <v>0.63576341127922997</v>
      </c>
      <c r="T2425" s="19">
        <f>YEAR(SalesDataTable[[#This Row],[Order Date]])</f>
        <v>2026</v>
      </c>
      <c r="U2425" s="18" t="str">
        <f>"Q"&amp;ROUNDUP(MONTH(SalesDataTable[[#This Row],[Order Date]])/3,0)</f>
        <v>Q4</v>
      </c>
      <c r="V2425" s="15">
        <f>MONTH(SalesDataTable[[#This Row],[Order Date]])</f>
        <v>11</v>
      </c>
      <c r="W2425" s="18" t="str">
        <f>TEXT(SalesDataTable[[#This Row],[Order Date]],"mmm")</f>
        <v>Nov</v>
      </c>
    </row>
    <row r="2426" spans="1:23" ht="15.6">
      <c r="A2426" s="11">
        <v>2584</v>
      </c>
      <c r="B2426" s="12">
        <v>46349</v>
      </c>
      <c r="C2426" s="11">
        <f t="shared" si="259"/>
        <v>2026</v>
      </c>
      <c r="D2426" s="13" t="str">
        <f t="shared" si="260"/>
        <v>Nov</v>
      </c>
      <c r="E2426" s="14" t="str">
        <f t="shared" si="261"/>
        <v>Q4</v>
      </c>
      <c r="F2426" s="11" t="s">
        <v>30</v>
      </c>
      <c r="G2426" s="11" t="s">
        <v>51</v>
      </c>
      <c r="H2426" s="11" t="s">
        <v>32</v>
      </c>
      <c r="I2426" s="11" t="s">
        <v>27</v>
      </c>
      <c r="J2426" s="11" t="s">
        <v>47</v>
      </c>
      <c r="K2426" s="11" t="s">
        <v>53</v>
      </c>
      <c r="L2426" s="15">
        <v>15</v>
      </c>
      <c r="M2426" s="16">
        <v>192.23</v>
      </c>
      <c r="N2426" s="17">
        <v>0.15</v>
      </c>
      <c r="O2426" s="16">
        <v>106.34</v>
      </c>
      <c r="P2426" s="16">
        <f t="shared" si="262"/>
        <v>2450.9324999999999</v>
      </c>
      <c r="Q2426" s="16">
        <f t="shared" si="263"/>
        <v>1595.1</v>
      </c>
      <c r="R2426" s="16">
        <f t="shared" si="264"/>
        <v>855.83249999999998</v>
      </c>
      <c r="S2426" s="18">
        <f t="shared" si="265"/>
        <v>0.34918648310388001</v>
      </c>
      <c r="T2426" s="19">
        <f>YEAR(SalesDataTable[[#This Row],[Order Date]])</f>
        <v>2026</v>
      </c>
      <c r="U2426" s="18" t="str">
        <f>"Q"&amp;ROUNDUP(MONTH(SalesDataTable[[#This Row],[Order Date]])/3,0)</f>
        <v>Q4</v>
      </c>
      <c r="V2426" s="15">
        <f>MONTH(SalesDataTable[[#This Row],[Order Date]])</f>
        <v>11</v>
      </c>
      <c r="W2426" s="18" t="str">
        <f>TEXT(SalesDataTable[[#This Row],[Order Date]],"mmm")</f>
        <v>Nov</v>
      </c>
    </row>
    <row r="2427" spans="1:23" ht="15.6">
      <c r="A2427" s="11">
        <v>2717</v>
      </c>
      <c r="B2427" s="12">
        <v>46349</v>
      </c>
      <c r="C2427" s="11">
        <f t="shared" si="259"/>
        <v>2026</v>
      </c>
      <c r="D2427" s="13" t="str">
        <f t="shared" si="260"/>
        <v>Nov</v>
      </c>
      <c r="E2427" s="14" t="str">
        <f t="shared" si="261"/>
        <v>Q4</v>
      </c>
      <c r="F2427" s="11" t="s">
        <v>30</v>
      </c>
      <c r="G2427" s="11" t="s">
        <v>67</v>
      </c>
      <c r="H2427" s="11" t="s">
        <v>26</v>
      </c>
      <c r="I2427" s="11" t="s">
        <v>37</v>
      </c>
      <c r="J2427" s="11" t="s">
        <v>38</v>
      </c>
      <c r="K2427" s="11" t="s">
        <v>72</v>
      </c>
      <c r="L2427" s="15">
        <v>2</v>
      </c>
      <c r="M2427" s="16">
        <v>167.9</v>
      </c>
      <c r="N2427" s="17">
        <v>0.15</v>
      </c>
      <c r="O2427" s="16">
        <v>89.55</v>
      </c>
      <c r="P2427" s="16">
        <f t="shared" si="262"/>
        <v>285.43</v>
      </c>
      <c r="Q2427" s="16">
        <f t="shared" si="263"/>
        <v>179.1</v>
      </c>
      <c r="R2427" s="16">
        <f t="shared" si="264"/>
        <v>106.33</v>
      </c>
      <c r="S2427" s="18">
        <f t="shared" si="265"/>
        <v>0.37252566303472001</v>
      </c>
      <c r="T2427" s="19">
        <f>YEAR(SalesDataTable[[#This Row],[Order Date]])</f>
        <v>2026</v>
      </c>
      <c r="U2427" s="18" t="str">
        <f>"Q"&amp;ROUNDUP(MONTH(SalesDataTable[[#This Row],[Order Date]])/3,0)</f>
        <v>Q4</v>
      </c>
      <c r="V2427" s="15">
        <f>MONTH(SalesDataTable[[#This Row],[Order Date]])</f>
        <v>11</v>
      </c>
      <c r="W2427" s="18" t="str">
        <f>TEXT(SalesDataTable[[#This Row],[Order Date]],"mmm")</f>
        <v>Nov</v>
      </c>
    </row>
    <row r="2428" spans="1:23" ht="15.6">
      <c r="A2428" s="11">
        <v>2737</v>
      </c>
      <c r="B2428" s="12">
        <v>46349</v>
      </c>
      <c r="C2428" s="11">
        <f t="shared" si="259"/>
        <v>2026</v>
      </c>
      <c r="D2428" s="13" t="str">
        <f t="shared" si="260"/>
        <v>Nov</v>
      </c>
      <c r="E2428" s="14" t="str">
        <f t="shared" si="261"/>
        <v>Q4</v>
      </c>
      <c r="F2428" s="11" t="s">
        <v>30</v>
      </c>
      <c r="G2428" s="11" t="s">
        <v>51</v>
      </c>
      <c r="H2428" s="11" t="s">
        <v>26</v>
      </c>
      <c r="I2428" s="11" t="s">
        <v>40</v>
      </c>
      <c r="J2428" s="11" t="s">
        <v>47</v>
      </c>
      <c r="K2428" s="11" t="s">
        <v>64</v>
      </c>
      <c r="L2428" s="15">
        <v>2</v>
      </c>
      <c r="M2428" s="16">
        <v>80.709999999999994</v>
      </c>
      <c r="N2428" s="17">
        <v>0.1</v>
      </c>
      <c r="O2428" s="16">
        <v>39.33</v>
      </c>
      <c r="P2428" s="16">
        <f t="shared" si="262"/>
        <v>145.27799999999999</v>
      </c>
      <c r="Q2428" s="16">
        <f t="shared" si="263"/>
        <v>78.66</v>
      </c>
      <c r="R2428" s="16">
        <f t="shared" si="264"/>
        <v>66.617999999999995</v>
      </c>
      <c r="S2428" s="18">
        <f t="shared" si="265"/>
        <v>0.45855532152149697</v>
      </c>
      <c r="T2428" s="19">
        <f>YEAR(SalesDataTable[[#This Row],[Order Date]])</f>
        <v>2026</v>
      </c>
      <c r="U2428" s="18" t="str">
        <f>"Q"&amp;ROUNDUP(MONTH(SalesDataTable[[#This Row],[Order Date]])/3,0)</f>
        <v>Q4</v>
      </c>
      <c r="V2428" s="15">
        <f>MONTH(SalesDataTable[[#This Row],[Order Date]])</f>
        <v>11</v>
      </c>
      <c r="W2428" s="18" t="str">
        <f>TEXT(SalesDataTable[[#This Row],[Order Date]],"mmm")</f>
        <v>Nov</v>
      </c>
    </row>
    <row r="2429" spans="1:23" ht="15.6">
      <c r="A2429" s="11">
        <v>3021</v>
      </c>
      <c r="B2429" s="12">
        <v>46349</v>
      </c>
      <c r="C2429" s="11">
        <f t="shared" si="259"/>
        <v>2026</v>
      </c>
      <c r="D2429" s="13" t="str">
        <f t="shared" si="260"/>
        <v>Nov</v>
      </c>
      <c r="E2429" s="14" t="str">
        <f t="shared" si="261"/>
        <v>Q4</v>
      </c>
      <c r="F2429" s="11" t="s">
        <v>24</v>
      </c>
      <c r="G2429" s="11" t="s">
        <v>74</v>
      </c>
      <c r="H2429" s="11" t="s">
        <v>26</v>
      </c>
      <c r="I2429" s="11" t="s">
        <v>40</v>
      </c>
      <c r="J2429" s="11" t="s">
        <v>33</v>
      </c>
      <c r="K2429" s="11" t="s">
        <v>70</v>
      </c>
      <c r="L2429" s="15">
        <v>1</v>
      </c>
      <c r="M2429" s="16">
        <v>71.66</v>
      </c>
      <c r="N2429" s="17">
        <v>0.2</v>
      </c>
      <c r="O2429" s="16">
        <v>31.83</v>
      </c>
      <c r="P2429" s="16">
        <f t="shared" si="262"/>
        <v>57.328000000000003</v>
      </c>
      <c r="Q2429" s="16">
        <f t="shared" si="263"/>
        <v>31.83</v>
      </c>
      <c r="R2429" s="16">
        <f t="shared" si="264"/>
        <v>25.498000000000001</v>
      </c>
      <c r="S2429" s="18">
        <f t="shared" si="265"/>
        <v>0.44477393245883301</v>
      </c>
      <c r="T2429" s="19">
        <f>YEAR(SalesDataTable[[#This Row],[Order Date]])</f>
        <v>2026</v>
      </c>
      <c r="U2429" s="18" t="str">
        <f>"Q"&amp;ROUNDUP(MONTH(SalesDataTable[[#This Row],[Order Date]])/3,0)</f>
        <v>Q4</v>
      </c>
      <c r="V2429" s="15">
        <f>MONTH(SalesDataTable[[#This Row],[Order Date]])</f>
        <v>11</v>
      </c>
      <c r="W2429" s="18" t="str">
        <f>TEXT(SalesDataTable[[#This Row],[Order Date]],"mmm")</f>
        <v>Nov</v>
      </c>
    </row>
    <row r="2430" spans="1:23" ht="15.6">
      <c r="A2430" s="11">
        <v>5199</v>
      </c>
      <c r="B2430" s="12">
        <v>46349</v>
      </c>
      <c r="C2430" s="11">
        <f t="shared" si="259"/>
        <v>2026</v>
      </c>
      <c r="D2430" s="13" t="str">
        <f t="shared" si="260"/>
        <v>Nov</v>
      </c>
      <c r="E2430" s="14" t="str">
        <f t="shared" si="261"/>
        <v>Q4</v>
      </c>
      <c r="F2430" s="11" t="s">
        <v>35</v>
      </c>
      <c r="G2430" s="11" t="s">
        <v>42</v>
      </c>
      <c r="H2430" s="11" t="s">
        <v>26</v>
      </c>
      <c r="I2430" s="11" t="s">
        <v>27</v>
      </c>
      <c r="J2430" s="11" t="s">
        <v>47</v>
      </c>
      <c r="K2430" s="11" t="s">
        <v>75</v>
      </c>
      <c r="L2430" s="15">
        <v>5</v>
      </c>
      <c r="M2430" s="16">
        <v>125.23</v>
      </c>
      <c r="N2430" s="17">
        <v>0.05</v>
      </c>
      <c r="O2430" s="16">
        <v>59.84</v>
      </c>
      <c r="P2430" s="16">
        <f t="shared" si="262"/>
        <v>594.84249999999997</v>
      </c>
      <c r="Q2430" s="16">
        <f t="shared" si="263"/>
        <v>299.2</v>
      </c>
      <c r="R2430" s="16">
        <f t="shared" si="264"/>
        <v>295.64249999999998</v>
      </c>
      <c r="S2430" s="18">
        <f t="shared" si="265"/>
        <v>0.49700971265503002</v>
      </c>
      <c r="T2430" s="19">
        <f>YEAR(SalesDataTable[[#This Row],[Order Date]])</f>
        <v>2026</v>
      </c>
      <c r="U2430" s="18" t="str">
        <f>"Q"&amp;ROUNDUP(MONTH(SalesDataTable[[#This Row],[Order Date]])/3,0)</f>
        <v>Q4</v>
      </c>
      <c r="V2430" s="15">
        <f>MONTH(SalesDataTable[[#This Row],[Order Date]])</f>
        <v>11</v>
      </c>
      <c r="W2430" s="18" t="str">
        <f>TEXT(SalesDataTable[[#This Row],[Order Date]],"mmm")</f>
        <v>Nov</v>
      </c>
    </row>
    <row r="2431" spans="1:23" ht="15.6">
      <c r="A2431" s="11">
        <v>1202</v>
      </c>
      <c r="B2431" s="12">
        <v>46350</v>
      </c>
      <c r="C2431" s="11">
        <f t="shared" si="259"/>
        <v>2026</v>
      </c>
      <c r="D2431" s="13" t="str">
        <f t="shared" si="260"/>
        <v>Nov</v>
      </c>
      <c r="E2431" s="14" t="str">
        <f t="shared" si="261"/>
        <v>Q4</v>
      </c>
      <c r="F2431" s="11" t="s">
        <v>24</v>
      </c>
      <c r="G2431" s="11" t="s">
        <v>74</v>
      </c>
      <c r="H2431" s="11" t="s">
        <v>52</v>
      </c>
      <c r="I2431" s="11" t="s">
        <v>27</v>
      </c>
      <c r="J2431" s="11" t="s">
        <v>33</v>
      </c>
      <c r="K2431" s="11" t="s">
        <v>34</v>
      </c>
      <c r="L2431" s="15">
        <v>2</v>
      </c>
      <c r="M2431" s="16">
        <v>91.33</v>
      </c>
      <c r="N2431" s="17">
        <v>0.15</v>
      </c>
      <c r="O2431" s="16">
        <v>45.45</v>
      </c>
      <c r="P2431" s="16">
        <f t="shared" si="262"/>
        <v>155.261</v>
      </c>
      <c r="Q2431" s="16">
        <f t="shared" si="263"/>
        <v>90.9</v>
      </c>
      <c r="R2431" s="16">
        <f t="shared" si="264"/>
        <v>64.361000000000004</v>
      </c>
      <c r="S2431" s="18">
        <f t="shared" si="265"/>
        <v>0.41453423589955002</v>
      </c>
      <c r="T2431" s="19">
        <f>YEAR(SalesDataTable[[#This Row],[Order Date]])</f>
        <v>2026</v>
      </c>
      <c r="U2431" s="18" t="str">
        <f>"Q"&amp;ROUNDUP(MONTH(SalesDataTable[[#This Row],[Order Date]])/3,0)</f>
        <v>Q4</v>
      </c>
      <c r="V2431" s="15">
        <f>MONTH(SalesDataTable[[#This Row],[Order Date]])</f>
        <v>11</v>
      </c>
      <c r="W2431" s="18" t="str">
        <f>TEXT(SalesDataTable[[#This Row],[Order Date]],"mmm")</f>
        <v>Nov</v>
      </c>
    </row>
    <row r="2432" spans="1:23" ht="15.6">
      <c r="A2432" s="11">
        <v>1365</v>
      </c>
      <c r="B2432" s="12">
        <v>46350</v>
      </c>
      <c r="C2432" s="11">
        <f t="shared" si="259"/>
        <v>2026</v>
      </c>
      <c r="D2432" s="13" t="str">
        <f t="shared" si="260"/>
        <v>Nov</v>
      </c>
      <c r="E2432" s="14" t="str">
        <f t="shared" si="261"/>
        <v>Q4</v>
      </c>
      <c r="F2432" s="11" t="s">
        <v>24</v>
      </c>
      <c r="G2432" s="11" t="s">
        <v>25</v>
      </c>
      <c r="H2432" s="11" t="s">
        <v>52</v>
      </c>
      <c r="I2432" s="11" t="s">
        <v>37</v>
      </c>
      <c r="J2432" s="11" t="s">
        <v>33</v>
      </c>
      <c r="K2432" s="11" t="s">
        <v>61</v>
      </c>
      <c r="L2432" s="15">
        <v>4</v>
      </c>
      <c r="M2432" s="16">
        <v>155.91</v>
      </c>
      <c r="N2432" s="17">
        <v>0</v>
      </c>
      <c r="O2432" s="16">
        <v>79.91</v>
      </c>
      <c r="P2432" s="16">
        <f t="shared" si="262"/>
        <v>623.64</v>
      </c>
      <c r="Q2432" s="16">
        <f t="shared" si="263"/>
        <v>319.64</v>
      </c>
      <c r="R2432" s="16">
        <f t="shared" si="264"/>
        <v>304</v>
      </c>
      <c r="S2432" s="18">
        <f t="shared" si="265"/>
        <v>0.48746071451478401</v>
      </c>
      <c r="T2432" s="19">
        <f>YEAR(SalesDataTable[[#This Row],[Order Date]])</f>
        <v>2026</v>
      </c>
      <c r="U2432" s="18" t="str">
        <f>"Q"&amp;ROUNDUP(MONTH(SalesDataTable[[#This Row],[Order Date]])/3,0)</f>
        <v>Q4</v>
      </c>
      <c r="V2432" s="15">
        <f>MONTH(SalesDataTable[[#This Row],[Order Date]])</f>
        <v>11</v>
      </c>
      <c r="W2432" s="18" t="str">
        <f>TEXT(SalesDataTable[[#This Row],[Order Date]],"mmm")</f>
        <v>Nov</v>
      </c>
    </row>
    <row r="2433" spans="1:23" ht="15.6">
      <c r="A2433" s="11">
        <v>2575</v>
      </c>
      <c r="B2433" s="12">
        <v>46350</v>
      </c>
      <c r="C2433" s="11">
        <f t="shared" si="259"/>
        <v>2026</v>
      </c>
      <c r="D2433" s="13" t="str">
        <f t="shared" si="260"/>
        <v>Nov</v>
      </c>
      <c r="E2433" s="14" t="str">
        <f t="shared" si="261"/>
        <v>Q4</v>
      </c>
      <c r="F2433" s="11" t="s">
        <v>35</v>
      </c>
      <c r="G2433" s="11" t="s">
        <v>63</v>
      </c>
      <c r="H2433" s="11" t="s">
        <v>43</v>
      </c>
      <c r="I2433" s="11" t="s">
        <v>27</v>
      </c>
      <c r="J2433" s="11" t="s">
        <v>58</v>
      </c>
      <c r="K2433" s="11" t="s">
        <v>59</v>
      </c>
      <c r="L2433" s="15">
        <v>1</v>
      </c>
      <c r="M2433" s="16">
        <v>39.42</v>
      </c>
      <c r="N2433" s="17">
        <v>0</v>
      </c>
      <c r="O2433" s="16">
        <v>14.63</v>
      </c>
      <c r="P2433" s="16">
        <f t="shared" si="262"/>
        <v>39.42</v>
      </c>
      <c r="Q2433" s="16">
        <f t="shared" si="263"/>
        <v>14.63</v>
      </c>
      <c r="R2433" s="16">
        <f t="shared" si="264"/>
        <v>24.79</v>
      </c>
      <c r="S2433" s="18">
        <f t="shared" si="265"/>
        <v>0.62886859462201905</v>
      </c>
      <c r="T2433" s="19">
        <f>YEAR(SalesDataTable[[#This Row],[Order Date]])</f>
        <v>2026</v>
      </c>
      <c r="U2433" s="18" t="str">
        <f>"Q"&amp;ROUNDUP(MONTH(SalesDataTable[[#This Row],[Order Date]])/3,0)</f>
        <v>Q4</v>
      </c>
      <c r="V2433" s="15">
        <f>MONTH(SalesDataTable[[#This Row],[Order Date]])</f>
        <v>11</v>
      </c>
      <c r="W2433" s="18" t="str">
        <f>TEXT(SalesDataTable[[#This Row],[Order Date]],"mmm")</f>
        <v>Nov</v>
      </c>
    </row>
    <row r="2434" spans="1:23" ht="15.6">
      <c r="A2434" s="11">
        <v>2673</v>
      </c>
      <c r="B2434" s="12">
        <v>46350</v>
      </c>
      <c r="C2434" s="11">
        <f t="shared" ref="C2434:C2497" si="266">YEAR(B2434)</f>
        <v>2026</v>
      </c>
      <c r="D2434" s="13" t="str">
        <f t="shared" ref="D2434:D2497" si="267">TEXT(B2434,"MMM")</f>
        <v>Nov</v>
      </c>
      <c r="E2434" s="14" t="str">
        <f t="shared" ref="E2434:E2497" si="268">"Q"&amp;ROUNDUP(MONTH(B2434)/3,0)</f>
        <v>Q4</v>
      </c>
      <c r="F2434" s="11" t="s">
        <v>35</v>
      </c>
      <c r="G2434" s="11" t="s">
        <v>36</v>
      </c>
      <c r="H2434" s="11" t="s">
        <v>26</v>
      </c>
      <c r="I2434" s="11" t="s">
        <v>27</v>
      </c>
      <c r="J2434" s="11" t="s">
        <v>28</v>
      </c>
      <c r="K2434" s="11" t="s">
        <v>46</v>
      </c>
      <c r="L2434" s="15">
        <v>2</v>
      </c>
      <c r="M2434" s="16">
        <v>51.56</v>
      </c>
      <c r="N2434" s="17">
        <v>0.05</v>
      </c>
      <c r="O2434" s="16">
        <v>22.7</v>
      </c>
      <c r="P2434" s="16">
        <f t="shared" ref="P2434:P2497" si="269">L2434*M2434*(1-N2434)</f>
        <v>97.963999999999999</v>
      </c>
      <c r="Q2434" s="16">
        <f t="shared" ref="Q2434:Q2497" si="270">L2434*O2434</f>
        <v>45.4</v>
      </c>
      <c r="R2434" s="16">
        <f t="shared" ref="R2434:R2497" si="271">P2434-Q2434</f>
        <v>52.564</v>
      </c>
      <c r="S2434" s="18">
        <f t="shared" ref="S2434:S2497" si="272">IFERROR(R2434/P2434,0)</f>
        <v>0.53656445224776494</v>
      </c>
      <c r="T2434" s="19">
        <f>YEAR(SalesDataTable[[#This Row],[Order Date]])</f>
        <v>2026</v>
      </c>
      <c r="U2434" s="18" t="str">
        <f>"Q"&amp;ROUNDUP(MONTH(SalesDataTable[[#This Row],[Order Date]])/3,0)</f>
        <v>Q4</v>
      </c>
      <c r="V2434" s="15">
        <f>MONTH(SalesDataTable[[#This Row],[Order Date]])</f>
        <v>11</v>
      </c>
      <c r="W2434" s="18" t="str">
        <f>TEXT(SalesDataTable[[#This Row],[Order Date]],"mmm")</f>
        <v>Nov</v>
      </c>
    </row>
    <row r="2435" spans="1:23" ht="15.6">
      <c r="A2435" s="11">
        <v>4145</v>
      </c>
      <c r="B2435" s="12">
        <v>46350</v>
      </c>
      <c r="C2435" s="11">
        <f t="shared" si="266"/>
        <v>2026</v>
      </c>
      <c r="D2435" s="13" t="str">
        <f t="shared" si="267"/>
        <v>Nov</v>
      </c>
      <c r="E2435" s="14" t="str">
        <f t="shared" si="268"/>
        <v>Q4</v>
      </c>
      <c r="F2435" s="11" t="s">
        <v>24</v>
      </c>
      <c r="G2435" s="11" t="s">
        <v>25</v>
      </c>
      <c r="H2435" s="11" t="s">
        <v>26</v>
      </c>
      <c r="I2435" s="11" t="s">
        <v>27</v>
      </c>
      <c r="J2435" s="11" t="s">
        <v>47</v>
      </c>
      <c r="K2435" s="11" t="s">
        <v>75</v>
      </c>
      <c r="L2435" s="15">
        <v>1</v>
      </c>
      <c r="M2435" s="16">
        <v>120.49</v>
      </c>
      <c r="N2435" s="17">
        <v>0.15</v>
      </c>
      <c r="O2435" s="16">
        <v>61.22</v>
      </c>
      <c r="P2435" s="16">
        <f t="shared" si="269"/>
        <v>102.4165</v>
      </c>
      <c r="Q2435" s="16">
        <f t="shared" si="270"/>
        <v>61.22</v>
      </c>
      <c r="R2435" s="16">
        <f t="shared" si="271"/>
        <v>41.1965</v>
      </c>
      <c r="S2435" s="18">
        <f t="shared" si="272"/>
        <v>0.40224475548373601</v>
      </c>
      <c r="T2435" s="19">
        <f>YEAR(SalesDataTable[[#This Row],[Order Date]])</f>
        <v>2026</v>
      </c>
      <c r="U2435" s="18" t="str">
        <f>"Q"&amp;ROUNDUP(MONTH(SalesDataTable[[#This Row],[Order Date]])/3,0)</f>
        <v>Q4</v>
      </c>
      <c r="V2435" s="15">
        <f>MONTH(SalesDataTable[[#This Row],[Order Date]])</f>
        <v>11</v>
      </c>
      <c r="W2435" s="18" t="str">
        <f>TEXT(SalesDataTable[[#This Row],[Order Date]],"mmm")</f>
        <v>Nov</v>
      </c>
    </row>
    <row r="2436" spans="1:23" ht="15.6">
      <c r="A2436" s="11">
        <v>4610</v>
      </c>
      <c r="B2436" s="12">
        <v>46350</v>
      </c>
      <c r="C2436" s="11">
        <f t="shared" si="266"/>
        <v>2026</v>
      </c>
      <c r="D2436" s="13" t="str">
        <f t="shared" si="267"/>
        <v>Nov</v>
      </c>
      <c r="E2436" s="14" t="str">
        <f t="shared" si="268"/>
        <v>Q4</v>
      </c>
      <c r="F2436" s="11" t="s">
        <v>35</v>
      </c>
      <c r="G2436" s="11" t="s">
        <v>76</v>
      </c>
      <c r="H2436" s="11" t="s">
        <v>43</v>
      </c>
      <c r="I2436" s="11" t="s">
        <v>27</v>
      </c>
      <c r="J2436" s="11" t="s">
        <v>33</v>
      </c>
      <c r="K2436" s="11" t="s">
        <v>61</v>
      </c>
      <c r="L2436" s="15">
        <v>2</v>
      </c>
      <c r="M2436" s="16">
        <v>153.96</v>
      </c>
      <c r="N2436" s="17">
        <v>0</v>
      </c>
      <c r="O2436" s="16">
        <v>79.33</v>
      </c>
      <c r="P2436" s="16">
        <f t="shared" si="269"/>
        <v>307.92</v>
      </c>
      <c r="Q2436" s="16">
        <f t="shared" si="270"/>
        <v>158.66</v>
      </c>
      <c r="R2436" s="16">
        <f t="shared" si="271"/>
        <v>149.26</v>
      </c>
      <c r="S2436" s="18">
        <f t="shared" si="272"/>
        <v>0.484736295141595</v>
      </c>
      <c r="T2436" s="19">
        <f>YEAR(SalesDataTable[[#This Row],[Order Date]])</f>
        <v>2026</v>
      </c>
      <c r="U2436" s="18" t="str">
        <f>"Q"&amp;ROUNDUP(MONTH(SalesDataTable[[#This Row],[Order Date]])/3,0)</f>
        <v>Q4</v>
      </c>
      <c r="V2436" s="15">
        <f>MONTH(SalesDataTable[[#This Row],[Order Date]])</f>
        <v>11</v>
      </c>
      <c r="W2436" s="18" t="str">
        <f>TEXT(SalesDataTable[[#This Row],[Order Date]],"mmm")</f>
        <v>Nov</v>
      </c>
    </row>
    <row r="2437" spans="1:23" ht="15.6">
      <c r="A2437" s="11">
        <v>4721</v>
      </c>
      <c r="B2437" s="12">
        <v>46350</v>
      </c>
      <c r="C2437" s="11">
        <f t="shared" si="266"/>
        <v>2026</v>
      </c>
      <c r="D2437" s="13" t="str">
        <f t="shared" si="267"/>
        <v>Nov</v>
      </c>
      <c r="E2437" s="14" t="str">
        <f t="shared" si="268"/>
        <v>Q4</v>
      </c>
      <c r="F2437" s="11" t="s">
        <v>35</v>
      </c>
      <c r="G2437" s="11" t="s">
        <v>76</v>
      </c>
      <c r="H2437" s="11" t="s">
        <v>43</v>
      </c>
      <c r="I2437" s="11" t="s">
        <v>37</v>
      </c>
      <c r="J2437" s="11" t="s">
        <v>28</v>
      </c>
      <c r="K2437" s="11" t="s">
        <v>50</v>
      </c>
      <c r="L2437" s="15">
        <v>1</v>
      </c>
      <c r="M2437" s="16">
        <v>39.85</v>
      </c>
      <c r="N2437" s="17">
        <v>0</v>
      </c>
      <c r="O2437" s="16">
        <v>16.3</v>
      </c>
      <c r="P2437" s="16">
        <f t="shared" si="269"/>
        <v>39.85</v>
      </c>
      <c r="Q2437" s="16">
        <f t="shared" si="270"/>
        <v>16.3</v>
      </c>
      <c r="R2437" s="16">
        <f t="shared" si="271"/>
        <v>23.55</v>
      </c>
      <c r="S2437" s="18">
        <f t="shared" si="272"/>
        <v>0.59096612296110396</v>
      </c>
      <c r="T2437" s="19">
        <f>YEAR(SalesDataTable[[#This Row],[Order Date]])</f>
        <v>2026</v>
      </c>
      <c r="U2437" s="18" t="str">
        <f>"Q"&amp;ROUNDUP(MONTH(SalesDataTable[[#This Row],[Order Date]])/3,0)</f>
        <v>Q4</v>
      </c>
      <c r="V2437" s="15">
        <f>MONTH(SalesDataTable[[#This Row],[Order Date]])</f>
        <v>11</v>
      </c>
      <c r="W2437" s="18" t="str">
        <f>TEXT(SalesDataTable[[#This Row],[Order Date]],"mmm")</f>
        <v>Nov</v>
      </c>
    </row>
    <row r="2438" spans="1:23" ht="15.6">
      <c r="A2438" s="11">
        <v>324</v>
      </c>
      <c r="B2438" s="12">
        <v>46351</v>
      </c>
      <c r="C2438" s="11">
        <f t="shared" si="266"/>
        <v>2026</v>
      </c>
      <c r="D2438" s="13" t="str">
        <f t="shared" si="267"/>
        <v>Nov</v>
      </c>
      <c r="E2438" s="14" t="str">
        <f t="shared" si="268"/>
        <v>Q4</v>
      </c>
      <c r="F2438" s="11" t="s">
        <v>44</v>
      </c>
      <c r="G2438" s="11" t="s">
        <v>71</v>
      </c>
      <c r="H2438" s="11" t="s">
        <v>52</v>
      </c>
      <c r="I2438" s="11" t="s">
        <v>27</v>
      </c>
      <c r="J2438" s="11" t="s">
        <v>28</v>
      </c>
      <c r="K2438" s="11" t="s">
        <v>54</v>
      </c>
      <c r="L2438" s="15">
        <v>2</v>
      </c>
      <c r="M2438" s="16">
        <v>103.88</v>
      </c>
      <c r="N2438" s="17">
        <v>0.15</v>
      </c>
      <c r="O2438" s="16">
        <v>49.26</v>
      </c>
      <c r="P2438" s="16">
        <f t="shared" si="269"/>
        <v>176.596</v>
      </c>
      <c r="Q2438" s="16">
        <f t="shared" si="270"/>
        <v>98.52</v>
      </c>
      <c r="R2438" s="16">
        <f t="shared" si="271"/>
        <v>78.075999999999993</v>
      </c>
      <c r="S2438" s="18">
        <f t="shared" si="272"/>
        <v>0.442116469229201</v>
      </c>
      <c r="T2438" s="19">
        <f>YEAR(SalesDataTable[[#This Row],[Order Date]])</f>
        <v>2026</v>
      </c>
      <c r="U2438" s="18" t="str">
        <f>"Q"&amp;ROUNDUP(MONTH(SalesDataTable[[#This Row],[Order Date]])/3,0)</f>
        <v>Q4</v>
      </c>
      <c r="V2438" s="15">
        <f>MONTH(SalesDataTable[[#This Row],[Order Date]])</f>
        <v>11</v>
      </c>
      <c r="W2438" s="18" t="str">
        <f>TEXT(SalesDataTable[[#This Row],[Order Date]],"mmm")</f>
        <v>Nov</v>
      </c>
    </row>
    <row r="2439" spans="1:23" ht="15.6">
      <c r="A2439" s="11">
        <v>559</v>
      </c>
      <c r="B2439" s="12">
        <v>46351</v>
      </c>
      <c r="C2439" s="11">
        <f t="shared" si="266"/>
        <v>2026</v>
      </c>
      <c r="D2439" s="13" t="str">
        <f t="shared" si="267"/>
        <v>Nov</v>
      </c>
      <c r="E2439" s="14" t="str">
        <f t="shared" si="268"/>
        <v>Q4</v>
      </c>
      <c r="F2439" s="11" t="s">
        <v>44</v>
      </c>
      <c r="G2439" s="11" t="s">
        <v>55</v>
      </c>
      <c r="H2439" s="11" t="s">
        <v>26</v>
      </c>
      <c r="I2439" s="11" t="s">
        <v>27</v>
      </c>
      <c r="J2439" s="11" t="s">
        <v>38</v>
      </c>
      <c r="K2439" s="11" t="s">
        <v>68</v>
      </c>
      <c r="L2439" s="15">
        <v>2</v>
      </c>
      <c r="M2439" s="16">
        <v>134.19</v>
      </c>
      <c r="N2439" s="17">
        <v>0.1</v>
      </c>
      <c r="O2439" s="16">
        <v>65.39</v>
      </c>
      <c r="P2439" s="16">
        <f t="shared" si="269"/>
        <v>241.542</v>
      </c>
      <c r="Q2439" s="16">
        <f t="shared" si="270"/>
        <v>130.78</v>
      </c>
      <c r="R2439" s="16">
        <f t="shared" si="271"/>
        <v>110.762</v>
      </c>
      <c r="S2439" s="18">
        <f t="shared" si="272"/>
        <v>0.45856207202060101</v>
      </c>
      <c r="T2439" s="19">
        <f>YEAR(SalesDataTable[[#This Row],[Order Date]])</f>
        <v>2026</v>
      </c>
      <c r="U2439" s="18" t="str">
        <f>"Q"&amp;ROUNDUP(MONTH(SalesDataTable[[#This Row],[Order Date]])/3,0)</f>
        <v>Q4</v>
      </c>
      <c r="V2439" s="15">
        <f>MONTH(SalesDataTable[[#This Row],[Order Date]])</f>
        <v>11</v>
      </c>
      <c r="W2439" s="18" t="str">
        <f>TEXT(SalesDataTable[[#This Row],[Order Date]],"mmm")</f>
        <v>Nov</v>
      </c>
    </row>
    <row r="2440" spans="1:23" ht="15.6">
      <c r="A2440" s="11">
        <v>1108</v>
      </c>
      <c r="B2440" s="12">
        <v>46351</v>
      </c>
      <c r="C2440" s="11">
        <f t="shared" si="266"/>
        <v>2026</v>
      </c>
      <c r="D2440" s="13" t="str">
        <f t="shared" si="267"/>
        <v>Nov</v>
      </c>
      <c r="E2440" s="14" t="str">
        <f t="shared" si="268"/>
        <v>Q4</v>
      </c>
      <c r="F2440" s="11" t="s">
        <v>30</v>
      </c>
      <c r="G2440" s="11" t="s">
        <v>31</v>
      </c>
      <c r="H2440" s="11" t="s">
        <v>52</v>
      </c>
      <c r="I2440" s="11" t="s">
        <v>37</v>
      </c>
      <c r="J2440" s="11" t="s">
        <v>38</v>
      </c>
      <c r="K2440" s="11" t="s">
        <v>39</v>
      </c>
      <c r="L2440" s="15">
        <v>1</v>
      </c>
      <c r="M2440" s="16">
        <v>37.06</v>
      </c>
      <c r="N2440" s="17">
        <v>0.1</v>
      </c>
      <c r="O2440" s="16">
        <v>13.18</v>
      </c>
      <c r="P2440" s="16">
        <f t="shared" si="269"/>
        <v>33.353999999999999</v>
      </c>
      <c r="Q2440" s="16">
        <f t="shared" si="270"/>
        <v>13.18</v>
      </c>
      <c r="R2440" s="16">
        <f t="shared" si="271"/>
        <v>20.173999999999999</v>
      </c>
      <c r="S2440" s="18">
        <f t="shared" si="272"/>
        <v>0.60484499610241704</v>
      </c>
      <c r="T2440" s="19">
        <f>YEAR(SalesDataTable[[#This Row],[Order Date]])</f>
        <v>2026</v>
      </c>
      <c r="U2440" s="18" t="str">
        <f>"Q"&amp;ROUNDUP(MONTH(SalesDataTable[[#This Row],[Order Date]])/3,0)</f>
        <v>Q4</v>
      </c>
      <c r="V2440" s="15">
        <f>MONTH(SalesDataTable[[#This Row],[Order Date]])</f>
        <v>11</v>
      </c>
      <c r="W2440" s="18" t="str">
        <f>TEXT(SalesDataTable[[#This Row],[Order Date]],"mmm")</f>
        <v>Nov</v>
      </c>
    </row>
    <row r="2441" spans="1:23" ht="15.6">
      <c r="A2441" s="11">
        <v>1344</v>
      </c>
      <c r="B2441" s="12">
        <v>46351</v>
      </c>
      <c r="C2441" s="11">
        <f t="shared" si="266"/>
        <v>2026</v>
      </c>
      <c r="D2441" s="13" t="str">
        <f t="shared" si="267"/>
        <v>Nov</v>
      </c>
      <c r="E2441" s="14" t="str">
        <f t="shared" si="268"/>
        <v>Q4</v>
      </c>
      <c r="F2441" s="11" t="s">
        <v>35</v>
      </c>
      <c r="G2441" s="11" t="s">
        <v>63</v>
      </c>
      <c r="H2441" s="11" t="s">
        <v>26</v>
      </c>
      <c r="I2441" s="11" t="s">
        <v>37</v>
      </c>
      <c r="J2441" s="11" t="s">
        <v>38</v>
      </c>
      <c r="K2441" s="11" t="s">
        <v>68</v>
      </c>
      <c r="L2441" s="15">
        <v>4</v>
      </c>
      <c r="M2441" s="16">
        <v>135.21</v>
      </c>
      <c r="N2441" s="17">
        <v>0.05</v>
      </c>
      <c r="O2441" s="16">
        <v>68.64</v>
      </c>
      <c r="P2441" s="16">
        <f t="shared" si="269"/>
        <v>513.798</v>
      </c>
      <c r="Q2441" s="16">
        <f t="shared" si="270"/>
        <v>274.56</v>
      </c>
      <c r="R2441" s="16">
        <f t="shared" si="271"/>
        <v>239.238</v>
      </c>
      <c r="S2441" s="18">
        <f t="shared" si="272"/>
        <v>0.46562656919645501</v>
      </c>
      <c r="T2441" s="19">
        <f>YEAR(SalesDataTable[[#This Row],[Order Date]])</f>
        <v>2026</v>
      </c>
      <c r="U2441" s="18" t="str">
        <f>"Q"&amp;ROUNDUP(MONTH(SalesDataTable[[#This Row],[Order Date]])/3,0)</f>
        <v>Q4</v>
      </c>
      <c r="V2441" s="15">
        <f>MONTH(SalesDataTable[[#This Row],[Order Date]])</f>
        <v>11</v>
      </c>
      <c r="W2441" s="18" t="str">
        <f>TEXT(SalesDataTable[[#This Row],[Order Date]],"mmm")</f>
        <v>Nov</v>
      </c>
    </row>
    <row r="2442" spans="1:23" ht="15.6">
      <c r="A2442" s="11">
        <v>1922</v>
      </c>
      <c r="B2442" s="12">
        <v>46351</v>
      </c>
      <c r="C2442" s="11">
        <f t="shared" si="266"/>
        <v>2026</v>
      </c>
      <c r="D2442" s="13" t="str">
        <f t="shared" si="267"/>
        <v>Nov</v>
      </c>
      <c r="E2442" s="14" t="str">
        <f t="shared" si="268"/>
        <v>Q4</v>
      </c>
      <c r="F2442" s="11" t="s">
        <v>24</v>
      </c>
      <c r="G2442" s="11" t="s">
        <v>60</v>
      </c>
      <c r="H2442" s="11" t="s">
        <v>52</v>
      </c>
      <c r="I2442" s="11" t="s">
        <v>27</v>
      </c>
      <c r="J2442" s="11" t="s">
        <v>33</v>
      </c>
      <c r="K2442" s="11" t="s">
        <v>41</v>
      </c>
      <c r="L2442" s="15">
        <v>2</v>
      </c>
      <c r="M2442" s="16">
        <v>145.77000000000001</v>
      </c>
      <c r="N2442" s="17">
        <v>0.1</v>
      </c>
      <c r="O2442" s="16">
        <v>78.14</v>
      </c>
      <c r="P2442" s="16">
        <f t="shared" si="269"/>
        <v>262.38600000000002</v>
      </c>
      <c r="Q2442" s="16">
        <f t="shared" si="270"/>
        <v>156.28</v>
      </c>
      <c r="R2442" s="16">
        <f t="shared" si="271"/>
        <v>106.10599999999999</v>
      </c>
      <c r="S2442" s="18">
        <f t="shared" si="272"/>
        <v>0.40438895367893102</v>
      </c>
      <c r="T2442" s="19">
        <f>YEAR(SalesDataTable[[#This Row],[Order Date]])</f>
        <v>2026</v>
      </c>
      <c r="U2442" s="18" t="str">
        <f>"Q"&amp;ROUNDUP(MONTH(SalesDataTable[[#This Row],[Order Date]])/3,0)</f>
        <v>Q4</v>
      </c>
      <c r="V2442" s="15">
        <f>MONTH(SalesDataTable[[#This Row],[Order Date]])</f>
        <v>11</v>
      </c>
      <c r="W2442" s="18" t="str">
        <f>TEXT(SalesDataTable[[#This Row],[Order Date]],"mmm")</f>
        <v>Nov</v>
      </c>
    </row>
    <row r="2443" spans="1:23" ht="15.6">
      <c r="A2443" s="11">
        <v>2343</v>
      </c>
      <c r="B2443" s="12">
        <v>46351</v>
      </c>
      <c r="C2443" s="11">
        <f t="shared" si="266"/>
        <v>2026</v>
      </c>
      <c r="D2443" s="13" t="str">
        <f t="shared" si="267"/>
        <v>Nov</v>
      </c>
      <c r="E2443" s="14" t="str">
        <f t="shared" si="268"/>
        <v>Q4</v>
      </c>
      <c r="F2443" s="11" t="s">
        <v>24</v>
      </c>
      <c r="G2443" s="11" t="s">
        <v>74</v>
      </c>
      <c r="H2443" s="11" t="s">
        <v>43</v>
      </c>
      <c r="I2443" s="11" t="s">
        <v>37</v>
      </c>
      <c r="J2443" s="11" t="s">
        <v>47</v>
      </c>
      <c r="K2443" s="11" t="s">
        <v>75</v>
      </c>
      <c r="L2443" s="15">
        <v>1</v>
      </c>
      <c r="M2443" s="16">
        <v>121.53</v>
      </c>
      <c r="N2443" s="17">
        <v>0.15</v>
      </c>
      <c r="O2443" s="16">
        <v>62.14</v>
      </c>
      <c r="P2443" s="16">
        <f t="shared" si="269"/>
        <v>103.3005</v>
      </c>
      <c r="Q2443" s="16">
        <f t="shared" si="270"/>
        <v>62.14</v>
      </c>
      <c r="R2443" s="16">
        <f t="shared" si="271"/>
        <v>41.160499999999999</v>
      </c>
      <c r="S2443" s="18">
        <f t="shared" si="272"/>
        <v>0.39845402490791398</v>
      </c>
      <c r="T2443" s="19">
        <f>YEAR(SalesDataTable[[#This Row],[Order Date]])</f>
        <v>2026</v>
      </c>
      <c r="U2443" s="18" t="str">
        <f>"Q"&amp;ROUNDUP(MONTH(SalesDataTable[[#This Row],[Order Date]])/3,0)</f>
        <v>Q4</v>
      </c>
      <c r="V2443" s="15">
        <f>MONTH(SalesDataTable[[#This Row],[Order Date]])</f>
        <v>11</v>
      </c>
      <c r="W2443" s="18" t="str">
        <f>TEXT(SalesDataTable[[#This Row],[Order Date]],"mmm")</f>
        <v>Nov</v>
      </c>
    </row>
    <row r="2444" spans="1:23" ht="15.6">
      <c r="A2444" s="11">
        <v>2466</v>
      </c>
      <c r="B2444" s="12">
        <v>46351</v>
      </c>
      <c r="C2444" s="11">
        <f t="shared" si="266"/>
        <v>2026</v>
      </c>
      <c r="D2444" s="13" t="str">
        <f t="shared" si="267"/>
        <v>Nov</v>
      </c>
      <c r="E2444" s="14" t="str">
        <f t="shared" si="268"/>
        <v>Q4</v>
      </c>
      <c r="F2444" s="11" t="s">
        <v>35</v>
      </c>
      <c r="G2444" s="11" t="s">
        <v>36</v>
      </c>
      <c r="H2444" s="11" t="s">
        <v>26</v>
      </c>
      <c r="I2444" s="11" t="s">
        <v>40</v>
      </c>
      <c r="J2444" s="11" t="s">
        <v>28</v>
      </c>
      <c r="K2444" s="11" t="s">
        <v>50</v>
      </c>
      <c r="L2444" s="15">
        <v>2</v>
      </c>
      <c r="M2444" s="16">
        <v>40.51</v>
      </c>
      <c r="N2444" s="17">
        <v>0.05</v>
      </c>
      <c r="O2444" s="16">
        <v>16.45</v>
      </c>
      <c r="P2444" s="16">
        <f t="shared" si="269"/>
        <v>76.968999999999994</v>
      </c>
      <c r="Q2444" s="16">
        <f t="shared" si="270"/>
        <v>32.9</v>
      </c>
      <c r="R2444" s="16">
        <f t="shared" si="271"/>
        <v>44.069000000000003</v>
      </c>
      <c r="S2444" s="18">
        <f t="shared" si="272"/>
        <v>0.57255518455482102</v>
      </c>
      <c r="T2444" s="19">
        <f>YEAR(SalesDataTable[[#This Row],[Order Date]])</f>
        <v>2026</v>
      </c>
      <c r="U2444" s="18" t="str">
        <f>"Q"&amp;ROUNDUP(MONTH(SalesDataTable[[#This Row],[Order Date]])/3,0)</f>
        <v>Q4</v>
      </c>
      <c r="V2444" s="15">
        <f>MONTH(SalesDataTable[[#This Row],[Order Date]])</f>
        <v>11</v>
      </c>
      <c r="W2444" s="18" t="str">
        <f>TEXT(SalesDataTable[[#This Row],[Order Date]],"mmm")</f>
        <v>Nov</v>
      </c>
    </row>
    <row r="2445" spans="1:23" ht="15.6">
      <c r="A2445" s="11">
        <v>2647</v>
      </c>
      <c r="B2445" s="12">
        <v>46351</v>
      </c>
      <c r="C2445" s="11">
        <f t="shared" si="266"/>
        <v>2026</v>
      </c>
      <c r="D2445" s="13" t="str">
        <f t="shared" si="267"/>
        <v>Nov</v>
      </c>
      <c r="E2445" s="14" t="str">
        <f t="shared" si="268"/>
        <v>Q4</v>
      </c>
      <c r="F2445" s="11" t="s">
        <v>35</v>
      </c>
      <c r="G2445" s="11" t="s">
        <v>49</v>
      </c>
      <c r="H2445" s="11" t="s">
        <v>26</v>
      </c>
      <c r="I2445" s="11" t="s">
        <v>37</v>
      </c>
      <c r="J2445" s="11" t="s">
        <v>33</v>
      </c>
      <c r="K2445" s="11" t="s">
        <v>70</v>
      </c>
      <c r="L2445" s="15">
        <v>1</v>
      </c>
      <c r="M2445" s="16">
        <v>70.099999999999994</v>
      </c>
      <c r="N2445" s="17">
        <v>0.15</v>
      </c>
      <c r="O2445" s="16">
        <v>32.28</v>
      </c>
      <c r="P2445" s="16">
        <f t="shared" si="269"/>
        <v>59.585000000000001</v>
      </c>
      <c r="Q2445" s="16">
        <f t="shared" si="270"/>
        <v>32.28</v>
      </c>
      <c r="R2445" s="16">
        <f t="shared" si="271"/>
        <v>27.305</v>
      </c>
      <c r="S2445" s="18">
        <f t="shared" si="272"/>
        <v>0.45825291600235002</v>
      </c>
      <c r="T2445" s="19">
        <f>YEAR(SalesDataTable[[#This Row],[Order Date]])</f>
        <v>2026</v>
      </c>
      <c r="U2445" s="18" t="str">
        <f>"Q"&amp;ROUNDUP(MONTH(SalesDataTable[[#This Row],[Order Date]])/3,0)</f>
        <v>Q4</v>
      </c>
      <c r="V2445" s="15">
        <f>MONTH(SalesDataTable[[#This Row],[Order Date]])</f>
        <v>11</v>
      </c>
      <c r="W2445" s="18" t="str">
        <f>TEXT(SalesDataTable[[#This Row],[Order Date]],"mmm")</f>
        <v>Nov</v>
      </c>
    </row>
    <row r="2446" spans="1:23" ht="15.6">
      <c r="A2446" s="11">
        <v>2958</v>
      </c>
      <c r="B2446" s="12">
        <v>46351</v>
      </c>
      <c r="C2446" s="11">
        <f t="shared" si="266"/>
        <v>2026</v>
      </c>
      <c r="D2446" s="13" t="str">
        <f t="shared" si="267"/>
        <v>Nov</v>
      </c>
      <c r="E2446" s="14" t="str">
        <f t="shared" si="268"/>
        <v>Q4</v>
      </c>
      <c r="F2446" s="11" t="s">
        <v>30</v>
      </c>
      <c r="G2446" s="11" t="s">
        <v>67</v>
      </c>
      <c r="H2446" s="11" t="s">
        <v>52</v>
      </c>
      <c r="I2446" s="11" t="s">
        <v>37</v>
      </c>
      <c r="J2446" s="11" t="s">
        <v>33</v>
      </c>
      <c r="K2446" s="11" t="s">
        <v>41</v>
      </c>
      <c r="L2446" s="15">
        <v>1</v>
      </c>
      <c r="M2446" s="16">
        <v>144.25</v>
      </c>
      <c r="N2446" s="17">
        <v>0.1</v>
      </c>
      <c r="O2446" s="16">
        <v>79.55</v>
      </c>
      <c r="P2446" s="16">
        <f t="shared" si="269"/>
        <v>129.82499999999999</v>
      </c>
      <c r="Q2446" s="16">
        <f t="shared" si="270"/>
        <v>79.55</v>
      </c>
      <c r="R2446" s="16">
        <f t="shared" si="271"/>
        <v>50.274999999999999</v>
      </c>
      <c r="S2446" s="18">
        <f t="shared" si="272"/>
        <v>0.38725207009435803</v>
      </c>
      <c r="T2446" s="19">
        <f>YEAR(SalesDataTable[[#This Row],[Order Date]])</f>
        <v>2026</v>
      </c>
      <c r="U2446" s="18" t="str">
        <f>"Q"&amp;ROUNDUP(MONTH(SalesDataTable[[#This Row],[Order Date]])/3,0)</f>
        <v>Q4</v>
      </c>
      <c r="V2446" s="15">
        <f>MONTH(SalesDataTable[[#This Row],[Order Date]])</f>
        <v>11</v>
      </c>
      <c r="W2446" s="18" t="str">
        <f>TEXT(SalesDataTable[[#This Row],[Order Date]],"mmm")</f>
        <v>Nov</v>
      </c>
    </row>
    <row r="2447" spans="1:23" ht="15.6">
      <c r="A2447" s="11">
        <v>3527</v>
      </c>
      <c r="B2447" s="12">
        <v>46351</v>
      </c>
      <c r="C2447" s="11">
        <f t="shared" si="266"/>
        <v>2026</v>
      </c>
      <c r="D2447" s="13" t="str">
        <f t="shared" si="267"/>
        <v>Nov</v>
      </c>
      <c r="E2447" s="14" t="str">
        <f t="shared" si="268"/>
        <v>Q4</v>
      </c>
      <c r="F2447" s="11" t="s">
        <v>30</v>
      </c>
      <c r="G2447" s="11" t="s">
        <v>51</v>
      </c>
      <c r="H2447" s="11" t="s">
        <v>52</v>
      </c>
      <c r="I2447" s="11" t="s">
        <v>27</v>
      </c>
      <c r="J2447" s="11" t="s">
        <v>33</v>
      </c>
      <c r="K2447" s="11" t="s">
        <v>41</v>
      </c>
      <c r="L2447" s="15">
        <v>4</v>
      </c>
      <c r="M2447" s="16">
        <v>146.19</v>
      </c>
      <c r="N2447" s="17">
        <v>0.1</v>
      </c>
      <c r="O2447" s="16">
        <v>79.569999999999993</v>
      </c>
      <c r="P2447" s="16">
        <f t="shared" si="269"/>
        <v>526.28399999999999</v>
      </c>
      <c r="Q2447" s="16">
        <f t="shared" si="270"/>
        <v>318.27999999999997</v>
      </c>
      <c r="R2447" s="16">
        <f t="shared" si="271"/>
        <v>208.00399999999999</v>
      </c>
      <c r="S2447" s="18">
        <f t="shared" si="272"/>
        <v>0.39523147198090802</v>
      </c>
      <c r="T2447" s="19">
        <f>YEAR(SalesDataTable[[#This Row],[Order Date]])</f>
        <v>2026</v>
      </c>
      <c r="U2447" s="18" t="str">
        <f>"Q"&amp;ROUNDUP(MONTH(SalesDataTable[[#This Row],[Order Date]])/3,0)</f>
        <v>Q4</v>
      </c>
      <c r="V2447" s="15">
        <f>MONTH(SalesDataTable[[#This Row],[Order Date]])</f>
        <v>11</v>
      </c>
      <c r="W2447" s="18" t="str">
        <f>TEXT(SalesDataTable[[#This Row],[Order Date]],"mmm")</f>
        <v>Nov</v>
      </c>
    </row>
    <row r="2448" spans="1:23" ht="15.6">
      <c r="A2448" s="11">
        <v>3729</v>
      </c>
      <c r="B2448" s="12">
        <v>46351</v>
      </c>
      <c r="C2448" s="11">
        <f t="shared" si="266"/>
        <v>2026</v>
      </c>
      <c r="D2448" s="13" t="str">
        <f t="shared" si="267"/>
        <v>Nov</v>
      </c>
      <c r="E2448" s="14" t="str">
        <f t="shared" si="268"/>
        <v>Q4</v>
      </c>
      <c r="F2448" s="11" t="s">
        <v>24</v>
      </c>
      <c r="G2448" s="11" t="s">
        <v>60</v>
      </c>
      <c r="H2448" s="11" t="s">
        <v>26</v>
      </c>
      <c r="I2448" s="11" t="s">
        <v>37</v>
      </c>
      <c r="J2448" s="11" t="s">
        <v>47</v>
      </c>
      <c r="K2448" s="11" t="s">
        <v>64</v>
      </c>
      <c r="L2448" s="15">
        <v>1</v>
      </c>
      <c r="M2448" s="16">
        <v>81.89</v>
      </c>
      <c r="N2448" s="17">
        <v>0.05</v>
      </c>
      <c r="O2448" s="16">
        <v>38.33</v>
      </c>
      <c r="P2448" s="16">
        <f t="shared" si="269"/>
        <v>77.795500000000004</v>
      </c>
      <c r="Q2448" s="16">
        <f t="shared" si="270"/>
        <v>38.33</v>
      </c>
      <c r="R2448" s="16">
        <f t="shared" si="271"/>
        <v>39.465499999999999</v>
      </c>
      <c r="S2448" s="18">
        <f t="shared" si="272"/>
        <v>0.50729797996028003</v>
      </c>
      <c r="T2448" s="19">
        <f>YEAR(SalesDataTable[[#This Row],[Order Date]])</f>
        <v>2026</v>
      </c>
      <c r="U2448" s="18" t="str">
        <f>"Q"&amp;ROUNDUP(MONTH(SalesDataTable[[#This Row],[Order Date]])/3,0)</f>
        <v>Q4</v>
      </c>
      <c r="V2448" s="15">
        <f>MONTH(SalesDataTable[[#This Row],[Order Date]])</f>
        <v>11</v>
      </c>
      <c r="W2448" s="18" t="str">
        <f>TEXT(SalesDataTable[[#This Row],[Order Date]],"mmm")</f>
        <v>Nov</v>
      </c>
    </row>
    <row r="2449" spans="1:23" ht="15.6">
      <c r="A2449" s="11">
        <v>4961</v>
      </c>
      <c r="B2449" s="12">
        <v>46351</v>
      </c>
      <c r="C2449" s="11">
        <f t="shared" si="266"/>
        <v>2026</v>
      </c>
      <c r="D2449" s="13" t="str">
        <f t="shared" si="267"/>
        <v>Nov</v>
      </c>
      <c r="E2449" s="14" t="str">
        <f t="shared" si="268"/>
        <v>Q4</v>
      </c>
      <c r="F2449" s="11" t="s">
        <v>35</v>
      </c>
      <c r="G2449" s="11" t="s">
        <v>36</v>
      </c>
      <c r="H2449" s="11" t="s">
        <v>43</v>
      </c>
      <c r="I2449" s="11" t="s">
        <v>37</v>
      </c>
      <c r="J2449" s="11" t="s">
        <v>47</v>
      </c>
      <c r="K2449" s="11" t="s">
        <v>53</v>
      </c>
      <c r="L2449" s="15">
        <v>2</v>
      </c>
      <c r="M2449" s="16">
        <v>194.78</v>
      </c>
      <c r="N2449" s="17">
        <v>0.15</v>
      </c>
      <c r="O2449" s="16">
        <v>102.51</v>
      </c>
      <c r="P2449" s="16">
        <f t="shared" si="269"/>
        <v>331.12599999999998</v>
      </c>
      <c r="Q2449" s="16">
        <f t="shared" si="270"/>
        <v>205.02</v>
      </c>
      <c r="R2449" s="16">
        <f t="shared" si="271"/>
        <v>126.10599999999999</v>
      </c>
      <c r="S2449" s="18">
        <f t="shared" si="272"/>
        <v>0.38083992196324101</v>
      </c>
      <c r="T2449" s="19">
        <f>YEAR(SalesDataTable[[#This Row],[Order Date]])</f>
        <v>2026</v>
      </c>
      <c r="U2449" s="18" t="str">
        <f>"Q"&amp;ROUNDUP(MONTH(SalesDataTable[[#This Row],[Order Date]])/3,0)</f>
        <v>Q4</v>
      </c>
      <c r="V2449" s="15">
        <f>MONTH(SalesDataTable[[#This Row],[Order Date]])</f>
        <v>11</v>
      </c>
      <c r="W2449" s="18" t="str">
        <f>TEXT(SalesDataTable[[#This Row],[Order Date]],"mmm")</f>
        <v>Nov</v>
      </c>
    </row>
    <row r="2450" spans="1:23" ht="15.6">
      <c r="A2450" s="11">
        <v>5034</v>
      </c>
      <c r="B2450" s="12">
        <v>46351</v>
      </c>
      <c r="C2450" s="11">
        <f t="shared" si="266"/>
        <v>2026</v>
      </c>
      <c r="D2450" s="13" t="str">
        <f t="shared" si="267"/>
        <v>Nov</v>
      </c>
      <c r="E2450" s="14" t="str">
        <f t="shared" si="268"/>
        <v>Q4</v>
      </c>
      <c r="F2450" s="11" t="s">
        <v>30</v>
      </c>
      <c r="G2450" s="11" t="s">
        <v>73</v>
      </c>
      <c r="H2450" s="11" t="s">
        <v>26</v>
      </c>
      <c r="I2450" s="11" t="s">
        <v>27</v>
      </c>
      <c r="J2450" s="11" t="s">
        <v>33</v>
      </c>
      <c r="K2450" s="11" t="s">
        <v>41</v>
      </c>
      <c r="L2450" s="15">
        <v>1</v>
      </c>
      <c r="M2450" s="16">
        <v>141.63</v>
      </c>
      <c r="N2450" s="17">
        <v>0.05</v>
      </c>
      <c r="O2450" s="16">
        <v>77.17</v>
      </c>
      <c r="P2450" s="16">
        <f t="shared" si="269"/>
        <v>134.54849999999999</v>
      </c>
      <c r="Q2450" s="16">
        <f t="shared" si="270"/>
        <v>77.17</v>
      </c>
      <c r="R2450" s="16">
        <f t="shared" si="271"/>
        <v>57.378500000000003</v>
      </c>
      <c r="S2450" s="18">
        <f t="shared" si="272"/>
        <v>0.42645217152179299</v>
      </c>
      <c r="T2450" s="19">
        <f>YEAR(SalesDataTable[[#This Row],[Order Date]])</f>
        <v>2026</v>
      </c>
      <c r="U2450" s="18" t="str">
        <f>"Q"&amp;ROUNDUP(MONTH(SalesDataTable[[#This Row],[Order Date]])/3,0)</f>
        <v>Q4</v>
      </c>
      <c r="V2450" s="15">
        <f>MONTH(SalesDataTable[[#This Row],[Order Date]])</f>
        <v>11</v>
      </c>
      <c r="W2450" s="18" t="str">
        <f>TEXT(SalesDataTable[[#This Row],[Order Date]],"mmm")</f>
        <v>Nov</v>
      </c>
    </row>
    <row r="2451" spans="1:23" ht="15.6">
      <c r="A2451" s="11">
        <v>343</v>
      </c>
      <c r="B2451" s="12">
        <v>46352</v>
      </c>
      <c r="C2451" s="11">
        <f t="shared" si="266"/>
        <v>2026</v>
      </c>
      <c r="D2451" s="13" t="str">
        <f t="shared" si="267"/>
        <v>Nov</v>
      </c>
      <c r="E2451" s="14" t="str">
        <f t="shared" si="268"/>
        <v>Q4</v>
      </c>
      <c r="F2451" s="11" t="s">
        <v>35</v>
      </c>
      <c r="G2451" s="11" t="s">
        <v>76</v>
      </c>
      <c r="H2451" s="11" t="s">
        <v>26</v>
      </c>
      <c r="I2451" s="11" t="s">
        <v>27</v>
      </c>
      <c r="J2451" s="11" t="s">
        <v>28</v>
      </c>
      <c r="K2451" s="11" t="s">
        <v>50</v>
      </c>
      <c r="L2451" s="15">
        <v>1</v>
      </c>
      <c r="M2451" s="16">
        <v>40.86</v>
      </c>
      <c r="N2451" s="17">
        <v>0.05</v>
      </c>
      <c r="O2451" s="16">
        <v>17.14</v>
      </c>
      <c r="P2451" s="16">
        <f t="shared" si="269"/>
        <v>38.817</v>
      </c>
      <c r="Q2451" s="16">
        <f t="shared" si="270"/>
        <v>17.14</v>
      </c>
      <c r="R2451" s="16">
        <f t="shared" si="271"/>
        <v>21.677</v>
      </c>
      <c r="S2451" s="18">
        <f t="shared" si="272"/>
        <v>0.55844088930107905</v>
      </c>
      <c r="T2451" s="19">
        <f>YEAR(SalesDataTable[[#This Row],[Order Date]])</f>
        <v>2026</v>
      </c>
      <c r="U2451" s="18" t="str">
        <f>"Q"&amp;ROUNDUP(MONTH(SalesDataTable[[#This Row],[Order Date]])/3,0)</f>
        <v>Q4</v>
      </c>
      <c r="V2451" s="15">
        <f>MONTH(SalesDataTable[[#This Row],[Order Date]])</f>
        <v>11</v>
      </c>
      <c r="W2451" s="18" t="str">
        <f>TEXT(SalesDataTable[[#This Row],[Order Date]],"mmm")</f>
        <v>Nov</v>
      </c>
    </row>
    <row r="2452" spans="1:23" ht="15.6">
      <c r="A2452" s="11">
        <v>405</v>
      </c>
      <c r="B2452" s="12">
        <v>46352</v>
      </c>
      <c r="C2452" s="11">
        <f t="shared" si="266"/>
        <v>2026</v>
      </c>
      <c r="D2452" s="13" t="str">
        <f t="shared" si="267"/>
        <v>Nov</v>
      </c>
      <c r="E2452" s="14" t="str">
        <f t="shared" si="268"/>
        <v>Q4</v>
      </c>
      <c r="F2452" s="11" t="s">
        <v>44</v>
      </c>
      <c r="G2452" s="11" t="s">
        <v>57</v>
      </c>
      <c r="H2452" s="11" t="s">
        <v>26</v>
      </c>
      <c r="I2452" s="11" t="s">
        <v>37</v>
      </c>
      <c r="J2452" s="11" t="s">
        <v>33</v>
      </c>
      <c r="K2452" s="11" t="s">
        <v>41</v>
      </c>
      <c r="L2452" s="15">
        <v>1</v>
      </c>
      <c r="M2452" s="16">
        <v>141.61000000000001</v>
      </c>
      <c r="N2452" s="17">
        <v>0.05</v>
      </c>
      <c r="O2452" s="16">
        <v>77.7</v>
      </c>
      <c r="P2452" s="16">
        <f t="shared" si="269"/>
        <v>134.52950000000001</v>
      </c>
      <c r="Q2452" s="16">
        <f t="shared" si="270"/>
        <v>77.7</v>
      </c>
      <c r="R2452" s="16">
        <f t="shared" si="271"/>
        <v>56.829500000000003</v>
      </c>
      <c r="S2452" s="18">
        <f t="shared" si="272"/>
        <v>0.42243151130421203</v>
      </c>
      <c r="T2452" s="19">
        <f>YEAR(SalesDataTable[[#This Row],[Order Date]])</f>
        <v>2026</v>
      </c>
      <c r="U2452" s="18" t="str">
        <f>"Q"&amp;ROUNDUP(MONTH(SalesDataTable[[#This Row],[Order Date]])/3,0)</f>
        <v>Q4</v>
      </c>
      <c r="V2452" s="15">
        <f>MONTH(SalesDataTable[[#This Row],[Order Date]])</f>
        <v>11</v>
      </c>
      <c r="W2452" s="18" t="str">
        <f>TEXT(SalesDataTable[[#This Row],[Order Date]],"mmm")</f>
        <v>Nov</v>
      </c>
    </row>
    <row r="2453" spans="1:23" ht="15.6">
      <c r="A2453" s="11">
        <v>485</v>
      </c>
      <c r="B2453" s="12">
        <v>46352</v>
      </c>
      <c r="C2453" s="11">
        <f t="shared" si="266"/>
        <v>2026</v>
      </c>
      <c r="D2453" s="13" t="str">
        <f t="shared" si="267"/>
        <v>Nov</v>
      </c>
      <c r="E2453" s="14" t="str">
        <f t="shared" si="268"/>
        <v>Q4</v>
      </c>
      <c r="F2453" s="11" t="s">
        <v>44</v>
      </c>
      <c r="G2453" s="11" t="s">
        <v>55</v>
      </c>
      <c r="H2453" s="11" t="s">
        <v>26</v>
      </c>
      <c r="I2453" s="11" t="s">
        <v>37</v>
      </c>
      <c r="J2453" s="11" t="s">
        <v>47</v>
      </c>
      <c r="K2453" s="11" t="s">
        <v>75</v>
      </c>
      <c r="L2453" s="15">
        <v>2</v>
      </c>
      <c r="M2453" s="16">
        <v>122.15</v>
      </c>
      <c r="N2453" s="17">
        <v>0.1</v>
      </c>
      <c r="O2453" s="16">
        <v>61.15</v>
      </c>
      <c r="P2453" s="16">
        <f t="shared" si="269"/>
        <v>219.87</v>
      </c>
      <c r="Q2453" s="16">
        <f t="shared" si="270"/>
        <v>122.3</v>
      </c>
      <c r="R2453" s="16">
        <f t="shared" si="271"/>
        <v>97.57</v>
      </c>
      <c r="S2453" s="18">
        <f t="shared" si="272"/>
        <v>0.44376222313185099</v>
      </c>
      <c r="T2453" s="19">
        <f>YEAR(SalesDataTable[[#This Row],[Order Date]])</f>
        <v>2026</v>
      </c>
      <c r="U2453" s="18" t="str">
        <f>"Q"&amp;ROUNDUP(MONTH(SalesDataTable[[#This Row],[Order Date]])/3,0)</f>
        <v>Q4</v>
      </c>
      <c r="V2453" s="15">
        <f>MONTH(SalesDataTable[[#This Row],[Order Date]])</f>
        <v>11</v>
      </c>
      <c r="W2453" s="18" t="str">
        <f>TEXT(SalesDataTable[[#This Row],[Order Date]],"mmm")</f>
        <v>Nov</v>
      </c>
    </row>
    <row r="2454" spans="1:23" ht="15.6">
      <c r="A2454" s="11">
        <v>807</v>
      </c>
      <c r="B2454" s="12">
        <v>46352</v>
      </c>
      <c r="C2454" s="11">
        <f t="shared" si="266"/>
        <v>2026</v>
      </c>
      <c r="D2454" s="13" t="str">
        <f t="shared" si="267"/>
        <v>Nov</v>
      </c>
      <c r="E2454" s="14" t="str">
        <f t="shared" si="268"/>
        <v>Q4</v>
      </c>
      <c r="F2454" s="11" t="s">
        <v>35</v>
      </c>
      <c r="G2454" s="11" t="s">
        <v>49</v>
      </c>
      <c r="H2454" s="11" t="s">
        <v>43</v>
      </c>
      <c r="I2454" s="11" t="s">
        <v>27</v>
      </c>
      <c r="J2454" s="11" t="s">
        <v>38</v>
      </c>
      <c r="K2454" s="11" t="s">
        <v>68</v>
      </c>
      <c r="L2454" s="15">
        <v>5</v>
      </c>
      <c r="M2454" s="16">
        <v>130.24</v>
      </c>
      <c r="N2454" s="17">
        <v>0.1</v>
      </c>
      <c r="O2454" s="16">
        <v>66.75</v>
      </c>
      <c r="P2454" s="16">
        <f t="shared" si="269"/>
        <v>586.08000000000004</v>
      </c>
      <c r="Q2454" s="16">
        <f t="shared" si="270"/>
        <v>333.75</v>
      </c>
      <c r="R2454" s="16">
        <f t="shared" si="271"/>
        <v>252.33</v>
      </c>
      <c r="S2454" s="18">
        <f t="shared" si="272"/>
        <v>0.43053849303849301</v>
      </c>
      <c r="T2454" s="19">
        <f>YEAR(SalesDataTable[[#This Row],[Order Date]])</f>
        <v>2026</v>
      </c>
      <c r="U2454" s="18" t="str">
        <f>"Q"&amp;ROUNDUP(MONTH(SalesDataTable[[#This Row],[Order Date]])/3,0)</f>
        <v>Q4</v>
      </c>
      <c r="V2454" s="15">
        <f>MONTH(SalesDataTable[[#This Row],[Order Date]])</f>
        <v>11</v>
      </c>
      <c r="W2454" s="18" t="str">
        <f>TEXT(SalesDataTable[[#This Row],[Order Date]],"mmm")</f>
        <v>Nov</v>
      </c>
    </row>
    <row r="2455" spans="1:23" ht="15.6">
      <c r="A2455" s="11">
        <v>1666</v>
      </c>
      <c r="B2455" s="12">
        <v>46352</v>
      </c>
      <c r="C2455" s="11">
        <f t="shared" si="266"/>
        <v>2026</v>
      </c>
      <c r="D2455" s="13" t="str">
        <f t="shared" si="267"/>
        <v>Nov</v>
      </c>
      <c r="E2455" s="14" t="str">
        <f t="shared" si="268"/>
        <v>Q4</v>
      </c>
      <c r="F2455" s="11" t="s">
        <v>24</v>
      </c>
      <c r="G2455" s="11" t="s">
        <v>74</v>
      </c>
      <c r="H2455" s="11" t="s">
        <v>32</v>
      </c>
      <c r="I2455" s="11" t="s">
        <v>27</v>
      </c>
      <c r="J2455" s="11" t="s">
        <v>28</v>
      </c>
      <c r="K2455" s="11" t="s">
        <v>46</v>
      </c>
      <c r="L2455" s="15">
        <v>3</v>
      </c>
      <c r="M2455" s="16">
        <v>50.18</v>
      </c>
      <c r="N2455" s="17">
        <v>0.1</v>
      </c>
      <c r="O2455" s="16">
        <v>23.12</v>
      </c>
      <c r="P2455" s="16">
        <f t="shared" si="269"/>
        <v>135.48599999999999</v>
      </c>
      <c r="Q2455" s="16">
        <f t="shared" si="270"/>
        <v>69.36</v>
      </c>
      <c r="R2455" s="16">
        <f t="shared" si="271"/>
        <v>66.126000000000005</v>
      </c>
      <c r="S2455" s="18">
        <f t="shared" si="272"/>
        <v>0.48806518754705303</v>
      </c>
      <c r="T2455" s="19">
        <f>YEAR(SalesDataTable[[#This Row],[Order Date]])</f>
        <v>2026</v>
      </c>
      <c r="U2455" s="18" t="str">
        <f>"Q"&amp;ROUNDUP(MONTH(SalesDataTable[[#This Row],[Order Date]])/3,0)</f>
        <v>Q4</v>
      </c>
      <c r="V2455" s="15">
        <f>MONTH(SalesDataTable[[#This Row],[Order Date]])</f>
        <v>11</v>
      </c>
      <c r="W2455" s="18" t="str">
        <f>TEXT(SalesDataTable[[#This Row],[Order Date]],"mmm")</f>
        <v>Nov</v>
      </c>
    </row>
    <row r="2456" spans="1:23" ht="15.6">
      <c r="A2456" s="11">
        <v>3442</v>
      </c>
      <c r="B2456" s="12">
        <v>46352</v>
      </c>
      <c r="C2456" s="11">
        <f t="shared" si="266"/>
        <v>2026</v>
      </c>
      <c r="D2456" s="13" t="str">
        <f t="shared" si="267"/>
        <v>Nov</v>
      </c>
      <c r="E2456" s="14" t="str">
        <f t="shared" si="268"/>
        <v>Q4</v>
      </c>
      <c r="F2456" s="11" t="s">
        <v>24</v>
      </c>
      <c r="G2456" s="11" t="s">
        <v>60</v>
      </c>
      <c r="H2456" s="11" t="s">
        <v>43</v>
      </c>
      <c r="I2456" s="11" t="s">
        <v>37</v>
      </c>
      <c r="J2456" s="11" t="s">
        <v>58</v>
      </c>
      <c r="K2456" s="11" t="s">
        <v>69</v>
      </c>
      <c r="L2456" s="15">
        <v>2</v>
      </c>
      <c r="M2456" s="16">
        <v>50.93</v>
      </c>
      <c r="N2456" s="17">
        <v>0.15</v>
      </c>
      <c r="O2456" s="16">
        <v>22.35</v>
      </c>
      <c r="P2456" s="16">
        <f t="shared" si="269"/>
        <v>86.581000000000003</v>
      </c>
      <c r="Q2456" s="16">
        <f t="shared" si="270"/>
        <v>44.7</v>
      </c>
      <c r="R2456" s="16">
        <f t="shared" si="271"/>
        <v>41.881</v>
      </c>
      <c r="S2456" s="18">
        <f t="shared" si="272"/>
        <v>0.48372044674928699</v>
      </c>
      <c r="T2456" s="19">
        <f>YEAR(SalesDataTable[[#This Row],[Order Date]])</f>
        <v>2026</v>
      </c>
      <c r="U2456" s="18" t="str">
        <f>"Q"&amp;ROUNDUP(MONTH(SalesDataTable[[#This Row],[Order Date]])/3,0)</f>
        <v>Q4</v>
      </c>
      <c r="V2456" s="15">
        <f>MONTH(SalesDataTable[[#This Row],[Order Date]])</f>
        <v>11</v>
      </c>
      <c r="W2456" s="18" t="str">
        <f>TEXT(SalesDataTable[[#This Row],[Order Date]],"mmm")</f>
        <v>Nov</v>
      </c>
    </row>
    <row r="2457" spans="1:23" ht="15.6">
      <c r="A2457" s="11">
        <v>4177</v>
      </c>
      <c r="B2457" s="12">
        <v>46352</v>
      </c>
      <c r="C2457" s="11">
        <f t="shared" si="266"/>
        <v>2026</v>
      </c>
      <c r="D2457" s="13" t="str">
        <f t="shared" si="267"/>
        <v>Nov</v>
      </c>
      <c r="E2457" s="14" t="str">
        <f t="shared" si="268"/>
        <v>Q4</v>
      </c>
      <c r="F2457" s="11" t="s">
        <v>35</v>
      </c>
      <c r="G2457" s="11" t="s">
        <v>63</v>
      </c>
      <c r="H2457" s="11" t="s">
        <v>26</v>
      </c>
      <c r="I2457" s="11" t="s">
        <v>40</v>
      </c>
      <c r="J2457" s="11" t="s">
        <v>28</v>
      </c>
      <c r="K2457" s="11" t="s">
        <v>46</v>
      </c>
      <c r="L2457" s="15">
        <v>1</v>
      </c>
      <c r="M2457" s="16">
        <v>49.6</v>
      </c>
      <c r="N2457" s="17">
        <v>0</v>
      </c>
      <c r="O2457" s="16">
        <v>22.62</v>
      </c>
      <c r="P2457" s="16">
        <f t="shared" si="269"/>
        <v>49.6</v>
      </c>
      <c r="Q2457" s="16">
        <f t="shared" si="270"/>
        <v>22.62</v>
      </c>
      <c r="R2457" s="16">
        <f t="shared" si="271"/>
        <v>26.98</v>
      </c>
      <c r="S2457" s="18">
        <f t="shared" si="272"/>
        <v>0.54395161290322602</v>
      </c>
      <c r="T2457" s="19">
        <f>YEAR(SalesDataTable[[#This Row],[Order Date]])</f>
        <v>2026</v>
      </c>
      <c r="U2457" s="18" t="str">
        <f>"Q"&amp;ROUNDUP(MONTH(SalesDataTable[[#This Row],[Order Date]])/3,0)</f>
        <v>Q4</v>
      </c>
      <c r="V2457" s="15">
        <f>MONTH(SalesDataTable[[#This Row],[Order Date]])</f>
        <v>11</v>
      </c>
      <c r="W2457" s="18" t="str">
        <f>TEXT(SalesDataTable[[#This Row],[Order Date]],"mmm")</f>
        <v>Nov</v>
      </c>
    </row>
    <row r="2458" spans="1:23" ht="15.6">
      <c r="A2458" s="11">
        <v>4659</v>
      </c>
      <c r="B2458" s="12">
        <v>46352</v>
      </c>
      <c r="C2458" s="11">
        <f t="shared" si="266"/>
        <v>2026</v>
      </c>
      <c r="D2458" s="13" t="str">
        <f t="shared" si="267"/>
        <v>Nov</v>
      </c>
      <c r="E2458" s="14" t="str">
        <f t="shared" si="268"/>
        <v>Q4</v>
      </c>
      <c r="F2458" s="11" t="s">
        <v>30</v>
      </c>
      <c r="G2458" s="11" t="s">
        <v>65</v>
      </c>
      <c r="H2458" s="11" t="s">
        <v>32</v>
      </c>
      <c r="I2458" s="11" t="s">
        <v>40</v>
      </c>
      <c r="J2458" s="11" t="s">
        <v>47</v>
      </c>
      <c r="K2458" s="11" t="s">
        <v>64</v>
      </c>
      <c r="L2458" s="15">
        <v>3</v>
      </c>
      <c r="M2458" s="16">
        <v>83.3</v>
      </c>
      <c r="N2458" s="17">
        <v>0.15</v>
      </c>
      <c r="O2458" s="16">
        <v>38.74</v>
      </c>
      <c r="P2458" s="16">
        <f t="shared" si="269"/>
        <v>212.41499999999999</v>
      </c>
      <c r="Q2458" s="16">
        <f t="shared" si="270"/>
        <v>116.22</v>
      </c>
      <c r="R2458" s="16">
        <f t="shared" si="271"/>
        <v>96.194999999999993</v>
      </c>
      <c r="S2458" s="18">
        <f t="shared" si="272"/>
        <v>0.45286349834051298</v>
      </c>
      <c r="T2458" s="19">
        <f>YEAR(SalesDataTable[[#This Row],[Order Date]])</f>
        <v>2026</v>
      </c>
      <c r="U2458" s="18" t="str">
        <f>"Q"&amp;ROUNDUP(MONTH(SalesDataTable[[#This Row],[Order Date]])/3,0)</f>
        <v>Q4</v>
      </c>
      <c r="V2458" s="15">
        <f>MONTH(SalesDataTable[[#This Row],[Order Date]])</f>
        <v>11</v>
      </c>
      <c r="W2458" s="18" t="str">
        <f>TEXT(SalesDataTable[[#This Row],[Order Date]],"mmm")</f>
        <v>Nov</v>
      </c>
    </row>
    <row r="2459" spans="1:23" ht="15.6">
      <c r="A2459" s="11">
        <v>4667</v>
      </c>
      <c r="B2459" s="12">
        <v>46352</v>
      </c>
      <c r="C2459" s="11">
        <f t="shared" si="266"/>
        <v>2026</v>
      </c>
      <c r="D2459" s="13" t="str">
        <f t="shared" si="267"/>
        <v>Nov</v>
      </c>
      <c r="E2459" s="14" t="str">
        <f t="shared" si="268"/>
        <v>Q4</v>
      </c>
      <c r="F2459" s="11" t="s">
        <v>30</v>
      </c>
      <c r="G2459" s="11" t="s">
        <v>73</v>
      </c>
      <c r="H2459" s="11" t="s">
        <v>52</v>
      </c>
      <c r="I2459" s="11" t="s">
        <v>40</v>
      </c>
      <c r="J2459" s="11" t="s">
        <v>38</v>
      </c>
      <c r="K2459" s="11" t="s">
        <v>39</v>
      </c>
      <c r="L2459" s="15">
        <v>1</v>
      </c>
      <c r="M2459" s="16">
        <v>35.89</v>
      </c>
      <c r="N2459" s="17">
        <v>0.05</v>
      </c>
      <c r="O2459" s="16">
        <v>13.53</v>
      </c>
      <c r="P2459" s="16">
        <f t="shared" si="269"/>
        <v>34.095500000000001</v>
      </c>
      <c r="Q2459" s="16">
        <f t="shared" si="270"/>
        <v>13.53</v>
      </c>
      <c r="R2459" s="16">
        <f t="shared" si="271"/>
        <v>20.5655</v>
      </c>
      <c r="S2459" s="18">
        <f t="shared" si="272"/>
        <v>0.60317343931017298</v>
      </c>
      <c r="T2459" s="19">
        <f>YEAR(SalesDataTable[[#This Row],[Order Date]])</f>
        <v>2026</v>
      </c>
      <c r="U2459" s="18" t="str">
        <f>"Q"&amp;ROUNDUP(MONTH(SalesDataTable[[#This Row],[Order Date]])/3,0)</f>
        <v>Q4</v>
      </c>
      <c r="V2459" s="15">
        <f>MONTH(SalesDataTable[[#This Row],[Order Date]])</f>
        <v>11</v>
      </c>
      <c r="W2459" s="18" t="str">
        <f>TEXT(SalesDataTable[[#This Row],[Order Date]],"mmm")</f>
        <v>Nov</v>
      </c>
    </row>
    <row r="2460" spans="1:23" ht="15.6">
      <c r="A2460" s="11">
        <v>197</v>
      </c>
      <c r="B2460" s="12">
        <v>46353</v>
      </c>
      <c r="C2460" s="11">
        <f t="shared" si="266"/>
        <v>2026</v>
      </c>
      <c r="D2460" s="13" t="str">
        <f t="shared" si="267"/>
        <v>Nov</v>
      </c>
      <c r="E2460" s="14" t="str">
        <f t="shared" si="268"/>
        <v>Q4</v>
      </c>
      <c r="F2460" s="11" t="s">
        <v>44</v>
      </c>
      <c r="G2460" s="11" t="s">
        <v>45</v>
      </c>
      <c r="H2460" s="11" t="s">
        <v>43</v>
      </c>
      <c r="I2460" s="11" t="s">
        <v>37</v>
      </c>
      <c r="J2460" s="11" t="s">
        <v>47</v>
      </c>
      <c r="K2460" s="11" t="s">
        <v>53</v>
      </c>
      <c r="L2460" s="15">
        <v>1</v>
      </c>
      <c r="M2460" s="16">
        <v>195.32</v>
      </c>
      <c r="N2460" s="17">
        <v>0</v>
      </c>
      <c r="O2460" s="16">
        <v>103.21</v>
      </c>
      <c r="P2460" s="16">
        <f t="shared" si="269"/>
        <v>195.32</v>
      </c>
      <c r="Q2460" s="16">
        <f t="shared" si="270"/>
        <v>103.21</v>
      </c>
      <c r="R2460" s="16">
        <f t="shared" si="271"/>
        <v>92.11</v>
      </c>
      <c r="S2460" s="18">
        <f t="shared" si="272"/>
        <v>0.47158509113250102</v>
      </c>
      <c r="T2460" s="19">
        <f>YEAR(SalesDataTable[[#This Row],[Order Date]])</f>
        <v>2026</v>
      </c>
      <c r="U2460" s="18" t="str">
        <f>"Q"&amp;ROUNDUP(MONTH(SalesDataTable[[#This Row],[Order Date]])/3,0)</f>
        <v>Q4</v>
      </c>
      <c r="V2460" s="15">
        <f>MONTH(SalesDataTable[[#This Row],[Order Date]])</f>
        <v>11</v>
      </c>
      <c r="W2460" s="18" t="str">
        <f>TEXT(SalesDataTable[[#This Row],[Order Date]],"mmm")</f>
        <v>Nov</v>
      </c>
    </row>
    <row r="2461" spans="1:23" ht="15.6">
      <c r="A2461" s="11">
        <v>361</v>
      </c>
      <c r="B2461" s="12">
        <v>46353</v>
      </c>
      <c r="C2461" s="11">
        <f t="shared" si="266"/>
        <v>2026</v>
      </c>
      <c r="D2461" s="13" t="str">
        <f t="shared" si="267"/>
        <v>Nov</v>
      </c>
      <c r="E2461" s="14" t="str">
        <f t="shared" si="268"/>
        <v>Q4</v>
      </c>
      <c r="F2461" s="11" t="s">
        <v>30</v>
      </c>
      <c r="G2461" s="11" t="s">
        <v>51</v>
      </c>
      <c r="H2461" s="11" t="s">
        <v>26</v>
      </c>
      <c r="I2461" s="11" t="s">
        <v>27</v>
      </c>
      <c r="J2461" s="11" t="s">
        <v>38</v>
      </c>
      <c r="K2461" s="11" t="s">
        <v>39</v>
      </c>
      <c r="L2461" s="15">
        <v>1</v>
      </c>
      <c r="M2461" s="16">
        <v>36.36</v>
      </c>
      <c r="N2461" s="17">
        <v>0.05</v>
      </c>
      <c r="O2461" s="16">
        <v>13.33</v>
      </c>
      <c r="P2461" s="16">
        <f t="shared" si="269"/>
        <v>34.542000000000002</v>
      </c>
      <c r="Q2461" s="16">
        <f t="shared" si="270"/>
        <v>13.33</v>
      </c>
      <c r="R2461" s="16">
        <f t="shared" si="271"/>
        <v>21.212</v>
      </c>
      <c r="S2461" s="18">
        <f t="shared" si="272"/>
        <v>0.61409298824619296</v>
      </c>
      <c r="T2461" s="19">
        <f>YEAR(SalesDataTable[[#This Row],[Order Date]])</f>
        <v>2026</v>
      </c>
      <c r="U2461" s="18" t="str">
        <f>"Q"&amp;ROUNDUP(MONTH(SalesDataTable[[#This Row],[Order Date]])/3,0)</f>
        <v>Q4</v>
      </c>
      <c r="V2461" s="15">
        <f>MONTH(SalesDataTable[[#This Row],[Order Date]])</f>
        <v>11</v>
      </c>
      <c r="W2461" s="18" t="str">
        <f>TEXT(SalesDataTable[[#This Row],[Order Date]],"mmm")</f>
        <v>Nov</v>
      </c>
    </row>
    <row r="2462" spans="1:23" ht="15.6">
      <c r="A2462" s="11">
        <v>841</v>
      </c>
      <c r="B2462" s="12">
        <v>46353</v>
      </c>
      <c r="C2462" s="11">
        <f t="shared" si="266"/>
        <v>2026</v>
      </c>
      <c r="D2462" s="13" t="str">
        <f t="shared" si="267"/>
        <v>Nov</v>
      </c>
      <c r="E2462" s="14" t="str">
        <f t="shared" si="268"/>
        <v>Q4</v>
      </c>
      <c r="F2462" s="11" t="s">
        <v>30</v>
      </c>
      <c r="G2462" s="11" t="s">
        <v>67</v>
      </c>
      <c r="H2462" s="11" t="s">
        <v>26</v>
      </c>
      <c r="I2462" s="11" t="s">
        <v>27</v>
      </c>
      <c r="J2462" s="11" t="s">
        <v>38</v>
      </c>
      <c r="K2462" s="11" t="s">
        <v>39</v>
      </c>
      <c r="L2462" s="15">
        <v>2</v>
      </c>
      <c r="M2462" s="16">
        <v>35.85</v>
      </c>
      <c r="N2462" s="17">
        <v>0.05</v>
      </c>
      <c r="O2462" s="16">
        <v>13.69</v>
      </c>
      <c r="P2462" s="16">
        <f t="shared" si="269"/>
        <v>68.114999999999995</v>
      </c>
      <c r="Q2462" s="16">
        <f t="shared" si="270"/>
        <v>27.38</v>
      </c>
      <c r="R2462" s="16">
        <f t="shared" si="271"/>
        <v>40.734999999999999</v>
      </c>
      <c r="S2462" s="18">
        <f t="shared" si="272"/>
        <v>0.598032738750642</v>
      </c>
      <c r="T2462" s="19">
        <f>YEAR(SalesDataTable[[#This Row],[Order Date]])</f>
        <v>2026</v>
      </c>
      <c r="U2462" s="18" t="str">
        <f>"Q"&amp;ROUNDUP(MONTH(SalesDataTable[[#This Row],[Order Date]])/3,0)</f>
        <v>Q4</v>
      </c>
      <c r="V2462" s="15">
        <f>MONTH(SalesDataTable[[#This Row],[Order Date]])</f>
        <v>11</v>
      </c>
      <c r="W2462" s="18" t="str">
        <f>TEXT(SalesDataTable[[#This Row],[Order Date]],"mmm")</f>
        <v>Nov</v>
      </c>
    </row>
    <row r="2463" spans="1:23" ht="15.6">
      <c r="A2463" s="11">
        <v>903</v>
      </c>
      <c r="B2463" s="12">
        <v>46353</v>
      </c>
      <c r="C2463" s="11">
        <f t="shared" si="266"/>
        <v>2026</v>
      </c>
      <c r="D2463" s="13" t="str">
        <f t="shared" si="267"/>
        <v>Nov</v>
      </c>
      <c r="E2463" s="14" t="str">
        <f t="shared" si="268"/>
        <v>Q4</v>
      </c>
      <c r="F2463" s="11" t="s">
        <v>44</v>
      </c>
      <c r="G2463" s="11" t="s">
        <v>57</v>
      </c>
      <c r="H2463" s="11" t="s">
        <v>26</v>
      </c>
      <c r="I2463" s="11" t="s">
        <v>37</v>
      </c>
      <c r="J2463" s="11" t="s">
        <v>38</v>
      </c>
      <c r="K2463" s="11" t="s">
        <v>56</v>
      </c>
      <c r="L2463" s="15">
        <v>4</v>
      </c>
      <c r="M2463" s="16">
        <v>46.73</v>
      </c>
      <c r="N2463" s="17">
        <v>0</v>
      </c>
      <c r="O2463" s="16">
        <v>17.989999999999998</v>
      </c>
      <c r="P2463" s="16">
        <f t="shared" si="269"/>
        <v>186.92</v>
      </c>
      <c r="Q2463" s="16">
        <f t="shared" si="270"/>
        <v>71.959999999999994</v>
      </c>
      <c r="R2463" s="16">
        <f t="shared" si="271"/>
        <v>114.96</v>
      </c>
      <c r="S2463" s="18">
        <f t="shared" si="272"/>
        <v>0.61502246950567097</v>
      </c>
      <c r="T2463" s="19">
        <f>YEAR(SalesDataTable[[#This Row],[Order Date]])</f>
        <v>2026</v>
      </c>
      <c r="U2463" s="18" t="str">
        <f>"Q"&amp;ROUNDUP(MONTH(SalesDataTable[[#This Row],[Order Date]])/3,0)</f>
        <v>Q4</v>
      </c>
      <c r="V2463" s="15">
        <f>MONTH(SalesDataTable[[#This Row],[Order Date]])</f>
        <v>11</v>
      </c>
      <c r="W2463" s="18" t="str">
        <f>TEXT(SalesDataTable[[#This Row],[Order Date]],"mmm")</f>
        <v>Nov</v>
      </c>
    </row>
    <row r="2464" spans="1:23" ht="15.6">
      <c r="A2464" s="11">
        <v>1278</v>
      </c>
      <c r="B2464" s="12">
        <v>46353</v>
      </c>
      <c r="C2464" s="11">
        <f t="shared" si="266"/>
        <v>2026</v>
      </c>
      <c r="D2464" s="13" t="str">
        <f t="shared" si="267"/>
        <v>Nov</v>
      </c>
      <c r="E2464" s="14" t="str">
        <f t="shared" si="268"/>
        <v>Q4</v>
      </c>
      <c r="F2464" s="11" t="s">
        <v>44</v>
      </c>
      <c r="G2464" s="11" t="s">
        <v>71</v>
      </c>
      <c r="H2464" s="11" t="s">
        <v>43</v>
      </c>
      <c r="I2464" s="11" t="s">
        <v>27</v>
      </c>
      <c r="J2464" s="11" t="s">
        <v>33</v>
      </c>
      <c r="K2464" s="11" t="s">
        <v>41</v>
      </c>
      <c r="L2464" s="15">
        <v>3</v>
      </c>
      <c r="M2464" s="16">
        <v>143.72</v>
      </c>
      <c r="N2464" s="17">
        <v>0.15</v>
      </c>
      <c r="O2464" s="16">
        <v>78.56</v>
      </c>
      <c r="P2464" s="16">
        <f t="shared" si="269"/>
        <v>366.48599999999999</v>
      </c>
      <c r="Q2464" s="16">
        <f t="shared" si="270"/>
        <v>235.68</v>
      </c>
      <c r="R2464" s="16">
        <f t="shared" si="271"/>
        <v>130.80600000000001</v>
      </c>
      <c r="S2464" s="18">
        <f t="shared" si="272"/>
        <v>0.35691950033561998</v>
      </c>
      <c r="T2464" s="19">
        <f>YEAR(SalesDataTable[[#This Row],[Order Date]])</f>
        <v>2026</v>
      </c>
      <c r="U2464" s="18" t="str">
        <f>"Q"&amp;ROUNDUP(MONTH(SalesDataTable[[#This Row],[Order Date]])/3,0)</f>
        <v>Q4</v>
      </c>
      <c r="V2464" s="15">
        <f>MONTH(SalesDataTable[[#This Row],[Order Date]])</f>
        <v>11</v>
      </c>
      <c r="W2464" s="18" t="str">
        <f>TEXT(SalesDataTable[[#This Row],[Order Date]],"mmm")</f>
        <v>Nov</v>
      </c>
    </row>
    <row r="2465" spans="1:23" ht="15.6">
      <c r="A2465" s="11">
        <v>2091</v>
      </c>
      <c r="B2465" s="12">
        <v>46353</v>
      </c>
      <c r="C2465" s="11">
        <f t="shared" si="266"/>
        <v>2026</v>
      </c>
      <c r="D2465" s="13" t="str">
        <f t="shared" si="267"/>
        <v>Nov</v>
      </c>
      <c r="E2465" s="14" t="str">
        <f t="shared" si="268"/>
        <v>Q4</v>
      </c>
      <c r="F2465" s="11" t="s">
        <v>30</v>
      </c>
      <c r="G2465" s="11" t="s">
        <v>67</v>
      </c>
      <c r="H2465" s="11" t="s">
        <v>52</v>
      </c>
      <c r="I2465" s="11" t="s">
        <v>37</v>
      </c>
      <c r="J2465" s="11" t="s">
        <v>58</v>
      </c>
      <c r="K2465" s="11" t="s">
        <v>66</v>
      </c>
      <c r="L2465" s="15">
        <v>1</v>
      </c>
      <c r="M2465" s="16">
        <v>35.590000000000003</v>
      </c>
      <c r="N2465" s="17">
        <v>0</v>
      </c>
      <c r="O2465" s="16">
        <v>13.57</v>
      </c>
      <c r="P2465" s="16">
        <f t="shared" si="269"/>
        <v>35.590000000000003</v>
      </c>
      <c r="Q2465" s="16">
        <f t="shared" si="270"/>
        <v>13.57</v>
      </c>
      <c r="R2465" s="16">
        <f t="shared" si="271"/>
        <v>22.02</v>
      </c>
      <c r="S2465" s="18">
        <f t="shared" si="272"/>
        <v>0.61871312166338899</v>
      </c>
      <c r="T2465" s="19">
        <f>YEAR(SalesDataTable[[#This Row],[Order Date]])</f>
        <v>2026</v>
      </c>
      <c r="U2465" s="18" t="str">
        <f>"Q"&amp;ROUNDUP(MONTH(SalesDataTable[[#This Row],[Order Date]])/3,0)</f>
        <v>Q4</v>
      </c>
      <c r="V2465" s="15">
        <f>MONTH(SalesDataTable[[#This Row],[Order Date]])</f>
        <v>11</v>
      </c>
      <c r="W2465" s="18" t="str">
        <f>TEXT(SalesDataTable[[#This Row],[Order Date]],"mmm")</f>
        <v>Nov</v>
      </c>
    </row>
    <row r="2466" spans="1:23" ht="15.6">
      <c r="A2466" s="11">
        <v>3070</v>
      </c>
      <c r="B2466" s="12">
        <v>46353</v>
      </c>
      <c r="C2466" s="11">
        <f t="shared" si="266"/>
        <v>2026</v>
      </c>
      <c r="D2466" s="13" t="str">
        <f t="shared" si="267"/>
        <v>Nov</v>
      </c>
      <c r="E2466" s="14" t="str">
        <f t="shared" si="268"/>
        <v>Q4</v>
      </c>
      <c r="F2466" s="11" t="s">
        <v>44</v>
      </c>
      <c r="G2466" s="11" t="s">
        <v>71</v>
      </c>
      <c r="H2466" s="11" t="s">
        <v>52</v>
      </c>
      <c r="I2466" s="11" t="s">
        <v>27</v>
      </c>
      <c r="J2466" s="11" t="s">
        <v>33</v>
      </c>
      <c r="K2466" s="11" t="s">
        <v>70</v>
      </c>
      <c r="L2466" s="15">
        <v>4</v>
      </c>
      <c r="M2466" s="16">
        <v>71.11</v>
      </c>
      <c r="N2466" s="17">
        <v>0.05</v>
      </c>
      <c r="O2466" s="16">
        <v>32.25</v>
      </c>
      <c r="P2466" s="16">
        <f t="shared" si="269"/>
        <v>270.21800000000002</v>
      </c>
      <c r="Q2466" s="16">
        <f t="shared" si="270"/>
        <v>129</v>
      </c>
      <c r="R2466" s="16">
        <f t="shared" si="271"/>
        <v>141.21799999999999</v>
      </c>
      <c r="S2466" s="18">
        <f t="shared" si="272"/>
        <v>0.52260767232382699</v>
      </c>
      <c r="T2466" s="19">
        <f>YEAR(SalesDataTable[[#This Row],[Order Date]])</f>
        <v>2026</v>
      </c>
      <c r="U2466" s="18" t="str">
        <f>"Q"&amp;ROUNDUP(MONTH(SalesDataTable[[#This Row],[Order Date]])/3,0)</f>
        <v>Q4</v>
      </c>
      <c r="V2466" s="15">
        <f>MONTH(SalesDataTable[[#This Row],[Order Date]])</f>
        <v>11</v>
      </c>
      <c r="W2466" s="18" t="str">
        <f>TEXT(SalesDataTable[[#This Row],[Order Date]],"mmm")</f>
        <v>Nov</v>
      </c>
    </row>
    <row r="2467" spans="1:23" ht="15.6">
      <c r="A2467" s="11">
        <v>4007</v>
      </c>
      <c r="B2467" s="12">
        <v>46353</v>
      </c>
      <c r="C2467" s="11">
        <f t="shared" si="266"/>
        <v>2026</v>
      </c>
      <c r="D2467" s="13" t="str">
        <f t="shared" si="267"/>
        <v>Nov</v>
      </c>
      <c r="E2467" s="14" t="str">
        <f t="shared" si="268"/>
        <v>Q4</v>
      </c>
      <c r="F2467" s="11" t="s">
        <v>24</v>
      </c>
      <c r="G2467" s="11" t="s">
        <v>60</v>
      </c>
      <c r="H2467" s="11" t="s">
        <v>52</v>
      </c>
      <c r="I2467" s="11" t="s">
        <v>40</v>
      </c>
      <c r="J2467" s="11" t="s">
        <v>28</v>
      </c>
      <c r="K2467" s="11" t="s">
        <v>46</v>
      </c>
      <c r="L2467" s="15">
        <v>5</v>
      </c>
      <c r="M2467" s="16">
        <v>51.04</v>
      </c>
      <c r="N2467" s="17">
        <v>0</v>
      </c>
      <c r="O2467" s="16">
        <v>22.69</v>
      </c>
      <c r="P2467" s="16">
        <f t="shared" si="269"/>
        <v>255.2</v>
      </c>
      <c r="Q2467" s="16">
        <f t="shared" si="270"/>
        <v>113.45</v>
      </c>
      <c r="R2467" s="16">
        <f t="shared" si="271"/>
        <v>141.75</v>
      </c>
      <c r="S2467" s="18">
        <f t="shared" si="272"/>
        <v>0.55544670846394995</v>
      </c>
      <c r="T2467" s="19">
        <f>YEAR(SalesDataTable[[#This Row],[Order Date]])</f>
        <v>2026</v>
      </c>
      <c r="U2467" s="18" t="str">
        <f>"Q"&amp;ROUNDUP(MONTH(SalesDataTable[[#This Row],[Order Date]])/3,0)</f>
        <v>Q4</v>
      </c>
      <c r="V2467" s="15">
        <f>MONTH(SalesDataTable[[#This Row],[Order Date]])</f>
        <v>11</v>
      </c>
      <c r="W2467" s="18" t="str">
        <f>TEXT(SalesDataTable[[#This Row],[Order Date]],"mmm")</f>
        <v>Nov</v>
      </c>
    </row>
    <row r="2468" spans="1:23" ht="15.6">
      <c r="A2468" s="11">
        <v>4488</v>
      </c>
      <c r="B2468" s="12">
        <v>46353</v>
      </c>
      <c r="C2468" s="11">
        <f t="shared" si="266"/>
        <v>2026</v>
      </c>
      <c r="D2468" s="13" t="str">
        <f t="shared" si="267"/>
        <v>Nov</v>
      </c>
      <c r="E2468" s="14" t="str">
        <f t="shared" si="268"/>
        <v>Q4</v>
      </c>
      <c r="F2468" s="11" t="s">
        <v>30</v>
      </c>
      <c r="G2468" s="11" t="s">
        <v>73</v>
      </c>
      <c r="H2468" s="11" t="s">
        <v>43</v>
      </c>
      <c r="I2468" s="11" t="s">
        <v>27</v>
      </c>
      <c r="J2468" s="11" t="s">
        <v>38</v>
      </c>
      <c r="K2468" s="11" t="s">
        <v>72</v>
      </c>
      <c r="L2468" s="15">
        <v>3</v>
      </c>
      <c r="M2468" s="16">
        <v>161.66</v>
      </c>
      <c r="N2468" s="17">
        <v>0.05</v>
      </c>
      <c r="O2468" s="16">
        <v>88.3</v>
      </c>
      <c r="P2468" s="16">
        <f t="shared" si="269"/>
        <v>460.73099999999999</v>
      </c>
      <c r="Q2468" s="16">
        <f t="shared" si="270"/>
        <v>264.89999999999998</v>
      </c>
      <c r="R2468" s="16">
        <f t="shared" si="271"/>
        <v>195.83099999999999</v>
      </c>
      <c r="S2468" s="18">
        <f t="shared" si="272"/>
        <v>0.42504411467863001</v>
      </c>
      <c r="T2468" s="19">
        <f>YEAR(SalesDataTable[[#This Row],[Order Date]])</f>
        <v>2026</v>
      </c>
      <c r="U2468" s="18" t="str">
        <f>"Q"&amp;ROUNDUP(MONTH(SalesDataTable[[#This Row],[Order Date]])/3,0)</f>
        <v>Q4</v>
      </c>
      <c r="V2468" s="15">
        <f>MONTH(SalesDataTable[[#This Row],[Order Date]])</f>
        <v>11</v>
      </c>
      <c r="W2468" s="18" t="str">
        <f>TEXT(SalesDataTable[[#This Row],[Order Date]],"mmm")</f>
        <v>Nov</v>
      </c>
    </row>
    <row r="2469" spans="1:23" ht="15.6">
      <c r="A2469" s="11">
        <v>5159</v>
      </c>
      <c r="B2469" s="12">
        <v>46353</v>
      </c>
      <c r="C2469" s="11">
        <f t="shared" si="266"/>
        <v>2026</v>
      </c>
      <c r="D2469" s="13" t="str">
        <f t="shared" si="267"/>
        <v>Nov</v>
      </c>
      <c r="E2469" s="14" t="str">
        <f t="shared" si="268"/>
        <v>Q4</v>
      </c>
      <c r="F2469" s="11" t="s">
        <v>44</v>
      </c>
      <c r="G2469" s="11" t="s">
        <v>71</v>
      </c>
      <c r="H2469" s="11" t="s">
        <v>26</v>
      </c>
      <c r="I2469" s="11" t="s">
        <v>40</v>
      </c>
      <c r="J2469" s="11" t="s">
        <v>47</v>
      </c>
      <c r="K2469" s="11" t="s">
        <v>64</v>
      </c>
      <c r="L2469" s="15">
        <v>2</v>
      </c>
      <c r="M2469" s="16">
        <v>80.400000000000006</v>
      </c>
      <c r="N2469" s="17">
        <v>0.15</v>
      </c>
      <c r="O2469" s="16">
        <v>38.869999999999997</v>
      </c>
      <c r="P2469" s="16">
        <f t="shared" si="269"/>
        <v>136.68</v>
      </c>
      <c r="Q2469" s="16">
        <f t="shared" si="270"/>
        <v>77.739999999999995</v>
      </c>
      <c r="R2469" s="16">
        <f t="shared" si="271"/>
        <v>58.94</v>
      </c>
      <c r="S2469" s="18">
        <f t="shared" si="272"/>
        <v>0.43122622183201598</v>
      </c>
      <c r="T2469" s="19">
        <f>YEAR(SalesDataTable[[#This Row],[Order Date]])</f>
        <v>2026</v>
      </c>
      <c r="U2469" s="18" t="str">
        <f>"Q"&amp;ROUNDUP(MONTH(SalesDataTable[[#This Row],[Order Date]])/3,0)</f>
        <v>Q4</v>
      </c>
      <c r="V2469" s="15">
        <f>MONTH(SalesDataTable[[#This Row],[Order Date]])</f>
        <v>11</v>
      </c>
      <c r="W2469" s="18" t="str">
        <f>TEXT(SalesDataTable[[#This Row],[Order Date]],"mmm")</f>
        <v>Nov</v>
      </c>
    </row>
    <row r="2470" spans="1:23" ht="15.6">
      <c r="A2470" s="11">
        <v>669</v>
      </c>
      <c r="B2470" s="12">
        <v>46354</v>
      </c>
      <c r="C2470" s="11">
        <f t="shared" si="266"/>
        <v>2026</v>
      </c>
      <c r="D2470" s="13" t="str">
        <f t="shared" si="267"/>
        <v>Nov</v>
      </c>
      <c r="E2470" s="14" t="str">
        <f t="shared" si="268"/>
        <v>Q4</v>
      </c>
      <c r="F2470" s="11" t="s">
        <v>35</v>
      </c>
      <c r="G2470" s="11" t="s">
        <v>42</v>
      </c>
      <c r="H2470" s="11" t="s">
        <v>26</v>
      </c>
      <c r="I2470" s="11" t="s">
        <v>27</v>
      </c>
      <c r="J2470" s="11" t="s">
        <v>58</v>
      </c>
      <c r="K2470" s="11" t="s">
        <v>66</v>
      </c>
      <c r="L2470" s="15">
        <v>3</v>
      </c>
      <c r="M2470" s="16">
        <v>36.81</v>
      </c>
      <c r="N2470" s="17">
        <v>0.05</v>
      </c>
      <c r="O2470" s="16">
        <v>13.82</v>
      </c>
      <c r="P2470" s="16">
        <f t="shared" si="269"/>
        <v>104.9085</v>
      </c>
      <c r="Q2470" s="16">
        <f t="shared" si="270"/>
        <v>41.46</v>
      </c>
      <c r="R2470" s="16">
        <f t="shared" si="271"/>
        <v>63.448500000000003</v>
      </c>
      <c r="S2470" s="18">
        <f t="shared" si="272"/>
        <v>0.60479846723573405</v>
      </c>
      <c r="T2470" s="19">
        <f>YEAR(SalesDataTable[[#This Row],[Order Date]])</f>
        <v>2026</v>
      </c>
      <c r="U2470" s="18" t="str">
        <f>"Q"&amp;ROUNDUP(MONTH(SalesDataTable[[#This Row],[Order Date]])/3,0)</f>
        <v>Q4</v>
      </c>
      <c r="V2470" s="15">
        <f>MONTH(SalesDataTable[[#This Row],[Order Date]])</f>
        <v>11</v>
      </c>
      <c r="W2470" s="18" t="str">
        <f>TEXT(SalesDataTable[[#This Row],[Order Date]],"mmm")</f>
        <v>Nov</v>
      </c>
    </row>
    <row r="2471" spans="1:23" ht="15.6">
      <c r="A2471" s="11">
        <v>686</v>
      </c>
      <c r="B2471" s="12">
        <v>46354</v>
      </c>
      <c r="C2471" s="11">
        <f t="shared" si="266"/>
        <v>2026</v>
      </c>
      <c r="D2471" s="13" t="str">
        <f t="shared" si="267"/>
        <v>Nov</v>
      </c>
      <c r="E2471" s="14" t="str">
        <f t="shared" si="268"/>
        <v>Q4</v>
      </c>
      <c r="F2471" s="11" t="s">
        <v>30</v>
      </c>
      <c r="G2471" s="11" t="s">
        <v>67</v>
      </c>
      <c r="H2471" s="11" t="s">
        <v>52</v>
      </c>
      <c r="I2471" s="11" t="s">
        <v>27</v>
      </c>
      <c r="J2471" s="11" t="s">
        <v>38</v>
      </c>
      <c r="K2471" s="11" t="s">
        <v>68</v>
      </c>
      <c r="L2471" s="15">
        <v>2</v>
      </c>
      <c r="M2471" s="16">
        <v>132.61000000000001</v>
      </c>
      <c r="N2471" s="17">
        <v>0.1</v>
      </c>
      <c r="O2471" s="16">
        <v>67.3</v>
      </c>
      <c r="P2471" s="16">
        <f t="shared" si="269"/>
        <v>238.69800000000001</v>
      </c>
      <c r="Q2471" s="16">
        <f t="shared" si="270"/>
        <v>134.6</v>
      </c>
      <c r="R2471" s="16">
        <f t="shared" si="271"/>
        <v>104.098</v>
      </c>
      <c r="S2471" s="18">
        <f t="shared" si="272"/>
        <v>0.43610755012610097</v>
      </c>
      <c r="T2471" s="19">
        <f>YEAR(SalesDataTable[[#This Row],[Order Date]])</f>
        <v>2026</v>
      </c>
      <c r="U2471" s="18" t="str">
        <f>"Q"&amp;ROUNDUP(MONTH(SalesDataTable[[#This Row],[Order Date]])/3,0)</f>
        <v>Q4</v>
      </c>
      <c r="V2471" s="15">
        <f>MONTH(SalesDataTable[[#This Row],[Order Date]])</f>
        <v>11</v>
      </c>
      <c r="W2471" s="18" t="str">
        <f>TEXT(SalesDataTable[[#This Row],[Order Date]],"mmm")</f>
        <v>Nov</v>
      </c>
    </row>
    <row r="2472" spans="1:23" ht="15.6">
      <c r="A2472" s="11">
        <v>990</v>
      </c>
      <c r="B2472" s="12">
        <v>46354</v>
      </c>
      <c r="C2472" s="11">
        <f t="shared" si="266"/>
        <v>2026</v>
      </c>
      <c r="D2472" s="13" t="str">
        <f t="shared" si="267"/>
        <v>Nov</v>
      </c>
      <c r="E2472" s="14" t="str">
        <f t="shared" si="268"/>
        <v>Q4</v>
      </c>
      <c r="F2472" s="11" t="s">
        <v>24</v>
      </c>
      <c r="G2472" s="11" t="s">
        <v>74</v>
      </c>
      <c r="H2472" s="11" t="s">
        <v>26</v>
      </c>
      <c r="I2472" s="11" t="s">
        <v>27</v>
      </c>
      <c r="J2472" s="11" t="s">
        <v>28</v>
      </c>
      <c r="K2472" s="11" t="s">
        <v>50</v>
      </c>
      <c r="L2472" s="15">
        <v>5</v>
      </c>
      <c r="M2472" s="16">
        <v>39.79</v>
      </c>
      <c r="N2472" s="17">
        <v>0.1</v>
      </c>
      <c r="O2472" s="16">
        <v>17.09</v>
      </c>
      <c r="P2472" s="16">
        <f t="shared" si="269"/>
        <v>179.05500000000001</v>
      </c>
      <c r="Q2472" s="16">
        <f t="shared" si="270"/>
        <v>85.45</v>
      </c>
      <c r="R2472" s="16">
        <f t="shared" si="271"/>
        <v>93.605000000000004</v>
      </c>
      <c r="S2472" s="18">
        <f t="shared" si="272"/>
        <v>0.52277233252352595</v>
      </c>
      <c r="T2472" s="19">
        <f>YEAR(SalesDataTable[[#This Row],[Order Date]])</f>
        <v>2026</v>
      </c>
      <c r="U2472" s="18" t="str">
        <f>"Q"&amp;ROUNDUP(MONTH(SalesDataTable[[#This Row],[Order Date]])/3,0)</f>
        <v>Q4</v>
      </c>
      <c r="V2472" s="15">
        <f>MONTH(SalesDataTable[[#This Row],[Order Date]])</f>
        <v>11</v>
      </c>
      <c r="W2472" s="18" t="str">
        <f>TEXT(SalesDataTable[[#This Row],[Order Date]],"mmm")</f>
        <v>Nov</v>
      </c>
    </row>
    <row r="2473" spans="1:23" ht="15.6">
      <c r="A2473" s="11">
        <v>1134</v>
      </c>
      <c r="B2473" s="12">
        <v>46354</v>
      </c>
      <c r="C2473" s="11">
        <f t="shared" si="266"/>
        <v>2026</v>
      </c>
      <c r="D2473" s="13" t="str">
        <f t="shared" si="267"/>
        <v>Nov</v>
      </c>
      <c r="E2473" s="14" t="str">
        <f t="shared" si="268"/>
        <v>Q4</v>
      </c>
      <c r="F2473" s="11" t="s">
        <v>44</v>
      </c>
      <c r="G2473" s="11" t="s">
        <v>45</v>
      </c>
      <c r="H2473" s="11" t="s">
        <v>26</v>
      </c>
      <c r="I2473" s="11" t="s">
        <v>27</v>
      </c>
      <c r="J2473" s="11" t="s">
        <v>38</v>
      </c>
      <c r="K2473" s="11" t="s">
        <v>39</v>
      </c>
      <c r="L2473" s="15">
        <v>2</v>
      </c>
      <c r="M2473" s="16">
        <v>36.119999999999997</v>
      </c>
      <c r="N2473" s="17">
        <v>0.1</v>
      </c>
      <c r="O2473" s="16">
        <v>13.61</v>
      </c>
      <c r="P2473" s="16">
        <f t="shared" si="269"/>
        <v>65.016000000000005</v>
      </c>
      <c r="Q2473" s="16">
        <f t="shared" si="270"/>
        <v>27.22</v>
      </c>
      <c r="R2473" s="16">
        <f t="shared" si="271"/>
        <v>37.795999999999999</v>
      </c>
      <c r="S2473" s="18">
        <f t="shared" si="272"/>
        <v>0.58133382551987201</v>
      </c>
      <c r="T2473" s="19">
        <f>YEAR(SalesDataTable[[#This Row],[Order Date]])</f>
        <v>2026</v>
      </c>
      <c r="U2473" s="18" t="str">
        <f>"Q"&amp;ROUNDUP(MONTH(SalesDataTable[[#This Row],[Order Date]])/3,0)</f>
        <v>Q4</v>
      </c>
      <c r="V2473" s="15">
        <f>MONTH(SalesDataTable[[#This Row],[Order Date]])</f>
        <v>11</v>
      </c>
      <c r="W2473" s="18" t="str">
        <f>TEXT(SalesDataTable[[#This Row],[Order Date]],"mmm")</f>
        <v>Nov</v>
      </c>
    </row>
    <row r="2474" spans="1:23" ht="15.6">
      <c r="A2474" s="11">
        <v>1770</v>
      </c>
      <c r="B2474" s="12">
        <v>46354</v>
      </c>
      <c r="C2474" s="11">
        <f t="shared" si="266"/>
        <v>2026</v>
      </c>
      <c r="D2474" s="13" t="str">
        <f t="shared" si="267"/>
        <v>Nov</v>
      </c>
      <c r="E2474" s="14" t="str">
        <f t="shared" si="268"/>
        <v>Q4</v>
      </c>
      <c r="F2474" s="11" t="s">
        <v>44</v>
      </c>
      <c r="G2474" s="11" t="s">
        <v>55</v>
      </c>
      <c r="H2474" s="11" t="s">
        <v>43</v>
      </c>
      <c r="I2474" s="11" t="s">
        <v>27</v>
      </c>
      <c r="J2474" s="11" t="s">
        <v>33</v>
      </c>
      <c r="K2474" s="11" t="s">
        <v>61</v>
      </c>
      <c r="L2474" s="15">
        <v>5</v>
      </c>
      <c r="M2474" s="16">
        <v>153.93</v>
      </c>
      <c r="N2474" s="17">
        <v>0.05</v>
      </c>
      <c r="O2474" s="16">
        <v>77.27</v>
      </c>
      <c r="P2474" s="16">
        <f t="shared" si="269"/>
        <v>731.16750000000002</v>
      </c>
      <c r="Q2474" s="16">
        <f t="shared" si="270"/>
        <v>386.35</v>
      </c>
      <c r="R2474" s="16">
        <f t="shared" si="271"/>
        <v>344.8175</v>
      </c>
      <c r="S2474" s="18">
        <f t="shared" si="272"/>
        <v>0.47159850513049301</v>
      </c>
      <c r="T2474" s="19">
        <f>YEAR(SalesDataTable[[#This Row],[Order Date]])</f>
        <v>2026</v>
      </c>
      <c r="U2474" s="18" t="str">
        <f>"Q"&amp;ROUNDUP(MONTH(SalesDataTable[[#This Row],[Order Date]])/3,0)</f>
        <v>Q4</v>
      </c>
      <c r="V2474" s="15">
        <f>MONTH(SalesDataTable[[#This Row],[Order Date]])</f>
        <v>11</v>
      </c>
      <c r="W2474" s="18" t="str">
        <f>TEXT(SalesDataTable[[#This Row],[Order Date]],"mmm")</f>
        <v>Nov</v>
      </c>
    </row>
    <row r="2475" spans="1:23" ht="15.6">
      <c r="A2475" s="11">
        <v>3396</v>
      </c>
      <c r="B2475" s="12">
        <v>46354</v>
      </c>
      <c r="C2475" s="11">
        <f t="shared" si="266"/>
        <v>2026</v>
      </c>
      <c r="D2475" s="13" t="str">
        <f t="shared" si="267"/>
        <v>Nov</v>
      </c>
      <c r="E2475" s="14" t="str">
        <f t="shared" si="268"/>
        <v>Q4</v>
      </c>
      <c r="F2475" s="11" t="s">
        <v>35</v>
      </c>
      <c r="G2475" s="11" t="s">
        <v>42</v>
      </c>
      <c r="H2475" s="11" t="s">
        <v>43</v>
      </c>
      <c r="I2475" s="11" t="s">
        <v>37</v>
      </c>
      <c r="J2475" s="11" t="s">
        <v>58</v>
      </c>
      <c r="K2475" s="11" t="s">
        <v>69</v>
      </c>
      <c r="L2475" s="15">
        <v>3</v>
      </c>
      <c r="M2475" s="16">
        <v>50.67</v>
      </c>
      <c r="N2475" s="17">
        <v>0.05</v>
      </c>
      <c r="O2475" s="16">
        <v>22.25</v>
      </c>
      <c r="P2475" s="16">
        <f t="shared" si="269"/>
        <v>144.40950000000001</v>
      </c>
      <c r="Q2475" s="16">
        <f t="shared" si="270"/>
        <v>66.75</v>
      </c>
      <c r="R2475" s="16">
        <f t="shared" si="271"/>
        <v>77.659499999999994</v>
      </c>
      <c r="S2475" s="18">
        <f t="shared" si="272"/>
        <v>0.53777279195620797</v>
      </c>
      <c r="T2475" s="19">
        <f>YEAR(SalesDataTable[[#This Row],[Order Date]])</f>
        <v>2026</v>
      </c>
      <c r="U2475" s="18" t="str">
        <f>"Q"&amp;ROUNDUP(MONTH(SalesDataTable[[#This Row],[Order Date]])/3,0)</f>
        <v>Q4</v>
      </c>
      <c r="V2475" s="15">
        <f>MONTH(SalesDataTable[[#This Row],[Order Date]])</f>
        <v>11</v>
      </c>
      <c r="W2475" s="18" t="str">
        <f>TEXT(SalesDataTable[[#This Row],[Order Date]],"mmm")</f>
        <v>Nov</v>
      </c>
    </row>
    <row r="2476" spans="1:23" ht="15.6">
      <c r="A2476" s="11">
        <v>4259</v>
      </c>
      <c r="B2476" s="12">
        <v>46354</v>
      </c>
      <c r="C2476" s="11">
        <f t="shared" si="266"/>
        <v>2026</v>
      </c>
      <c r="D2476" s="13" t="str">
        <f t="shared" si="267"/>
        <v>Nov</v>
      </c>
      <c r="E2476" s="14" t="str">
        <f t="shared" si="268"/>
        <v>Q4</v>
      </c>
      <c r="F2476" s="11" t="s">
        <v>35</v>
      </c>
      <c r="G2476" s="11" t="s">
        <v>42</v>
      </c>
      <c r="H2476" s="11" t="s">
        <v>26</v>
      </c>
      <c r="I2476" s="11" t="s">
        <v>27</v>
      </c>
      <c r="J2476" s="11" t="s">
        <v>33</v>
      </c>
      <c r="K2476" s="11" t="s">
        <v>70</v>
      </c>
      <c r="L2476" s="15">
        <v>4</v>
      </c>
      <c r="M2476" s="16">
        <v>72.77</v>
      </c>
      <c r="N2476" s="17">
        <v>0</v>
      </c>
      <c r="O2476" s="16">
        <v>32.090000000000003</v>
      </c>
      <c r="P2476" s="16">
        <f t="shared" si="269"/>
        <v>291.08</v>
      </c>
      <c r="Q2476" s="16">
        <f t="shared" si="270"/>
        <v>128.36000000000001</v>
      </c>
      <c r="R2476" s="16">
        <f t="shared" si="271"/>
        <v>162.72</v>
      </c>
      <c r="S2476" s="18">
        <f t="shared" si="272"/>
        <v>0.55902157482478998</v>
      </c>
      <c r="T2476" s="19">
        <f>YEAR(SalesDataTable[[#This Row],[Order Date]])</f>
        <v>2026</v>
      </c>
      <c r="U2476" s="18" t="str">
        <f>"Q"&amp;ROUNDUP(MONTH(SalesDataTable[[#This Row],[Order Date]])/3,0)</f>
        <v>Q4</v>
      </c>
      <c r="V2476" s="15">
        <f>MONTH(SalesDataTable[[#This Row],[Order Date]])</f>
        <v>11</v>
      </c>
      <c r="W2476" s="18" t="str">
        <f>TEXT(SalesDataTable[[#This Row],[Order Date]],"mmm")</f>
        <v>Nov</v>
      </c>
    </row>
    <row r="2477" spans="1:23" ht="15.6">
      <c r="A2477" s="11">
        <v>4440</v>
      </c>
      <c r="B2477" s="12">
        <v>46354</v>
      </c>
      <c r="C2477" s="11">
        <f t="shared" si="266"/>
        <v>2026</v>
      </c>
      <c r="D2477" s="13" t="str">
        <f t="shared" si="267"/>
        <v>Nov</v>
      </c>
      <c r="E2477" s="14" t="str">
        <f t="shared" si="268"/>
        <v>Q4</v>
      </c>
      <c r="F2477" s="11" t="s">
        <v>35</v>
      </c>
      <c r="G2477" s="11" t="s">
        <v>63</v>
      </c>
      <c r="H2477" s="11" t="s">
        <v>52</v>
      </c>
      <c r="I2477" s="11" t="s">
        <v>37</v>
      </c>
      <c r="J2477" s="11" t="s">
        <v>38</v>
      </c>
      <c r="K2477" s="11" t="s">
        <v>56</v>
      </c>
      <c r="L2477" s="15">
        <v>1</v>
      </c>
      <c r="M2477" s="16">
        <v>46.45</v>
      </c>
      <c r="N2477" s="17">
        <v>0.1</v>
      </c>
      <c r="O2477" s="16">
        <v>17.96</v>
      </c>
      <c r="P2477" s="16">
        <f t="shared" si="269"/>
        <v>41.805</v>
      </c>
      <c r="Q2477" s="16">
        <f t="shared" si="270"/>
        <v>17.96</v>
      </c>
      <c r="R2477" s="16">
        <f t="shared" si="271"/>
        <v>23.844999999999999</v>
      </c>
      <c r="S2477" s="18">
        <f t="shared" si="272"/>
        <v>0.57038631742614498</v>
      </c>
      <c r="T2477" s="19">
        <f>YEAR(SalesDataTable[[#This Row],[Order Date]])</f>
        <v>2026</v>
      </c>
      <c r="U2477" s="18" t="str">
        <f>"Q"&amp;ROUNDUP(MONTH(SalesDataTable[[#This Row],[Order Date]])/3,0)</f>
        <v>Q4</v>
      </c>
      <c r="V2477" s="15">
        <f>MONTH(SalesDataTable[[#This Row],[Order Date]])</f>
        <v>11</v>
      </c>
      <c r="W2477" s="18" t="str">
        <f>TEXT(SalesDataTable[[#This Row],[Order Date]],"mmm")</f>
        <v>Nov</v>
      </c>
    </row>
    <row r="2478" spans="1:23" ht="15.6">
      <c r="A2478" s="11">
        <v>5115</v>
      </c>
      <c r="B2478" s="12">
        <v>46354</v>
      </c>
      <c r="C2478" s="11">
        <f t="shared" si="266"/>
        <v>2026</v>
      </c>
      <c r="D2478" s="13" t="str">
        <f t="shared" si="267"/>
        <v>Nov</v>
      </c>
      <c r="E2478" s="14" t="str">
        <f t="shared" si="268"/>
        <v>Q4</v>
      </c>
      <c r="F2478" s="11" t="s">
        <v>24</v>
      </c>
      <c r="G2478" s="11" t="s">
        <v>74</v>
      </c>
      <c r="H2478" s="11" t="s">
        <v>26</v>
      </c>
      <c r="I2478" s="11" t="s">
        <v>37</v>
      </c>
      <c r="J2478" s="11" t="s">
        <v>38</v>
      </c>
      <c r="K2478" s="11" t="s">
        <v>72</v>
      </c>
      <c r="L2478" s="15">
        <v>1</v>
      </c>
      <c r="M2478" s="16">
        <v>165.75</v>
      </c>
      <c r="N2478" s="17">
        <v>0.2</v>
      </c>
      <c r="O2478" s="16">
        <v>89.16</v>
      </c>
      <c r="P2478" s="16">
        <f t="shared" si="269"/>
        <v>132.6</v>
      </c>
      <c r="Q2478" s="16">
        <f t="shared" si="270"/>
        <v>89.16</v>
      </c>
      <c r="R2478" s="16">
        <f t="shared" si="271"/>
        <v>43.44</v>
      </c>
      <c r="S2478" s="18">
        <f t="shared" si="272"/>
        <v>0.32760180995475102</v>
      </c>
      <c r="T2478" s="19">
        <f>YEAR(SalesDataTable[[#This Row],[Order Date]])</f>
        <v>2026</v>
      </c>
      <c r="U2478" s="18" t="str">
        <f>"Q"&amp;ROUNDUP(MONTH(SalesDataTable[[#This Row],[Order Date]])/3,0)</f>
        <v>Q4</v>
      </c>
      <c r="V2478" s="15">
        <f>MONTH(SalesDataTable[[#This Row],[Order Date]])</f>
        <v>11</v>
      </c>
      <c r="W2478" s="18" t="str">
        <f>TEXT(SalesDataTable[[#This Row],[Order Date]],"mmm")</f>
        <v>Nov</v>
      </c>
    </row>
    <row r="2479" spans="1:23" ht="15.6">
      <c r="A2479" s="11">
        <v>5136</v>
      </c>
      <c r="B2479" s="12">
        <v>46354</v>
      </c>
      <c r="C2479" s="11">
        <f t="shared" si="266"/>
        <v>2026</v>
      </c>
      <c r="D2479" s="13" t="str">
        <f t="shared" si="267"/>
        <v>Nov</v>
      </c>
      <c r="E2479" s="14" t="str">
        <f t="shared" si="268"/>
        <v>Q4</v>
      </c>
      <c r="F2479" s="11" t="s">
        <v>35</v>
      </c>
      <c r="G2479" s="11" t="s">
        <v>36</v>
      </c>
      <c r="H2479" s="11" t="s">
        <v>52</v>
      </c>
      <c r="I2479" s="11" t="s">
        <v>37</v>
      </c>
      <c r="J2479" s="11" t="s">
        <v>47</v>
      </c>
      <c r="K2479" s="11" t="s">
        <v>53</v>
      </c>
      <c r="L2479" s="15">
        <v>4</v>
      </c>
      <c r="M2479" s="16">
        <v>198.02</v>
      </c>
      <c r="N2479" s="17">
        <v>0.05</v>
      </c>
      <c r="O2479" s="16">
        <v>103.82</v>
      </c>
      <c r="P2479" s="16">
        <f t="shared" si="269"/>
        <v>752.476</v>
      </c>
      <c r="Q2479" s="16">
        <f t="shared" si="270"/>
        <v>415.28</v>
      </c>
      <c r="R2479" s="16">
        <f t="shared" si="271"/>
        <v>337.19600000000003</v>
      </c>
      <c r="S2479" s="18">
        <f t="shared" si="272"/>
        <v>0.448115288726817</v>
      </c>
      <c r="T2479" s="19">
        <f>YEAR(SalesDataTable[[#This Row],[Order Date]])</f>
        <v>2026</v>
      </c>
      <c r="U2479" s="18" t="str">
        <f>"Q"&amp;ROUNDUP(MONTH(SalesDataTable[[#This Row],[Order Date]])/3,0)</f>
        <v>Q4</v>
      </c>
      <c r="V2479" s="15">
        <f>MONTH(SalesDataTable[[#This Row],[Order Date]])</f>
        <v>11</v>
      </c>
      <c r="W2479" s="18" t="str">
        <f>TEXT(SalesDataTable[[#This Row],[Order Date]],"mmm")</f>
        <v>Nov</v>
      </c>
    </row>
    <row r="2480" spans="1:23" ht="15.6">
      <c r="A2480" s="11">
        <v>562</v>
      </c>
      <c r="B2480" s="12">
        <v>46355</v>
      </c>
      <c r="C2480" s="11">
        <f t="shared" si="266"/>
        <v>2026</v>
      </c>
      <c r="D2480" s="13" t="str">
        <f t="shared" si="267"/>
        <v>Nov</v>
      </c>
      <c r="E2480" s="14" t="str">
        <f t="shared" si="268"/>
        <v>Q4</v>
      </c>
      <c r="F2480" s="11" t="s">
        <v>30</v>
      </c>
      <c r="G2480" s="11" t="s">
        <v>67</v>
      </c>
      <c r="H2480" s="11" t="s">
        <v>26</v>
      </c>
      <c r="I2480" s="11" t="s">
        <v>37</v>
      </c>
      <c r="J2480" s="11" t="s">
        <v>38</v>
      </c>
      <c r="K2480" s="11" t="s">
        <v>56</v>
      </c>
      <c r="L2480" s="15">
        <v>1</v>
      </c>
      <c r="M2480" s="16">
        <v>46.3</v>
      </c>
      <c r="N2480" s="17">
        <v>0.2</v>
      </c>
      <c r="O2480" s="16">
        <v>18.78</v>
      </c>
      <c r="P2480" s="16">
        <f t="shared" si="269"/>
        <v>37.04</v>
      </c>
      <c r="Q2480" s="16">
        <f t="shared" si="270"/>
        <v>18.78</v>
      </c>
      <c r="R2480" s="16">
        <f t="shared" si="271"/>
        <v>18.260000000000002</v>
      </c>
      <c r="S2480" s="18">
        <f t="shared" si="272"/>
        <v>0.49298056155507602</v>
      </c>
      <c r="T2480" s="19">
        <f>YEAR(SalesDataTable[[#This Row],[Order Date]])</f>
        <v>2026</v>
      </c>
      <c r="U2480" s="18" t="str">
        <f>"Q"&amp;ROUNDUP(MONTH(SalesDataTable[[#This Row],[Order Date]])/3,0)</f>
        <v>Q4</v>
      </c>
      <c r="V2480" s="15">
        <f>MONTH(SalesDataTable[[#This Row],[Order Date]])</f>
        <v>11</v>
      </c>
      <c r="W2480" s="18" t="str">
        <f>TEXT(SalesDataTable[[#This Row],[Order Date]],"mmm")</f>
        <v>Nov</v>
      </c>
    </row>
    <row r="2481" spans="1:23" ht="15.6">
      <c r="A2481" s="11">
        <v>806</v>
      </c>
      <c r="B2481" s="12">
        <v>46355</v>
      </c>
      <c r="C2481" s="11">
        <f t="shared" si="266"/>
        <v>2026</v>
      </c>
      <c r="D2481" s="13" t="str">
        <f t="shared" si="267"/>
        <v>Nov</v>
      </c>
      <c r="E2481" s="14" t="str">
        <f t="shared" si="268"/>
        <v>Q4</v>
      </c>
      <c r="F2481" s="11" t="s">
        <v>24</v>
      </c>
      <c r="G2481" s="11" t="s">
        <v>74</v>
      </c>
      <c r="H2481" s="11" t="s">
        <v>52</v>
      </c>
      <c r="I2481" s="11" t="s">
        <v>27</v>
      </c>
      <c r="J2481" s="11" t="s">
        <v>58</v>
      </c>
      <c r="K2481" s="11" t="s">
        <v>59</v>
      </c>
      <c r="L2481" s="15">
        <v>1</v>
      </c>
      <c r="M2481" s="16">
        <v>39.659999999999997</v>
      </c>
      <c r="N2481" s="17">
        <v>0</v>
      </c>
      <c r="O2481" s="16">
        <v>14.76</v>
      </c>
      <c r="P2481" s="16">
        <f t="shared" si="269"/>
        <v>39.659999999999997</v>
      </c>
      <c r="Q2481" s="16">
        <f t="shared" si="270"/>
        <v>14.76</v>
      </c>
      <c r="R2481" s="16">
        <f t="shared" si="271"/>
        <v>24.9</v>
      </c>
      <c r="S2481" s="18">
        <f t="shared" si="272"/>
        <v>0.62783661119515899</v>
      </c>
      <c r="T2481" s="19">
        <f>YEAR(SalesDataTable[[#This Row],[Order Date]])</f>
        <v>2026</v>
      </c>
      <c r="U2481" s="18" t="str">
        <f>"Q"&amp;ROUNDUP(MONTH(SalesDataTable[[#This Row],[Order Date]])/3,0)</f>
        <v>Q4</v>
      </c>
      <c r="V2481" s="15">
        <f>MONTH(SalesDataTable[[#This Row],[Order Date]])</f>
        <v>11</v>
      </c>
      <c r="W2481" s="18" t="str">
        <f>TEXT(SalesDataTable[[#This Row],[Order Date]],"mmm")</f>
        <v>Nov</v>
      </c>
    </row>
    <row r="2482" spans="1:23" ht="15.6">
      <c r="A2482" s="11">
        <v>3150</v>
      </c>
      <c r="B2482" s="12">
        <v>46355</v>
      </c>
      <c r="C2482" s="11">
        <f t="shared" si="266"/>
        <v>2026</v>
      </c>
      <c r="D2482" s="13" t="str">
        <f t="shared" si="267"/>
        <v>Nov</v>
      </c>
      <c r="E2482" s="14" t="str">
        <f t="shared" si="268"/>
        <v>Q4</v>
      </c>
      <c r="F2482" s="11" t="s">
        <v>30</v>
      </c>
      <c r="G2482" s="11" t="s">
        <v>51</v>
      </c>
      <c r="H2482" s="11" t="s">
        <v>26</v>
      </c>
      <c r="I2482" s="11" t="s">
        <v>37</v>
      </c>
      <c r="J2482" s="11" t="s">
        <v>47</v>
      </c>
      <c r="K2482" s="11" t="s">
        <v>64</v>
      </c>
      <c r="L2482" s="15">
        <v>3</v>
      </c>
      <c r="M2482" s="16">
        <v>80.72</v>
      </c>
      <c r="N2482" s="17">
        <v>0.05</v>
      </c>
      <c r="O2482" s="16">
        <v>39.130000000000003</v>
      </c>
      <c r="P2482" s="16">
        <f t="shared" si="269"/>
        <v>230.05199999999999</v>
      </c>
      <c r="Q2482" s="16">
        <f t="shared" si="270"/>
        <v>117.39</v>
      </c>
      <c r="R2482" s="16">
        <f t="shared" si="271"/>
        <v>112.66200000000001</v>
      </c>
      <c r="S2482" s="18">
        <f t="shared" si="272"/>
        <v>0.489724062385895</v>
      </c>
      <c r="T2482" s="19">
        <f>YEAR(SalesDataTable[[#This Row],[Order Date]])</f>
        <v>2026</v>
      </c>
      <c r="U2482" s="18" t="str">
        <f>"Q"&amp;ROUNDUP(MONTH(SalesDataTable[[#This Row],[Order Date]])/3,0)</f>
        <v>Q4</v>
      </c>
      <c r="V2482" s="15">
        <f>MONTH(SalesDataTable[[#This Row],[Order Date]])</f>
        <v>11</v>
      </c>
      <c r="W2482" s="18" t="str">
        <f>TEXT(SalesDataTable[[#This Row],[Order Date]],"mmm")</f>
        <v>Nov</v>
      </c>
    </row>
    <row r="2483" spans="1:23" ht="15.6">
      <c r="A2483" s="11">
        <v>4847</v>
      </c>
      <c r="B2483" s="12">
        <v>46355</v>
      </c>
      <c r="C2483" s="11">
        <f t="shared" si="266"/>
        <v>2026</v>
      </c>
      <c r="D2483" s="13" t="str">
        <f t="shared" si="267"/>
        <v>Nov</v>
      </c>
      <c r="E2483" s="14" t="str">
        <f t="shared" si="268"/>
        <v>Q4</v>
      </c>
      <c r="F2483" s="11" t="s">
        <v>30</v>
      </c>
      <c r="G2483" s="11" t="s">
        <v>73</v>
      </c>
      <c r="H2483" s="11" t="s">
        <v>52</v>
      </c>
      <c r="I2483" s="11" t="s">
        <v>37</v>
      </c>
      <c r="J2483" s="11" t="s">
        <v>38</v>
      </c>
      <c r="K2483" s="11" t="s">
        <v>39</v>
      </c>
      <c r="L2483" s="15">
        <v>2</v>
      </c>
      <c r="M2483" s="16">
        <v>35.51</v>
      </c>
      <c r="N2483" s="17">
        <v>0.05</v>
      </c>
      <c r="O2483" s="16">
        <v>13.24</v>
      </c>
      <c r="P2483" s="16">
        <f t="shared" si="269"/>
        <v>67.468999999999994</v>
      </c>
      <c r="Q2483" s="16">
        <f t="shared" si="270"/>
        <v>26.48</v>
      </c>
      <c r="R2483" s="16">
        <f t="shared" si="271"/>
        <v>40.988999999999997</v>
      </c>
      <c r="S2483" s="18">
        <f t="shared" si="272"/>
        <v>0.60752345521647</v>
      </c>
      <c r="T2483" s="19">
        <f>YEAR(SalesDataTable[[#This Row],[Order Date]])</f>
        <v>2026</v>
      </c>
      <c r="U2483" s="18" t="str">
        <f>"Q"&amp;ROUNDUP(MONTH(SalesDataTable[[#This Row],[Order Date]])/3,0)</f>
        <v>Q4</v>
      </c>
      <c r="V2483" s="15">
        <f>MONTH(SalesDataTable[[#This Row],[Order Date]])</f>
        <v>11</v>
      </c>
      <c r="W2483" s="18" t="str">
        <f>TEXT(SalesDataTable[[#This Row],[Order Date]],"mmm")</f>
        <v>Nov</v>
      </c>
    </row>
    <row r="2484" spans="1:23" ht="15.6">
      <c r="A2484" s="11">
        <v>221</v>
      </c>
      <c r="B2484" s="12">
        <v>46356</v>
      </c>
      <c r="C2484" s="11">
        <f t="shared" si="266"/>
        <v>2026</v>
      </c>
      <c r="D2484" s="13" t="str">
        <f t="shared" si="267"/>
        <v>Nov</v>
      </c>
      <c r="E2484" s="14" t="str">
        <f t="shared" si="268"/>
        <v>Q4</v>
      </c>
      <c r="F2484" s="11" t="s">
        <v>44</v>
      </c>
      <c r="G2484" s="11" t="s">
        <v>57</v>
      </c>
      <c r="H2484" s="11" t="s">
        <v>43</v>
      </c>
      <c r="I2484" s="11" t="s">
        <v>40</v>
      </c>
      <c r="J2484" s="11" t="s">
        <v>38</v>
      </c>
      <c r="K2484" s="11" t="s">
        <v>68</v>
      </c>
      <c r="L2484" s="15">
        <v>1</v>
      </c>
      <c r="M2484" s="16">
        <v>132.06</v>
      </c>
      <c r="N2484" s="17">
        <v>0.15</v>
      </c>
      <c r="O2484" s="16">
        <v>67.53</v>
      </c>
      <c r="P2484" s="16">
        <f t="shared" si="269"/>
        <v>112.251</v>
      </c>
      <c r="Q2484" s="16">
        <f t="shared" si="270"/>
        <v>67.53</v>
      </c>
      <c r="R2484" s="16">
        <f t="shared" si="271"/>
        <v>44.720999999999997</v>
      </c>
      <c r="S2484" s="18">
        <f t="shared" si="272"/>
        <v>0.39840179597509201</v>
      </c>
      <c r="T2484" s="19">
        <f>YEAR(SalesDataTable[[#This Row],[Order Date]])</f>
        <v>2026</v>
      </c>
      <c r="U2484" s="18" t="str">
        <f>"Q"&amp;ROUNDUP(MONTH(SalesDataTable[[#This Row],[Order Date]])/3,0)</f>
        <v>Q4</v>
      </c>
      <c r="V2484" s="15">
        <f>MONTH(SalesDataTable[[#This Row],[Order Date]])</f>
        <v>11</v>
      </c>
      <c r="W2484" s="18" t="str">
        <f>TEXT(SalesDataTable[[#This Row],[Order Date]],"mmm")</f>
        <v>Nov</v>
      </c>
    </row>
    <row r="2485" spans="1:23" ht="15.6">
      <c r="A2485" s="11">
        <v>630</v>
      </c>
      <c r="B2485" s="12">
        <v>46356</v>
      </c>
      <c r="C2485" s="11">
        <f t="shared" si="266"/>
        <v>2026</v>
      </c>
      <c r="D2485" s="13" t="str">
        <f t="shared" si="267"/>
        <v>Nov</v>
      </c>
      <c r="E2485" s="14" t="str">
        <f t="shared" si="268"/>
        <v>Q4</v>
      </c>
      <c r="F2485" s="11" t="s">
        <v>44</v>
      </c>
      <c r="G2485" s="11" t="s">
        <v>57</v>
      </c>
      <c r="H2485" s="11" t="s">
        <v>26</v>
      </c>
      <c r="I2485" s="11" t="s">
        <v>40</v>
      </c>
      <c r="J2485" s="11" t="s">
        <v>28</v>
      </c>
      <c r="K2485" s="11" t="s">
        <v>50</v>
      </c>
      <c r="L2485" s="15">
        <v>3</v>
      </c>
      <c r="M2485" s="16">
        <v>41.07</v>
      </c>
      <c r="N2485" s="17">
        <v>0.1</v>
      </c>
      <c r="O2485" s="16">
        <v>16.86</v>
      </c>
      <c r="P2485" s="16">
        <f t="shared" si="269"/>
        <v>110.889</v>
      </c>
      <c r="Q2485" s="16">
        <f t="shared" si="270"/>
        <v>50.58</v>
      </c>
      <c r="R2485" s="16">
        <f t="shared" si="271"/>
        <v>60.308999999999997</v>
      </c>
      <c r="S2485" s="18">
        <f t="shared" si="272"/>
        <v>0.54386819251684104</v>
      </c>
      <c r="T2485" s="19">
        <f>YEAR(SalesDataTable[[#This Row],[Order Date]])</f>
        <v>2026</v>
      </c>
      <c r="U2485" s="18" t="str">
        <f>"Q"&amp;ROUNDUP(MONTH(SalesDataTable[[#This Row],[Order Date]])/3,0)</f>
        <v>Q4</v>
      </c>
      <c r="V2485" s="15">
        <f>MONTH(SalesDataTable[[#This Row],[Order Date]])</f>
        <v>11</v>
      </c>
      <c r="W2485" s="18" t="str">
        <f>TEXT(SalesDataTable[[#This Row],[Order Date]],"mmm")</f>
        <v>Nov</v>
      </c>
    </row>
    <row r="2486" spans="1:23" ht="15.6">
      <c r="A2486" s="11">
        <v>1789</v>
      </c>
      <c r="B2486" s="12">
        <v>46356</v>
      </c>
      <c r="C2486" s="11">
        <f t="shared" si="266"/>
        <v>2026</v>
      </c>
      <c r="D2486" s="13" t="str">
        <f t="shared" si="267"/>
        <v>Nov</v>
      </c>
      <c r="E2486" s="14" t="str">
        <f t="shared" si="268"/>
        <v>Q4</v>
      </c>
      <c r="F2486" s="11" t="s">
        <v>30</v>
      </c>
      <c r="G2486" s="11" t="s">
        <v>67</v>
      </c>
      <c r="H2486" s="11" t="s">
        <v>26</v>
      </c>
      <c r="I2486" s="11" t="s">
        <v>37</v>
      </c>
      <c r="J2486" s="11" t="s">
        <v>33</v>
      </c>
      <c r="K2486" s="11" t="s">
        <v>61</v>
      </c>
      <c r="L2486" s="15">
        <v>2</v>
      </c>
      <c r="M2486" s="16">
        <v>151.49</v>
      </c>
      <c r="N2486" s="17">
        <v>0.1</v>
      </c>
      <c r="O2486" s="16">
        <v>81.39</v>
      </c>
      <c r="P2486" s="16">
        <f t="shared" si="269"/>
        <v>272.68200000000002</v>
      </c>
      <c r="Q2486" s="16">
        <f t="shared" si="270"/>
        <v>162.78</v>
      </c>
      <c r="R2486" s="16">
        <f t="shared" si="271"/>
        <v>109.902</v>
      </c>
      <c r="S2486" s="18">
        <f t="shared" si="272"/>
        <v>0.403040904790195</v>
      </c>
      <c r="T2486" s="19">
        <f>YEAR(SalesDataTable[[#This Row],[Order Date]])</f>
        <v>2026</v>
      </c>
      <c r="U2486" s="18" t="str">
        <f>"Q"&amp;ROUNDUP(MONTH(SalesDataTable[[#This Row],[Order Date]])/3,0)</f>
        <v>Q4</v>
      </c>
      <c r="V2486" s="15">
        <f>MONTH(SalesDataTable[[#This Row],[Order Date]])</f>
        <v>11</v>
      </c>
      <c r="W2486" s="18" t="str">
        <f>TEXT(SalesDataTable[[#This Row],[Order Date]],"mmm")</f>
        <v>Nov</v>
      </c>
    </row>
    <row r="2487" spans="1:23" ht="15.6">
      <c r="A2487" s="11">
        <v>1947</v>
      </c>
      <c r="B2487" s="12">
        <v>46356</v>
      </c>
      <c r="C2487" s="11">
        <f t="shared" si="266"/>
        <v>2026</v>
      </c>
      <c r="D2487" s="13" t="str">
        <f t="shared" si="267"/>
        <v>Nov</v>
      </c>
      <c r="E2487" s="14" t="str">
        <f t="shared" si="268"/>
        <v>Q4</v>
      </c>
      <c r="F2487" s="11" t="s">
        <v>24</v>
      </c>
      <c r="G2487" s="11" t="s">
        <v>25</v>
      </c>
      <c r="H2487" s="11" t="s">
        <v>43</v>
      </c>
      <c r="I2487" s="11" t="s">
        <v>40</v>
      </c>
      <c r="J2487" s="11" t="s">
        <v>58</v>
      </c>
      <c r="K2487" s="11" t="s">
        <v>66</v>
      </c>
      <c r="L2487" s="15">
        <v>1</v>
      </c>
      <c r="M2487" s="16">
        <v>35.729999999999997</v>
      </c>
      <c r="N2487" s="17">
        <v>0.2</v>
      </c>
      <c r="O2487" s="16">
        <v>14.33</v>
      </c>
      <c r="P2487" s="16">
        <f t="shared" si="269"/>
        <v>28.584</v>
      </c>
      <c r="Q2487" s="16">
        <f t="shared" si="270"/>
        <v>14.33</v>
      </c>
      <c r="R2487" s="16">
        <f t="shared" si="271"/>
        <v>14.254</v>
      </c>
      <c r="S2487" s="18">
        <f t="shared" si="272"/>
        <v>0.49867058494262501</v>
      </c>
      <c r="T2487" s="19">
        <f>YEAR(SalesDataTable[[#This Row],[Order Date]])</f>
        <v>2026</v>
      </c>
      <c r="U2487" s="18" t="str">
        <f>"Q"&amp;ROUNDUP(MONTH(SalesDataTable[[#This Row],[Order Date]])/3,0)</f>
        <v>Q4</v>
      </c>
      <c r="V2487" s="15">
        <f>MONTH(SalesDataTable[[#This Row],[Order Date]])</f>
        <v>11</v>
      </c>
      <c r="W2487" s="18" t="str">
        <f>TEXT(SalesDataTable[[#This Row],[Order Date]],"mmm")</f>
        <v>Nov</v>
      </c>
    </row>
    <row r="2488" spans="1:23" ht="15.6">
      <c r="A2488" s="11">
        <v>2279</v>
      </c>
      <c r="B2488" s="12">
        <v>46356</v>
      </c>
      <c r="C2488" s="11">
        <f t="shared" si="266"/>
        <v>2026</v>
      </c>
      <c r="D2488" s="13" t="str">
        <f t="shared" si="267"/>
        <v>Nov</v>
      </c>
      <c r="E2488" s="14" t="str">
        <f t="shared" si="268"/>
        <v>Q4</v>
      </c>
      <c r="F2488" s="11" t="s">
        <v>24</v>
      </c>
      <c r="G2488" s="11" t="s">
        <v>25</v>
      </c>
      <c r="H2488" s="11" t="s">
        <v>43</v>
      </c>
      <c r="I2488" s="11" t="s">
        <v>27</v>
      </c>
      <c r="J2488" s="11" t="s">
        <v>28</v>
      </c>
      <c r="K2488" s="11" t="s">
        <v>46</v>
      </c>
      <c r="L2488" s="15">
        <v>2</v>
      </c>
      <c r="M2488" s="16">
        <v>50.38</v>
      </c>
      <c r="N2488" s="17">
        <v>0.1</v>
      </c>
      <c r="O2488" s="16">
        <v>22.41</v>
      </c>
      <c r="P2488" s="16">
        <f t="shared" si="269"/>
        <v>90.683999999999997</v>
      </c>
      <c r="Q2488" s="16">
        <f t="shared" si="270"/>
        <v>44.82</v>
      </c>
      <c r="R2488" s="16">
        <f t="shared" si="271"/>
        <v>45.863999999999997</v>
      </c>
      <c r="S2488" s="18">
        <f t="shared" si="272"/>
        <v>0.50575625248114298</v>
      </c>
      <c r="T2488" s="19">
        <f>YEAR(SalesDataTable[[#This Row],[Order Date]])</f>
        <v>2026</v>
      </c>
      <c r="U2488" s="18" t="str">
        <f>"Q"&amp;ROUNDUP(MONTH(SalesDataTable[[#This Row],[Order Date]])/3,0)</f>
        <v>Q4</v>
      </c>
      <c r="V2488" s="15">
        <f>MONTH(SalesDataTable[[#This Row],[Order Date]])</f>
        <v>11</v>
      </c>
      <c r="W2488" s="18" t="str">
        <f>TEXT(SalesDataTable[[#This Row],[Order Date]],"mmm")</f>
        <v>Nov</v>
      </c>
    </row>
    <row r="2489" spans="1:23" ht="15.6">
      <c r="A2489" s="11">
        <v>2439</v>
      </c>
      <c r="B2489" s="12">
        <v>46356</v>
      </c>
      <c r="C2489" s="11">
        <f t="shared" si="266"/>
        <v>2026</v>
      </c>
      <c r="D2489" s="13" t="str">
        <f t="shared" si="267"/>
        <v>Nov</v>
      </c>
      <c r="E2489" s="14" t="str">
        <f t="shared" si="268"/>
        <v>Q4</v>
      </c>
      <c r="F2489" s="11" t="s">
        <v>24</v>
      </c>
      <c r="G2489" s="11" t="s">
        <v>60</v>
      </c>
      <c r="H2489" s="11" t="s">
        <v>26</v>
      </c>
      <c r="I2489" s="11" t="s">
        <v>40</v>
      </c>
      <c r="J2489" s="11" t="s">
        <v>58</v>
      </c>
      <c r="K2489" s="11" t="s">
        <v>66</v>
      </c>
      <c r="L2489" s="15">
        <v>1</v>
      </c>
      <c r="M2489" s="16">
        <v>35.67</v>
      </c>
      <c r="N2489" s="17">
        <v>0.1</v>
      </c>
      <c r="O2489" s="16">
        <v>13.81</v>
      </c>
      <c r="P2489" s="16">
        <f t="shared" si="269"/>
        <v>32.103000000000002</v>
      </c>
      <c r="Q2489" s="16">
        <f t="shared" si="270"/>
        <v>13.81</v>
      </c>
      <c r="R2489" s="16">
        <f t="shared" si="271"/>
        <v>18.292999999999999</v>
      </c>
      <c r="S2489" s="18">
        <f t="shared" si="272"/>
        <v>0.56982213500295897</v>
      </c>
      <c r="T2489" s="19">
        <f>YEAR(SalesDataTable[[#This Row],[Order Date]])</f>
        <v>2026</v>
      </c>
      <c r="U2489" s="18" t="str">
        <f>"Q"&amp;ROUNDUP(MONTH(SalesDataTable[[#This Row],[Order Date]])/3,0)</f>
        <v>Q4</v>
      </c>
      <c r="V2489" s="15">
        <f>MONTH(SalesDataTable[[#This Row],[Order Date]])</f>
        <v>11</v>
      </c>
      <c r="W2489" s="18" t="str">
        <f>TEXT(SalesDataTable[[#This Row],[Order Date]],"mmm")</f>
        <v>Nov</v>
      </c>
    </row>
    <row r="2490" spans="1:23" ht="15.6">
      <c r="A2490" s="11">
        <v>2540</v>
      </c>
      <c r="B2490" s="12">
        <v>46356</v>
      </c>
      <c r="C2490" s="11">
        <f t="shared" si="266"/>
        <v>2026</v>
      </c>
      <c r="D2490" s="13" t="str">
        <f t="shared" si="267"/>
        <v>Nov</v>
      </c>
      <c r="E2490" s="14" t="str">
        <f t="shared" si="268"/>
        <v>Q4</v>
      </c>
      <c r="F2490" s="11" t="s">
        <v>30</v>
      </c>
      <c r="G2490" s="11" t="s">
        <v>73</v>
      </c>
      <c r="H2490" s="11" t="s">
        <v>32</v>
      </c>
      <c r="I2490" s="11" t="s">
        <v>40</v>
      </c>
      <c r="J2490" s="11" t="s">
        <v>47</v>
      </c>
      <c r="K2490" s="11" t="s">
        <v>64</v>
      </c>
      <c r="L2490" s="15">
        <v>12</v>
      </c>
      <c r="M2490" s="16">
        <v>81.150000000000006</v>
      </c>
      <c r="N2490" s="17">
        <v>0.15</v>
      </c>
      <c r="O2490" s="16">
        <v>39.590000000000003</v>
      </c>
      <c r="P2490" s="16">
        <f t="shared" si="269"/>
        <v>827.73</v>
      </c>
      <c r="Q2490" s="16">
        <f t="shared" si="270"/>
        <v>475.08</v>
      </c>
      <c r="R2490" s="16">
        <f t="shared" si="271"/>
        <v>352.65</v>
      </c>
      <c r="S2490" s="18">
        <f t="shared" si="272"/>
        <v>0.42604472472907801</v>
      </c>
      <c r="T2490" s="19">
        <f>YEAR(SalesDataTable[[#This Row],[Order Date]])</f>
        <v>2026</v>
      </c>
      <c r="U2490" s="18" t="str">
        <f>"Q"&amp;ROUNDUP(MONTH(SalesDataTable[[#This Row],[Order Date]])/3,0)</f>
        <v>Q4</v>
      </c>
      <c r="V2490" s="15">
        <f>MONTH(SalesDataTable[[#This Row],[Order Date]])</f>
        <v>11</v>
      </c>
      <c r="W2490" s="18" t="str">
        <f>TEXT(SalesDataTable[[#This Row],[Order Date]],"mmm")</f>
        <v>Nov</v>
      </c>
    </row>
    <row r="2491" spans="1:23" ht="15.6">
      <c r="A2491" s="11">
        <v>2747</v>
      </c>
      <c r="B2491" s="12">
        <v>46356</v>
      </c>
      <c r="C2491" s="11">
        <f t="shared" si="266"/>
        <v>2026</v>
      </c>
      <c r="D2491" s="13" t="str">
        <f t="shared" si="267"/>
        <v>Nov</v>
      </c>
      <c r="E2491" s="14" t="str">
        <f t="shared" si="268"/>
        <v>Q4</v>
      </c>
      <c r="F2491" s="11" t="s">
        <v>24</v>
      </c>
      <c r="G2491" s="11" t="s">
        <v>74</v>
      </c>
      <c r="H2491" s="11" t="s">
        <v>43</v>
      </c>
      <c r="I2491" s="11" t="s">
        <v>27</v>
      </c>
      <c r="J2491" s="11" t="s">
        <v>47</v>
      </c>
      <c r="K2491" s="11" t="s">
        <v>53</v>
      </c>
      <c r="L2491" s="15">
        <v>1</v>
      </c>
      <c r="M2491" s="16">
        <v>194.73</v>
      </c>
      <c r="N2491" s="17">
        <v>0</v>
      </c>
      <c r="O2491" s="16">
        <v>104.48</v>
      </c>
      <c r="P2491" s="16">
        <f t="shared" si="269"/>
        <v>194.73</v>
      </c>
      <c r="Q2491" s="16">
        <f t="shared" si="270"/>
        <v>104.48</v>
      </c>
      <c r="R2491" s="16">
        <f t="shared" si="271"/>
        <v>90.25</v>
      </c>
      <c r="S2491" s="18">
        <f t="shared" si="272"/>
        <v>0.46346222975401802</v>
      </c>
      <c r="T2491" s="19">
        <f>YEAR(SalesDataTable[[#This Row],[Order Date]])</f>
        <v>2026</v>
      </c>
      <c r="U2491" s="18" t="str">
        <f>"Q"&amp;ROUNDUP(MONTH(SalesDataTable[[#This Row],[Order Date]])/3,0)</f>
        <v>Q4</v>
      </c>
      <c r="V2491" s="15">
        <f>MONTH(SalesDataTable[[#This Row],[Order Date]])</f>
        <v>11</v>
      </c>
      <c r="W2491" s="18" t="str">
        <f>TEXT(SalesDataTable[[#This Row],[Order Date]],"mmm")</f>
        <v>Nov</v>
      </c>
    </row>
    <row r="2492" spans="1:23" ht="15.6">
      <c r="A2492" s="11">
        <v>3094</v>
      </c>
      <c r="B2492" s="12">
        <v>46356</v>
      </c>
      <c r="C2492" s="11">
        <f t="shared" si="266"/>
        <v>2026</v>
      </c>
      <c r="D2492" s="13" t="str">
        <f t="shared" si="267"/>
        <v>Nov</v>
      </c>
      <c r="E2492" s="14" t="str">
        <f t="shared" si="268"/>
        <v>Q4</v>
      </c>
      <c r="F2492" s="11" t="s">
        <v>30</v>
      </c>
      <c r="G2492" s="11" t="s">
        <v>31</v>
      </c>
      <c r="H2492" s="11" t="s">
        <v>52</v>
      </c>
      <c r="I2492" s="11" t="s">
        <v>40</v>
      </c>
      <c r="J2492" s="11" t="s">
        <v>47</v>
      </c>
      <c r="K2492" s="11" t="s">
        <v>75</v>
      </c>
      <c r="L2492" s="15">
        <v>2</v>
      </c>
      <c r="M2492" s="16">
        <v>122.18</v>
      </c>
      <c r="N2492" s="17">
        <v>0.15</v>
      </c>
      <c r="O2492" s="16">
        <v>61.3</v>
      </c>
      <c r="P2492" s="16">
        <f t="shared" si="269"/>
        <v>207.70599999999999</v>
      </c>
      <c r="Q2492" s="16">
        <f t="shared" si="270"/>
        <v>122.6</v>
      </c>
      <c r="R2492" s="16">
        <f t="shared" si="271"/>
        <v>85.105999999999995</v>
      </c>
      <c r="S2492" s="18">
        <f t="shared" si="272"/>
        <v>0.40974261696821501</v>
      </c>
      <c r="T2492" s="19">
        <f>YEAR(SalesDataTable[[#This Row],[Order Date]])</f>
        <v>2026</v>
      </c>
      <c r="U2492" s="18" t="str">
        <f>"Q"&amp;ROUNDUP(MONTH(SalesDataTable[[#This Row],[Order Date]])/3,0)</f>
        <v>Q4</v>
      </c>
      <c r="V2492" s="15">
        <f>MONTH(SalesDataTable[[#This Row],[Order Date]])</f>
        <v>11</v>
      </c>
      <c r="W2492" s="18" t="str">
        <f>TEXT(SalesDataTable[[#This Row],[Order Date]],"mmm")</f>
        <v>Nov</v>
      </c>
    </row>
    <row r="2493" spans="1:23" ht="15.6">
      <c r="A2493" s="11">
        <v>3359</v>
      </c>
      <c r="B2493" s="12">
        <v>46356</v>
      </c>
      <c r="C2493" s="11">
        <f t="shared" si="266"/>
        <v>2026</v>
      </c>
      <c r="D2493" s="13" t="str">
        <f t="shared" si="267"/>
        <v>Nov</v>
      </c>
      <c r="E2493" s="14" t="str">
        <f t="shared" si="268"/>
        <v>Q4</v>
      </c>
      <c r="F2493" s="11" t="s">
        <v>44</v>
      </c>
      <c r="G2493" s="11" t="s">
        <v>71</v>
      </c>
      <c r="H2493" s="11" t="s">
        <v>26</v>
      </c>
      <c r="I2493" s="11" t="s">
        <v>27</v>
      </c>
      <c r="J2493" s="11" t="s">
        <v>47</v>
      </c>
      <c r="K2493" s="11" t="s">
        <v>64</v>
      </c>
      <c r="L2493" s="15">
        <v>1</v>
      </c>
      <c r="M2493" s="16">
        <v>83.14</v>
      </c>
      <c r="N2493" s="17">
        <v>0</v>
      </c>
      <c r="O2493" s="16">
        <v>39.369999999999997</v>
      </c>
      <c r="P2493" s="16">
        <f t="shared" si="269"/>
        <v>83.14</v>
      </c>
      <c r="Q2493" s="16">
        <f t="shared" si="270"/>
        <v>39.369999999999997</v>
      </c>
      <c r="R2493" s="16">
        <f t="shared" si="271"/>
        <v>43.77</v>
      </c>
      <c r="S2493" s="18">
        <f t="shared" si="272"/>
        <v>0.52646139042578799</v>
      </c>
      <c r="T2493" s="19">
        <f>YEAR(SalesDataTable[[#This Row],[Order Date]])</f>
        <v>2026</v>
      </c>
      <c r="U2493" s="18" t="str">
        <f>"Q"&amp;ROUNDUP(MONTH(SalesDataTable[[#This Row],[Order Date]])/3,0)</f>
        <v>Q4</v>
      </c>
      <c r="V2493" s="15">
        <f>MONTH(SalesDataTable[[#This Row],[Order Date]])</f>
        <v>11</v>
      </c>
      <c r="W2493" s="18" t="str">
        <f>TEXT(SalesDataTable[[#This Row],[Order Date]],"mmm")</f>
        <v>Nov</v>
      </c>
    </row>
    <row r="2494" spans="1:23" ht="15.6">
      <c r="A2494" s="11">
        <v>3473</v>
      </c>
      <c r="B2494" s="12">
        <v>46356</v>
      </c>
      <c r="C2494" s="11">
        <f t="shared" si="266"/>
        <v>2026</v>
      </c>
      <c r="D2494" s="13" t="str">
        <f t="shared" si="267"/>
        <v>Nov</v>
      </c>
      <c r="E2494" s="14" t="str">
        <f t="shared" si="268"/>
        <v>Q4</v>
      </c>
      <c r="F2494" s="11" t="s">
        <v>35</v>
      </c>
      <c r="G2494" s="11" t="s">
        <v>49</v>
      </c>
      <c r="H2494" s="11" t="s">
        <v>26</v>
      </c>
      <c r="I2494" s="11" t="s">
        <v>27</v>
      </c>
      <c r="J2494" s="11" t="s">
        <v>28</v>
      </c>
      <c r="K2494" s="11" t="s">
        <v>29</v>
      </c>
      <c r="L2494" s="15">
        <v>1</v>
      </c>
      <c r="M2494" s="16">
        <v>80.97</v>
      </c>
      <c r="N2494" s="17">
        <v>0</v>
      </c>
      <c r="O2494" s="16">
        <v>43.64</v>
      </c>
      <c r="P2494" s="16">
        <f t="shared" si="269"/>
        <v>80.97</v>
      </c>
      <c r="Q2494" s="16">
        <f t="shared" si="270"/>
        <v>43.64</v>
      </c>
      <c r="R2494" s="16">
        <f t="shared" si="271"/>
        <v>37.33</v>
      </c>
      <c r="S2494" s="18">
        <f t="shared" si="272"/>
        <v>0.46103495121650001</v>
      </c>
      <c r="T2494" s="19">
        <f>YEAR(SalesDataTable[[#This Row],[Order Date]])</f>
        <v>2026</v>
      </c>
      <c r="U2494" s="18" t="str">
        <f>"Q"&amp;ROUNDUP(MONTH(SalesDataTable[[#This Row],[Order Date]])/3,0)</f>
        <v>Q4</v>
      </c>
      <c r="V2494" s="15">
        <f>MONTH(SalesDataTable[[#This Row],[Order Date]])</f>
        <v>11</v>
      </c>
      <c r="W2494" s="18" t="str">
        <f>TEXT(SalesDataTable[[#This Row],[Order Date]],"mmm")</f>
        <v>Nov</v>
      </c>
    </row>
    <row r="2495" spans="1:23" ht="15.6">
      <c r="A2495" s="11">
        <v>3589</v>
      </c>
      <c r="B2495" s="12">
        <v>46356</v>
      </c>
      <c r="C2495" s="11">
        <f t="shared" si="266"/>
        <v>2026</v>
      </c>
      <c r="D2495" s="13" t="str">
        <f t="shared" si="267"/>
        <v>Nov</v>
      </c>
      <c r="E2495" s="14" t="str">
        <f t="shared" si="268"/>
        <v>Q4</v>
      </c>
      <c r="F2495" s="11" t="s">
        <v>24</v>
      </c>
      <c r="G2495" s="11" t="s">
        <v>60</v>
      </c>
      <c r="H2495" s="11" t="s">
        <v>26</v>
      </c>
      <c r="I2495" s="11" t="s">
        <v>37</v>
      </c>
      <c r="J2495" s="11" t="s">
        <v>33</v>
      </c>
      <c r="K2495" s="11" t="s">
        <v>70</v>
      </c>
      <c r="L2495" s="15">
        <v>1</v>
      </c>
      <c r="M2495" s="16">
        <v>73.03</v>
      </c>
      <c r="N2495" s="17">
        <v>0</v>
      </c>
      <c r="O2495" s="16">
        <v>32.71</v>
      </c>
      <c r="P2495" s="16">
        <f t="shared" si="269"/>
        <v>73.03</v>
      </c>
      <c r="Q2495" s="16">
        <f t="shared" si="270"/>
        <v>32.71</v>
      </c>
      <c r="R2495" s="16">
        <f t="shared" si="271"/>
        <v>40.32</v>
      </c>
      <c r="S2495" s="18">
        <f t="shared" si="272"/>
        <v>0.55210187594139404</v>
      </c>
      <c r="T2495" s="19">
        <f>YEAR(SalesDataTable[[#This Row],[Order Date]])</f>
        <v>2026</v>
      </c>
      <c r="U2495" s="18" t="str">
        <f>"Q"&amp;ROUNDUP(MONTH(SalesDataTable[[#This Row],[Order Date]])/3,0)</f>
        <v>Q4</v>
      </c>
      <c r="V2495" s="15">
        <f>MONTH(SalesDataTable[[#This Row],[Order Date]])</f>
        <v>11</v>
      </c>
      <c r="W2495" s="18" t="str">
        <f>TEXT(SalesDataTable[[#This Row],[Order Date]],"mmm")</f>
        <v>Nov</v>
      </c>
    </row>
    <row r="2496" spans="1:23" ht="15.6">
      <c r="A2496" s="11">
        <v>4689</v>
      </c>
      <c r="B2496" s="12">
        <v>46356</v>
      </c>
      <c r="C2496" s="11">
        <f t="shared" si="266"/>
        <v>2026</v>
      </c>
      <c r="D2496" s="13" t="str">
        <f t="shared" si="267"/>
        <v>Nov</v>
      </c>
      <c r="E2496" s="14" t="str">
        <f t="shared" si="268"/>
        <v>Q4</v>
      </c>
      <c r="F2496" s="11" t="s">
        <v>35</v>
      </c>
      <c r="G2496" s="11" t="s">
        <v>42</v>
      </c>
      <c r="H2496" s="11" t="s">
        <v>26</v>
      </c>
      <c r="I2496" s="11" t="s">
        <v>27</v>
      </c>
      <c r="J2496" s="11" t="s">
        <v>38</v>
      </c>
      <c r="K2496" s="11" t="s">
        <v>56</v>
      </c>
      <c r="L2496" s="15">
        <v>1</v>
      </c>
      <c r="M2496" s="16">
        <v>46.81</v>
      </c>
      <c r="N2496" s="17">
        <v>0.05</v>
      </c>
      <c r="O2496" s="16">
        <v>17.87</v>
      </c>
      <c r="P2496" s="16">
        <f t="shared" si="269"/>
        <v>44.469499999999996</v>
      </c>
      <c r="Q2496" s="16">
        <f t="shared" si="270"/>
        <v>17.87</v>
      </c>
      <c r="R2496" s="16">
        <f t="shared" si="271"/>
        <v>26.599499999999999</v>
      </c>
      <c r="S2496" s="18">
        <f t="shared" si="272"/>
        <v>0.59815154206815901</v>
      </c>
      <c r="T2496" s="19">
        <f>YEAR(SalesDataTable[[#This Row],[Order Date]])</f>
        <v>2026</v>
      </c>
      <c r="U2496" s="18" t="str">
        <f>"Q"&amp;ROUNDUP(MONTH(SalesDataTable[[#This Row],[Order Date]])/3,0)</f>
        <v>Q4</v>
      </c>
      <c r="V2496" s="15">
        <f>MONTH(SalesDataTable[[#This Row],[Order Date]])</f>
        <v>11</v>
      </c>
      <c r="W2496" s="18" t="str">
        <f>TEXT(SalesDataTable[[#This Row],[Order Date]],"mmm")</f>
        <v>Nov</v>
      </c>
    </row>
    <row r="2497" spans="1:23" ht="15.6">
      <c r="A2497" s="11">
        <v>4819</v>
      </c>
      <c r="B2497" s="12">
        <v>46356</v>
      </c>
      <c r="C2497" s="11">
        <f t="shared" si="266"/>
        <v>2026</v>
      </c>
      <c r="D2497" s="13" t="str">
        <f t="shared" si="267"/>
        <v>Nov</v>
      </c>
      <c r="E2497" s="14" t="str">
        <f t="shared" si="268"/>
        <v>Q4</v>
      </c>
      <c r="F2497" s="11" t="s">
        <v>44</v>
      </c>
      <c r="G2497" s="11" t="s">
        <v>55</v>
      </c>
      <c r="H2497" s="11" t="s">
        <v>52</v>
      </c>
      <c r="I2497" s="11" t="s">
        <v>37</v>
      </c>
      <c r="J2497" s="11" t="s">
        <v>33</v>
      </c>
      <c r="K2497" s="11" t="s">
        <v>61</v>
      </c>
      <c r="L2497" s="15">
        <v>2</v>
      </c>
      <c r="M2497" s="16">
        <v>153.51</v>
      </c>
      <c r="N2497" s="17">
        <v>0.15</v>
      </c>
      <c r="O2497" s="16">
        <v>81.290000000000006</v>
      </c>
      <c r="P2497" s="16">
        <f t="shared" si="269"/>
        <v>260.96699999999998</v>
      </c>
      <c r="Q2497" s="16">
        <f t="shared" si="270"/>
        <v>162.58000000000001</v>
      </c>
      <c r="R2497" s="16">
        <f t="shared" si="271"/>
        <v>98.387</v>
      </c>
      <c r="S2497" s="18">
        <f t="shared" si="272"/>
        <v>0.37700935367306998</v>
      </c>
      <c r="T2497" s="19">
        <f>YEAR(SalesDataTable[[#This Row],[Order Date]])</f>
        <v>2026</v>
      </c>
      <c r="U2497" s="18" t="str">
        <f>"Q"&amp;ROUNDUP(MONTH(SalesDataTable[[#This Row],[Order Date]])/3,0)</f>
        <v>Q4</v>
      </c>
      <c r="V2497" s="15">
        <f>MONTH(SalesDataTable[[#This Row],[Order Date]])</f>
        <v>11</v>
      </c>
      <c r="W2497" s="18" t="str">
        <f>TEXT(SalesDataTable[[#This Row],[Order Date]],"mmm")</f>
        <v>Nov</v>
      </c>
    </row>
    <row r="2498" spans="1:23" ht="15.6">
      <c r="A2498" s="11">
        <v>5167</v>
      </c>
      <c r="B2498" s="12">
        <v>46356</v>
      </c>
      <c r="C2498" s="11">
        <f t="shared" ref="C2498:C2561" si="273">YEAR(B2498)</f>
        <v>2026</v>
      </c>
      <c r="D2498" s="13" t="str">
        <f t="shared" ref="D2498:D2561" si="274">TEXT(B2498,"MMM")</f>
        <v>Nov</v>
      </c>
      <c r="E2498" s="14" t="str">
        <f t="shared" ref="E2498:E2561" si="275">"Q"&amp;ROUNDUP(MONTH(B2498)/3,0)</f>
        <v>Q4</v>
      </c>
      <c r="F2498" s="11" t="s">
        <v>35</v>
      </c>
      <c r="G2498" s="11" t="s">
        <v>49</v>
      </c>
      <c r="H2498" s="11" t="s">
        <v>52</v>
      </c>
      <c r="I2498" s="11" t="s">
        <v>37</v>
      </c>
      <c r="J2498" s="11" t="s">
        <v>47</v>
      </c>
      <c r="K2498" s="11" t="s">
        <v>53</v>
      </c>
      <c r="L2498" s="15">
        <v>2</v>
      </c>
      <c r="M2498" s="16">
        <v>197.5</v>
      </c>
      <c r="N2498" s="17">
        <v>0</v>
      </c>
      <c r="O2498" s="16">
        <v>104.47</v>
      </c>
      <c r="P2498" s="16">
        <f t="shared" ref="P2498:P2561" si="276">L2498*M2498*(1-N2498)</f>
        <v>395</v>
      </c>
      <c r="Q2498" s="16">
        <f t="shared" ref="Q2498:Q2561" si="277">L2498*O2498</f>
        <v>208.94</v>
      </c>
      <c r="R2498" s="16">
        <f t="shared" ref="R2498:R2561" si="278">P2498-Q2498</f>
        <v>186.06</v>
      </c>
      <c r="S2498" s="18">
        <f t="shared" ref="S2498:S2561" si="279">IFERROR(R2498/P2498,0)</f>
        <v>0.47103797468354403</v>
      </c>
      <c r="T2498" s="19">
        <f>YEAR(SalesDataTable[[#This Row],[Order Date]])</f>
        <v>2026</v>
      </c>
      <c r="U2498" s="18" t="str">
        <f>"Q"&amp;ROUNDUP(MONTH(SalesDataTable[[#This Row],[Order Date]])/3,0)</f>
        <v>Q4</v>
      </c>
      <c r="V2498" s="15">
        <f>MONTH(SalesDataTable[[#This Row],[Order Date]])</f>
        <v>11</v>
      </c>
      <c r="W2498" s="18" t="str">
        <f>TEXT(SalesDataTable[[#This Row],[Order Date]],"mmm")</f>
        <v>Nov</v>
      </c>
    </row>
    <row r="2499" spans="1:23" ht="15.6">
      <c r="A2499" s="11">
        <v>38</v>
      </c>
      <c r="B2499" s="12">
        <v>46357</v>
      </c>
      <c r="C2499" s="11">
        <f t="shared" si="273"/>
        <v>2026</v>
      </c>
      <c r="D2499" s="13" t="str">
        <f t="shared" si="274"/>
        <v>Dec</v>
      </c>
      <c r="E2499" s="14" t="str">
        <f t="shared" si="275"/>
        <v>Q4</v>
      </c>
      <c r="F2499" s="11" t="s">
        <v>44</v>
      </c>
      <c r="G2499" s="11" t="s">
        <v>57</v>
      </c>
      <c r="H2499" s="11" t="s">
        <v>32</v>
      </c>
      <c r="I2499" s="11" t="s">
        <v>40</v>
      </c>
      <c r="J2499" s="11" t="s">
        <v>33</v>
      </c>
      <c r="K2499" s="11" t="s">
        <v>41</v>
      </c>
      <c r="L2499" s="15">
        <v>8</v>
      </c>
      <c r="M2499" s="16">
        <v>146.55000000000001</v>
      </c>
      <c r="N2499" s="17">
        <v>0.1</v>
      </c>
      <c r="O2499" s="16">
        <v>78.03</v>
      </c>
      <c r="P2499" s="16">
        <f t="shared" si="276"/>
        <v>1055.1600000000001</v>
      </c>
      <c r="Q2499" s="16">
        <f t="shared" si="277"/>
        <v>624.24</v>
      </c>
      <c r="R2499" s="16">
        <f t="shared" si="278"/>
        <v>430.92</v>
      </c>
      <c r="S2499" s="18">
        <f t="shared" si="279"/>
        <v>0.40839303991811698</v>
      </c>
      <c r="T2499" s="19">
        <f>YEAR(SalesDataTable[[#This Row],[Order Date]])</f>
        <v>2026</v>
      </c>
      <c r="U2499" s="18" t="str">
        <f>"Q"&amp;ROUNDUP(MONTH(SalesDataTable[[#This Row],[Order Date]])/3,0)</f>
        <v>Q4</v>
      </c>
      <c r="V2499" s="15">
        <f>MONTH(SalesDataTable[[#This Row],[Order Date]])</f>
        <v>12</v>
      </c>
      <c r="W2499" s="18" t="str">
        <f>TEXT(SalesDataTable[[#This Row],[Order Date]],"mmm")</f>
        <v>Dec</v>
      </c>
    </row>
    <row r="2500" spans="1:23" ht="15.6">
      <c r="A2500" s="11">
        <v>364</v>
      </c>
      <c r="B2500" s="12">
        <v>46357</v>
      </c>
      <c r="C2500" s="11">
        <f t="shared" si="273"/>
        <v>2026</v>
      </c>
      <c r="D2500" s="13" t="str">
        <f t="shared" si="274"/>
        <v>Dec</v>
      </c>
      <c r="E2500" s="14" t="str">
        <f t="shared" si="275"/>
        <v>Q4</v>
      </c>
      <c r="F2500" s="11" t="s">
        <v>44</v>
      </c>
      <c r="G2500" s="11" t="s">
        <v>71</v>
      </c>
      <c r="H2500" s="11" t="s">
        <v>26</v>
      </c>
      <c r="I2500" s="11" t="s">
        <v>40</v>
      </c>
      <c r="J2500" s="11" t="s">
        <v>28</v>
      </c>
      <c r="K2500" s="11" t="s">
        <v>46</v>
      </c>
      <c r="L2500" s="15">
        <v>2</v>
      </c>
      <c r="M2500" s="16">
        <v>51.83</v>
      </c>
      <c r="N2500" s="17">
        <v>0.15</v>
      </c>
      <c r="O2500" s="16">
        <v>22.02</v>
      </c>
      <c r="P2500" s="16">
        <f t="shared" si="276"/>
        <v>88.111000000000004</v>
      </c>
      <c r="Q2500" s="16">
        <f t="shared" si="277"/>
        <v>44.04</v>
      </c>
      <c r="R2500" s="16">
        <f t="shared" si="278"/>
        <v>44.070999999999998</v>
      </c>
      <c r="S2500" s="18">
        <f t="shared" si="279"/>
        <v>0.50017591447151899</v>
      </c>
      <c r="T2500" s="19">
        <f>YEAR(SalesDataTable[[#This Row],[Order Date]])</f>
        <v>2026</v>
      </c>
      <c r="U2500" s="18" t="str">
        <f>"Q"&amp;ROUNDUP(MONTH(SalesDataTable[[#This Row],[Order Date]])/3,0)</f>
        <v>Q4</v>
      </c>
      <c r="V2500" s="15">
        <f>MONTH(SalesDataTable[[#This Row],[Order Date]])</f>
        <v>12</v>
      </c>
      <c r="W2500" s="18" t="str">
        <f>TEXT(SalesDataTable[[#This Row],[Order Date]],"mmm")</f>
        <v>Dec</v>
      </c>
    </row>
    <row r="2501" spans="1:23" ht="15.6">
      <c r="A2501" s="11">
        <v>2040</v>
      </c>
      <c r="B2501" s="12">
        <v>46357</v>
      </c>
      <c r="C2501" s="11">
        <f t="shared" si="273"/>
        <v>2026</v>
      </c>
      <c r="D2501" s="13" t="str">
        <f t="shared" si="274"/>
        <v>Dec</v>
      </c>
      <c r="E2501" s="14" t="str">
        <f t="shared" si="275"/>
        <v>Q4</v>
      </c>
      <c r="F2501" s="11" t="s">
        <v>30</v>
      </c>
      <c r="G2501" s="11" t="s">
        <v>67</v>
      </c>
      <c r="H2501" s="11" t="s">
        <v>26</v>
      </c>
      <c r="I2501" s="11" t="s">
        <v>37</v>
      </c>
      <c r="J2501" s="11" t="s">
        <v>33</v>
      </c>
      <c r="K2501" s="11" t="s">
        <v>41</v>
      </c>
      <c r="L2501" s="15">
        <v>1</v>
      </c>
      <c r="M2501" s="16">
        <v>140.34</v>
      </c>
      <c r="N2501" s="17">
        <v>0.15</v>
      </c>
      <c r="O2501" s="16">
        <v>79.92</v>
      </c>
      <c r="P2501" s="16">
        <f t="shared" si="276"/>
        <v>119.289</v>
      </c>
      <c r="Q2501" s="16">
        <f t="shared" si="277"/>
        <v>79.92</v>
      </c>
      <c r="R2501" s="16">
        <f t="shared" si="278"/>
        <v>39.369</v>
      </c>
      <c r="S2501" s="18">
        <f t="shared" si="279"/>
        <v>0.330030430299525</v>
      </c>
      <c r="T2501" s="19">
        <f>YEAR(SalesDataTable[[#This Row],[Order Date]])</f>
        <v>2026</v>
      </c>
      <c r="U2501" s="18" t="str">
        <f>"Q"&amp;ROUNDUP(MONTH(SalesDataTable[[#This Row],[Order Date]])/3,0)</f>
        <v>Q4</v>
      </c>
      <c r="V2501" s="15">
        <f>MONTH(SalesDataTable[[#This Row],[Order Date]])</f>
        <v>12</v>
      </c>
      <c r="W2501" s="18" t="str">
        <f>TEXT(SalesDataTable[[#This Row],[Order Date]],"mmm")</f>
        <v>Dec</v>
      </c>
    </row>
    <row r="2502" spans="1:23" ht="15.6">
      <c r="A2502" s="11">
        <v>2899</v>
      </c>
      <c r="B2502" s="12">
        <v>46357</v>
      </c>
      <c r="C2502" s="11">
        <f t="shared" si="273"/>
        <v>2026</v>
      </c>
      <c r="D2502" s="13" t="str">
        <f t="shared" si="274"/>
        <v>Dec</v>
      </c>
      <c r="E2502" s="14" t="str">
        <f t="shared" si="275"/>
        <v>Q4</v>
      </c>
      <c r="F2502" s="11" t="s">
        <v>24</v>
      </c>
      <c r="G2502" s="11" t="s">
        <v>25</v>
      </c>
      <c r="H2502" s="11" t="s">
        <v>26</v>
      </c>
      <c r="I2502" s="11" t="s">
        <v>37</v>
      </c>
      <c r="J2502" s="11" t="s">
        <v>33</v>
      </c>
      <c r="K2502" s="11" t="s">
        <v>61</v>
      </c>
      <c r="L2502" s="15">
        <v>1</v>
      </c>
      <c r="M2502" s="16">
        <v>156.44999999999999</v>
      </c>
      <c r="N2502" s="17">
        <v>0</v>
      </c>
      <c r="O2502" s="16">
        <v>80.56</v>
      </c>
      <c r="P2502" s="16">
        <f t="shared" si="276"/>
        <v>156.44999999999999</v>
      </c>
      <c r="Q2502" s="16">
        <f t="shared" si="277"/>
        <v>80.56</v>
      </c>
      <c r="R2502" s="16">
        <f t="shared" si="278"/>
        <v>75.89</v>
      </c>
      <c r="S2502" s="18">
        <f t="shared" si="279"/>
        <v>0.48507510386704999</v>
      </c>
      <c r="T2502" s="19">
        <f>YEAR(SalesDataTable[[#This Row],[Order Date]])</f>
        <v>2026</v>
      </c>
      <c r="U2502" s="18" t="str">
        <f>"Q"&amp;ROUNDUP(MONTH(SalesDataTable[[#This Row],[Order Date]])/3,0)</f>
        <v>Q4</v>
      </c>
      <c r="V2502" s="15">
        <f>MONTH(SalesDataTable[[#This Row],[Order Date]])</f>
        <v>12</v>
      </c>
      <c r="W2502" s="18" t="str">
        <f>TEXT(SalesDataTable[[#This Row],[Order Date]],"mmm")</f>
        <v>Dec</v>
      </c>
    </row>
    <row r="2503" spans="1:23" ht="15.6">
      <c r="A2503" s="11">
        <v>3199</v>
      </c>
      <c r="B2503" s="12">
        <v>46357</v>
      </c>
      <c r="C2503" s="11">
        <f t="shared" si="273"/>
        <v>2026</v>
      </c>
      <c r="D2503" s="13" t="str">
        <f t="shared" si="274"/>
        <v>Dec</v>
      </c>
      <c r="E2503" s="14" t="str">
        <f t="shared" si="275"/>
        <v>Q4</v>
      </c>
      <c r="F2503" s="11" t="s">
        <v>35</v>
      </c>
      <c r="G2503" s="11" t="s">
        <v>76</v>
      </c>
      <c r="H2503" s="11" t="s">
        <v>52</v>
      </c>
      <c r="I2503" s="11" t="s">
        <v>27</v>
      </c>
      <c r="J2503" s="11" t="s">
        <v>58</v>
      </c>
      <c r="K2503" s="11" t="s">
        <v>59</v>
      </c>
      <c r="L2503" s="15">
        <v>1</v>
      </c>
      <c r="M2503" s="16">
        <v>41.33</v>
      </c>
      <c r="N2503" s="17">
        <v>0</v>
      </c>
      <c r="O2503" s="16">
        <v>15.03</v>
      </c>
      <c r="P2503" s="16">
        <f t="shared" si="276"/>
        <v>41.33</v>
      </c>
      <c r="Q2503" s="16">
        <f t="shared" si="277"/>
        <v>15.03</v>
      </c>
      <c r="R2503" s="16">
        <f t="shared" si="278"/>
        <v>26.3</v>
      </c>
      <c r="S2503" s="18">
        <f t="shared" si="279"/>
        <v>0.63634164045487496</v>
      </c>
      <c r="T2503" s="19">
        <f>YEAR(SalesDataTable[[#This Row],[Order Date]])</f>
        <v>2026</v>
      </c>
      <c r="U2503" s="18" t="str">
        <f>"Q"&amp;ROUNDUP(MONTH(SalesDataTable[[#This Row],[Order Date]])/3,0)</f>
        <v>Q4</v>
      </c>
      <c r="V2503" s="15">
        <f>MONTH(SalesDataTable[[#This Row],[Order Date]])</f>
        <v>12</v>
      </c>
      <c r="W2503" s="18" t="str">
        <f>TEXT(SalesDataTable[[#This Row],[Order Date]],"mmm")</f>
        <v>Dec</v>
      </c>
    </row>
    <row r="2504" spans="1:23" ht="15.6">
      <c r="A2504" s="11">
        <v>4722</v>
      </c>
      <c r="B2504" s="12">
        <v>46357</v>
      </c>
      <c r="C2504" s="11">
        <f t="shared" si="273"/>
        <v>2026</v>
      </c>
      <c r="D2504" s="13" t="str">
        <f t="shared" si="274"/>
        <v>Dec</v>
      </c>
      <c r="E2504" s="14" t="str">
        <f t="shared" si="275"/>
        <v>Q4</v>
      </c>
      <c r="F2504" s="11" t="s">
        <v>30</v>
      </c>
      <c r="G2504" s="11" t="s">
        <v>65</v>
      </c>
      <c r="H2504" s="11" t="s">
        <v>43</v>
      </c>
      <c r="I2504" s="11" t="s">
        <v>37</v>
      </c>
      <c r="J2504" s="11" t="s">
        <v>28</v>
      </c>
      <c r="K2504" s="11" t="s">
        <v>50</v>
      </c>
      <c r="L2504" s="15">
        <v>1</v>
      </c>
      <c r="M2504" s="16">
        <v>39.479999999999997</v>
      </c>
      <c r="N2504" s="17">
        <v>0.05</v>
      </c>
      <c r="O2504" s="16">
        <v>16.78</v>
      </c>
      <c r="P2504" s="16">
        <f t="shared" si="276"/>
        <v>37.506</v>
      </c>
      <c r="Q2504" s="16">
        <f t="shared" si="277"/>
        <v>16.78</v>
      </c>
      <c r="R2504" s="16">
        <f t="shared" si="278"/>
        <v>20.725999999999999</v>
      </c>
      <c r="S2504" s="18">
        <f t="shared" si="279"/>
        <v>0.55260491654668598</v>
      </c>
      <c r="T2504" s="19">
        <f>YEAR(SalesDataTable[[#This Row],[Order Date]])</f>
        <v>2026</v>
      </c>
      <c r="U2504" s="18" t="str">
        <f>"Q"&amp;ROUNDUP(MONTH(SalesDataTable[[#This Row],[Order Date]])/3,0)</f>
        <v>Q4</v>
      </c>
      <c r="V2504" s="15">
        <f>MONTH(SalesDataTable[[#This Row],[Order Date]])</f>
        <v>12</v>
      </c>
      <c r="W2504" s="18" t="str">
        <f>TEXT(SalesDataTable[[#This Row],[Order Date]],"mmm")</f>
        <v>Dec</v>
      </c>
    </row>
    <row r="2505" spans="1:23" ht="15.6">
      <c r="A2505" s="11">
        <v>1423</v>
      </c>
      <c r="B2505" s="12">
        <v>46358</v>
      </c>
      <c r="C2505" s="11">
        <f t="shared" si="273"/>
        <v>2026</v>
      </c>
      <c r="D2505" s="13" t="str">
        <f t="shared" si="274"/>
        <v>Dec</v>
      </c>
      <c r="E2505" s="14" t="str">
        <f t="shared" si="275"/>
        <v>Q4</v>
      </c>
      <c r="F2505" s="11" t="s">
        <v>35</v>
      </c>
      <c r="G2505" s="11" t="s">
        <v>42</v>
      </c>
      <c r="H2505" s="11" t="s">
        <v>26</v>
      </c>
      <c r="I2505" s="11" t="s">
        <v>40</v>
      </c>
      <c r="J2505" s="11" t="s">
        <v>33</v>
      </c>
      <c r="K2505" s="11" t="s">
        <v>70</v>
      </c>
      <c r="L2505" s="15">
        <v>1</v>
      </c>
      <c r="M2505" s="16">
        <v>73.010000000000005</v>
      </c>
      <c r="N2505" s="17">
        <v>0.1</v>
      </c>
      <c r="O2505" s="16">
        <v>31.51</v>
      </c>
      <c r="P2505" s="16">
        <f t="shared" si="276"/>
        <v>65.709000000000003</v>
      </c>
      <c r="Q2505" s="16">
        <f t="shared" si="277"/>
        <v>31.51</v>
      </c>
      <c r="R2505" s="16">
        <f t="shared" si="278"/>
        <v>34.198999999999998</v>
      </c>
      <c r="S2505" s="18">
        <f t="shared" si="279"/>
        <v>0.52046142841924203</v>
      </c>
      <c r="T2505" s="19">
        <f>YEAR(SalesDataTable[[#This Row],[Order Date]])</f>
        <v>2026</v>
      </c>
      <c r="U2505" s="18" t="str">
        <f>"Q"&amp;ROUNDUP(MONTH(SalesDataTable[[#This Row],[Order Date]])/3,0)</f>
        <v>Q4</v>
      </c>
      <c r="V2505" s="15">
        <f>MONTH(SalesDataTable[[#This Row],[Order Date]])</f>
        <v>12</v>
      </c>
      <c r="W2505" s="18" t="str">
        <f>TEXT(SalesDataTable[[#This Row],[Order Date]],"mmm")</f>
        <v>Dec</v>
      </c>
    </row>
    <row r="2506" spans="1:23" ht="15.6">
      <c r="A2506" s="11">
        <v>1505</v>
      </c>
      <c r="B2506" s="12">
        <v>46358</v>
      </c>
      <c r="C2506" s="11">
        <f t="shared" si="273"/>
        <v>2026</v>
      </c>
      <c r="D2506" s="13" t="str">
        <f t="shared" si="274"/>
        <v>Dec</v>
      </c>
      <c r="E2506" s="14" t="str">
        <f t="shared" si="275"/>
        <v>Q4</v>
      </c>
      <c r="F2506" s="11" t="s">
        <v>24</v>
      </c>
      <c r="G2506" s="11" t="s">
        <v>74</v>
      </c>
      <c r="H2506" s="11" t="s">
        <v>26</v>
      </c>
      <c r="I2506" s="11" t="s">
        <v>40</v>
      </c>
      <c r="J2506" s="11" t="s">
        <v>58</v>
      </c>
      <c r="K2506" s="11" t="s">
        <v>59</v>
      </c>
      <c r="L2506" s="15">
        <v>2</v>
      </c>
      <c r="M2506" s="16">
        <v>40.86</v>
      </c>
      <c r="N2506" s="17">
        <v>0.05</v>
      </c>
      <c r="O2506" s="16">
        <v>15.06</v>
      </c>
      <c r="P2506" s="16">
        <f t="shared" si="276"/>
        <v>77.634</v>
      </c>
      <c r="Q2506" s="16">
        <f t="shared" si="277"/>
        <v>30.12</v>
      </c>
      <c r="R2506" s="16">
        <f t="shared" si="278"/>
        <v>47.514000000000003</v>
      </c>
      <c r="S2506" s="18">
        <f t="shared" si="279"/>
        <v>0.61202565886080795</v>
      </c>
      <c r="T2506" s="19">
        <f>YEAR(SalesDataTable[[#This Row],[Order Date]])</f>
        <v>2026</v>
      </c>
      <c r="U2506" s="18" t="str">
        <f>"Q"&amp;ROUNDUP(MONTH(SalesDataTable[[#This Row],[Order Date]])/3,0)</f>
        <v>Q4</v>
      </c>
      <c r="V2506" s="15">
        <f>MONTH(SalesDataTable[[#This Row],[Order Date]])</f>
        <v>12</v>
      </c>
      <c r="W2506" s="18" t="str">
        <f>TEXT(SalesDataTable[[#This Row],[Order Date]],"mmm")</f>
        <v>Dec</v>
      </c>
    </row>
    <row r="2507" spans="1:23" ht="15.6">
      <c r="A2507" s="11">
        <v>1664</v>
      </c>
      <c r="B2507" s="12">
        <v>46358</v>
      </c>
      <c r="C2507" s="11">
        <f t="shared" si="273"/>
        <v>2026</v>
      </c>
      <c r="D2507" s="13" t="str">
        <f t="shared" si="274"/>
        <v>Dec</v>
      </c>
      <c r="E2507" s="14" t="str">
        <f t="shared" si="275"/>
        <v>Q4</v>
      </c>
      <c r="F2507" s="11" t="s">
        <v>35</v>
      </c>
      <c r="G2507" s="11" t="s">
        <v>49</v>
      </c>
      <c r="H2507" s="11" t="s">
        <v>52</v>
      </c>
      <c r="I2507" s="11" t="s">
        <v>27</v>
      </c>
      <c r="J2507" s="11" t="s">
        <v>47</v>
      </c>
      <c r="K2507" s="11" t="s">
        <v>53</v>
      </c>
      <c r="L2507" s="15">
        <v>6</v>
      </c>
      <c r="M2507" s="16">
        <v>194.79</v>
      </c>
      <c r="N2507" s="17">
        <v>0</v>
      </c>
      <c r="O2507" s="16">
        <v>105.73</v>
      </c>
      <c r="P2507" s="16">
        <f t="shared" si="276"/>
        <v>1168.74</v>
      </c>
      <c r="Q2507" s="16">
        <f t="shared" si="277"/>
        <v>634.38</v>
      </c>
      <c r="R2507" s="16">
        <f t="shared" si="278"/>
        <v>534.36</v>
      </c>
      <c r="S2507" s="18">
        <f t="shared" si="279"/>
        <v>0.457210329072334</v>
      </c>
      <c r="T2507" s="19">
        <f>YEAR(SalesDataTable[[#This Row],[Order Date]])</f>
        <v>2026</v>
      </c>
      <c r="U2507" s="18" t="str">
        <f>"Q"&amp;ROUNDUP(MONTH(SalesDataTable[[#This Row],[Order Date]])/3,0)</f>
        <v>Q4</v>
      </c>
      <c r="V2507" s="15">
        <f>MONTH(SalesDataTable[[#This Row],[Order Date]])</f>
        <v>12</v>
      </c>
      <c r="W2507" s="18" t="str">
        <f>TEXT(SalesDataTable[[#This Row],[Order Date]],"mmm")</f>
        <v>Dec</v>
      </c>
    </row>
    <row r="2508" spans="1:23" ht="15.6">
      <c r="A2508" s="11">
        <v>2035</v>
      </c>
      <c r="B2508" s="12">
        <v>46358</v>
      </c>
      <c r="C2508" s="11">
        <f t="shared" si="273"/>
        <v>2026</v>
      </c>
      <c r="D2508" s="13" t="str">
        <f t="shared" si="274"/>
        <v>Dec</v>
      </c>
      <c r="E2508" s="14" t="str">
        <f t="shared" si="275"/>
        <v>Q4</v>
      </c>
      <c r="F2508" s="11" t="s">
        <v>44</v>
      </c>
      <c r="G2508" s="11" t="s">
        <v>71</v>
      </c>
      <c r="H2508" s="11" t="s">
        <v>26</v>
      </c>
      <c r="I2508" s="11" t="s">
        <v>37</v>
      </c>
      <c r="J2508" s="11" t="s">
        <v>47</v>
      </c>
      <c r="K2508" s="11" t="s">
        <v>64</v>
      </c>
      <c r="L2508" s="15">
        <v>4</v>
      </c>
      <c r="M2508" s="16">
        <v>80.98</v>
      </c>
      <c r="N2508" s="17">
        <v>0.2</v>
      </c>
      <c r="O2508" s="16">
        <v>38.6</v>
      </c>
      <c r="P2508" s="16">
        <f t="shared" si="276"/>
        <v>259.13600000000002</v>
      </c>
      <c r="Q2508" s="16">
        <f t="shared" si="277"/>
        <v>154.4</v>
      </c>
      <c r="R2508" s="16">
        <f t="shared" si="278"/>
        <v>104.736</v>
      </c>
      <c r="S2508" s="18">
        <f t="shared" si="279"/>
        <v>0.404173870091381</v>
      </c>
      <c r="T2508" s="19">
        <f>YEAR(SalesDataTable[[#This Row],[Order Date]])</f>
        <v>2026</v>
      </c>
      <c r="U2508" s="18" t="str">
        <f>"Q"&amp;ROUNDUP(MONTH(SalesDataTable[[#This Row],[Order Date]])/3,0)</f>
        <v>Q4</v>
      </c>
      <c r="V2508" s="15">
        <f>MONTH(SalesDataTable[[#This Row],[Order Date]])</f>
        <v>12</v>
      </c>
      <c r="W2508" s="18" t="str">
        <f>TEXT(SalesDataTable[[#This Row],[Order Date]],"mmm")</f>
        <v>Dec</v>
      </c>
    </row>
    <row r="2509" spans="1:23" ht="15.6">
      <c r="A2509" s="11">
        <v>2094</v>
      </c>
      <c r="B2509" s="12">
        <v>46358</v>
      </c>
      <c r="C2509" s="11">
        <f t="shared" si="273"/>
        <v>2026</v>
      </c>
      <c r="D2509" s="13" t="str">
        <f t="shared" si="274"/>
        <v>Dec</v>
      </c>
      <c r="E2509" s="14" t="str">
        <f t="shared" si="275"/>
        <v>Q4</v>
      </c>
      <c r="F2509" s="11" t="s">
        <v>24</v>
      </c>
      <c r="G2509" s="11" t="s">
        <v>74</v>
      </c>
      <c r="H2509" s="11" t="s">
        <v>26</v>
      </c>
      <c r="I2509" s="11" t="s">
        <v>37</v>
      </c>
      <c r="J2509" s="11" t="s">
        <v>47</v>
      </c>
      <c r="K2509" s="11" t="s">
        <v>53</v>
      </c>
      <c r="L2509" s="15">
        <v>3</v>
      </c>
      <c r="M2509" s="16">
        <v>196.48</v>
      </c>
      <c r="N2509" s="17">
        <v>0.05</v>
      </c>
      <c r="O2509" s="16">
        <v>107.2</v>
      </c>
      <c r="P2509" s="16">
        <f t="shared" si="276"/>
        <v>559.96799999999996</v>
      </c>
      <c r="Q2509" s="16">
        <f t="shared" si="277"/>
        <v>321.60000000000002</v>
      </c>
      <c r="R2509" s="16">
        <f t="shared" si="278"/>
        <v>238.36799999999999</v>
      </c>
      <c r="S2509" s="18">
        <f t="shared" si="279"/>
        <v>0.42568146751242902</v>
      </c>
      <c r="T2509" s="19">
        <f>YEAR(SalesDataTable[[#This Row],[Order Date]])</f>
        <v>2026</v>
      </c>
      <c r="U2509" s="18" t="str">
        <f>"Q"&amp;ROUNDUP(MONTH(SalesDataTable[[#This Row],[Order Date]])/3,0)</f>
        <v>Q4</v>
      </c>
      <c r="V2509" s="15">
        <f>MONTH(SalesDataTable[[#This Row],[Order Date]])</f>
        <v>12</v>
      </c>
      <c r="W2509" s="18" t="str">
        <f>TEXT(SalesDataTable[[#This Row],[Order Date]],"mmm")</f>
        <v>Dec</v>
      </c>
    </row>
    <row r="2510" spans="1:23" ht="15.6">
      <c r="A2510" s="11">
        <v>2204</v>
      </c>
      <c r="B2510" s="12">
        <v>46358</v>
      </c>
      <c r="C2510" s="11">
        <f t="shared" si="273"/>
        <v>2026</v>
      </c>
      <c r="D2510" s="13" t="str">
        <f t="shared" si="274"/>
        <v>Dec</v>
      </c>
      <c r="E2510" s="14" t="str">
        <f t="shared" si="275"/>
        <v>Q4</v>
      </c>
      <c r="F2510" s="11" t="s">
        <v>24</v>
      </c>
      <c r="G2510" s="11" t="s">
        <v>60</v>
      </c>
      <c r="H2510" s="11" t="s">
        <v>43</v>
      </c>
      <c r="I2510" s="11" t="s">
        <v>37</v>
      </c>
      <c r="J2510" s="11" t="s">
        <v>38</v>
      </c>
      <c r="K2510" s="11" t="s">
        <v>56</v>
      </c>
      <c r="L2510" s="15">
        <v>2</v>
      </c>
      <c r="M2510" s="16">
        <v>46.63</v>
      </c>
      <c r="N2510" s="17">
        <v>0</v>
      </c>
      <c r="O2510" s="16">
        <v>18.68</v>
      </c>
      <c r="P2510" s="16">
        <f t="shared" si="276"/>
        <v>93.26</v>
      </c>
      <c r="Q2510" s="16">
        <f t="shared" si="277"/>
        <v>37.36</v>
      </c>
      <c r="R2510" s="16">
        <f t="shared" si="278"/>
        <v>55.9</v>
      </c>
      <c r="S2510" s="18">
        <f t="shared" si="279"/>
        <v>0.59939952820072895</v>
      </c>
      <c r="T2510" s="19">
        <f>YEAR(SalesDataTable[[#This Row],[Order Date]])</f>
        <v>2026</v>
      </c>
      <c r="U2510" s="18" t="str">
        <f>"Q"&amp;ROUNDUP(MONTH(SalesDataTable[[#This Row],[Order Date]])/3,0)</f>
        <v>Q4</v>
      </c>
      <c r="V2510" s="15">
        <f>MONTH(SalesDataTable[[#This Row],[Order Date]])</f>
        <v>12</v>
      </c>
      <c r="W2510" s="18" t="str">
        <f>TEXT(SalesDataTable[[#This Row],[Order Date]],"mmm")</f>
        <v>Dec</v>
      </c>
    </row>
    <row r="2511" spans="1:23" ht="15.6">
      <c r="A2511" s="11">
        <v>3921</v>
      </c>
      <c r="B2511" s="12">
        <v>46358</v>
      </c>
      <c r="C2511" s="11">
        <f t="shared" si="273"/>
        <v>2026</v>
      </c>
      <c r="D2511" s="13" t="str">
        <f t="shared" si="274"/>
        <v>Dec</v>
      </c>
      <c r="E2511" s="14" t="str">
        <f t="shared" si="275"/>
        <v>Q4</v>
      </c>
      <c r="F2511" s="11" t="s">
        <v>35</v>
      </c>
      <c r="G2511" s="11" t="s">
        <v>49</v>
      </c>
      <c r="H2511" s="11" t="s">
        <v>32</v>
      </c>
      <c r="I2511" s="11" t="s">
        <v>40</v>
      </c>
      <c r="J2511" s="11" t="s">
        <v>33</v>
      </c>
      <c r="K2511" s="11" t="s">
        <v>41</v>
      </c>
      <c r="L2511" s="15">
        <v>12</v>
      </c>
      <c r="M2511" s="16">
        <v>142.93</v>
      </c>
      <c r="N2511" s="17">
        <v>0.1</v>
      </c>
      <c r="O2511" s="16">
        <v>79.81</v>
      </c>
      <c r="P2511" s="16">
        <f t="shared" si="276"/>
        <v>1543.644</v>
      </c>
      <c r="Q2511" s="16">
        <f t="shared" si="277"/>
        <v>957.72</v>
      </c>
      <c r="R2511" s="16">
        <f t="shared" si="278"/>
        <v>585.92399999999998</v>
      </c>
      <c r="S2511" s="18">
        <f t="shared" si="279"/>
        <v>0.37957197384889302</v>
      </c>
      <c r="T2511" s="19">
        <f>YEAR(SalesDataTable[[#This Row],[Order Date]])</f>
        <v>2026</v>
      </c>
      <c r="U2511" s="18" t="str">
        <f>"Q"&amp;ROUNDUP(MONTH(SalesDataTable[[#This Row],[Order Date]])/3,0)</f>
        <v>Q4</v>
      </c>
      <c r="V2511" s="15">
        <f>MONTH(SalesDataTable[[#This Row],[Order Date]])</f>
        <v>12</v>
      </c>
      <c r="W2511" s="18" t="str">
        <f>TEXT(SalesDataTable[[#This Row],[Order Date]],"mmm")</f>
        <v>Dec</v>
      </c>
    </row>
    <row r="2512" spans="1:23" ht="15.6">
      <c r="A2512" s="11">
        <v>3999</v>
      </c>
      <c r="B2512" s="12">
        <v>46358</v>
      </c>
      <c r="C2512" s="11">
        <f t="shared" si="273"/>
        <v>2026</v>
      </c>
      <c r="D2512" s="13" t="str">
        <f t="shared" si="274"/>
        <v>Dec</v>
      </c>
      <c r="E2512" s="14" t="str">
        <f t="shared" si="275"/>
        <v>Q4</v>
      </c>
      <c r="F2512" s="11" t="s">
        <v>30</v>
      </c>
      <c r="G2512" s="11" t="s">
        <v>67</v>
      </c>
      <c r="H2512" s="11" t="s">
        <v>43</v>
      </c>
      <c r="I2512" s="11" t="s">
        <v>27</v>
      </c>
      <c r="J2512" s="11" t="s">
        <v>33</v>
      </c>
      <c r="K2512" s="11" t="s">
        <v>61</v>
      </c>
      <c r="L2512" s="15">
        <v>2</v>
      </c>
      <c r="M2512" s="16">
        <v>153.97</v>
      </c>
      <c r="N2512" s="17">
        <v>0</v>
      </c>
      <c r="O2512" s="16">
        <v>79.45</v>
      </c>
      <c r="P2512" s="16">
        <f t="shared" si="276"/>
        <v>307.94</v>
      </c>
      <c r="Q2512" s="16">
        <f t="shared" si="277"/>
        <v>158.9</v>
      </c>
      <c r="R2512" s="16">
        <f t="shared" si="278"/>
        <v>149.04</v>
      </c>
      <c r="S2512" s="18">
        <f t="shared" si="279"/>
        <v>0.48399038773787101</v>
      </c>
      <c r="T2512" s="19">
        <f>YEAR(SalesDataTable[[#This Row],[Order Date]])</f>
        <v>2026</v>
      </c>
      <c r="U2512" s="18" t="str">
        <f>"Q"&amp;ROUNDUP(MONTH(SalesDataTable[[#This Row],[Order Date]])/3,0)</f>
        <v>Q4</v>
      </c>
      <c r="V2512" s="15">
        <f>MONTH(SalesDataTable[[#This Row],[Order Date]])</f>
        <v>12</v>
      </c>
      <c r="W2512" s="18" t="str">
        <f>TEXT(SalesDataTable[[#This Row],[Order Date]],"mmm")</f>
        <v>Dec</v>
      </c>
    </row>
    <row r="2513" spans="1:23" ht="15.6">
      <c r="A2513" s="11">
        <v>4546</v>
      </c>
      <c r="B2513" s="12">
        <v>46358</v>
      </c>
      <c r="C2513" s="11">
        <f t="shared" si="273"/>
        <v>2026</v>
      </c>
      <c r="D2513" s="13" t="str">
        <f t="shared" si="274"/>
        <v>Dec</v>
      </c>
      <c r="E2513" s="14" t="str">
        <f t="shared" si="275"/>
        <v>Q4</v>
      </c>
      <c r="F2513" s="11" t="s">
        <v>44</v>
      </c>
      <c r="G2513" s="11" t="s">
        <v>71</v>
      </c>
      <c r="H2513" s="11" t="s">
        <v>26</v>
      </c>
      <c r="I2513" s="11" t="s">
        <v>27</v>
      </c>
      <c r="J2513" s="11" t="s">
        <v>47</v>
      </c>
      <c r="K2513" s="11" t="s">
        <v>48</v>
      </c>
      <c r="L2513" s="15">
        <v>1</v>
      </c>
      <c r="M2513" s="16">
        <v>344.63</v>
      </c>
      <c r="N2513" s="17">
        <v>0.05</v>
      </c>
      <c r="O2513" s="16">
        <v>189.22</v>
      </c>
      <c r="P2513" s="16">
        <f t="shared" si="276"/>
        <v>327.39850000000001</v>
      </c>
      <c r="Q2513" s="16">
        <f t="shared" si="277"/>
        <v>189.22</v>
      </c>
      <c r="R2513" s="16">
        <f t="shared" si="278"/>
        <v>138.17850000000001</v>
      </c>
      <c r="S2513" s="18">
        <f t="shared" si="279"/>
        <v>0.42204988721695402</v>
      </c>
      <c r="T2513" s="19">
        <f>YEAR(SalesDataTable[[#This Row],[Order Date]])</f>
        <v>2026</v>
      </c>
      <c r="U2513" s="18" t="str">
        <f>"Q"&amp;ROUNDUP(MONTH(SalesDataTable[[#This Row],[Order Date]])/3,0)</f>
        <v>Q4</v>
      </c>
      <c r="V2513" s="15">
        <f>MONTH(SalesDataTable[[#This Row],[Order Date]])</f>
        <v>12</v>
      </c>
      <c r="W2513" s="18" t="str">
        <f>TEXT(SalesDataTable[[#This Row],[Order Date]],"mmm")</f>
        <v>Dec</v>
      </c>
    </row>
    <row r="2514" spans="1:23" ht="15.6">
      <c r="A2514" s="11">
        <v>158</v>
      </c>
      <c r="B2514" s="12">
        <v>46359</v>
      </c>
      <c r="C2514" s="11">
        <f t="shared" si="273"/>
        <v>2026</v>
      </c>
      <c r="D2514" s="13" t="str">
        <f t="shared" si="274"/>
        <v>Dec</v>
      </c>
      <c r="E2514" s="14" t="str">
        <f t="shared" si="275"/>
        <v>Q4</v>
      </c>
      <c r="F2514" s="11" t="s">
        <v>44</v>
      </c>
      <c r="G2514" s="11" t="s">
        <v>71</v>
      </c>
      <c r="H2514" s="11" t="s">
        <v>26</v>
      </c>
      <c r="I2514" s="11" t="s">
        <v>37</v>
      </c>
      <c r="J2514" s="11" t="s">
        <v>38</v>
      </c>
      <c r="K2514" s="11" t="s">
        <v>56</v>
      </c>
      <c r="L2514" s="15">
        <v>2</v>
      </c>
      <c r="M2514" s="16">
        <v>46.51</v>
      </c>
      <c r="N2514" s="17">
        <v>0.05</v>
      </c>
      <c r="O2514" s="16">
        <v>18.73</v>
      </c>
      <c r="P2514" s="16">
        <f t="shared" si="276"/>
        <v>88.369</v>
      </c>
      <c r="Q2514" s="16">
        <f t="shared" si="277"/>
        <v>37.46</v>
      </c>
      <c r="R2514" s="16">
        <f t="shared" si="278"/>
        <v>50.908999999999999</v>
      </c>
      <c r="S2514" s="18">
        <f t="shared" si="279"/>
        <v>0.57609568966492797</v>
      </c>
      <c r="T2514" s="19">
        <f>YEAR(SalesDataTable[[#This Row],[Order Date]])</f>
        <v>2026</v>
      </c>
      <c r="U2514" s="18" t="str">
        <f>"Q"&amp;ROUNDUP(MONTH(SalesDataTable[[#This Row],[Order Date]])/3,0)</f>
        <v>Q4</v>
      </c>
      <c r="V2514" s="15">
        <f>MONTH(SalesDataTable[[#This Row],[Order Date]])</f>
        <v>12</v>
      </c>
      <c r="W2514" s="18" t="str">
        <f>TEXT(SalesDataTable[[#This Row],[Order Date]],"mmm")</f>
        <v>Dec</v>
      </c>
    </row>
    <row r="2515" spans="1:23" ht="15.6">
      <c r="A2515" s="11">
        <v>1972</v>
      </c>
      <c r="B2515" s="12">
        <v>46359</v>
      </c>
      <c r="C2515" s="11">
        <f t="shared" si="273"/>
        <v>2026</v>
      </c>
      <c r="D2515" s="13" t="str">
        <f t="shared" si="274"/>
        <v>Dec</v>
      </c>
      <c r="E2515" s="14" t="str">
        <f t="shared" si="275"/>
        <v>Q4</v>
      </c>
      <c r="F2515" s="11" t="s">
        <v>24</v>
      </c>
      <c r="G2515" s="11" t="s">
        <v>60</v>
      </c>
      <c r="H2515" s="11" t="s">
        <v>32</v>
      </c>
      <c r="I2515" s="11" t="s">
        <v>40</v>
      </c>
      <c r="J2515" s="11" t="s">
        <v>28</v>
      </c>
      <c r="K2515" s="11" t="s">
        <v>29</v>
      </c>
      <c r="L2515" s="15">
        <v>6</v>
      </c>
      <c r="M2515" s="16">
        <v>80.17</v>
      </c>
      <c r="N2515" s="17">
        <v>0.1</v>
      </c>
      <c r="O2515" s="16">
        <v>42.67</v>
      </c>
      <c r="P2515" s="16">
        <f t="shared" si="276"/>
        <v>432.91800000000001</v>
      </c>
      <c r="Q2515" s="16">
        <f t="shared" si="277"/>
        <v>256.02</v>
      </c>
      <c r="R2515" s="16">
        <f t="shared" si="278"/>
        <v>176.898</v>
      </c>
      <c r="S2515" s="18">
        <f t="shared" si="279"/>
        <v>0.40861779828974498</v>
      </c>
      <c r="T2515" s="19">
        <f>YEAR(SalesDataTable[[#This Row],[Order Date]])</f>
        <v>2026</v>
      </c>
      <c r="U2515" s="18" t="str">
        <f>"Q"&amp;ROUNDUP(MONTH(SalesDataTable[[#This Row],[Order Date]])/3,0)</f>
        <v>Q4</v>
      </c>
      <c r="V2515" s="15">
        <f>MONTH(SalesDataTable[[#This Row],[Order Date]])</f>
        <v>12</v>
      </c>
      <c r="W2515" s="18" t="str">
        <f>TEXT(SalesDataTable[[#This Row],[Order Date]],"mmm")</f>
        <v>Dec</v>
      </c>
    </row>
    <row r="2516" spans="1:23" ht="15.6">
      <c r="A2516" s="11">
        <v>3196</v>
      </c>
      <c r="B2516" s="12">
        <v>46359</v>
      </c>
      <c r="C2516" s="11">
        <f t="shared" si="273"/>
        <v>2026</v>
      </c>
      <c r="D2516" s="13" t="str">
        <f t="shared" si="274"/>
        <v>Dec</v>
      </c>
      <c r="E2516" s="14" t="str">
        <f t="shared" si="275"/>
        <v>Q4</v>
      </c>
      <c r="F2516" s="11" t="s">
        <v>44</v>
      </c>
      <c r="G2516" s="11" t="s">
        <v>71</v>
      </c>
      <c r="H2516" s="11" t="s">
        <v>26</v>
      </c>
      <c r="I2516" s="11" t="s">
        <v>37</v>
      </c>
      <c r="J2516" s="11" t="s">
        <v>47</v>
      </c>
      <c r="K2516" s="11" t="s">
        <v>75</v>
      </c>
      <c r="L2516" s="15">
        <v>2</v>
      </c>
      <c r="M2516" s="16">
        <v>124.62</v>
      </c>
      <c r="N2516" s="17">
        <v>0.1</v>
      </c>
      <c r="O2516" s="16">
        <v>58.91</v>
      </c>
      <c r="P2516" s="16">
        <f t="shared" si="276"/>
        <v>224.316</v>
      </c>
      <c r="Q2516" s="16">
        <f t="shared" si="277"/>
        <v>117.82</v>
      </c>
      <c r="R2516" s="16">
        <f t="shared" si="278"/>
        <v>106.496</v>
      </c>
      <c r="S2516" s="18">
        <f t="shared" si="279"/>
        <v>0.47475882237557698</v>
      </c>
      <c r="T2516" s="19">
        <f>YEAR(SalesDataTable[[#This Row],[Order Date]])</f>
        <v>2026</v>
      </c>
      <c r="U2516" s="18" t="str">
        <f>"Q"&amp;ROUNDUP(MONTH(SalesDataTable[[#This Row],[Order Date]])/3,0)</f>
        <v>Q4</v>
      </c>
      <c r="V2516" s="15">
        <f>MONTH(SalesDataTable[[#This Row],[Order Date]])</f>
        <v>12</v>
      </c>
      <c r="W2516" s="18" t="str">
        <f>TEXT(SalesDataTable[[#This Row],[Order Date]],"mmm")</f>
        <v>Dec</v>
      </c>
    </row>
    <row r="2517" spans="1:23" ht="15.6">
      <c r="A2517" s="11">
        <v>3722</v>
      </c>
      <c r="B2517" s="12">
        <v>46359</v>
      </c>
      <c r="C2517" s="11">
        <f t="shared" si="273"/>
        <v>2026</v>
      </c>
      <c r="D2517" s="13" t="str">
        <f t="shared" si="274"/>
        <v>Dec</v>
      </c>
      <c r="E2517" s="14" t="str">
        <f t="shared" si="275"/>
        <v>Q4</v>
      </c>
      <c r="F2517" s="11" t="s">
        <v>35</v>
      </c>
      <c r="G2517" s="11" t="s">
        <v>42</v>
      </c>
      <c r="H2517" s="11" t="s">
        <v>26</v>
      </c>
      <c r="I2517" s="11" t="s">
        <v>27</v>
      </c>
      <c r="J2517" s="11" t="s">
        <v>33</v>
      </c>
      <c r="K2517" s="11" t="s">
        <v>41</v>
      </c>
      <c r="L2517" s="15">
        <v>1</v>
      </c>
      <c r="M2517" s="16">
        <v>144.78</v>
      </c>
      <c r="N2517" s="17">
        <v>0.15</v>
      </c>
      <c r="O2517" s="16">
        <v>81.53</v>
      </c>
      <c r="P2517" s="16">
        <f t="shared" si="276"/>
        <v>123.063</v>
      </c>
      <c r="Q2517" s="16">
        <f t="shared" si="277"/>
        <v>81.53</v>
      </c>
      <c r="R2517" s="16">
        <f t="shared" si="278"/>
        <v>41.533000000000001</v>
      </c>
      <c r="S2517" s="18">
        <f t="shared" si="279"/>
        <v>0.33749380398657602</v>
      </c>
      <c r="T2517" s="19">
        <f>YEAR(SalesDataTable[[#This Row],[Order Date]])</f>
        <v>2026</v>
      </c>
      <c r="U2517" s="18" t="str">
        <f>"Q"&amp;ROUNDUP(MONTH(SalesDataTable[[#This Row],[Order Date]])/3,0)</f>
        <v>Q4</v>
      </c>
      <c r="V2517" s="15">
        <f>MONTH(SalesDataTable[[#This Row],[Order Date]])</f>
        <v>12</v>
      </c>
      <c r="W2517" s="18" t="str">
        <f>TEXT(SalesDataTable[[#This Row],[Order Date]],"mmm")</f>
        <v>Dec</v>
      </c>
    </row>
    <row r="2518" spans="1:23" ht="15.6">
      <c r="A2518" s="11">
        <v>4201</v>
      </c>
      <c r="B2518" s="12">
        <v>46359</v>
      </c>
      <c r="C2518" s="11">
        <f t="shared" si="273"/>
        <v>2026</v>
      </c>
      <c r="D2518" s="13" t="str">
        <f t="shared" si="274"/>
        <v>Dec</v>
      </c>
      <c r="E2518" s="14" t="str">
        <f t="shared" si="275"/>
        <v>Q4</v>
      </c>
      <c r="F2518" s="11" t="s">
        <v>44</v>
      </c>
      <c r="G2518" s="11" t="s">
        <v>55</v>
      </c>
      <c r="H2518" s="11" t="s">
        <v>26</v>
      </c>
      <c r="I2518" s="11" t="s">
        <v>40</v>
      </c>
      <c r="J2518" s="11" t="s">
        <v>38</v>
      </c>
      <c r="K2518" s="11" t="s">
        <v>68</v>
      </c>
      <c r="L2518" s="15">
        <v>1</v>
      </c>
      <c r="M2518" s="16">
        <v>133.80000000000001</v>
      </c>
      <c r="N2518" s="17">
        <v>0</v>
      </c>
      <c r="O2518" s="16">
        <v>66.349999999999994</v>
      </c>
      <c r="P2518" s="16">
        <f t="shared" si="276"/>
        <v>133.80000000000001</v>
      </c>
      <c r="Q2518" s="16">
        <f t="shared" si="277"/>
        <v>66.349999999999994</v>
      </c>
      <c r="R2518" s="16">
        <f t="shared" si="278"/>
        <v>67.45</v>
      </c>
      <c r="S2518" s="18">
        <f t="shared" si="279"/>
        <v>0.50411061285500802</v>
      </c>
      <c r="T2518" s="19">
        <f>YEAR(SalesDataTable[[#This Row],[Order Date]])</f>
        <v>2026</v>
      </c>
      <c r="U2518" s="18" t="str">
        <f>"Q"&amp;ROUNDUP(MONTH(SalesDataTable[[#This Row],[Order Date]])/3,0)</f>
        <v>Q4</v>
      </c>
      <c r="V2518" s="15">
        <f>MONTH(SalesDataTable[[#This Row],[Order Date]])</f>
        <v>12</v>
      </c>
      <c r="W2518" s="18" t="str">
        <f>TEXT(SalesDataTable[[#This Row],[Order Date]],"mmm")</f>
        <v>Dec</v>
      </c>
    </row>
    <row r="2519" spans="1:23" ht="15.6">
      <c r="A2519" s="11">
        <v>4498</v>
      </c>
      <c r="B2519" s="12">
        <v>46359</v>
      </c>
      <c r="C2519" s="11">
        <f t="shared" si="273"/>
        <v>2026</v>
      </c>
      <c r="D2519" s="13" t="str">
        <f t="shared" si="274"/>
        <v>Dec</v>
      </c>
      <c r="E2519" s="14" t="str">
        <f t="shared" si="275"/>
        <v>Q4</v>
      </c>
      <c r="F2519" s="11" t="s">
        <v>44</v>
      </c>
      <c r="G2519" s="11" t="s">
        <v>55</v>
      </c>
      <c r="H2519" s="11" t="s">
        <v>43</v>
      </c>
      <c r="I2519" s="11" t="s">
        <v>37</v>
      </c>
      <c r="J2519" s="11" t="s">
        <v>47</v>
      </c>
      <c r="K2519" s="11" t="s">
        <v>75</v>
      </c>
      <c r="L2519" s="15">
        <v>1</v>
      </c>
      <c r="M2519" s="16">
        <v>124.93</v>
      </c>
      <c r="N2519" s="17">
        <v>0</v>
      </c>
      <c r="O2519" s="16">
        <v>59.41</v>
      </c>
      <c r="P2519" s="16">
        <f t="shared" si="276"/>
        <v>124.93</v>
      </c>
      <c r="Q2519" s="16">
        <f t="shared" si="277"/>
        <v>59.41</v>
      </c>
      <c r="R2519" s="16">
        <f t="shared" si="278"/>
        <v>65.52</v>
      </c>
      <c r="S2519" s="18">
        <f t="shared" si="279"/>
        <v>0.52445369406867803</v>
      </c>
      <c r="T2519" s="19">
        <f>YEAR(SalesDataTable[[#This Row],[Order Date]])</f>
        <v>2026</v>
      </c>
      <c r="U2519" s="18" t="str">
        <f>"Q"&amp;ROUNDUP(MONTH(SalesDataTable[[#This Row],[Order Date]])/3,0)</f>
        <v>Q4</v>
      </c>
      <c r="V2519" s="15">
        <f>MONTH(SalesDataTable[[#This Row],[Order Date]])</f>
        <v>12</v>
      </c>
      <c r="W2519" s="18" t="str">
        <f>TEXT(SalesDataTable[[#This Row],[Order Date]],"mmm")</f>
        <v>Dec</v>
      </c>
    </row>
    <row r="2520" spans="1:23" ht="15.6">
      <c r="A2520" s="11">
        <v>4791</v>
      </c>
      <c r="B2520" s="12">
        <v>46359</v>
      </c>
      <c r="C2520" s="11">
        <f t="shared" si="273"/>
        <v>2026</v>
      </c>
      <c r="D2520" s="13" t="str">
        <f t="shared" si="274"/>
        <v>Dec</v>
      </c>
      <c r="E2520" s="14" t="str">
        <f t="shared" si="275"/>
        <v>Q4</v>
      </c>
      <c r="F2520" s="11" t="s">
        <v>30</v>
      </c>
      <c r="G2520" s="11" t="s">
        <v>67</v>
      </c>
      <c r="H2520" s="11" t="s">
        <v>26</v>
      </c>
      <c r="I2520" s="11" t="s">
        <v>37</v>
      </c>
      <c r="J2520" s="11" t="s">
        <v>33</v>
      </c>
      <c r="K2520" s="11" t="s">
        <v>70</v>
      </c>
      <c r="L2520" s="15">
        <v>2</v>
      </c>
      <c r="M2520" s="16">
        <v>70.59</v>
      </c>
      <c r="N2520" s="17">
        <v>0.1</v>
      </c>
      <c r="O2520" s="16">
        <v>32.68</v>
      </c>
      <c r="P2520" s="16">
        <f t="shared" si="276"/>
        <v>127.062</v>
      </c>
      <c r="Q2520" s="16">
        <f t="shared" si="277"/>
        <v>65.36</v>
      </c>
      <c r="R2520" s="16">
        <f t="shared" si="278"/>
        <v>61.701999999999998</v>
      </c>
      <c r="S2520" s="18">
        <f t="shared" si="279"/>
        <v>0.48560545245628101</v>
      </c>
      <c r="T2520" s="19">
        <f>YEAR(SalesDataTable[[#This Row],[Order Date]])</f>
        <v>2026</v>
      </c>
      <c r="U2520" s="18" t="str">
        <f>"Q"&amp;ROUNDUP(MONTH(SalesDataTable[[#This Row],[Order Date]])/3,0)</f>
        <v>Q4</v>
      </c>
      <c r="V2520" s="15">
        <f>MONTH(SalesDataTable[[#This Row],[Order Date]])</f>
        <v>12</v>
      </c>
      <c r="W2520" s="18" t="str">
        <f>TEXT(SalesDataTable[[#This Row],[Order Date]],"mmm")</f>
        <v>Dec</v>
      </c>
    </row>
    <row r="2521" spans="1:23" ht="15.6">
      <c r="A2521" s="11">
        <v>614</v>
      </c>
      <c r="B2521" s="12">
        <v>46360</v>
      </c>
      <c r="C2521" s="11">
        <f t="shared" si="273"/>
        <v>2026</v>
      </c>
      <c r="D2521" s="13" t="str">
        <f t="shared" si="274"/>
        <v>Dec</v>
      </c>
      <c r="E2521" s="14" t="str">
        <f t="shared" si="275"/>
        <v>Q4</v>
      </c>
      <c r="F2521" s="11" t="s">
        <v>44</v>
      </c>
      <c r="G2521" s="11" t="s">
        <v>55</v>
      </c>
      <c r="H2521" s="11" t="s">
        <v>26</v>
      </c>
      <c r="I2521" s="11" t="s">
        <v>27</v>
      </c>
      <c r="J2521" s="11" t="s">
        <v>33</v>
      </c>
      <c r="K2521" s="11" t="s">
        <v>61</v>
      </c>
      <c r="L2521" s="15">
        <v>2</v>
      </c>
      <c r="M2521" s="16">
        <v>151.05000000000001</v>
      </c>
      <c r="N2521" s="17">
        <v>0.15</v>
      </c>
      <c r="O2521" s="16">
        <v>80.36</v>
      </c>
      <c r="P2521" s="16">
        <f t="shared" si="276"/>
        <v>256.78500000000003</v>
      </c>
      <c r="Q2521" s="16">
        <f t="shared" si="277"/>
        <v>160.72</v>
      </c>
      <c r="R2521" s="16">
        <f t="shared" si="278"/>
        <v>96.064999999999998</v>
      </c>
      <c r="S2521" s="18">
        <f t="shared" si="279"/>
        <v>0.37410674299511298</v>
      </c>
      <c r="T2521" s="19">
        <f>YEAR(SalesDataTable[[#This Row],[Order Date]])</f>
        <v>2026</v>
      </c>
      <c r="U2521" s="18" t="str">
        <f>"Q"&amp;ROUNDUP(MONTH(SalesDataTable[[#This Row],[Order Date]])/3,0)</f>
        <v>Q4</v>
      </c>
      <c r="V2521" s="15">
        <f>MONTH(SalesDataTable[[#This Row],[Order Date]])</f>
        <v>12</v>
      </c>
      <c r="W2521" s="18" t="str">
        <f>TEXT(SalesDataTable[[#This Row],[Order Date]],"mmm")</f>
        <v>Dec</v>
      </c>
    </row>
    <row r="2522" spans="1:23" ht="15.6">
      <c r="A2522" s="11">
        <v>2301</v>
      </c>
      <c r="B2522" s="12">
        <v>46360</v>
      </c>
      <c r="C2522" s="11">
        <f t="shared" si="273"/>
        <v>2026</v>
      </c>
      <c r="D2522" s="13" t="str">
        <f t="shared" si="274"/>
        <v>Dec</v>
      </c>
      <c r="E2522" s="14" t="str">
        <f t="shared" si="275"/>
        <v>Q4</v>
      </c>
      <c r="F2522" s="11" t="s">
        <v>44</v>
      </c>
      <c r="G2522" s="11" t="s">
        <v>55</v>
      </c>
      <c r="H2522" s="11" t="s">
        <v>26</v>
      </c>
      <c r="I2522" s="11" t="s">
        <v>27</v>
      </c>
      <c r="J2522" s="11" t="s">
        <v>47</v>
      </c>
      <c r="K2522" s="11" t="s">
        <v>75</v>
      </c>
      <c r="L2522" s="15">
        <v>2</v>
      </c>
      <c r="M2522" s="16">
        <v>120.37</v>
      </c>
      <c r="N2522" s="17">
        <v>0.2</v>
      </c>
      <c r="O2522" s="16">
        <v>59.39</v>
      </c>
      <c r="P2522" s="16">
        <f t="shared" si="276"/>
        <v>192.59200000000001</v>
      </c>
      <c r="Q2522" s="16">
        <f t="shared" si="277"/>
        <v>118.78</v>
      </c>
      <c r="R2522" s="16">
        <f t="shared" si="278"/>
        <v>73.811999999999998</v>
      </c>
      <c r="S2522" s="18">
        <f t="shared" si="279"/>
        <v>0.38325579463321402</v>
      </c>
      <c r="T2522" s="19">
        <f>YEAR(SalesDataTable[[#This Row],[Order Date]])</f>
        <v>2026</v>
      </c>
      <c r="U2522" s="18" t="str">
        <f>"Q"&amp;ROUNDUP(MONTH(SalesDataTable[[#This Row],[Order Date]])/3,0)</f>
        <v>Q4</v>
      </c>
      <c r="V2522" s="15">
        <f>MONTH(SalesDataTable[[#This Row],[Order Date]])</f>
        <v>12</v>
      </c>
      <c r="W2522" s="18" t="str">
        <f>TEXT(SalesDataTable[[#This Row],[Order Date]],"mmm")</f>
        <v>Dec</v>
      </c>
    </row>
    <row r="2523" spans="1:23" ht="15.6">
      <c r="A2523" s="11">
        <v>4430</v>
      </c>
      <c r="B2523" s="12">
        <v>46360</v>
      </c>
      <c r="C2523" s="11">
        <f t="shared" si="273"/>
        <v>2026</v>
      </c>
      <c r="D2523" s="13" t="str">
        <f t="shared" si="274"/>
        <v>Dec</v>
      </c>
      <c r="E2523" s="14" t="str">
        <f t="shared" si="275"/>
        <v>Q4</v>
      </c>
      <c r="F2523" s="11" t="s">
        <v>30</v>
      </c>
      <c r="G2523" s="11" t="s">
        <v>31</v>
      </c>
      <c r="H2523" s="11" t="s">
        <v>26</v>
      </c>
      <c r="I2523" s="11" t="s">
        <v>27</v>
      </c>
      <c r="J2523" s="11" t="s">
        <v>47</v>
      </c>
      <c r="K2523" s="11" t="s">
        <v>53</v>
      </c>
      <c r="L2523" s="15">
        <v>3</v>
      </c>
      <c r="M2523" s="16">
        <v>193.8</v>
      </c>
      <c r="N2523" s="17">
        <v>0</v>
      </c>
      <c r="O2523" s="16">
        <v>104.55</v>
      </c>
      <c r="P2523" s="16">
        <f t="shared" si="276"/>
        <v>581.4</v>
      </c>
      <c r="Q2523" s="16">
        <f t="shared" si="277"/>
        <v>313.64999999999998</v>
      </c>
      <c r="R2523" s="16">
        <f t="shared" si="278"/>
        <v>267.75</v>
      </c>
      <c r="S2523" s="18">
        <f t="shared" si="279"/>
        <v>0.46052631578947401</v>
      </c>
      <c r="T2523" s="19">
        <f>YEAR(SalesDataTable[[#This Row],[Order Date]])</f>
        <v>2026</v>
      </c>
      <c r="U2523" s="18" t="str">
        <f>"Q"&amp;ROUNDUP(MONTH(SalesDataTable[[#This Row],[Order Date]])/3,0)</f>
        <v>Q4</v>
      </c>
      <c r="V2523" s="15">
        <f>MONTH(SalesDataTable[[#This Row],[Order Date]])</f>
        <v>12</v>
      </c>
      <c r="W2523" s="18" t="str">
        <f>TEXT(SalesDataTable[[#This Row],[Order Date]],"mmm")</f>
        <v>Dec</v>
      </c>
    </row>
    <row r="2524" spans="1:23" ht="15.6">
      <c r="A2524" s="11">
        <v>318</v>
      </c>
      <c r="B2524" s="12">
        <v>46361</v>
      </c>
      <c r="C2524" s="11">
        <f t="shared" si="273"/>
        <v>2026</v>
      </c>
      <c r="D2524" s="13" t="str">
        <f t="shared" si="274"/>
        <v>Dec</v>
      </c>
      <c r="E2524" s="14" t="str">
        <f t="shared" si="275"/>
        <v>Q4</v>
      </c>
      <c r="F2524" s="11" t="s">
        <v>44</v>
      </c>
      <c r="G2524" s="11" t="s">
        <v>71</v>
      </c>
      <c r="H2524" s="11" t="s">
        <v>26</v>
      </c>
      <c r="I2524" s="11" t="s">
        <v>40</v>
      </c>
      <c r="J2524" s="11" t="s">
        <v>33</v>
      </c>
      <c r="K2524" s="11" t="s">
        <v>41</v>
      </c>
      <c r="L2524" s="15">
        <v>1</v>
      </c>
      <c r="M2524" s="16">
        <v>146.08000000000001</v>
      </c>
      <c r="N2524" s="17">
        <v>0.1</v>
      </c>
      <c r="O2524" s="16">
        <v>81.540000000000006</v>
      </c>
      <c r="P2524" s="16">
        <f t="shared" si="276"/>
        <v>131.47200000000001</v>
      </c>
      <c r="Q2524" s="16">
        <f t="shared" si="277"/>
        <v>81.540000000000006</v>
      </c>
      <c r="R2524" s="16">
        <f t="shared" si="278"/>
        <v>49.932000000000002</v>
      </c>
      <c r="S2524" s="18">
        <f t="shared" si="279"/>
        <v>0.37979189485213599</v>
      </c>
      <c r="T2524" s="19">
        <f>YEAR(SalesDataTable[[#This Row],[Order Date]])</f>
        <v>2026</v>
      </c>
      <c r="U2524" s="18" t="str">
        <f>"Q"&amp;ROUNDUP(MONTH(SalesDataTable[[#This Row],[Order Date]])/3,0)</f>
        <v>Q4</v>
      </c>
      <c r="V2524" s="15">
        <f>MONTH(SalesDataTable[[#This Row],[Order Date]])</f>
        <v>12</v>
      </c>
      <c r="W2524" s="18" t="str">
        <f>TEXT(SalesDataTable[[#This Row],[Order Date]],"mmm")</f>
        <v>Dec</v>
      </c>
    </row>
    <row r="2525" spans="1:23" ht="15.6">
      <c r="A2525" s="11">
        <v>782</v>
      </c>
      <c r="B2525" s="12">
        <v>46361</v>
      </c>
      <c r="C2525" s="11">
        <f t="shared" si="273"/>
        <v>2026</v>
      </c>
      <c r="D2525" s="13" t="str">
        <f t="shared" si="274"/>
        <v>Dec</v>
      </c>
      <c r="E2525" s="14" t="str">
        <f t="shared" si="275"/>
        <v>Q4</v>
      </c>
      <c r="F2525" s="11" t="s">
        <v>44</v>
      </c>
      <c r="G2525" s="11" t="s">
        <v>55</v>
      </c>
      <c r="H2525" s="11" t="s">
        <v>32</v>
      </c>
      <c r="I2525" s="11" t="s">
        <v>40</v>
      </c>
      <c r="J2525" s="11" t="s">
        <v>28</v>
      </c>
      <c r="K2525" s="11" t="s">
        <v>54</v>
      </c>
      <c r="L2525" s="15">
        <v>4</v>
      </c>
      <c r="M2525" s="16">
        <v>101.17</v>
      </c>
      <c r="N2525" s="17">
        <v>0.15</v>
      </c>
      <c r="O2525" s="16">
        <v>50.48</v>
      </c>
      <c r="P2525" s="16">
        <f t="shared" si="276"/>
        <v>343.97800000000001</v>
      </c>
      <c r="Q2525" s="16">
        <f t="shared" si="277"/>
        <v>201.92</v>
      </c>
      <c r="R2525" s="16">
        <f t="shared" si="278"/>
        <v>142.05799999999999</v>
      </c>
      <c r="S2525" s="18">
        <f t="shared" si="279"/>
        <v>0.41298571420265301</v>
      </c>
      <c r="T2525" s="19">
        <f>YEAR(SalesDataTable[[#This Row],[Order Date]])</f>
        <v>2026</v>
      </c>
      <c r="U2525" s="18" t="str">
        <f>"Q"&amp;ROUNDUP(MONTH(SalesDataTable[[#This Row],[Order Date]])/3,0)</f>
        <v>Q4</v>
      </c>
      <c r="V2525" s="15">
        <f>MONTH(SalesDataTable[[#This Row],[Order Date]])</f>
        <v>12</v>
      </c>
      <c r="W2525" s="18" t="str">
        <f>TEXT(SalesDataTable[[#This Row],[Order Date]],"mmm")</f>
        <v>Dec</v>
      </c>
    </row>
    <row r="2526" spans="1:23" ht="15.6">
      <c r="A2526" s="11">
        <v>1402</v>
      </c>
      <c r="B2526" s="12">
        <v>46361</v>
      </c>
      <c r="C2526" s="11">
        <f t="shared" si="273"/>
        <v>2026</v>
      </c>
      <c r="D2526" s="13" t="str">
        <f t="shared" si="274"/>
        <v>Dec</v>
      </c>
      <c r="E2526" s="14" t="str">
        <f t="shared" si="275"/>
        <v>Q4</v>
      </c>
      <c r="F2526" s="11" t="s">
        <v>30</v>
      </c>
      <c r="G2526" s="11" t="s">
        <v>51</v>
      </c>
      <c r="H2526" s="11" t="s">
        <v>43</v>
      </c>
      <c r="I2526" s="11" t="s">
        <v>37</v>
      </c>
      <c r="J2526" s="11" t="s">
        <v>47</v>
      </c>
      <c r="K2526" s="11" t="s">
        <v>75</v>
      </c>
      <c r="L2526" s="15">
        <v>2</v>
      </c>
      <c r="M2526" s="16">
        <v>121.64</v>
      </c>
      <c r="N2526" s="17">
        <v>0</v>
      </c>
      <c r="O2526" s="16">
        <v>61.94</v>
      </c>
      <c r="P2526" s="16">
        <f t="shared" si="276"/>
        <v>243.28</v>
      </c>
      <c r="Q2526" s="16">
        <f t="shared" si="277"/>
        <v>123.88</v>
      </c>
      <c r="R2526" s="16">
        <f t="shared" si="278"/>
        <v>119.4</v>
      </c>
      <c r="S2526" s="18">
        <f t="shared" si="279"/>
        <v>0.49079250246629402</v>
      </c>
      <c r="T2526" s="19">
        <f>YEAR(SalesDataTable[[#This Row],[Order Date]])</f>
        <v>2026</v>
      </c>
      <c r="U2526" s="18" t="str">
        <f>"Q"&amp;ROUNDUP(MONTH(SalesDataTable[[#This Row],[Order Date]])/3,0)</f>
        <v>Q4</v>
      </c>
      <c r="V2526" s="15">
        <f>MONTH(SalesDataTable[[#This Row],[Order Date]])</f>
        <v>12</v>
      </c>
      <c r="W2526" s="18" t="str">
        <f>TEXT(SalesDataTable[[#This Row],[Order Date]],"mmm")</f>
        <v>Dec</v>
      </c>
    </row>
    <row r="2527" spans="1:23" ht="15.6">
      <c r="A2527" s="11">
        <v>1824</v>
      </c>
      <c r="B2527" s="12">
        <v>46361</v>
      </c>
      <c r="C2527" s="11">
        <f t="shared" si="273"/>
        <v>2026</v>
      </c>
      <c r="D2527" s="13" t="str">
        <f t="shared" si="274"/>
        <v>Dec</v>
      </c>
      <c r="E2527" s="14" t="str">
        <f t="shared" si="275"/>
        <v>Q4</v>
      </c>
      <c r="F2527" s="11" t="s">
        <v>30</v>
      </c>
      <c r="G2527" s="11" t="s">
        <v>31</v>
      </c>
      <c r="H2527" s="11" t="s">
        <v>26</v>
      </c>
      <c r="I2527" s="11" t="s">
        <v>27</v>
      </c>
      <c r="J2527" s="11" t="s">
        <v>38</v>
      </c>
      <c r="K2527" s="11" t="s">
        <v>72</v>
      </c>
      <c r="L2527" s="15">
        <v>1</v>
      </c>
      <c r="M2527" s="16">
        <v>165.1</v>
      </c>
      <c r="N2527" s="17">
        <v>0.05</v>
      </c>
      <c r="O2527" s="16">
        <v>85.23</v>
      </c>
      <c r="P2527" s="16">
        <f t="shared" si="276"/>
        <v>156.845</v>
      </c>
      <c r="Q2527" s="16">
        <f t="shared" si="277"/>
        <v>85.23</v>
      </c>
      <c r="R2527" s="16">
        <f t="shared" si="278"/>
        <v>71.614999999999995</v>
      </c>
      <c r="S2527" s="18">
        <f t="shared" si="279"/>
        <v>0.45659727756702501</v>
      </c>
      <c r="T2527" s="19">
        <f>YEAR(SalesDataTable[[#This Row],[Order Date]])</f>
        <v>2026</v>
      </c>
      <c r="U2527" s="18" t="str">
        <f>"Q"&amp;ROUNDUP(MONTH(SalesDataTable[[#This Row],[Order Date]])/3,0)</f>
        <v>Q4</v>
      </c>
      <c r="V2527" s="15">
        <f>MONTH(SalesDataTable[[#This Row],[Order Date]])</f>
        <v>12</v>
      </c>
      <c r="W2527" s="18" t="str">
        <f>TEXT(SalesDataTable[[#This Row],[Order Date]],"mmm")</f>
        <v>Dec</v>
      </c>
    </row>
    <row r="2528" spans="1:23" ht="15.6">
      <c r="A2528" s="11">
        <v>2141</v>
      </c>
      <c r="B2528" s="12">
        <v>46361</v>
      </c>
      <c r="C2528" s="11">
        <f t="shared" si="273"/>
        <v>2026</v>
      </c>
      <c r="D2528" s="13" t="str">
        <f t="shared" si="274"/>
        <v>Dec</v>
      </c>
      <c r="E2528" s="14" t="str">
        <f t="shared" si="275"/>
        <v>Q4</v>
      </c>
      <c r="F2528" s="11" t="s">
        <v>44</v>
      </c>
      <c r="G2528" s="11" t="s">
        <v>71</v>
      </c>
      <c r="H2528" s="11" t="s">
        <v>26</v>
      </c>
      <c r="I2528" s="11" t="s">
        <v>37</v>
      </c>
      <c r="J2528" s="11" t="s">
        <v>47</v>
      </c>
      <c r="K2528" s="11" t="s">
        <v>53</v>
      </c>
      <c r="L2528" s="15">
        <v>3</v>
      </c>
      <c r="M2528" s="16">
        <v>194.07</v>
      </c>
      <c r="N2528" s="17">
        <v>0.1</v>
      </c>
      <c r="O2528" s="16">
        <v>102.37</v>
      </c>
      <c r="P2528" s="16">
        <f t="shared" si="276"/>
        <v>523.98900000000003</v>
      </c>
      <c r="Q2528" s="16">
        <f t="shared" si="277"/>
        <v>307.11</v>
      </c>
      <c r="R2528" s="16">
        <f t="shared" si="278"/>
        <v>216.87899999999999</v>
      </c>
      <c r="S2528" s="18">
        <f t="shared" si="279"/>
        <v>0.41389991011261701</v>
      </c>
      <c r="T2528" s="19">
        <f>YEAR(SalesDataTable[[#This Row],[Order Date]])</f>
        <v>2026</v>
      </c>
      <c r="U2528" s="18" t="str">
        <f>"Q"&amp;ROUNDUP(MONTH(SalesDataTable[[#This Row],[Order Date]])/3,0)</f>
        <v>Q4</v>
      </c>
      <c r="V2528" s="15">
        <f>MONTH(SalesDataTable[[#This Row],[Order Date]])</f>
        <v>12</v>
      </c>
      <c r="W2528" s="18" t="str">
        <f>TEXT(SalesDataTable[[#This Row],[Order Date]],"mmm")</f>
        <v>Dec</v>
      </c>
    </row>
    <row r="2529" spans="1:23" ht="15.6">
      <c r="A2529" s="11">
        <v>3517</v>
      </c>
      <c r="B2529" s="12">
        <v>46361</v>
      </c>
      <c r="C2529" s="11">
        <f t="shared" si="273"/>
        <v>2026</v>
      </c>
      <c r="D2529" s="13" t="str">
        <f t="shared" si="274"/>
        <v>Dec</v>
      </c>
      <c r="E2529" s="14" t="str">
        <f t="shared" si="275"/>
        <v>Q4</v>
      </c>
      <c r="F2529" s="11" t="s">
        <v>44</v>
      </c>
      <c r="G2529" s="11" t="s">
        <v>71</v>
      </c>
      <c r="H2529" s="11" t="s">
        <v>52</v>
      </c>
      <c r="I2529" s="11" t="s">
        <v>37</v>
      </c>
      <c r="J2529" s="11" t="s">
        <v>33</v>
      </c>
      <c r="K2529" s="11" t="s">
        <v>61</v>
      </c>
      <c r="L2529" s="15">
        <v>1</v>
      </c>
      <c r="M2529" s="16">
        <v>152.44</v>
      </c>
      <c r="N2529" s="17">
        <v>0.1</v>
      </c>
      <c r="O2529" s="16">
        <v>76.91</v>
      </c>
      <c r="P2529" s="16">
        <f t="shared" si="276"/>
        <v>137.196</v>
      </c>
      <c r="Q2529" s="16">
        <f t="shared" si="277"/>
        <v>76.91</v>
      </c>
      <c r="R2529" s="16">
        <f t="shared" si="278"/>
        <v>60.286000000000001</v>
      </c>
      <c r="S2529" s="18">
        <f t="shared" si="279"/>
        <v>0.43941514329863801</v>
      </c>
      <c r="T2529" s="19">
        <f>YEAR(SalesDataTable[[#This Row],[Order Date]])</f>
        <v>2026</v>
      </c>
      <c r="U2529" s="18" t="str">
        <f>"Q"&amp;ROUNDUP(MONTH(SalesDataTable[[#This Row],[Order Date]])/3,0)</f>
        <v>Q4</v>
      </c>
      <c r="V2529" s="15">
        <f>MONTH(SalesDataTable[[#This Row],[Order Date]])</f>
        <v>12</v>
      </c>
      <c r="W2529" s="18" t="str">
        <f>TEXT(SalesDataTable[[#This Row],[Order Date]],"mmm")</f>
        <v>Dec</v>
      </c>
    </row>
    <row r="2530" spans="1:23" ht="15.6">
      <c r="A2530" s="11">
        <v>4055</v>
      </c>
      <c r="B2530" s="12">
        <v>46361</v>
      </c>
      <c r="C2530" s="11">
        <f t="shared" si="273"/>
        <v>2026</v>
      </c>
      <c r="D2530" s="13" t="str">
        <f t="shared" si="274"/>
        <v>Dec</v>
      </c>
      <c r="E2530" s="14" t="str">
        <f t="shared" si="275"/>
        <v>Q4</v>
      </c>
      <c r="F2530" s="11" t="s">
        <v>30</v>
      </c>
      <c r="G2530" s="11" t="s">
        <v>67</v>
      </c>
      <c r="H2530" s="11" t="s">
        <v>26</v>
      </c>
      <c r="I2530" s="11" t="s">
        <v>27</v>
      </c>
      <c r="J2530" s="11" t="s">
        <v>47</v>
      </c>
      <c r="K2530" s="11" t="s">
        <v>75</v>
      </c>
      <c r="L2530" s="15">
        <v>1</v>
      </c>
      <c r="M2530" s="16">
        <v>123.82</v>
      </c>
      <c r="N2530" s="17">
        <v>0.05</v>
      </c>
      <c r="O2530" s="16">
        <v>59.19</v>
      </c>
      <c r="P2530" s="16">
        <f t="shared" si="276"/>
        <v>117.629</v>
      </c>
      <c r="Q2530" s="16">
        <f t="shared" si="277"/>
        <v>59.19</v>
      </c>
      <c r="R2530" s="16">
        <f t="shared" si="278"/>
        <v>58.439</v>
      </c>
      <c r="S2530" s="18">
        <f t="shared" si="279"/>
        <v>0.496807759991159</v>
      </c>
      <c r="T2530" s="19">
        <f>YEAR(SalesDataTable[[#This Row],[Order Date]])</f>
        <v>2026</v>
      </c>
      <c r="U2530" s="18" t="str">
        <f>"Q"&amp;ROUNDUP(MONTH(SalesDataTable[[#This Row],[Order Date]])/3,0)</f>
        <v>Q4</v>
      </c>
      <c r="V2530" s="15">
        <f>MONTH(SalesDataTable[[#This Row],[Order Date]])</f>
        <v>12</v>
      </c>
      <c r="W2530" s="18" t="str">
        <f>TEXT(SalesDataTable[[#This Row],[Order Date]],"mmm")</f>
        <v>Dec</v>
      </c>
    </row>
    <row r="2531" spans="1:23" ht="15.6">
      <c r="A2531" s="11">
        <v>4168</v>
      </c>
      <c r="B2531" s="12">
        <v>46361</v>
      </c>
      <c r="C2531" s="11">
        <f t="shared" si="273"/>
        <v>2026</v>
      </c>
      <c r="D2531" s="13" t="str">
        <f t="shared" si="274"/>
        <v>Dec</v>
      </c>
      <c r="E2531" s="14" t="str">
        <f t="shared" si="275"/>
        <v>Q4</v>
      </c>
      <c r="F2531" s="11" t="s">
        <v>24</v>
      </c>
      <c r="G2531" s="11" t="s">
        <v>25</v>
      </c>
      <c r="H2531" s="11" t="s">
        <v>26</v>
      </c>
      <c r="I2531" s="11" t="s">
        <v>37</v>
      </c>
      <c r="J2531" s="11" t="s">
        <v>33</v>
      </c>
      <c r="K2531" s="11" t="s">
        <v>70</v>
      </c>
      <c r="L2531" s="15">
        <v>4</v>
      </c>
      <c r="M2531" s="16">
        <v>71.12</v>
      </c>
      <c r="N2531" s="17">
        <v>0.05</v>
      </c>
      <c r="O2531" s="16">
        <v>31.93</v>
      </c>
      <c r="P2531" s="16">
        <f t="shared" si="276"/>
        <v>270.25599999999997</v>
      </c>
      <c r="Q2531" s="16">
        <f t="shared" si="277"/>
        <v>127.72</v>
      </c>
      <c r="R2531" s="16">
        <f t="shared" si="278"/>
        <v>142.536</v>
      </c>
      <c r="S2531" s="18">
        <f t="shared" si="279"/>
        <v>0.52741104730329802</v>
      </c>
      <c r="T2531" s="19">
        <f>YEAR(SalesDataTable[[#This Row],[Order Date]])</f>
        <v>2026</v>
      </c>
      <c r="U2531" s="18" t="str">
        <f>"Q"&amp;ROUNDUP(MONTH(SalesDataTable[[#This Row],[Order Date]])/3,0)</f>
        <v>Q4</v>
      </c>
      <c r="V2531" s="15">
        <f>MONTH(SalesDataTable[[#This Row],[Order Date]])</f>
        <v>12</v>
      </c>
      <c r="W2531" s="18" t="str">
        <f>TEXT(SalesDataTable[[#This Row],[Order Date]],"mmm")</f>
        <v>Dec</v>
      </c>
    </row>
    <row r="2532" spans="1:23" ht="15.6">
      <c r="A2532" s="11">
        <v>4317</v>
      </c>
      <c r="B2532" s="12">
        <v>46361</v>
      </c>
      <c r="C2532" s="11">
        <f t="shared" si="273"/>
        <v>2026</v>
      </c>
      <c r="D2532" s="13" t="str">
        <f t="shared" si="274"/>
        <v>Dec</v>
      </c>
      <c r="E2532" s="14" t="str">
        <f t="shared" si="275"/>
        <v>Q4</v>
      </c>
      <c r="F2532" s="11" t="s">
        <v>35</v>
      </c>
      <c r="G2532" s="11" t="s">
        <v>76</v>
      </c>
      <c r="H2532" s="11" t="s">
        <v>52</v>
      </c>
      <c r="I2532" s="11" t="s">
        <v>27</v>
      </c>
      <c r="J2532" s="11" t="s">
        <v>33</v>
      </c>
      <c r="K2532" s="11" t="s">
        <v>70</v>
      </c>
      <c r="L2532" s="15">
        <v>1</v>
      </c>
      <c r="M2532" s="16">
        <v>71.55</v>
      </c>
      <c r="N2532" s="17">
        <v>0.1</v>
      </c>
      <c r="O2532" s="16">
        <v>32.07</v>
      </c>
      <c r="P2532" s="16">
        <f t="shared" si="276"/>
        <v>64.394999999999996</v>
      </c>
      <c r="Q2532" s="16">
        <f t="shared" si="277"/>
        <v>32.07</v>
      </c>
      <c r="R2532" s="16">
        <f t="shared" si="278"/>
        <v>32.325000000000003</v>
      </c>
      <c r="S2532" s="18">
        <f t="shared" si="279"/>
        <v>0.50197996738877204</v>
      </c>
      <c r="T2532" s="19">
        <f>YEAR(SalesDataTable[[#This Row],[Order Date]])</f>
        <v>2026</v>
      </c>
      <c r="U2532" s="18" t="str">
        <f>"Q"&amp;ROUNDUP(MONTH(SalesDataTable[[#This Row],[Order Date]])/3,0)</f>
        <v>Q4</v>
      </c>
      <c r="V2532" s="15">
        <f>MONTH(SalesDataTable[[#This Row],[Order Date]])</f>
        <v>12</v>
      </c>
      <c r="W2532" s="18" t="str">
        <f>TEXT(SalesDataTable[[#This Row],[Order Date]],"mmm")</f>
        <v>Dec</v>
      </c>
    </row>
    <row r="2533" spans="1:23" ht="15.6">
      <c r="A2533" s="11">
        <v>4879</v>
      </c>
      <c r="B2533" s="12">
        <v>46361</v>
      </c>
      <c r="C2533" s="11">
        <f t="shared" si="273"/>
        <v>2026</v>
      </c>
      <c r="D2533" s="13" t="str">
        <f t="shared" si="274"/>
        <v>Dec</v>
      </c>
      <c r="E2533" s="14" t="str">
        <f t="shared" si="275"/>
        <v>Q4</v>
      </c>
      <c r="F2533" s="11" t="s">
        <v>35</v>
      </c>
      <c r="G2533" s="11" t="s">
        <v>36</v>
      </c>
      <c r="H2533" s="11" t="s">
        <v>52</v>
      </c>
      <c r="I2533" s="11" t="s">
        <v>27</v>
      </c>
      <c r="J2533" s="11" t="s">
        <v>33</v>
      </c>
      <c r="K2533" s="11" t="s">
        <v>70</v>
      </c>
      <c r="L2533" s="15">
        <v>2</v>
      </c>
      <c r="M2533" s="16">
        <v>70.239999999999995</v>
      </c>
      <c r="N2533" s="17">
        <v>0.1</v>
      </c>
      <c r="O2533" s="16">
        <v>33.29</v>
      </c>
      <c r="P2533" s="16">
        <f t="shared" si="276"/>
        <v>126.432</v>
      </c>
      <c r="Q2533" s="16">
        <f t="shared" si="277"/>
        <v>66.58</v>
      </c>
      <c r="R2533" s="16">
        <f t="shared" si="278"/>
        <v>59.851999999999997</v>
      </c>
      <c r="S2533" s="18">
        <f t="shared" si="279"/>
        <v>0.47339281194634297</v>
      </c>
      <c r="T2533" s="19">
        <f>YEAR(SalesDataTable[[#This Row],[Order Date]])</f>
        <v>2026</v>
      </c>
      <c r="U2533" s="18" t="str">
        <f>"Q"&amp;ROUNDUP(MONTH(SalesDataTable[[#This Row],[Order Date]])/3,0)</f>
        <v>Q4</v>
      </c>
      <c r="V2533" s="15">
        <f>MONTH(SalesDataTable[[#This Row],[Order Date]])</f>
        <v>12</v>
      </c>
      <c r="W2533" s="18" t="str">
        <f>TEXT(SalesDataTable[[#This Row],[Order Date]],"mmm")</f>
        <v>Dec</v>
      </c>
    </row>
    <row r="2534" spans="1:23" ht="15.6">
      <c r="A2534" s="11">
        <v>467</v>
      </c>
      <c r="B2534" s="12">
        <v>46362</v>
      </c>
      <c r="C2534" s="11">
        <f t="shared" si="273"/>
        <v>2026</v>
      </c>
      <c r="D2534" s="13" t="str">
        <f t="shared" si="274"/>
        <v>Dec</v>
      </c>
      <c r="E2534" s="14" t="str">
        <f t="shared" si="275"/>
        <v>Q4</v>
      </c>
      <c r="F2534" s="11" t="s">
        <v>24</v>
      </c>
      <c r="G2534" s="11" t="s">
        <v>25</v>
      </c>
      <c r="H2534" s="11" t="s">
        <v>52</v>
      </c>
      <c r="I2534" s="11" t="s">
        <v>27</v>
      </c>
      <c r="J2534" s="11" t="s">
        <v>28</v>
      </c>
      <c r="K2534" s="11" t="s">
        <v>46</v>
      </c>
      <c r="L2534" s="15">
        <v>2</v>
      </c>
      <c r="M2534" s="16">
        <v>50.68</v>
      </c>
      <c r="N2534" s="17">
        <v>0.15</v>
      </c>
      <c r="O2534" s="16">
        <v>22.41</v>
      </c>
      <c r="P2534" s="16">
        <f t="shared" si="276"/>
        <v>86.156000000000006</v>
      </c>
      <c r="Q2534" s="16">
        <f t="shared" si="277"/>
        <v>44.82</v>
      </c>
      <c r="R2534" s="16">
        <f t="shared" si="278"/>
        <v>41.335999999999999</v>
      </c>
      <c r="S2534" s="18">
        <f t="shared" si="279"/>
        <v>0.47978086262129199</v>
      </c>
      <c r="T2534" s="19">
        <f>YEAR(SalesDataTable[[#This Row],[Order Date]])</f>
        <v>2026</v>
      </c>
      <c r="U2534" s="18" t="str">
        <f>"Q"&amp;ROUNDUP(MONTH(SalesDataTable[[#This Row],[Order Date]])/3,0)</f>
        <v>Q4</v>
      </c>
      <c r="V2534" s="15">
        <f>MONTH(SalesDataTable[[#This Row],[Order Date]])</f>
        <v>12</v>
      </c>
      <c r="W2534" s="18" t="str">
        <f>TEXT(SalesDataTable[[#This Row],[Order Date]],"mmm")</f>
        <v>Dec</v>
      </c>
    </row>
    <row r="2535" spans="1:23" ht="15.6">
      <c r="A2535" s="11">
        <v>825</v>
      </c>
      <c r="B2535" s="12">
        <v>46362</v>
      </c>
      <c r="C2535" s="11">
        <f t="shared" si="273"/>
        <v>2026</v>
      </c>
      <c r="D2535" s="13" t="str">
        <f t="shared" si="274"/>
        <v>Dec</v>
      </c>
      <c r="E2535" s="14" t="str">
        <f t="shared" si="275"/>
        <v>Q4</v>
      </c>
      <c r="F2535" s="11" t="s">
        <v>44</v>
      </c>
      <c r="G2535" s="11" t="s">
        <v>55</v>
      </c>
      <c r="H2535" s="11" t="s">
        <v>26</v>
      </c>
      <c r="I2535" s="11" t="s">
        <v>37</v>
      </c>
      <c r="J2535" s="11" t="s">
        <v>28</v>
      </c>
      <c r="K2535" s="11" t="s">
        <v>54</v>
      </c>
      <c r="L2535" s="15">
        <v>1</v>
      </c>
      <c r="M2535" s="16">
        <v>101.26</v>
      </c>
      <c r="N2535" s="17">
        <v>0</v>
      </c>
      <c r="O2535" s="16">
        <v>51.7</v>
      </c>
      <c r="P2535" s="16">
        <f t="shared" si="276"/>
        <v>101.26</v>
      </c>
      <c r="Q2535" s="16">
        <f t="shared" si="277"/>
        <v>51.7</v>
      </c>
      <c r="R2535" s="16">
        <f t="shared" si="278"/>
        <v>49.56</v>
      </c>
      <c r="S2535" s="18">
        <f t="shared" si="279"/>
        <v>0.48943314240568803</v>
      </c>
      <c r="T2535" s="19">
        <f>YEAR(SalesDataTable[[#This Row],[Order Date]])</f>
        <v>2026</v>
      </c>
      <c r="U2535" s="18" t="str">
        <f>"Q"&amp;ROUNDUP(MONTH(SalesDataTable[[#This Row],[Order Date]])/3,0)</f>
        <v>Q4</v>
      </c>
      <c r="V2535" s="15">
        <f>MONTH(SalesDataTable[[#This Row],[Order Date]])</f>
        <v>12</v>
      </c>
      <c r="W2535" s="18" t="str">
        <f>TEXT(SalesDataTable[[#This Row],[Order Date]],"mmm")</f>
        <v>Dec</v>
      </c>
    </row>
    <row r="2536" spans="1:23" ht="15.6">
      <c r="A2536" s="11">
        <v>2346</v>
      </c>
      <c r="B2536" s="12">
        <v>46362</v>
      </c>
      <c r="C2536" s="11">
        <f t="shared" si="273"/>
        <v>2026</v>
      </c>
      <c r="D2536" s="13" t="str">
        <f t="shared" si="274"/>
        <v>Dec</v>
      </c>
      <c r="E2536" s="14" t="str">
        <f t="shared" si="275"/>
        <v>Q4</v>
      </c>
      <c r="F2536" s="11" t="s">
        <v>24</v>
      </c>
      <c r="G2536" s="11" t="s">
        <v>25</v>
      </c>
      <c r="H2536" s="11" t="s">
        <v>52</v>
      </c>
      <c r="I2536" s="11" t="s">
        <v>40</v>
      </c>
      <c r="J2536" s="11" t="s">
        <v>38</v>
      </c>
      <c r="K2536" s="11" t="s">
        <v>56</v>
      </c>
      <c r="L2536" s="15">
        <v>2</v>
      </c>
      <c r="M2536" s="16">
        <v>46.01</v>
      </c>
      <c r="N2536" s="17">
        <v>0.05</v>
      </c>
      <c r="O2536" s="16">
        <v>18.399999999999999</v>
      </c>
      <c r="P2536" s="16">
        <f t="shared" si="276"/>
        <v>87.418999999999997</v>
      </c>
      <c r="Q2536" s="16">
        <f t="shared" si="277"/>
        <v>36.799999999999997</v>
      </c>
      <c r="R2536" s="16">
        <f t="shared" si="278"/>
        <v>50.619</v>
      </c>
      <c r="S2536" s="18">
        <f t="shared" si="279"/>
        <v>0.57903888170763795</v>
      </c>
      <c r="T2536" s="19">
        <f>YEAR(SalesDataTable[[#This Row],[Order Date]])</f>
        <v>2026</v>
      </c>
      <c r="U2536" s="18" t="str">
        <f>"Q"&amp;ROUNDUP(MONTH(SalesDataTable[[#This Row],[Order Date]])/3,0)</f>
        <v>Q4</v>
      </c>
      <c r="V2536" s="15">
        <f>MONTH(SalesDataTable[[#This Row],[Order Date]])</f>
        <v>12</v>
      </c>
      <c r="W2536" s="18" t="str">
        <f>TEXT(SalesDataTable[[#This Row],[Order Date]],"mmm")</f>
        <v>Dec</v>
      </c>
    </row>
    <row r="2537" spans="1:23" ht="15.6">
      <c r="A2537" s="11">
        <v>3095</v>
      </c>
      <c r="B2537" s="12">
        <v>46362</v>
      </c>
      <c r="C2537" s="11">
        <f t="shared" si="273"/>
        <v>2026</v>
      </c>
      <c r="D2537" s="13" t="str">
        <f t="shared" si="274"/>
        <v>Dec</v>
      </c>
      <c r="E2537" s="14" t="str">
        <f t="shared" si="275"/>
        <v>Q4</v>
      </c>
      <c r="F2537" s="11" t="s">
        <v>30</v>
      </c>
      <c r="G2537" s="11" t="s">
        <v>67</v>
      </c>
      <c r="H2537" s="11" t="s">
        <v>26</v>
      </c>
      <c r="I2537" s="11" t="s">
        <v>37</v>
      </c>
      <c r="J2537" s="11" t="s">
        <v>38</v>
      </c>
      <c r="K2537" s="11" t="s">
        <v>68</v>
      </c>
      <c r="L2537" s="15">
        <v>2</v>
      </c>
      <c r="M2537" s="16">
        <v>131.97999999999999</v>
      </c>
      <c r="N2537" s="17">
        <v>0.1</v>
      </c>
      <c r="O2537" s="16">
        <v>68.02</v>
      </c>
      <c r="P2537" s="16">
        <f t="shared" si="276"/>
        <v>237.56399999999999</v>
      </c>
      <c r="Q2537" s="16">
        <f t="shared" si="277"/>
        <v>136.04</v>
      </c>
      <c r="R2537" s="16">
        <f t="shared" si="278"/>
        <v>101.524</v>
      </c>
      <c r="S2537" s="18">
        <f t="shared" si="279"/>
        <v>0.42735431294303899</v>
      </c>
      <c r="T2537" s="19">
        <f>YEAR(SalesDataTable[[#This Row],[Order Date]])</f>
        <v>2026</v>
      </c>
      <c r="U2537" s="18" t="str">
        <f>"Q"&amp;ROUNDUP(MONTH(SalesDataTable[[#This Row],[Order Date]])/3,0)</f>
        <v>Q4</v>
      </c>
      <c r="V2537" s="15">
        <f>MONTH(SalesDataTable[[#This Row],[Order Date]])</f>
        <v>12</v>
      </c>
      <c r="W2537" s="18" t="str">
        <f>TEXT(SalesDataTable[[#This Row],[Order Date]],"mmm")</f>
        <v>Dec</v>
      </c>
    </row>
    <row r="2538" spans="1:23" ht="15.6">
      <c r="A2538" s="11">
        <v>3580</v>
      </c>
      <c r="B2538" s="12">
        <v>46362</v>
      </c>
      <c r="C2538" s="11">
        <f t="shared" si="273"/>
        <v>2026</v>
      </c>
      <c r="D2538" s="13" t="str">
        <f t="shared" si="274"/>
        <v>Dec</v>
      </c>
      <c r="E2538" s="14" t="str">
        <f t="shared" si="275"/>
        <v>Q4</v>
      </c>
      <c r="F2538" s="11" t="s">
        <v>44</v>
      </c>
      <c r="G2538" s="11" t="s">
        <v>55</v>
      </c>
      <c r="H2538" s="11" t="s">
        <v>43</v>
      </c>
      <c r="I2538" s="11" t="s">
        <v>37</v>
      </c>
      <c r="J2538" s="11" t="s">
        <v>33</v>
      </c>
      <c r="K2538" s="11" t="s">
        <v>70</v>
      </c>
      <c r="L2538" s="15">
        <v>2</v>
      </c>
      <c r="M2538" s="16">
        <v>73.16</v>
      </c>
      <c r="N2538" s="17">
        <v>0.15</v>
      </c>
      <c r="O2538" s="16">
        <v>32.64</v>
      </c>
      <c r="P2538" s="16">
        <f t="shared" si="276"/>
        <v>124.372</v>
      </c>
      <c r="Q2538" s="16">
        <f t="shared" si="277"/>
        <v>65.28</v>
      </c>
      <c r="R2538" s="16">
        <f t="shared" si="278"/>
        <v>59.091999999999999</v>
      </c>
      <c r="S2538" s="18">
        <f t="shared" si="279"/>
        <v>0.47512301804264601</v>
      </c>
      <c r="T2538" s="19">
        <f>YEAR(SalesDataTable[[#This Row],[Order Date]])</f>
        <v>2026</v>
      </c>
      <c r="U2538" s="18" t="str">
        <f>"Q"&amp;ROUNDUP(MONTH(SalesDataTable[[#This Row],[Order Date]])/3,0)</f>
        <v>Q4</v>
      </c>
      <c r="V2538" s="15">
        <f>MONTH(SalesDataTable[[#This Row],[Order Date]])</f>
        <v>12</v>
      </c>
      <c r="W2538" s="18" t="str">
        <f>TEXT(SalesDataTable[[#This Row],[Order Date]],"mmm")</f>
        <v>Dec</v>
      </c>
    </row>
    <row r="2539" spans="1:23" ht="15.6">
      <c r="A2539" s="11">
        <v>4672</v>
      </c>
      <c r="B2539" s="12">
        <v>46362</v>
      </c>
      <c r="C2539" s="11">
        <f t="shared" si="273"/>
        <v>2026</v>
      </c>
      <c r="D2539" s="13" t="str">
        <f t="shared" si="274"/>
        <v>Dec</v>
      </c>
      <c r="E2539" s="14" t="str">
        <f t="shared" si="275"/>
        <v>Q4</v>
      </c>
      <c r="F2539" s="11" t="s">
        <v>30</v>
      </c>
      <c r="G2539" s="11" t="s">
        <v>51</v>
      </c>
      <c r="H2539" s="11" t="s">
        <v>26</v>
      </c>
      <c r="I2539" s="11" t="s">
        <v>40</v>
      </c>
      <c r="J2539" s="11" t="s">
        <v>38</v>
      </c>
      <c r="K2539" s="11" t="s">
        <v>56</v>
      </c>
      <c r="L2539" s="15">
        <v>2</v>
      </c>
      <c r="M2539" s="16">
        <v>47.43</v>
      </c>
      <c r="N2539" s="17">
        <v>0.05</v>
      </c>
      <c r="O2539" s="16">
        <v>18.63</v>
      </c>
      <c r="P2539" s="16">
        <f t="shared" si="276"/>
        <v>90.117000000000004</v>
      </c>
      <c r="Q2539" s="16">
        <f t="shared" si="277"/>
        <v>37.26</v>
      </c>
      <c r="R2539" s="16">
        <f t="shared" si="278"/>
        <v>52.856999999999999</v>
      </c>
      <c r="S2539" s="18">
        <f t="shared" si="279"/>
        <v>0.586537501248377</v>
      </c>
      <c r="T2539" s="19">
        <f>YEAR(SalesDataTable[[#This Row],[Order Date]])</f>
        <v>2026</v>
      </c>
      <c r="U2539" s="18" t="str">
        <f>"Q"&amp;ROUNDUP(MONTH(SalesDataTable[[#This Row],[Order Date]])/3,0)</f>
        <v>Q4</v>
      </c>
      <c r="V2539" s="15">
        <f>MONTH(SalesDataTable[[#This Row],[Order Date]])</f>
        <v>12</v>
      </c>
      <c r="W2539" s="18" t="str">
        <f>TEXT(SalesDataTable[[#This Row],[Order Date]],"mmm")</f>
        <v>Dec</v>
      </c>
    </row>
    <row r="2540" spans="1:23" ht="15.6">
      <c r="A2540" s="11">
        <v>533</v>
      </c>
      <c r="B2540" s="12">
        <v>46363</v>
      </c>
      <c r="C2540" s="11">
        <f t="shared" si="273"/>
        <v>2026</v>
      </c>
      <c r="D2540" s="13" t="str">
        <f t="shared" si="274"/>
        <v>Dec</v>
      </c>
      <c r="E2540" s="14" t="str">
        <f t="shared" si="275"/>
        <v>Q4</v>
      </c>
      <c r="F2540" s="11" t="s">
        <v>24</v>
      </c>
      <c r="G2540" s="11" t="s">
        <v>60</v>
      </c>
      <c r="H2540" s="11" t="s">
        <v>26</v>
      </c>
      <c r="I2540" s="11" t="s">
        <v>37</v>
      </c>
      <c r="J2540" s="11" t="s">
        <v>38</v>
      </c>
      <c r="K2540" s="11" t="s">
        <v>39</v>
      </c>
      <c r="L2540" s="15">
        <v>1</v>
      </c>
      <c r="M2540" s="16">
        <v>35.93</v>
      </c>
      <c r="N2540" s="17">
        <v>0.05</v>
      </c>
      <c r="O2540" s="16">
        <v>13.23</v>
      </c>
      <c r="P2540" s="16">
        <f t="shared" si="276"/>
        <v>34.133499999999998</v>
      </c>
      <c r="Q2540" s="16">
        <f t="shared" si="277"/>
        <v>13.23</v>
      </c>
      <c r="R2540" s="16">
        <f t="shared" si="278"/>
        <v>20.903500000000001</v>
      </c>
      <c r="S2540" s="18">
        <f t="shared" si="279"/>
        <v>0.61240423630744001</v>
      </c>
      <c r="T2540" s="19">
        <f>YEAR(SalesDataTable[[#This Row],[Order Date]])</f>
        <v>2026</v>
      </c>
      <c r="U2540" s="18" t="str">
        <f>"Q"&amp;ROUNDUP(MONTH(SalesDataTable[[#This Row],[Order Date]])/3,0)</f>
        <v>Q4</v>
      </c>
      <c r="V2540" s="15">
        <f>MONTH(SalesDataTable[[#This Row],[Order Date]])</f>
        <v>12</v>
      </c>
      <c r="W2540" s="18" t="str">
        <f>TEXT(SalesDataTable[[#This Row],[Order Date]],"mmm")</f>
        <v>Dec</v>
      </c>
    </row>
    <row r="2541" spans="1:23" ht="15.6">
      <c r="A2541" s="11">
        <v>2160</v>
      </c>
      <c r="B2541" s="12">
        <v>46363</v>
      </c>
      <c r="C2541" s="11">
        <f t="shared" si="273"/>
        <v>2026</v>
      </c>
      <c r="D2541" s="13" t="str">
        <f t="shared" si="274"/>
        <v>Dec</v>
      </c>
      <c r="E2541" s="14" t="str">
        <f t="shared" si="275"/>
        <v>Q4</v>
      </c>
      <c r="F2541" s="11" t="s">
        <v>24</v>
      </c>
      <c r="G2541" s="11" t="s">
        <v>74</v>
      </c>
      <c r="H2541" s="11" t="s">
        <v>52</v>
      </c>
      <c r="I2541" s="11" t="s">
        <v>27</v>
      </c>
      <c r="J2541" s="11" t="s">
        <v>38</v>
      </c>
      <c r="K2541" s="11" t="s">
        <v>39</v>
      </c>
      <c r="L2541" s="15">
        <v>1</v>
      </c>
      <c r="M2541" s="16">
        <v>35.53</v>
      </c>
      <c r="N2541" s="17">
        <v>0.05</v>
      </c>
      <c r="O2541" s="16">
        <v>13.28</v>
      </c>
      <c r="P2541" s="16">
        <f t="shared" si="276"/>
        <v>33.753500000000003</v>
      </c>
      <c r="Q2541" s="16">
        <f t="shared" si="277"/>
        <v>13.28</v>
      </c>
      <c r="R2541" s="16">
        <f t="shared" si="278"/>
        <v>20.473500000000001</v>
      </c>
      <c r="S2541" s="18">
        <f t="shared" si="279"/>
        <v>0.60655931977424604</v>
      </c>
      <c r="T2541" s="19">
        <f>YEAR(SalesDataTable[[#This Row],[Order Date]])</f>
        <v>2026</v>
      </c>
      <c r="U2541" s="18" t="str">
        <f>"Q"&amp;ROUNDUP(MONTH(SalesDataTable[[#This Row],[Order Date]])/3,0)</f>
        <v>Q4</v>
      </c>
      <c r="V2541" s="15">
        <f>MONTH(SalesDataTable[[#This Row],[Order Date]])</f>
        <v>12</v>
      </c>
      <c r="W2541" s="18" t="str">
        <f>TEXT(SalesDataTable[[#This Row],[Order Date]],"mmm")</f>
        <v>Dec</v>
      </c>
    </row>
    <row r="2542" spans="1:23" ht="15.6">
      <c r="A2542" s="11">
        <v>2841</v>
      </c>
      <c r="B2542" s="12">
        <v>46363</v>
      </c>
      <c r="C2542" s="11">
        <f t="shared" si="273"/>
        <v>2026</v>
      </c>
      <c r="D2542" s="13" t="str">
        <f t="shared" si="274"/>
        <v>Dec</v>
      </c>
      <c r="E2542" s="14" t="str">
        <f t="shared" si="275"/>
        <v>Q4</v>
      </c>
      <c r="F2542" s="11" t="s">
        <v>30</v>
      </c>
      <c r="G2542" s="11" t="s">
        <v>73</v>
      </c>
      <c r="H2542" s="11" t="s">
        <v>26</v>
      </c>
      <c r="I2542" s="11" t="s">
        <v>37</v>
      </c>
      <c r="J2542" s="11" t="s">
        <v>47</v>
      </c>
      <c r="K2542" s="11" t="s">
        <v>53</v>
      </c>
      <c r="L2542" s="15">
        <v>3</v>
      </c>
      <c r="M2542" s="16">
        <v>196.97</v>
      </c>
      <c r="N2542" s="17">
        <v>0.15</v>
      </c>
      <c r="O2542" s="16">
        <v>101.88</v>
      </c>
      <c r="P2542" s="16">
        <f t="shared" si="276"/>
        <v>502.27350000000001</v>
      </c>
      <c r="Q2542" s="16">
        <f t="shared" si="277"/>
        <v>305.64</v>
      </c>
      <c r="R2542" s="16">
        <f t="shared" si="278"/>
        <v>196.6335</v>
      </c>
      <c r="S2542" s="18">
        <f t="shared" si="279"/>
        <v>0.39148690902466499</v>
      </c>
      <c r="T2542" s="19">
        <f>YEAR(SalesDataTable[[#This Row],[Order Date]])</f>
        <v>2026</v>
      </c>
      <c r="U2542" s="18" t="str">
        <f>"Q"&amp;ROUNDUP(MONTH(SalesDataTable[[#This Row],[Order Date]])/3,0)</f>
        <v>Q4</v>
      </c>
      <c r="V2542" s="15">
        <f>MONTH(SalesDataTable[[#This Row],[Order Date]])</f>
        <v>12</v>
      </c>
      <c r="W2542" s="18" t="str">
        <f>TEXT(SalesDataTable[[#This Row],[Order Date]],"mmm")</f>
        <v>Dec</v>
      </c>
    </row>
    <row r="2543" spans="1:23" ht="15.6">
      <c r="A2543" s="11">
        <v>3433</v>
      </c>
      <c r="B2543" s="12">
        <v>46363</v>
      </c>
      <c r="C2543" s="11">
        <f t="shared" si="273"/>
        <v>2026</v>
      </c>
      <c r="D2543" s="13" t="str">
        <f t="shared" si="274"/>
        <v>Dec</v>
      </c>
      <c r="E2543" s="14" t="str">
        <f t="shared" si="275"/>
        <v>Q4</v>
      </c>
      <c r="F2543" s="11" t="s">
        <v>24</v>
      </c>
      <c r="G2543" s="11" t="s">
        <v>25</v>
      </c>
      <c r="H2543" s="11" t="s">
        <v>26</v>
      </c>
      <c r="I2543" s="11" t="s">
        <v>37</v>
      </c>
      <c r="J2543" s="11" t="s">
        <v>38</v>
      </c>
      <c r="K2543" s="11" t="s">
        <v>39</v>
      </c>
      <c r="L2543" s="15">
        <v>2</v>
      </c>
      <c r="M2543" s="16">
        <v>37.020000000000003</v>
      </c>
      <c r="N2543" s="17">
        <v>0.2</v>
      </c>
      <c r="O2543" s="16">
        <v>13.39</v>
      </c>
      <c r="P2543" s="16">
        <f t="shared" si="276"/>
        <v>59.231999999999999</v>
      </c>
      <c r="Q2543" s="16">
        <f t="shared" si="277"/>
        <v>26.78</v>
      </c>
      <c r="R2543" s="16">
        <f t="shared" si="278"/>
        <v>32.451999999999998</v>
      </c>
      <c r="S2543" s="18">
        <f t="shared" si="279"/>
        <v>0.54787952458130695</v>
      </c>
      <c r="T2543" s="19">
        <f>YEAR(SalesDataTable[[#This Row],[Order Date]])</f>
        <v>2026</v>
      </c>
      <c r="U2543" s="18" t="str">
        <f>"Q"&amp;ROUNDUP(MONTH(SalesDataTable[[#This Row],[Order Date]])/3,0)</f>
        <v>Q4</v>
      </c>
      <c r="V2543" s="15">
        <f>MONTH(SalesDataTable[[#This Row],[Order Date]])</f>
        <v>12</v>
      </c>
      <c r="W2543" s="18" t="str">
        <f>TEXT(SalesDataTable[[#This Row],[Order Date]],"mmm")</f>
        <v>Dec</v>
      </c>
    </row>
    <row r="2544" spans="1:23" ht="15.6">
      <c r="A2544" s="11">
        <v>3763</v>
      </c>
      <c r="B2544" s="12">
        <v>46363</v>
      </c>
      <c r="C2544" s="11">
        <f t="shared" si="273"/>
        <v>2026</v>
      </c>
      <c r="D2544" s="13" t="str">
        <f t="shared" si="274"/>
        <v>Dec</v>
      </c>
      <c r="E2544" s="14" t="str">
        <f t="shared" si="275"/>
        <v>Q4</v>
      </c>
      <c r="F2544" s="11" t="s">
        <v>30</v>
      </c>
      <c r="G2544" s="11" t="s">
        <v>73</v>
      </c>
      <c r="H2544" s="11" t="s">
        <v>26</v>
      </c>
      <c r="I2544" s="11" t="s">
        <v>37</v>
      </c>
      <c r="J2544" s="11" t="s">
        <v>38</v>
      </c>
      <c r="K2544" s="11" t="s">
        <v>56</v>
      </c>
      <c r="L2544" s="15">
        <v>4</v>
      </c>
      <c r="M2544" s="16">
        <v>47.22</v>
      </c>
      <c r="N2544" s="17">
        <v>0</v>
      </c>
      <c r="O2544" s="16">
        <v>18.420000000000002</v>
      </c>
      <c r="P2544" s="16">
        <f t="shared" si="276"/>
        <v>188.88</v>
      </c>
      <c r="Q2544" s="16">
        <f t="shared" si="277"/>
        <v>73.680000000000007</v>
      </c>
      <c r="R2544" s="16">
        <f t="shared" si="278"/>
        <v>115.2</v>
      </c>
      <c r="S2544" s="18">
        <f t="shared" si="279"/>
        <v>0.60991105463786499</v>
      </c>
      <c r="T2544" s="19">
        <f>YEAR(SalesDataTable[[#This Row],[Order Date]])</f>
        <v>2026</v>
      </c>
      <c r="U2544" s="18" t="str">
        <f>"Q"&amp;ROUNDUP(MONTH(SalesDataTable[[#This Row],[Order Date]])/3,0)</f>
        <v>Q4</v>
      </c>
      <c r="V2544" s="15">
        <f>MONTH(SalesDataTable[[#This Row],[Order Date]])</f>
        <v>12</v>
      </c>
      <c r="W2544" s="18" t="str">
        <f>TEXT(SalesDataTable[[#This Row],[Order Date]],"mmm")</f>
        <v>Dec</v>
      </c>
    </row>
    <row r="2545" spans="1:23" ht="15.6">
      <c r="A2545" s="11">
        <v>706</v>
      </c>
      <c r="B2545" s="12">
        <v>46364</v>
      </c>
      <c r="C2545" s="11">
        <f t="shared" si="273"/>
        <v>2026</v>
      </c>
      <c r="D2545" s="13" t="str">
        <f t="shared" si="274"/>
        <v>Dec</v>
      </c>
      <c r="E2545" s="14" t="str">
        <f t="shared" si="275"/>
        <v>Q4</v>
      </c>
      <c r="F2545" s="11" t="s">
        <v>30</v>
      </c>
      <c r="G2545" s="11" t="s">
        <v>67</v>
      </c>
      <c r="H2545" s="11" t="s">
        <v>43</v>
      </c>
      <c r="I2545" s="11" t="s">
        <v>27</v>
      </c>
      <c r="J2545" s="11" t="s">
        <v>38</v>
      </c>
      <c r="K2545" s="11" t="s">
        <v>56</v>
      </c>
      <c r="L2545" s="15">
        <v>4</v>
      </c>
      <c r="M2545" s="16">
        <v>46.48</v>
      </c>
      <c r="N2545" s="17">
        <v>0.1</v>
      </c>
      <c r="O2545" s="16">
        <v>18.66</v>
      </c>
      <c r="P2545" s="16">
        <f t="shared" si="276"/>
        <v>167.328</v>
      </c>
      <c r="Q2545" s="16">
        <f t="shared" si="277"/>
        <v>74.64</v>
      </c>
      <c r="R2545" s="16">
        <f t="shared" si="278"/>
        <v>92.688000000000002</v>
      </c>
      <c r="S2545" s="18">
        <f t="shared" si="279"/>
        <v>0.55393000573723505</v>
      </c>
      <c r="T2545" s="19">
        <f>YEAR(SalesDataTable[[#This Row],[Order Date]])</f>
        <v>2026</v>
      </c>
      <c r="U2545" s="18" t="str">
        <f>"Q"&amp;ROUNDUP(MONTH(SalesDataTable[[#This Row],[Order Date]])/3,0)</f>
        <v>Q4</v>
      </c>
      <c r="V2545" s="15">
        <f>MONTH(SalesDataTable[[#This Row],[Order Date]])</f>
        <v>12</v>
      </c>
      <c r="W2545" s="18" t="str">
        <f>TEXT(SalesDataTable[[#This Row],[Order Date]],"mmm")</f>
        <v>Dec</v>
      </c>
    </row>
    <row r="2546" spans="1:23" ht="15.6">
      <c r="A2546" s="11">
        <v>1086</v>
      </c>
      <c r="B2546" s="12">
        <v>46364</v>
      </c>
      <c r="C2546" s="11">
        <f t="shared" si="273"/>
        <v>2026</v>
      </c>
      <c r="D2546" s="13" t="str">
        <f t="shared" si="274"/>
        <v>Dec</v>
      </c>
      <c r="E2546" s="14" t="str">
        <f t="shared" si="275"/>
        <v>Q4</v>
      </c>
      <c r="F2546" s="11" t="s">
        <v>44</v>
      </c>
      <c r="G2546" s="11" t="s">
        <v>71</v>
      </c>
      <c r="H2546" s="11" t="s">
        <v>32</v>
      </c>
      <c r="I2546" s="11" t="s">
        <v>40</v>
      </c>
      <c r="J2546" s="11" t="s">
        <v>33</v>
      </c>
      <c r="K2546" s="11" t="s">
        <v>41</v>
      </c>
      <c r="L2546" s="15">
        <v>12</v>
      </c>
      <c r="M2546" s="16">
        <v>146.99</v>
      </c>
      <c r="N2546" s="17">
        <v>0.15</v>
      </c>
      <c r="O2546" s="16">
        <v>79.239999999999995</v>
      </c>
      <c r="P2546" s="16">
        <f t="shared" si="276"/>
        <v>1499.298</v>
      </c>
      <c r="Q2546" s="16">
        <f t="shared" si="277"/>
        <v>950.88</v>
      </c>
      <c r="R2546" s="16">
        <f t="shared" si="278"/>
        <v>548.41800000000001</v>
      </c>
      <c r="S2546" s="18">
        <f t="shared" si="279"/>
        <v>0.36578318653129699</v>
      </c>
      <c r="T2546" s="19">
        <f>YEAR(SalesDataTable[[#This Row],[Order Date]])</f>
        <v>2026</v>
      </c>
      <c r="U2546" s="18" t="str">
        <f>"Q"&amp;ROUNDUP(MONTH(SalesDataTable[[#This Row],[Order Date]])/3,0)</f>
        <v>Q4</v>
      </c>
      <c r="V2546" s="15">
        <f>MONTH(SalesDataTable[[#This Row],[Order Date]])</f>
        <v>12</v>
      </c>
      <c r="W2546" s="18" t="str">
        <f>TEXT(SalesDataTable[[#This Row],[Order Date]],"mmm")</f>
        <v>Dec</v>
      </c>
    </row>
    <row r="2547" spans="1:23" ht="15.6">
      <c r="A2547" s="11">
        <v>1204</v>
      </c>
      <c r="B2547" s="12">
        <v>46364</v>
      </c>
      <c r="C2547" s="11">
        <f t="shared" si="273"/>
        <v>2026</v>
      </c>
      <c r="D2547" s="13" t="str">
        <f t="shared" si="274"/>
        <v>Dec</v>
      </c>
      <c r="E2547" s="14" t="str">
        <f t="shared" si="275"/>
        <v>Q4</v>
      </c>
      <c r="F2547" s="11" t="s">
        <v>35</v>
      </c>
      <c r="G2547" s="11" t="s">
        <v>63</v>
      </c>
      <c r="H2547" s="11" t="s">
        <v>26</v>
      </c>
      <c r="I2547" s="11" t="s">
        <v>37</v>
      </c>
      <c r="J2547" s="11" t="s">
        <v>58</v>
      </c>
      <c r="K2547" s="11" t="s">
        <v>59</v>
      </c>
      <c r="L2547" s="15">
        <v>1</v>
      </c>
      <c r="M2547" s="16">
        <v>40.29</v>
      </c>
      <c r="N2547" s="17">
        <v>0</v>
      </c>
      <c r="O2547" s="16">
        <v>15.07</v>
      </c>
      <c r="P2547" s="16">
        <f t="shared" si="276"/>
        <v>40.29</v>
      </c>
      <c r="Q2547" s="16">
        <f t="shared" si="277"/>
        <v>15.07</v>
      </c>
      <c r="R2547" s="16">
        <f t="shared" si="278"/>
        <v>25.22</v>
      </c>
      <c r="S2547" s="18">
        <f t="shared" si="279"/>
        <v>0.62596177711590995</v>
      </c>
      <c r="T2547" s="19">
        <f>YEAR(SalesDataTable[[#This Row],[Order Date]])</f>
        <v>2026</v>
      </c>
      <c r="U2547" s="18" t="str">
        <f>"Q"&amp;ROUNDUP(MONTH(SalesDataTable[[#This Row],[Order Date]])/3,0)</f>
        <v>Q4</v>
      </c>
      <c r="V2547" s="15">
        <f>MONTH(SalesDataTable[[#This Row],[Order Date]])</f>
        <v>12</v>
      </c>
      <c r="W2547" s="18" t="str">
        <f>TEXT(SalesDataTable[[#This Row],[Order Date]],"mmm")</f>
        <v>Dec</v>
      </c>
    </row>
    <row r="2548" spans="1:23" ht="15.6">
      <c r="A2548" s="11">
        <v>1451</v>
      </c>
      <c r="B2548" s="12">
        <v>46364</v>
      </c>
      <c r="C2548" s="11">
        <f t="shared" si="273"/>
        <v>2026</v>
      </c>
      <c r="D2548" s="13" t="str">
        <f t="shared" si="274"/>
        <v>Dec</v>
      </c>
      <c r="E2548" s="14" t="str">
        <f t="shared" si="275"/>
        <v>Q4</v>
      </c>
      <c r="F2548" s="11" t="s">
        <v>24</v>
      </c>
      <c r="G2548" s="11" t="s">
        <v>25</v>
      </c>
      <c r="H2548" s="11" t="s">
        <v>32</v>
      </c>
      <c r="I2548" s="11" t="s">
        <v>40</v>
      </c>
      <c r="J2548" s="11" t="s">
        <v>47</v>
      </c>
      <c r="K2548" s="11" t="s">
        <v>75</v>
      </c>
      <c r="L2548" s="15">
        <v>4</v>
      </c>
      <c r="M2548" s="16">
        <v>125.82</v>
      </c>
      <c r="N2548" s="17">
        <v>0.15</v>
      </c>
      <c r="O2548" s="16">
        <v>61.39</v>
      </c>
      <c r="P2548" s="16">
        <f t="shared" si="276"/>
        <v>427.78800000000001</v>
      </c>
      <c r="Q2548" s="16">
        <f t="shared" si="277"/>
        <v>245.56</v>
      </c>
      <c r="R2548" s="16">
        <f t="shared" si="278"/>
        <v>182.22800000000001</v>
      </c>
      <c r="S2548" s="18">
        <f t="shared" si="279"/>
        <v>0.42597735326844099</v>
      </c>
      <c r="T2548" s="19">
        <f>YEAR(SalesDataTable[[#This Row],[Order Date]])</f>
        <v>2026</v>
      </c>
      <c r="U2548" s="18" t="str">
        <f>"Q"&amp;ROUNDUP(MONTH(SalesDataTable[[#This Row],[Order Date]])/3,0)</f>
        <v>Q4</v>
      </c>
      <c r="V2548" s="15">
        <f>MONTH(SalesDataTable[[#This Row],[Order Date]])</f>
        <v>12</v>
      </c>
      <c r="W2548" s="18" t="str">
        <f>TEXT(SalesDataTable[[#This Row],[Order Date]],"mmm")</f>
        <v>Dec</v>
      </c>
    </row>
    <row r="2549" spans="1:23" ht="15.6">
      <c r="A2549" s="11">
        <v>1650</v>
      </c>
      <c r="B2549" s="12">
        <v>46364</v>
      </c>
      <c r="C2549" s="11">
        <f t="shared" si="273"/>
        <v>2026</v>
      </c>
      <c r="D2549" s="13" t="str">
        <f t="shared" si="274"/>
        <v>Dec</v>
      </c>
      <c r="E2549" s="14" t="str">
        <f t="shared" si="275"/>
        <v>Q4</v>
      </c>
      <c r="F2549" s="11" t="s">
        <v>30</v>
      </c>
      <c r="G2549" s="11" t="s">
        <v>31</v>
      </c>
      <c r="H2549" s="11" t="s">
        <v>26</v>
      </c>
      <c r="I2549" s="11" t="s">
        <v>37</v>
      </c>
      <c r="J2549" s="11" t="s">
        <v>38</v>
      </c>
      <c r="K2549" s="11" t="s">
        <v>39</v>
      </c>
      <c r="L2549" s="15">
        <v>3</v>
      </c>
      <c r="M2549" s="16">
        <v>36.25</v>
      </c>
      <c r="N2549" s="17">
        <v>0</v>
      </c>
      <c r="O2549" s="16">
        <v>13.67</v>
      </c>
      <c r="P2549" s="16">
        <f t="shared" si="276"/>
        <v>108.75</v>
      </c>
      <c r="Q2549" s="16">
        <f t="shared" si="277"/>
        <v>41.01</v>
      </c>
      <c r="R2549" s="16">
        <f t="shared" si="278"/>
        <v>67.739999999999995</v>
      </c>
      <c r="S2549" s="18">
        <f t="shared" si="279"/>
        <v>0.62289655172413805</v>
      </c>
      <c r="T2549" s="19">
        <f>YEAR(SalesDataTable[[#This Row],[Order Date]])</f>
        <v>2026</v>
      </c>
      <c r="U2549" s="18" t="str">
        <f>"Q"&amp;ROUNDUP(MONTH(SalesDataTable[[#This Row],[Order Date]])/3,0)</f>
        <v>Q4</v>
      </c>
      <c r="V2549" s="15">
        <f>MONTH(SalesDataTable[[#This Row],[Order Date]])</f>
        <v>12</v>
      </c>
      <c r="W2549" s="18" t="str">
        <f>TEXT(SalesDataTable[[#This Row],[Order Date]],"mmm")</f>
        <v>Dec</v>
      </c>
    </row>
    <row r="2550" spans="1:23" ht="15.6">
      <c r="A2550" s="11">
        <v>1740</v>
      </c>
      <c r="B2550" s="12">
        <v>46364</v>
      </c>
      <c r="C2550" s="11">
        <f t="shared" si="273"/>
        <v>2026</v>
      </c>
      <c r="D2550" s="13" t="str">
        <f t="shared" si="274"/>
        <v>Dec</v>
      </c>
      <c r="E2550" s="14" t="str">
        <f t="shared" si="275"/>
        <v>Q4</v>
      </c>
      <c r="F2550" s="11" t="s">
        <v>35</v>
      </c>
      <c r="G2550" s="11" t="s">
        <v>63</v>
      </c>
      <c r="H2550" s="11" t="s">
        <v>52</v>
      </c>
      <c r="I2550" s="11" t="s">
        <v>27</v>
      </c>
      <c r="J2550" s="11" t="s">
        <v>38</v>
      </c>
      <c r="K2550" s="11" t="s">
        <v>72</v>
      </c>
      <c r="L2550" s="15">
        <v>1</v>
      </c>
      <c r="M2550" s="16">
        <v>165.29</v>
      </c>
      <c r="N2550" s="17">
        <v>0.05</v>
      </c>
      <c r="O2550" s="16">
        <v>89.92</v>
      </c>
      <c r="P2550" s="16">
        <f t="shared" si="276"/>
        <v>157.02549999999999</v>
      </c>
      <c r="Q2550" s="16">
        <f t="shared" si="277"/>
        <v>89.92</v>
      </c>
      <c r="R2550" s="16">
        <f t="shared" si="278"/>
        <v>67.105500000000006</v>
      </c>
      <c r="S2550" s="18">
        <f t="shared" si="279"/>
        <v>0.42735415585366698</v>
      </c>
      <c r="T2550" s="19">
        <f>YEAR(SalesDataTable[[#This Row],[Order Date]])</f>
        <v>2026</v>
      </c>
      <c r="U2550" s="18" t="str">
        <f>"Q"&amp;ROUNDUP(MONTH(SalesDataTable[[#This Row],[Order Date]])/3,0)</f>
        <v>Q4</v>
      </c>
      <c r="V2550" s="15">
        <f>MONTH(SalesDataTable[[#This Row],[Order Date]])</f>
        <v>12</v>
      </c>
      <c r="W2550" s="18" t="str">
        <f>TEXT(SalesDataTable[[#This Row],[Order Date]],"mmm")</f>
        <v>Dec</v>
      </c>
    </row>
    <row r="2551" spans="1:23" ht="15.6">
      <c r="A2551" s="11">
        <v>3191</v>
      </c>
      <c r="B2551" s="12">
        <v>46364</v>
      </c>
      <c r="C2551" s="11">
        <f t="shared" si="273"/>
        <v>2026</v>
      </c>
      <c r="D2551" s="13" t="str">
        <f t="shared" si="274"/>
        <v>Dec</v>
      </c>
      <c r="E2551" s="14" t="str">
        <f t="shared" si="275"/>
        <v>Q4</v>
      </c>
      <c r="F2551" s="11" t="s">
        <v>44</v>
      </c>
      <c r="G2551" s="11" t="s">
        <v>57</v>
      </c>
      <c r="H2551" s="11" t="s">
        <v>26</v>
      </c>
      <c r="I2551" s="11" t="s">
        <v>37</v>
      </c>
      <c r="J2551" s="11" t="s">
        <v>47</v>
      </c>
      <c r="K2551" s="11" t="s">
        <v>64</v>
      </c>
      <c r="L2551" s="15">
        <v>1</v>
      </c>
      <c r="M2551" s="16">
        <v>82.89</v>
      </c>
      <c r="N2551" s="17">
        <v>0.15</v>
      </c>
      <c r="O2551" s="16">
        <v>38.51</v>
      </c>
      <c r="P2551" s="16">
        <f t="shared" si="276"/>
        <v>70.456500000000005</v>
      </c>
      <c r="Q2551" s="16">
        <f t="shared" si="277"/>
        <v>38.51</v>
      </c>
      <c r="R2551" s="16">
        <f t="shared" si="278"/>
        <v>31.9465</v>
      </c>
      <c r="S2551" s="18">
        <f t="shared" si="279"/>
        <v>0.45342161475520398</v>
      </c>
      <c r="T2551" s="19">
        <f>YEAR(SalesDataTable[[#This Row],[Order Date]])</f>
        <v>2026</v>
      </c>
      <c r="U2551" s="18" t="str">
        <f>"Q"&amp;ROUNDUP(MONTH(SalesDataTable[[#This Row],[Order Date]])/3,0)</f>
        <v>Q4</v>
      </c>
      <c r="V2551" s="15">
        <f>MONTH(SalesDataTable[[#This Row],[Order Date]])</f>
        <v>12</v>
      </c>
      <c r="W2551" s="18" t="str">
        <f>TEXT(SalesDataTable[[#This Row],[Order Date]],"mmm")</f>
        <v>Dec</v>
      </c>
    </row>
    <row r="2552" spans="1:23" ht="15.6">
      <c r="A2552" s="11">
        <v>3662</v>
      </c>
      <c r="B2552" s="12">
        <v>46364</v>
      </c>
      <c r="C2552" s="11">
        <f t="shared" si="273"/>
        <v>2026</v>
      </c>
      <c r="D2552" s="13" t="str">
        <f t="shared" si="274"/>
        <v>Dec</v>
      </c>
      <c r="E2552" s="14" t="str">
        <f t="shared" si="275"/>
        <v>Q4</v>
      </c>
      <c r="F2552" s="11" t="s">
        <v>30</v>
      </c>
      <c r="G2552" s="11" t="s">
        <v>51</v>
      </c>
      <c r="H2552" s="11" t="s">
        <v>26</v>
      </c>
      <c r="I2552" s="11" t="s">
        <v>40</v>
      </c>
      <c r="J2552" s="11" t="s">
        <v>47</v>
      </c>
      <c r="K2552" s="11" t="s">
        <v>53</v>
      </c>
      <c r="L2552" s="15">
        <v>1</v>
      </c>
      <c r="M2552" s="16">
        <v>199.66</v>
      </c>
      <c r="N2552" s="17">
        <v>0</v>
      </c>
      <c r="O2552" s="16">
        <v>103.15</v>
      </c>
      <c r="P2552" s="16">
        <f t="shared" si="276"/>
        <v>199.66</v>
      </c>
      <c r="Q2552" s="16">
        <f t="shared" si="277"/>
        <v>103.15</v>
      </c>
      <c r="R2552" s="16">
        <f t="shared" si="278"/>
        <v>96.51</v>
      </c>
      <c r="S2552" s="18">
        <f t="shared" si="279"/>
        <v>0.48337173194430499</v>
      </c>
      <c r="T2552" s="19">
        <f>YEAR(SalesDataTable[[#This Row],[Order Date]])</f>
        <v>2026</v>
      </c>
      <c r="U2552" s="18" t="str">
        <f>"Q"&amp;ROUNDUP(MONTH(SalesDataTable[[#This Row],[Order Date]])/3,0)</f>
        <v>Q4</v>
      </c>
      <c r="V2552" s="15">
        <f>MONTH(SalesDataTable[[#This Row],[Order Date]])</f>
        <v>12</v>
      </c>
      <c r="W2552" s="18" t="str">
        <f>TEXT(SalesDataTable[[#This Row],[Order Date]],"mmm")</f>
        <v>Dec</v>
      </c>
    </row>
    <row r="2553" spans="1:23" ht="15.6">
      <c r="A2553" s="11">
        <v>3922</v>
      </c>
      <c r="B2553" s="12">
        <v>46364</v>
      </c>
      <c r="C2553" s="11">
        <f t="shared" si="273"/>
        <v>2026</v>
      </c>
      <c r="D2553" s="13" t="str">
        <f t="shared" si="274"/>
        <v>Dec</v>
      </c>
      <c r="E2553" s="14" t="str">
        <f t="shared" si="275"/>
        <v>Q4</v>
      </c>
      <c r="F2553" s="11" t="s">
        <v>44</v>
      </c>
      <c r="G2553" s="11" t="s">
        <v>57</v>
      </c>
      <c r="H2553" s="11" t="s">
        <v>43</v>
      </c>
      <c r="I2553" s="11" t="s">
        <v>37</v>
      </c>
      <c r="J2553" s="11" t="s">
        <v>33</v>
      </c>
      <c r="K2553" s="11" t="s">
        <v>41</v>
      </c>
      <c r="L2553" s="15">
        <v>2</v>
      </c>
      <c r="M2553" s="16">
        <v>146.25</v>
      </c>
      <c r="N2553" s="17">
        <v>0.05</v>
      </c>
      <c r="O2553" s="16">
        <v>77.3</v>
      </c>
      <c r="P2553" s="16">
        <f t="shared" si="276"/>
        <v>277.875</v>
      </c>
      <c r="Q2553" s="16">
        <f t="shared" si="277"/>
        <v>154.6</v>
      </c>
      <c r="R2553" s="16">
        <f t="shared" si="278"/>
        <v>123.27500000000001</v>
      </c>
      <c r="S2553" s="18">
        <f t="shared" si="279"/>
        <v>0.44363472784525398</v>
      </c>
      <c r="T2553" s="19">
        <f>YEAR(SalesDataTable[[#This Row],[Order Date]])</f>
        <v>2026</v>
      </c>
      <c r="U2553" s="18" t="str">
        <f>"Q"&amp;ROUNDUP(MONTH(SalesDataTable[[#This Row],[Order Date]])/3,0)</f>
        <v>Q4</v>
      </c>
      <c r="V2553" s="15">
        <f>MONTH(SalesDataTable[[#This Row],[Order Date]])</f>
        <v>12</v>
      </c>
      <c r="W2553" s="18" t="str">
        <f>TEXT(SalesDataTable[[#This Row],[Order Date]],"mmm")</f>
        <v>Dec</v>
      </c>
    </row>
    <row r="2554" spans="1:23" ht="15.6">
      <c r="A2554" s="11">
        <v>4022</v>
      </c>
      <c r="B2554" s="12">
        <v>46364</v>
      </c>
      <c r="C2554" s="11">
        <f t="shared" si="273"/>
        <v>2026</v>
      </c>
      <c r="D2554" s="13" t="str">
        <f t="shared" si="274"/>
        <v>Dec</v>
      </c>
      <c r="E2554" s="14" t="str">
        <f t="shared" si="275"/>
        <v>Q4</v>
      </c>
      <c r="F2554" s="11" t="s">
        <v>24</v>
      </c>
      <c r="G2554" s="11" t="s">
        <v>60</v>
      </c>
      <c r="H2554" s="11" t="s">
        <v>52</v>
      </c>
      <c r="I2554" s="11" t="s">
        <v>27</v>
      </c>
      <c r="J2554" s="11" t="s">
        <v>47</v>
      </c>
      <c r="K2554" s="11" t="s">
        <v>48</v>
      </c>
      <c r="L2554" s="15">
        <v>1</v>
      </c>
      <c r="M2554" s="16">
        <v>333.51</v>
      </c>
      <c r="N2554" s="17">
        <v>0.2</v>
      </c>
      <c r="O2554" s="16">
        <v>199.91</v>
      </c>
      <c r="P2554" s="16">
        <f t="shared" si="276"/>
        <v>266.80799999999999</v>
      </c>
      <c r="Q2554" s="16">
        <f t="shared" si="277"/>
        <v>199.91</v>
      </c>
      <c r="R2554" s="16">
        <f t="shared" si="278"/>
        <v>66.897999999999996</v>
      </c>
      <c r="S2554" s="18">
        <f t="shared" si="279"/>
        <v>0.250734610656352</v>
      </c>
      <c r="T2554" s="19">
        <f>YEAR(SalesDataTable[[#This Row],[Order Date]])</f>
        <v>2026</v>
      </c>
      <c r="U2554" s="18" t="str">
        <f>"Q"&amp;ROUNDUP(MONTH(SalesDataTable[[#This Row],[Order Date]])/3,0)</f>
        <v>Q4</v>
      </c>
      <c r="V2554" s="15">
        <f>MONTH(SalesDataTable[[#This Row],[Order Date]])</f>
        <v>12</v>
      </c>
      <c r="W2554" s="18" t="str">
        <f>TEXT(SalesDataTable[[#This Row],[Order Date]],"mmm")</f>
        <v>Dec</v>
      </c>
    </row>
    <row r="2555" spans="1:23" ht="15.6">
      <c r="A2555" s="11">
        <v>4366</v>
      </c>
      <c r="B2555" s="12">
        <v>46364</v>
      </c>
      <c r="C2555" s="11">
        <f t="shared" si="273"/>
        <v>2026</v>
      </c>
      <c r="D2555" s="13" t="str">
        <f t="shared" si="274"/>
        <v>Dec</v>
      </c>
      <c r="E2555" s="14" t="str">
        <f t="shared" si="275"/>
        <v>Q4</v>
      </c>
      <c r="F2555" s="11" t="s">
        <v>30</v>
      </c>
      <c r="G2555" s="11" t="s">
        <v>67</v>
      </c>
      <c r="H2555" s="11" t="s">
        <v>43</v>
      </c>
      <c r="I2555" s="11" t="s">
        <v>37</v>
      </c>
      <c r="J2555" s="11" t="s">
        <v>33</v>
      </c>
      <c r="K2555" s="11" t="s">
        <v>61</v>
      </c>
      <c r="L2555" s="15">
        <v>1</v>
      </c>
      <c r="M2555" s="16">
        <v>151.97</v>
      </c>
      <c r="N2555" s="17">
        <v>0.05</v>
      </c>
      <c r="O2555" s="16">
        <v>80.239999999999995</v>
      </c>
      <c r="P2555" s="16">
        <f t="shared" si="276"/>
        <v>144.3715</v>
      </c>
      <c r="Q2555" s="16">
        <f t="shared" si="277"/>
        <v>80.239999999999995</v>
      </c>
      <c r="R2555" s="16">
        <f t="shared" si="278"/>
        <v>64.131500000000003</v>
      </c>
      <c r="S2555" s="18">
        <f t="shared" si="279"/>
        <v>0.44421163456776402</v>
      </c>
      <c r="T2555" s="19">
        <f>YEAR(SalesDataTable[[#This Row],[Order Date]])</f>
        <v>2026</v>
      </c>
      <c r="U2555" s="18" t="str">
        <f>"Q"&amp;ROUNDUP(MONTH(SalesDataTable[[#This Row],[Order Date]])/3,0)</f>
        <v>Q4</v>
      </c>
      <c r="V2555" s="15">
        <f>MONTH(SalesDataTable[[#This Row],[Order Date]])</f>
        <v>12</v>
      </c>
      <c r="W2555" s="18" t="str">
        <f>TEXT(SalesDataTable[[#This Row],[Order Date]],"mmm")</f>
        <v>Dec</v>
      </c>
    </row>
    <row r="2556" spans="1:23" ht="15.6">
      <c r="A2556" s="11">
        <v>4880</v>
      </c>
      <c r="B2556" s="12">
        <v>46364</v>
      </c>
      <c r="C2556" s="11">
        <f t="shared" si="273"/>
        <v>2026</v>
      </c>
      <c r="D2556" s="13" t="str">
        <f t="shared" si="274"/>
        <v>Dec</v>
      </c>
      <c r="E2556" s="14" t="str">
        <f t="shared" si="275"/>
        <v>Q4</v>
      </c>
      <c r="F2556" s="11" t="s">
        <v>44</v>
      </c>
      <c r="G2556" s="11" t="s">
        <v>71</v>
      </c>
      <c r="H2556" s="11" t="s">
        <v>43</v>
      </c>
      <c r="I2556" s="11" t="s">
        <v>37</v>
      </c>
      <c r="J2556" s="11" t="s">
        <v>28</v>
      </c>
      <c r="K2556" s="11" t="s">
        <v>50</v>
      </c>
      <c r="L2556" s="15">
        <v>1</v>
      </c>
      <c r="M2556" s="16">
        <v>41.07</v>
      </c>
      <c r="N2556" s="17">
        <v>0</v>
      </c>
      <c r="O2556" s="16">
        <v>16.600000000000001</v>
      </c>
      <c r="P2556" s="16">
        <f t="shared" si="276"/>
        <v>41.07</v>
      </c>
      <c r="Q2556" s="16">
        <f t="shared" si="277"/>
        <v>16.600000000000001</v>
      </c>
      <c r="R2556" s="16">
        <f t="shared" si="278"/>
        <v>24.47</v>
      </c>
      <c r="S2556" s="18">
        <f t="shared" si="279"/>
        <v>0.595812028244461</v>
      </c>
      <c r="T2556" s="19">
        <f>YEAR(SalesDataTable[[#This Row],[Order Date]])</f>
        <v>2026</v>
      </c>
      <c r="U2556" s="18" t="str">
        <f>"Q"&amp;ROUNDUP(MONTH(SalesDataTable[[#This Row],[Order Date]])/3,0)</f>
        <v>Q4</v>
      </c>
      <c r="V2556" s="15">
        <f>MONTH(SalesDataTable[[#This Row],[Order Date]])</f>
        <v>12</v>
      </c>
      <c r="W2556" s="18" t="str">
        <f>TEXT(SalesDataTable[[#This Row],[Order Date]],"mmm")</f>
        <v>Dec</v>
      </c>
    </row>
    <row r="2557" spans="1:23" ht="15.6">
      <c r="A2557" s="11">
        <v>5127</v>
      </c>
      <c r="B2557" s="12">
        <v>46364</v>
      </c>
      <c r="C2557" s="11">
        <f t="shared" si="273"/>
        <v>2026</v>
      </c>
      <c r="D2557" s="13" t="str">
        <f t="shared" si="274"/>
        <v>Dec</v>
      </c>
      <c r="E2557" s="14" t="str">
        <f t="shared" si="275"/>
        <v>Q4</v>
      </c>
      <c r="F2557" s="11" t="s">
        <v>30</v>
      </c>
      <c r="G2557" s="11" t="s">
        <v>65</v>
      </c>
      <c r="H2557" s="11" t="s">
        <v>52</v>
      </c>
      <c r="I2557" s="11" t="s">
        <v>27</v>
      </c>
      <c r="J2557" s="11" t="s">
        <v>47</v>
      </c>
      <c r="K2557" s="11" t="s">
        <v>75</v>
      </c>
      <c r="L2557" s="15">
        <v>1</v>
      </c>
      <c r="M2557" s="16">
        <v>122.65</v>
      </c>
      <c r="N2557" s="17">
        <v>0</v>
      </c>
      <c r="O2557" s="16">
        <v>58.9</v>
      </c>
      <c r="P2557" s="16">
        <f t="shared" si="276"/>
        <v>122.65</v>
      </c>
      <c r="Q2557" s="16">
        <f t="shared" si="277"/>
        <v>58.9</v>
      </c>
      <c r="R2557" s="16">
        <f t="shared" si="278"/>
        <v>63.75</v>
      </c>
      <c r="S2557" s="18">
        <f t="shared" si="279"/>
        <v>0.51977170811251505</v>
      </c>
      <c r="T2557" s="19">
        <f>YEAR(SalesDataTable[[#This Row],[Order Date]])</f>
        <v>2026</v>
      </c>
      <c r="U2557" s="18" t="str">
        <f>"Q"&amp;ROUNDUP(MONTH(SalesDataTable[[#This Row],[Order Date]])/3,0)</f>
        <v>Q4</v>
      </c>
      <c r="V2557" s="15">
        <f>MONTH(SalesDataTable[[#This Row],[Order Date]])</f>
        <v>12</v>
      </c>
      <c r="W2557" s="18" t="str">
        <f>TEXT(SalesDataTable[[#This Row],[Order Date]],"mmm")</f>
        <v>Dec</v>
      </c>
    </row>
    <row r="2558" spans="1:23" ht="15.6">
      <c r="A2558" s="11">
        <v>13</v>
      </c>
      <c r="B2558" s="12">
        <v>46365</v>
      </c>
      <c r="C2558" s="11">
        <f t="shared" si="273"/>
        <v>2026</v>
      </c>
      <c r="D2558" s="13" t="str">
        <f t="shared" si="274"/>
        <v>Dec</v>
      </c>
      <c r="E2558" s="14" t="str">
        <f t="shared" si="275"/>
        <v>Q4</v>
      </c>
      <c r="F2558" s="11" t="s">
        <v>30</v>
      </c>
      <c r="G2558" s="11" t="s">
        <v>51</v>
      </c>
      <c r="H2558" s="11" t="s">
        <v>26</v>
      </c>
      <c r="I2558" s="11" t="s">
        <v>27</v>
      </c>
      <c r="J2558" s="11" t="s">
        <v>33</v>
      </c>
      <c r="K2558" s="11" t="s">
        <v>41</v>
      </c>
      <c r="L2558" s="15">
        <v>6</v>
      </c>
      <c r="M2558" s="16">
        <v>143.16</v>
      </c>
      <c r="N2558" s="17">
        <v>0.15</v>
      </c>
      <c r="O2558" s="16">
        <v>80.349999999999994</v>
      </c>
      <c r="P2558" s="16">
        <f t="shared" si="276"/>
        <v>730.11599999999999</v>
      </c>
      <c r="Q2558" s="16">
        <f t="shared" si="277"/>
        <v>482.1</v>
      </c>
      <c r="R2558" s="16">
        <f t="shared" si="278"/>
        <v>248.01599999999999</v>
      </c>
      <c r="S2558" s="18">
        <f t="shared" si="279"/>
        <v>0.33969396643820998</v>
      </c>
      <c r="T2558" s="19">
        <f>YEAR(SalesDataTable[[#This Row],[Order Date]])</f>
        <v>2026</v>
      </c>
      <c r="U2558" s="18" t="str">
        <f>"Q"&amp;ROUNDUP(MONTH(SalesDataTable[[#This Row],[Order Date]])/3,0)</f>
        <v>Q4</v>
      </c>
      <c r="V2558" s="15">
        <f>MONTH(SalesDataTable[[#This Row],[Order Date]])</f>
        <v>12</v>
      </c>
      <c r="W2558" s="18" t="str">
        <f>TEXT(SalesDataTable[[#This Row],[Order Date]],"mmm")</f>
        <v>Dec</v>
      </c>
    </row>
    <row r="2559" spans="1:23" ht="15.6">
      <c r="A2559" s="11">
        <v>102</v>
      </c>
      <c r="B2559" s="12">
        <v>46365</v>
      </c>
      <c r="C2559" s="11">
        <f t="shared" si="273"/>
        <v>2026</v>
      </c>
      <c r="D2559" s="13" t="str">
        <f t="shared" si="274"/>
        <v>Dec</v>
      </c>
      <c r="E2559" s="14" t="str">
        <f t="shared" si="275"/>
        <v>Q4</v>
      </c>
      <c r="F2559" s="11" t="s">
        <v>35</v>
      </c>
      <c r="G2559" s="11" t="s">
        <v>49</v>
      </c>
      <c r="H2559" s="11" t="s">
        <v>43</v>
      </c>
      <c r="I2559" s="11" t="s">
        <v>37</v>
      </c>
      <c r="J2559" s="11" t="s">
        <v>33</v>
      </c>
      <c r="K2559" s="11" t="s">
        <v>41</v>
      </c>
      <c r="L2559" s="15">
        <v>3</v>
      </c>
      <c r="M2559" s="16">
        <v>142.75</v>
      </c>
      <c r="N2559" s="17">
        <v>0.1</v>
      </c>
      <c r="O2559" s="16">
        <v>81.739999999999995</v>
      </c>
      <c r="P2559" s="16">
        <f t="shared" si="276"/>
        <v>385.42500000000001</v>
      </c>
      <c r="Q2559" s="16">
        <f t="shared" si="277"/>
        <v>245.22</v>
      </c>
      <c r="R2559" s="16">
        <f t="shared" si="278"/>
        <v>140.20500000000001</v>
      </c>
      <c r="S2559" s="18">
        <f t="shared" si="279"/>
        <v>0.36376726989686697</v>
      </c>
      <c r="T2559" s="19">
        <f>YEAR(SalesDataTable[[#This Row],[Order Date]])</f>
        <v>2026</v>
      </c>
      <c r="U2559" s="18" t="str">
        <f>"Q"&amp;ROUNDUP(MONTH(SalesDataTable[[#This Row],[Order Date]])/3,0)</f>
        <v>Q4</v>
      </c>
      <c r="V2559" s="15">
        <f>MONTH(SalesDataTable[[#This Row],[Order Date]])</f>
        <v>12</v>
      </c>
      <c r="W2559" s="18" t="str">
        <f>TEXT(SalesDataTable[[#This Row],[Order Date]],"mmm")</f>
        <v>Dec</v>
      </c>
    </row>
    <row r="2560" spans="1:23" ht="15.6">
      <c r="A2560" s="11">
        <v>519</v>
      </c>
      <c r="B2560" s="12">
        <v>46365</v>
      </c>
      <c r="C2560" s="11">
        <f t="shared" si="273"/>
        <v>2026</v>
      </c>
      <c r="D2560" s="13" t="str">
        <f t="shared" si="274"/>
        <v>Dec</v>
      </c>
      <c r="E2560" s="14" t="str">
        <f t="shared" si="275"/>
        <v>Q4</v>
      </c>
      <c r="F2560" s="11" t="s">
        <v>30</v>
      </c>
      <c r="G2560" s="11" t="s">
        <v>67</v>
      </c>
      <c r="H2560" s="11" t="s">
        <v>43</v>
      </c>
      <c r="I2560" s="11" t="s">
        <v>27</v>
      </c>
      <c r="J2560" s="11" t="s">
        <v>58</v>
      </c>
      <c r="K2560" s="11" t="s">
        <v>66</v>
      </c>
      <c r="L2560" s="15">
        <v>2</v>
      </c>
      <c r="M2560" s="16">
        <v>36.03</v>
      </c>
      <c r="N2560" s="17">
        <v>0.1</v>
      </c>
      <c r="O2560" s="16">
        <v>13.54</v>
      </c>
      <c r="P2560" s="16">
        <f t="shared" si="276"/>
        <v>64.853999999999999</v>
      </c>
      <c r="Q2560" s="16">
        <f t="shared" si="277"/>
        <v>27.08</v>
      </c>
      <c r="R2560" s="16">
        <f t="shared" si="278"/>
        <v>37.774000000000001</v>
      </c>
      <c r="S2560" s="18">
        <f t="shared" si="279"/>
        <v>0.58244672649335405</v>
      </c>
      <c r="T2560" s="19">
        <f>YEAR(SalesDataTable[[#This Row],[Order Date]])</f>
        <v>2026</v>
      </c>
      <c r="U2560" s="18" t="str">
        <f>"Q"&amp;ROUNDUP(MONTH(SalesDataTable[[#This Row],[Order Date]])/3,0)</f>
        <v>Q4</v>
      </c>
      <c r="V2560" s="15">
        <f>MONTH(SalesDataTable[[#This Row],[Order Date]])</f>
        <v>12</v>
      </c>
      <c r="W2560" s="18" t="str">
        <f>TEXT(SalesDataTable[[#This Row],[Order Date]],"mmm")</f>
        <v>Dec</v>
      </c>
    </row>
    <row r="2561" spans="1:23" ht="15.6">
      <c r="A2561" s="11">
        <v>522</v>
      </c>
      <c r="B2561" s="12">
        <v>46365</v>
      </c>
      <c r="C2561" s="11">
        <f t="shared" si="273"/>
        <v>2026</v>
      </c>
      <c r="D2561" s="13" t="str">
        <f t="shared" si="274"/>
        <v>Dec</v>
      </c>
      <c r="E2561" s="14" t="str">
        <f t="shared" si="275"/>
        <v>Q4</v>
      </c>
      <c r="F2561" s="11" t="s">
        <v>24</v>
      </c>
      <c r="G2561" s="11" t="s">
        <v>74</v>
      </c>
      <c r="H2561" s="11" t="s">
        <v>43</v>
      </c>
      <c r="I2561" s="11" t="s">
        <v>27</v>
      </c>
      <c r="J2561" s="11" t="s">
        <v>38</v>
      </c>
      <c r="K2561" s="11" t="s">
        <v>68</v>
      </c>
      <c r="L2561" s="15">
        <v>2</v>
      </c>
      <c r="M2561" s="16">
        <v>133.4</v>
      </c>
      <c r="N2561" s="17">
        <v>0</v>
      </c>
      <c r="O2561" s="16">
        <v>67.69</v>
      </c>
      <c r="P2561" s="16">
        <f t="shared" si="276"/>
        <v>266.8</v>
      </c>
      <c r="Q2561" s="16">
        <f t="shared" si="277"/>
        <v>135.38</v>
      </c>
      <c r="R2561" s="16">
        <f t="shared" si="278"/>
        <v>131.41999999999999</v>
      </c>
      <c r="S2561" s="18">
        <f t="shared" si="279"/>
        <v>0.49257871064467801</v>
      </c>
      <c r="T2561" s="19">
        <f>YEAR(SalesDataTable[[#This Row],[Order Date]])</f>
        <v>2026</v>
      </c>
      <c r="U2561" s="18" t="str">
        <f>"Q"&amp;ROUNDUP(MONTH(SalesDataTable[[#This Row],[Order Date]])/3,0)</f>
        <v>Q4</v>
      </c>
      <c r="V2561" s="15">
        <f>MONTH(SalesDataTable[[#This Row],[Order Date]])</f>
        <v>12</v>
      </c>
      <c r="W2561" s="18" t="str">
        <f>TEXT(SalesDataTable[[#This Row],[Order Date]],"mmm")</f>
        <v>Dec</v>
      </c>
    </row>
    <row r="2562" spans="1:23" ht="15.6">
      <c r="A2562" s="11">
        <v>798</v>
      </c>
      <c r="B2562" s="12">
        <v>46365</v>
      </c>
      <c r="C2562" s="11">
        <f t="shared" ref="C2562:C2625" si="280">YEAR(B2562)</f>
        <v>2026</v>
      </c>
      <c r="D2562" s="13" t="str">
        <f t="shared" ref="D2562:D2625" si="281">TEXT(B2562,"MMM")</f>
        <v>Dec</v>
      </c>
      <c r="E2562" s="14" t="str">
        <f t="shared" ref="E2562:E2625" si="282">"Q"&amp;ROUNDUP(MONTH(B2562)/3,0)</f>
        <v>Q4</v>
      </c>
      <c r="F2562" s="11" t="s">
        <v>35</v>
      </c>
      <c r="G2562" s="11" t="s">
        <v>36</v>
      </c>
      <c r="H2562" s="11" t="s">
        <v>43</v>
      </c>
      <c r="I2562" s="11" t="s">
        <v>27</v>
      </c>
      <c r="J2562" s="11" t="s">
        <v>47</v>
      </c>
      <c r="K2562" s="11" t="s">
        <v>53</v>
      </c>
      <c r="L2562" s="15">
        <v>3</v>
      </c>
      <c r="M2562" s="16">
        <v>199.31</v>
      </c>
      <c r="N2562" s="17">
        <v>0.05</v>
      </c>
      <c r="O2562" s="16">
        <v>101.19</v>
      </c>
      <c r="P2562" s="16">
        <f t="shared" ref="P2562:P2625" si="283">L2562*M2562*(1-N2562)</f>
        <v>568.0335</v>
      </c>
      <c r="Q2562" s="16">
        <f t="shared" ref="Q2562:Q2625" si="284">L2562*O2562</f>
        <v>303.57</v>
      </c>
      <c r="R2562" s="16">
        <f t="shared" ref="R2562:R2625" si="285">P2562-Q2562</f>
        <v>264.46350000000001</v>
      </c>
      <c r="S2562" s="18">
        <f t="shared" ref="S2562:S2625" si="286">IFERROR(R2562/P2562,0)</f>
        <v>0.46557729429690298</v>
      </c>
      <c r="T2562" s="19">
        <f>YEAR(SalesDataTable[[#This Row],[Order Date]])</f>
        <v>2026</v>
      </c>
      <c r="U2562" s="18" t="str">
        <f>"Q"&amp;ROUNDUP(MONTH(SalesDataTable[[#This Row],[Order Date]])/3,0)</f>
        <v>Q4</v>
      </c>
      <c r="V2562" s="15">
        <f>MONTH(SalesDataTable[[#This Row],[Order Date]])</f>
        <v>12</v>
      </c>
      <c r="W2562" s="18" t="str">
        <f>TEXT(SalesDataTable[[#This Row],[Order Date]],"mmm")</f>
        <v>Dec</v>
      </c>
    </row>
    <row r="2563" spans="1:23" ht="15.6">
      <c r="A2563" s="11">
        <v>1746</v>
      </c>
      <c r="B2563" s="12">
        <v>46365</v>
      </c>
      <c r="C2563" s="11">
        <f t="shared" si="280"/>
        <v>2026</v>
      </c>
      <c r="D2563" s="13" t="str">
        <f t="shared" si="281"/>
        <v>Dec</v>
      </c>
      <c r="E2563" s="14" t="str">
        <f t="shared" si="282"/>
        <v>Q4</v>
      </c>
      <c r="F2563" s="11" t="s">
        <v>30</v>
      </c>
      <c r="G2563" s="11" t="s">
        <v>65</v>
      </c>
      <c r="H2563" s="11" t="s">
        <v>26</v>
      </c>
      <c r="I2563" s="11" t="s">
        <v>40</v>
      </c>
      <c r="J2563" s="11" t="s">
        <v>38</v>
      </c>
      <c r="K2563" s="11" t="s">
        <v>56</v>
      </c>
      <c r="L2563" s="15">
        <v>1</v>
      </c>
      <c r="M2563" s="16">
        <v>47.44</v>
      </c>
      <c r="N2563" s="17">
        <v>0.15</v>
      </c>
      <c r="O2563" s="16">
        <v>17.899999999999999</v>
      </c>
      <c r="P2563" s="16">
        <f t="shared" si="283"/>
        <v>40.323999999999998</v>
      </c>
      <c r="Q2563" s="16">
        <f t="shared" si="284"/>
        <v>17.899999999999999</v>
      </c>
      <c r="R2563" s="16">
        <f t="shared" si="285"/>
        <v>22.423999999999999</v>
      </c>
      <c r="S2563" s="18">
        <f t="shared" si="286"/>
        <v>0.55609562543398505</v>
      </c>
      <c r="T2563" s="19">
        <f>YEAR(SalesDataTable[[#This Row],[Order Date]])</f>
        <v>2026</v>
      </c>
      <c r="U2563" s="18" t="str">
        <f>"Q"&amp;ROUNDUP(MONTH(SalesDataTable[[#This Row],[Order Date]])/3,0)</f>
        <v>Q4</v>
      </c>
      <c r="V2563" s="15">
        <f>MONTH(SalesDataTable[[#This Row],[Order Date]])</f>
        <v>12</v>
      </c>
      <c r="W2563" s="18" t="str">
        <f>TEXT(SalesDataTable[[#This Row],[Order Date]],"mmm")</f>
        <v>Dec</v>
      </c>
    </row>
    <row r="2564" spans="1:23" ht="15.6">
      <c r="A2564" s="11">
        <v>3412</v>
      </c>
      <c r="B2564" s="12">
        <v>46365</v>
      </c>
      <c r="C2564" s="11">
        <f t="shared" si="280"/>
        <v>2026</v>
      </c>
      <c r="D2564" s="13" t="str">
        <f t="shared" si="281"/>
        <v>Dec</v>
      </c>
      <c r="E2564" s="14" t="str">
        <f t="shared" si="282"/>
        <v>Q4</v>
      </c>
      <c r="F2564" s="11" t="s">
        <v>24</v>
      </c>
      <c r="G2564" s="11" t="s">
        <v>25</v>
      </c>
      <c r="H2564" s="11" t="s">
        <v>32</v>
      </c>
      <c r="I2564" s="11" t="s">
        <v>40</v>
      </c>
      <c r="J2564" s="11" t="s">
        <v>33</v>
      </c>
      <c r="K2564" s="11" t="s">
        <v>41</v>
      </c>
      <c r="L2564" s="15">
        <v>10</v>
      </c>
      <c r="M2564" s="16">
        <v>145.30000000000001</v>
      </c>
      <c r="N2564" s="17">
        <v>0.1</v>
      </c>
      <c r="O2564" s="16">
        <v>79.7</v>
      </c>
      <c r="P2564" s="16">
        <f t="shared" si="283"/>
        <v>1307.7</v>
      </c>
      <c r="Q2564" s="16">
        <f t="shared" si="284"/>
        <v>797</v>
      </c>
      <c r="R2564" s="16">
        <f t="shared" si="285"/>
        <v>510.7</v>
      </c>
      <c r="S2564" s="18">
        <f t="shared" si="286"/>
        <v>0.39053299686472398</v>
      </c>
      <c r="T2564" s="19">
        <f>YEAR(SalesDataTable[[#This Row],[Order Date]])</f>
        <v>2026</v>
      </c>
      <c r="U2564" s="18" t="str">
        <f>"Q"&amp;ROUNDUP(MONTH(SalesDataTable[[#This Row],[Order Date]])/3,0)</f>
        <v>Q4</v>
      </c>
      <c r="V2564" s="15">
        <f>MONTH(SalesDataTable[[#This Row],[Order Date]])</f>
        <v>12</v>
      </c>
      <c r="W2564" s="18" t="str">
        <f>TEXT(SalesDataTable[[#This Row],[Order Date]],"mmm")</f>
        <v>Dec</v>
      </c>
    </row>
    <row r="2565" spans="1:23" ht="15.6">
      <c r="A2565" s="11">
        <v>175</v>
      </c>
      <c r="B2565" s="12">
        <v>46366</v>
      </c>
      <c r="C2565" s="11">
        <f t="shared" si="280"/>
        <v>2026</v>
      </c>
      <c r="D2565" s="13" t="str">
        <f t="shared" si="281"/>
        <v>Dec</v>
      </c>
      <c r="E2565" s="14" t="str">
        <f t="shared" si="282"/>
        <v>Q4</v>
      </c>
      <c r="F2565" s="11" t="s">
        <v>24</v>
      </c>
      <c r="G2565" s="11" t="s">
        <v>25</v>
      </c>
      <c r="H2565" s="11" t="s">
        <v>52</v>
      </c>
      <c r="I2565" s="11" t="s">
        <v>37</v>
      </c>
      <c r="J2565" s="11" t="s">
        <v>28</v>
      </c>
      <c r="K2565" s="11" t="s">
        <v>29</v>
      </c>
      <c r="L2565" s="15">
        <v>1</v>
      </c>
      <c r="M2565" s="16">
        <v>81.010000000000005</v>
      </c>
      <c r="N2565" s="17">
        <v>0.2</v>
      </c>
      <c r="O2565" s="16">
        <v>41.51</v>
      </c>
      <c r="P2565" s="16">
        <f t="shared" si="283"/>
        <v>64.808000000000007</v>
      </c>
      <c r="Q2565" s="16">
        <f t="shared" si="284"/>
        <v>41.51</v>
      </c>
      <c r="R2565" s="16">
        <f t="shared" si="285"/>
        <v>23.297999999999998</v>
      </c>
      <c r="S2565" s="18">
        <f t="shared" si="286"/>
        <v>0.35949265522774998</v>
      </c>
      <c r="T2565" s="19">
        <f>YEAR(SalesDataTable[[#This Row],[Order Date]])</f>
        <v>2026</v>
      </c>
      <c r="U2565" s="18" t="str">
        <f>"Q"&amp;ROUNDUP(MONTH(SalesDataTable[[#This Row],[Order Date]])/3,0)</f>
        <v>Q4</v>
      </c>
      <c r="V2565" s="15">
        <f>MONTH(SalesDataTable[[#This Row],[Order Date]])</f>
        <v>12</v>
      </c>
      <c r="W2565" s="18" t="str">
        <f>TEXT(SalesDataTable[[#This Row],[Order Date]],"mmm")</f>
        <v>Dec</v>
      </c>
    </row>
    <row r="2566" spans="1:23" ht="15.6">
      <c r="A2566" s="11">
        <v>1014</v>
      </c>
      <c r="B2566" s="12">
        <v>46366</v>
      </c>
      <c r="C2566" s="11">
        <f t="shared" si="280"/>
        <v>2026</v>
      </c>
      <c r="D2566" s="13" t="str">
        <f t="shared" si="281"/>
        <v>Dec</v>
      </c>
      <c r="E2566" s="14" t="str">
        <f t="shared" si="282"/>
        <v>Q4</v>
      </c>
      <c r="F2566" s="11" t="s">
        <v>44</v>
      </c>
      <c r="G2566" s="11" t="s">
        <v>55</v>
      </c>
      <c r="H2566" s="11" t="s">
        <v>52</v>
      </c>
      <c r="I2566" s="11" t="s">
        <v>37</v>
      </c>
      <c r="J2566" s="11" t="s">
        <v>38</v>
      </c>
      <c r="K2566" s="11" t="s">
        <v>39</v>
      </c>
      <c r="L2566" s="15">
        <v>2</v>
      </c>
      <c r="M2566" s="16">
        <v>35.619999999999997</v>
      </c>
      <c r="N2566" s="17">
        <v>0</v>
      </c>
      <c r="O2566" s="16">
        <v>13.62</v>
      </c>
      <c r="P2566" s="16">
        <f t="shared" si="283"/>
        <v>71.239999999999995</v>
      </c>
      <c r="Q2566" s="16">
        <f t="shared" si="284"/>
        <v>27.24</v>
      </c>
      <c r="R2566" s="16">
        <f t="shared" si="285"/>
        <v>44</v>
      </c>
      <c r="S2566" s="18">
        <f t="shared" si="286"/>
        <v>0.61763054463784395</v>
      </c>
      <c r="T2566" s="19">
        <f>YEAR(SalesDataTable[[#This Row],[Order Date]])</f>
        <v>2026</v>
      </c>
      <c r="U2566" s="18" t="str">
        <f>"Q"&amp;ROUNDUP(MONTH(SalesDataTable[[#This Row],[Order Date]])/3,0)</f>
        <v>Q4</v>
      </c>
      <c r="V2566" s="15">
        <f>MONTH(SalesDataTable[[#This Row],[Order Date]])</f>
        <v>12</v>
      </c>
      <c r="W2566" s="18" t="str">
        <f>TEXT(SalesDataTable[[#This Row],[Order Date]],"mmm")</f>
        <v>Dec</v>
      </c>
    </row>
    <row r="2567" spans="1:23" ht="15.6">
      <c r="A2567" s="11">
        <v>1763</v>
      </c>
      <c r="B2567" s="12">
        <v>46366</v>
      </c>
      <c r="C2567" s="11">
        <f t="shared" si="280"/>
        <v>2026</v>
      </c>
      <c r="D2567" s="13" t="str">
        <f t="shared" si="281"/>
        <v>Dec</v>
      </c>
      <c r="E2567" s="14" t="str">
        <f t="shared" si="282"/>
        <v>Q4</v>
      </c>
      <c r="F2567" s="11" t="s">
        <v>24</v>
      </c>
      <c r="G2567" s="11" t="s">
        <v>25</v>
      </c>
      <c r="H2567" s="11" t="s">
        <v>26</v>
      </c>
      <c r="I2567" s="11" t="s">
        <v>37</v>
      </c>
      <c r="J2567" s="11" t="s">
        <v>28</v>
      </c>
      <c r="K2567" s="11" t="s">
        <v>46</v>
      </c>
      <c r="L2567" s="15">
        <v>2</v>
      </c>
      <c r="M2567" s="16">
        <v>49.88</v>
      </c>
      <c r="N2567" s="17">
        <v>0.05</v>
      </c>
      <c r="O2567" s="16">
        <v>22.31</v>
      </c>
      <c r="P2567" s="16">
        <f t="shared" si="283"/>
        <v>94.772000000000006</v>
      </c>
      <c r="Q2567" s="16">
        <f t="shared" si="284"/>
        <v>44.62</v>
      </c>
      <c r="R2567" s="16">
        <f t="shared" si="285"/>
        <v>50.152000000000001</v>
      </c>
      <c r="S2567" s="18">
        <f t="shared" si="286"/>
        <v>0.52918583547883302</v>
      </c>
      <c r="T2567" s="19">
        <f>YEAR(SalesDataTable[[#This Row],[Order Date]])</f>
        <v>2026</v>
      </c>
      <c r="U2567" s="18" t="str">
        <f>"Q"&amp;ROUNDUP(MONTH(SalesDataTable[[#This Row],[Order Date]])/3,0)</f>
        <v>Q4</v>
      </c>
      <c r="V2567" s="15">
        <f>MONTH(SalesDataTable[[#This Row],[Order Date]])</f>
        <v>12</v>
      </c>
      <c r="W2567" s="18" t="str">
        <f>TEXT(SalesDataTable[[#This Row],[Order Date]],"mmm")</f>
        <v>Dec</v>
      </c>
    </row>
    <row r="2568" spans="1:23" ht="15.6">
      <c r="A2568" s="11">
        <v>1863</v>
      </c>
      <c r="B2568" s="12">
        <v>46366</v>
      </c>
      <c r="C2568" s="11">
        <f t="shared" si="280"/>
        <v>2026</v>
      </c>
      <c r="D2568" s="13" t="str">
        <f t="shared" si="281"/>
        <v>Dec</v>
      </c>
      <c r="E2568" s="14" t="str">
        <f t="shared" si="282"/>
        <v>Q4</v>
      </c>
      <c r="F2568" s="11" t="s">
        <v>44</v>
      </c>
      <c r="G2568" s="11" t="s">
        <v>55</v>
      </c>
      <c r="H2568" s="11" t="s">
        <v>52</v>
      </c>
      <c r="I2568" s="11" t="s">
        <v>27</v>
      </c>
      <c r="J2568" s="11" t="s">
        <v>28</v>
      </c>
      <c r="K2568" s="11" t="s">
        <v>54</v>
      </c>
      <c r="L2568" s="15">
        <v>1</v>
      </c>
      <c r="M2568" s="16">
        <v>101.18</v>
      </c>
      <c r="N2568" s="17">
        <v>0.05</v>
      </c>
      <c r="O2568" s="16">
        <v>49.12</v>
      </c>
      <c r="P2568" s="16">
        <f t="shared" si="283"/>
        <v>96.120999999999995</v>
      </c>
      <c r="Q2568" s="16">
        <f t="shared" si="284"/>
        <v>49.12</v>
      </c>
      <c r="R2568" s="16">
        <f t="shared" si="285"/>
        <v>47.000999999999998</v>
      </c>
      <c r="S2568" s="18">
        <f t="shared" si="286"/>
        <v>0.48897743469169103</v>
      </c>
      <c r="T2568" s="19">
        <f>YEAR(SalesDataTable[[#This Row],[Order Date]])</f>
        <v>2026</v>
      </c>
      <c r="U2568" s="18" t="str">
        <f>"Q"&amp;ROUNDUP(MONTH(SalesDataTable[[#This Row],[Order Date]])/3,0)</f>
        <v>Q4</v>
      </c>
      <c r="V2568" s="15">
        <f>MONTH(SalesDataTable[[#This Row],[Order Date]])</f>
        <v>12</v>
      </c>
      <c r="W2568" s="18" t="str">
        <f>TEXT(SalesDataTable[[#This Row],[Order Date]],"mmm")</f>
        <v>Dec</v>
      </c>
    </row>
    <row r="2569" spans="1:23" ht="15.6">
      <c r="A2569" s="11">
        <v>3466</v>
      </c>
      <c r="B2569" s="12">
        <v>46366</v>
      </c>
      <c r="C2569" s="11">
        <f t="shared" si="280"/>
        <v>2026</v>
      </c>
      <c r="D2569" s="13" t="str">
        <f t="shared" si="281"/>
        <v>Dec</v>
      </c>
      <c r="E2569" s="14" t="str">
        <f t="shared" si="282"/>
        <v>Q4</v>
      </c>
      <c r="F2569" s="11" t="s">
        <v>30</v>
      </c>
      <c r="G2569" s="11" t="s">
        <v>67</v>
      </c>
      <c r="H2569" s="11" t="s">
        <v>43</v>
      </c>
      <c r="I2569" s="11" t="s">
        <v>40</v>
      </c>
      <c r="J2569" s="11" t="s">
        <v>58</v>
      </c>
      <c r="K2569" s="11" t="s">
        <v>66</v>
      </c>
      <c r="L2569" s="15">
        <v>2</v>
      </c>
      <c r="M2569" s="16">
        <v>36.64</v>
      </c>
      <c r="N2569" s="17">
        <v>0</v>
      </c>
      <c r="O2569" s="16">
        <v>13.7</v>
      </c>
      <c r="P2569" s="16">
        <f t="shared" si="283"/>
        <v>73.28</v>
      </c>
      <c r="Q2569" s="16">
        <f t="shared" si="284"/>
        <v>27.4</v>
      </c>
      <c r="R2569" s="16">
        <f t="shared" si="285"/>
        <v>45.88</v>
      </c>
      <c r="S2569" s="18">
        <f t="shared" si="286"/>
        <v>0.62609170305676898</v>
      </c>
      <c r="T2569" s="19">
        <f>YEAR(SalesDataTable[[#This Row],[Order Date]])</f>
        <v>2026</v>
      </c>
      <c r="U2569" s="18" t="str">
        <f>"Q"&amp;ROUNDUP(MONTH(SalesDataTable[[#This Row],[Order Date]])/3,0)</f>
        <v>Q4</v>
      </c>
      <c r="V2569" s="15">
        <f>MONTH(SalesDataTable[[#This Row],[Order Date]])</f>
        <v>12</v>
      </c>
      <c r="W2569" s="18" t="str">
        <f>TEXT(SalesDataTable[[#This Row],[Order Date]],"mmm")</f>
        <v>Dec</v>
      </c>
    </row>
    <row r="2570" spans="1:23" ht="15.6">
      <c r="A2570" s="11">
        <v>3630</v>
      </c>
      <c r="B2570" s="12">
        <v>46366</v>
      </c>
      <c r="C2570" s="11">
        <f t="shared" si="280"/>
        <v>2026</v>
      </c>
      <c r="D2570" s="13" t="str">
        <f t="shared" si="281"/>
        <v>Dec</v>
      </c>
      <c r="E2570" s="14" t="str">
        <f t="shared" si="282"/>
        <v>Q4</v>
      </c>
      <c r="F2570" s="11" t="s">
        <v>30</v>
      </c>
      <c r="G2570" s="11" t="s">
        <v>67</v>
      </c>
      <c r="H2570" s="11" t="s">
        <v>43</v>
      </c>
      <c r="I2570" s="11" t="s">
        <v>27</v>
      </c>
      <c r="J2570" s="11" t="s">
        <v>28</v>
      </c>
      <c r="K2570" s="11" t="s">
        <v>50</v>
      </c>
      <c r="L2570" s="15">
        <v>3</v>
      </c>
      <c r="M2570" s="16">
        <v>39.979999999999997</v>
      </c>
      <c r="N2570" s="17">
        <v>0.1</v>
      </c>
      <c r="O2570" s="16">
        <v>16.989999999999998</v>
      </c>
      <c r="P2570" s="16">
        <f t="shared" si="283"/>
        <v>107.946</v>
      </c>
      <c r="Q2570" s="16">
        <f t="shared" si="284"/>
        <v>50.97</v>
      </c>
      <c r="R2570" s="16">
        <f t="shared" si="285"/>
        <v>56.975999999999999</v>
      </c>
      <c r="S2570" s="18">
        <f t="shared" si="286"/>
        <v>0.52781946528820001</v>
      </c>
      <c r="T2570" s="19">
        <f>YEAR(SalesDataTable[[#This Row],[Order Date]])</f>
        <v>2026</v>
      </c>
      <c r="U2570" s="18" t="str">
        <f>"Q"&amp;ROUNDUP(MONTH(SalesDataTable[[#This Row],[Order Date]])/3,0)</f>
        <v>Q4</v>
      </c>
      <c r="V2570" s="15">
        <f>MONTH(SalesDataTable[[#This Row],[Order Date]])</f>
        <v>12</v>
      </c>
      <c r="W2570" s="18" t="str">
        <f>TEXT(SalesDataTable[[#This Row],[Order Date]],"mmm")</f>
        <v>Dec</v>
      </c>
    </row>
    <row r="2571" spans="1:23" ht="15.6">
      <c r="A2571" s="11">
        <v>3633</v>
      </c>
      <c r="B2571" s="12">
        <v>46366</v>
      </c>
      <c r="C2571" s="11">
        <f t="shared" si="280"/>
        <v>2026</v>
      </c>
      <c r="D2571" s="13" t="str">
        <f t="shared" si="281"/>
        <v>Dec</v>
      </c>
      <c r="E2571" s="14" t="str">
        <f t="shared" si="282"/>
        <v>Q4</v>
      </c>
      <c r="F2571" s="11" t="s">
        <v>44</v>
      </c>
      <c r="G2571" s="11" t="s">
        <v>45</v>
      </c>
      <c r="H2571" s="11" t="s">
        <v>52</v>
      </c>
      <c r="I2571" s="11" t="s">
        <v>40</v>
      </c>
      <c r="J2571" s="11" t="s">
        <v>33</v>
      </c>
      <c r="K2571" s="11" t="s">
        <v>41</v>
      </c>
      <c r="L2571" s="15">
        <v>3</v>
      </c>
      <c r="M2571" s="16">
        <v>144.16</v>
      </c>
      <c r="N2571" s="17">
        <v>0</v>
      </c>
      <c r="O2571" s="16">
        <v>77.36</v>
      </c>
      <c r="P2571" s="16">
        <f t="shared" si="283"/>
        <v>432.48</v>
      </c>
      <c r="Q2571" s="16">
        <f t="shared" si="284"/>
        <v>232.08</v>
      </c>
      <c r="R2571" s="16">
        <f t="shared" si="285"/>
        <v>200.4</v>
      </c>
      <c r="S2571" s="18">
        <f t="shared" si="286"/>
        <v>0.46337402885682599</v>
      </c>
      <c r="T2571" s="19">
        <f>YEAR(SalesDataTable[[#This Row],[Order Date]])</f>
        <v>2026</v>
      </c>
      <c r="U2571" s="18" t="str">
        <f>"Q"&amp;ROUNDUP(MONTH(SalesDataTable[[#This Row],[Order Date]])/3,0)</f>
        <v>Q4</v>
      </c>
      <c r="V2571" s="15">
        <f>MONTH(SalesDataTable[[#This Row],[Order Date]])</f>
        <v>12</v>
      </c>
      <c r="W2571" s="18" t="str">
        <f>TEXT(SalesDataTable[[#This Row],[Order Date]],"mmm")</f>
        <v>Dec</v>
      </c>
    </row>
    <row r="2572" spans="1:23" ht="15.6">
      <c r="A2572" s="11">
        <v>4</v>
      </c>
      <c r="B2572" s="12">
        <v>46367</v>
      </c>
      <c r="C2572" s="11">
        <f t="shared" si="280"/>
        <v>2026</v>
      </c>
      <c r="D2572" s="13" t="str">
        <f t="shared" si="281"/>
        <v>Dec</v>
      </c>
      <c r="E2572" s="14" t="str">
        <f t="shared" si="282"/>
        <v>Q4</v>
      </c>
      <c r="F2572" s="11" t="s">
        <v>44</v>
      </c>
      <c r="G2572" s="11" t="s">
        <v>45</v>
      </c>
      <c r="H2572" s="11" t="s">
        <v>26</v>
      </c>
      <c r="I2572" s="11" t="s">
        <v>37</v>
      </c>
      <c r="J2572" s="11" t="s">
        <v>28</v>
      </c>
      <c r="K2572" s="11" t="s">
        <v>54</v>
      </c>
      <c r="L2572" s="15">
        <v>1</v>
      </c>
      <c r="M2572" s="16">
        <v>102.98</v>
      </c>
      <c r="N2572" s="17">
        <v>0.1</v>
      </c>
      <c r="O2572" s="16">
        <v>51.45</v>
      </c>
      <c r="P2572" s="16">
        <f t="shared" si="283"/>
        <v>92.682000000000002</v>
      </c>
      <c r="Q2572" s="16">
        <f t="shared" si="284"/>
        <v>51.45</v>
      </c>
      <c r="R2572" s="16">
        <f t="shared" si="285"/>
        <v>41.231999999999999</v>
      </c>
      <c r="S2572" s="18">
        <f t="shared" si="286"/>
        <v>0.444876027707646</v>
      </c>
      <c r="T2572" s="19">
        <f>YEAR(SalesDataTable[[#This Row],[Order Date]])</f>
        <v>2026</v>
      </c>
      <c r="U2572" s="18" t="str">
        <f>"Q"&amp;ROUNDUP(MONTH(SalesDataTable[[#This Row],[Order Date]])/3,0)</f>
        <v>Q4</v>
      </c>
      <c r="V2572" s="15">
        <f>MONTH(SalesDataTable[[#This Row],[Order Date]])</f>
        <v>12</v>
      </c>
      <c r="W2572" s="18" t="str">
        <f>TEXT(SalesDataTable[[#This Row],[Order Date]],"mmm")</f>
        <v>Dec</v>
      </c>
    </row>
    <row r="2573" spans="1:23" ht="15.6">
      <c r="A2573" s="11">
        <v>70</v>
      </c>
      <c r="B2573" s="12">
        <v>46367</v>
      </c>
      <c r="C2573" s="11">
        <f t="shared" si="280"/>
        <v>2026</v>
      </c>
      <c r="D2573" s="13" t="str">
        <f t="shared" si="281"/>
        <v>Dec</v>
      </c>
      <c r="E2573" s="14" t="str">
        <f t="shared" si="282"/>
        <v>Q4</v>
      </c>
      <c r="F2573" s="11" t="s">
        <v>44</v>
      </c>
      <c r="G2573" s="11" t="s">
        <v>71</v>
      </c>
      <c r="H2573" s="11" t="s">
        <v>26</v>
      </c>
      <c r="I2573" s="11" t="s">
        <v>37</v>
      </c>
      <c r="J2573" s="11" t="s">
        <v>58</v>
      </c>
      <c r="K2573" s="11" t="s">
        <v>62</v>
      </c>
      <c r="L2573" s="15">
        <v>2</v>
      </c>
      <c r="M2573" s="16">
        <v>122.49</v>
      </c>
      <c r="N2573" s="17">
        <v>0.15</v>
      </c>
      <c r="O2573" s="16">
        <v>70.930000000000007</v>
      </c>
      <c r="P2573" s="16">
        <f t="shared" si="283"/>
        <v>208.233</v>
      </c>
      <c r="Q2573" s="16">
        <f t="shared" si="284"/>
        <v>141.86000000000001</v>
      </c>
      <c r="R2573" s="16">
        <f t="shared" si="285"/>
        <v>66.373000000000005</v>
      </c>
      <c r="S2573" s="18">
        <f t="shared" si="286"/>
        <v>0.31874390706564298</v>
      </c>
      <c r="T2573" s="19">
        <f>YEAR(SalesDataTable[[#This Row],[Order Date]])</f>
        <v>2026</v>
      </c>
      <c r="U2573" s="18" t="str">
        <f>"Q"&amp;ROUNDUP(MONTH(SalesDataTable[[#This Row],[Order Date]])/3,0)</f>
        <v>Q4</v>
      </c>
      <c r="V2573" s="15">
        <f>MONTH(SalesDataTable[[#This Row],[Order Date]])</f>
        <v>12</v>
      </c>
      <c r="W2573" s="18" t="str">
        <f>TEXT(SalesDataTable[[#This Row],[Order Date]],"mmm")</f>
        <v>Dec</v>
      </c>
    </row>
    <row r="2574" spans="1:23" ht="15.6">
      <c r="A2574" s="11">
        <v>948</v>
      </c>
      <c r="B2574" s="12">
        <v>46367</v>
      </c>
      <c r="C2574" s="11">
        <f t="shared" si="280"/>
        <v>2026</v>
      </c>
      <c r="D2574" s="13" t="str">
        <f t="shared" si="281"/>
        <v>Dec</v>
      </c>
      <c r="E2574" s="14" t="str">
        <f t="shared" si="282"/>
        <v>Q4</v>
      </c>
      <c r="F2574" s="11" t="s">
        <v>30</v>
      </c>
      <c r="G2574" s="11" t="s">
        <v>65</v>
      </c>
      <c r="H2574" s="11" t="s">
        <v>52</v>
      </c>
      <c r="I2574" s="11" t="s">
        <v>37</v>
      </c>
      <c r="J2574" s="11" t="s">
        <v>33</v>
      </c>
      <c r="K2574" s="11" t="s">
        <v>41</v>
      </c>
      <c r="L2574" s="15">
        <v>1</v>
      </c>
      <c r="M2574" s="16">
        <v>141.74</v>
      </c>
      <c r="N2574" s="17">
        <v>0.15</v>
      </c>
      <c r="O2574" s="16">
        <v>78.97</v>
      </c>
      <c r="P2574" s="16">
        <f t="shared" si="283"/>
        <v>120.479</v>
      </c>
      <c r="Q2574" s="16">
        <f t="shared" si="284"/>
        <v>78.97</v>
      </c>
      <c r="R2574" s="16">
        <f t="shared" si="285"/>
        <v>41.509</v>
      </c>
      <c r="S2574" s="18">
        <f t="shared" si="286"/>
        <v>0.34453307215365298</v>
      </c>
      <c r="T2574" s="19">
        <f>YEAR(SalesDataTable[[#This Row],[Order Date]])</f>
        <v>2026</v>
      </c>
      <c r="U2574" s="18" t="str">
        <f>"Q"&amp;ROUNDUP(MONTH(SalesDataTable[[#This Row],[Order Date]])/3,0)</f>
        <v>Q4</v>
      </c>
      <c r="V2574" s="15">
        <f>MONTH(SalesDataTable[[#This Row],[Order Date]])</f>
        <v>12</v>
      </c>
      <c r="W2574" s="18" t="str">
        <f>TEXT(SalesDataTable[[#This Row],[Order Date]],"mmm")</f>
        <v>Dec</v>
      </c>
    </row>
    <row r="2575" spans="1:23" ht="15.6">
      <c r="A2575" s="11">
        <v>1957</v>
      </c>
      <c r="B2575" s="12">
        <v>46367</v>
      </c>
      <c r="C2575" s="11">
        <f t="shared" si="280"/>
        <v>2026</v>
      </c>
      <c r="D2575" s="13" t="str">
        <f t="shared" si="281"/>
        <v>Dec</v>
      </c>
      <c r="E2575" s="14" t="str">
        <f t="shared" si="282"/>
        <v>Q4</v>
      </c>
      <c r="F2575" s="11" t="s">
        <v>44</v>
      </c>
      <c r="G2575" s="11" t="s">
        <v>55</v>
      </c>
      <c r="H2575" s="11" t="s">
        <v>26</v>
      </c>
      <c r="I2575" s="11" t="s">
        <v>27</v>
      </c>
      <c r="J2575" s="11" t="s">
        <v>28</v>
      </c>
      <c r="K2575" s="11" t="s">
        <v>50</v>
      </c>
      <c r="L2575" s="15">
        <v>6</v>
      </c>
      <c r="M2575" s="16">
        <v>39.44</v>
      </c>
      <c r="N2575" s="17">
        <v>0.1</v>
      </c>
      <c r="O2575" s="16">
        <v>16.89</v>
      </c>
      <c r="P2575" s="16">
        <f t="shared" si="283"/>
        <v>212.976</v>
      </c>
      <c r="Q2575" s="16">
        <f t="shared" si="284"/>
        <v>101.34</v>
      </c>
      <c r="R2575" s="16">
        <f t="shared" si="285"/>
        <v>111.636</v>
      </c>
      <c r="S2575" s="18">
        <f t="shared" si="286"/>
        <v>0.52417173766058101</v>
      </c>
      <c r="T2575" s="19">
        <f>YEAR(SalesDataTable[[#This Row],[Order Date]])</f>
        <v>2026</v>
      </c>
      <c r="U2575" s="18" t="str">
        <f>"Q"&amp;ROUNDUP(MONTH(SalesDataTable[[#This Row],[Order Date]])/3,0)</f>
        <v>Q4</v>
      </c>
      <c r="V2575" s="15">
        <f>MONTH(SalesDataTable[[#This Row],[Order Date]])</f>
        <v>12</v>
      </c>
      <c r="W2575" s="18" t="str">
        <f>TEXT(SalesDataTable[[#This Row],[Order Date]],"mmm")</f>
        <v>Dec</v>
      </c>
    </row>
    <row r="2576" spans="1:23" ht="15.6">
      <c r="A2576" s="11">
        <v>3097</v>
      </c>
      <c r="B2576" s="12">
        <v>46367</v>
      </c>
      <c r="C2576" s="11">
        <f t="shared" si="280"/>
        <v>2026</v>
      </c>
      <c r="D2576" s="13" t="str">
        <f t="shared" si="281"/>
        <v>Dec</v>
      </c>
      <c r="E2576" s="14" t="str">
        <f t="shared" si="282"/>
        <v>Q4</v>
      </c>
      <c r="F2576" s="11" t="s">
        <v>35</v>
      </c>
      <c r="G2576" s="11" t="s">
        <v>42</v>
      </c>
      <c r="H2576" s="11" t="s">
        <v>43</v>
      </c>
      <c r="I2576" s="11" t="s">
        <v>27</v>
      </c>
      <c r="J2576" s="11" t="s">
        <v>28</v>
      </c>
      <c r="K2576" s="11" t="s">
        <v>46</v>
      </c>
      <c r="L2576" s="15">
        <v>1</v>
      </c>
      <c r="M2576" s="16">
        <v>49.64</v>
      </c>
      <c r="N2576" s="17">
        <v>0.1</v>
      </c>
      <c r="O2576" s="16">
        <v>22</v>
      </c>
      <c r="P2576" s="16">
        <f t="shared" si="283"/>
        <v>44.676000000000002</v>
      </c>
      <c r="Q2576" s="16">
        <f t="shared" si="284"/>
        <v>22</v>
      </c>
      <c r="R2576" s="16">
        <f t="shared" si="285"/>
        <v>22.675999999999998</v>
      </c>
      <c r="S2576" s="18">
        <f t="shared" si="286"/>
        <v>0.50756558331095003</v>
      </c>
      <c r="T2576" s="19">
        <f>YEAR(SalesDataTable[[#This Row],[Order Date]])</f>
        <v>2026</v>
      </c>
      <c r="U2576" s="18" t="str">
        <f>"Q"&amp;ROUNDUP(MONTH(SalesDataTable[[#This Row],[Order Date]])/3,0)</f>
        <v>Q4</v>
      </c>
      <c r="V2576" s="15">
        <f>MONTH(SalesDataTable[[#This Row],[Order Date]])</f>
        <v>12</v>
      </c>
      <c r="W2576" s="18" t="str">
        <f>TEXT(SalesDataTable[[#This Row],[Order Date]],"mmm")</f>
        <v>Dec</v>
      </c>
    </row>
    <row r="2577" spans="1:23" ht="15.6">
      <c r="A2577" s="11">
        <v>3649</v>
      </c>
      <c r="B2577" s="12">
        <v>46367</v>
      </c>
      <c r="C2577" s="11">
        <f t="shared" si="280"/>
        <v>2026</v>
      </c>
      <c r="D2577" s="13" t="str">
        <f t="shared" si="281"/>
        <v>Dec</v>
      </c>
      <c r="E2577" s="14" t="str">
        <f t="shared" si="282"/>
        <v>Q4</v>
      </c>
      <c r="F2577" s="11" t="s">
        <v>35</v>
      </c>
      <c r="G2577" s="11" t="s">
        <v>36</v>
      </c>
      <c r="H2577" s="11" t="s">
        <v>26</v>
      </c>
      <c r="I2577" s="11" t="s">
        <v>37</v>
      </c>
      <c r="J2577" s="11" t="s">
        <v>38</v>
      </c>
      <c r="K2577" s="11" t="s">
        <v>72</v>
      </c>
      <c r="L2577" s="15">
        <v>1</v>
      </c>
      <c r="M2577" s="16">
        <v>164.29</v>
      </c>
      <c r="N2577" s="17">
        <v>0.05</v>
      </c>
      <c r="O2577" s="16">
        <v>88.66</v>
      </c>
      <c r="P2577" s="16">
        <f t="shared" si="283"/>
        <v>156.07550000000001</v>
      </c>
      <c r="Q2577" s="16">
        <f t="shared" si="284"/>
        <v>88.66</v>
      </c>
      <c r="R2577" s="16">
        <f t="shared" si="285"/>
        <v>67.415499999999994</v>
      </c>
      <c r="S2577" s="18">
        <f t="shared" si="286"/>
        <v>0.43194159237035901</v>
      </c>
      <c r="T2577" s="19">
        <f>YEAR(SalesDataTable[[#This Row],[Order Date]])</f>
        <v>2026</v>
      </c>
      <c r="U2577" s="18" t="str">
        <f>"Q"&amp;ROUNDUP(MONTH(SalesDataTable[[#This Row],[Order Date]])/3,0)</f>
        <v>Q4</v>
      </c>
      <c r="V2577" s="15">
        <f>MONTH(SalesDataTable[[#This Row],[Order Date]])</f>
        <v>12</v>
      </c>
      <c r="W2577" s="18" t="str">
        <f>TEXT(SalesDataTable[[#This Row],[Order Date]],"mmm")</f>
        <v>Dec</v>
      </c>
    </row>
    <row r="2578" spans="1:23" ht="15.6">
      <c r="A2578" s="11">
        <v>3963</v>
      </c>
      <c r="B2578" s="12">
        <v>46367</v>
      </c>
      <c r="C2578" s="11">
        <f t="shared" si="280"/>
        <v>2026</v>
      </c>
      <c r="D2578" s="13" t="str">
        <f t="shared" si="281"/>
        <v>Dec</v>
      </c>
      <c r="E2578" s="14" t="str">
        <f t="shared" si="282"/>
        <v>Q4</v>
      </c>
      <c r="F2578" s="11" t="s">
        <v>44</v>
      </c>
      <c r="G2578" s="11" t="s">
        <v>57</v>
      </c>
      <c r="H2578" s="11" t="s">
        <v>26</v>
      </c>
      <c r="I2578" s="11" t="s">
        <v>27</v>
      </c>
      <c r="J2578" s="11" t="s">
        <v>38</v>
      </c>
      <c r="K2578" s="11" t="s">
        <v>39</v>
      </c>
      <c r="L2578" s="15">
        <v>1</v>
      </c>
      <c r="M2578" s="16">
        <v>35.81</v>
      </c>
      <c r="N2578" s="17">
        <v>0</v>
      </c>
      <c r="O2578" s="16">
        <v>13.28</v>
      </c>
      <c r="P2578" s="16">
        <f t="shared" si="283"/>
        <v>35.81</v>
      </c>
      <c r="Q2578" s="16">
        <f t="shared" si="284"/>
        <v>13.28</v>
      </c>
      <c r="R2578" s="16">
        <f t="shared" si="285"/>
        <v>22.53</v>
      </c>
      <c r="S2578" s="18">
        <f t="shared" si="286"/>
        <v>0.62915386763473902</v>
      </c>
      <c r="T2578" s="19">
        <f>YEAR(SalesDataTable[[#This Row],[Order Date]])</f>
        <v>2026</v>
      </c>
      <c r="U2578" s="18" t="str">
        <f>"Q"&amp;ROUNDUP(MONTH(SalesDataTable[[#This Row],[Order Date]])/3,0)</f>
        <v>Q4</v>
      </c>
      <c r="V2578" s="15">
        <f>MONTH(SalesDataTable[[#This Row],[Order Date]])</f>
        <v>12</v>
      </c>
      <c r="W2578" s="18" t="str">
        <f>TEXT(SalesDataTable[[#This Row],[Order Date]],"mmm")</f>
        <v>Dec</v>
      </c>
    </row>
    <row r="2579" spans="1:23" ht="15.6">
      <c r="A2579" s="11">
        <v>4305</v>
      </c>
      <c r="B2579" s="12">
        <v>46367</v>
      </c>
      <c r="C2579" s="11">
        <f t="shared" si="280"/>
        <v>2026</v>
      </c>
      <c r="D2579" s="13" t="str">
        <f t="shared" si="281"/>
        <v>Dec</v>
      </c>
      <c r="E2579" s="14" t="str">
        <f t="shared" si="282"/>
        <v>Q4</v>
      </c>
      <c r="F2579" s="11" t="s">
        <v>24</v>
      </c>
      <c r="G2579" s="11" t="s">
        <v>60</v>
      </c>
      <c r="H2579" s="11" t="s">
        <v>43</v>
      </c>
      <c r="I2579" s="11" t="s">
        <v>37</v>
      </c>
      <c r="J2579" s="11" t="s">
        <v>58</v>
      </c>
      <c r="K2579" s="11" t="s">
        <v>59</v>
      </c>
      <c r="L2579" s="15">
        <v>1</v>
      </c>
      <c r="M2579" s="16">
        <v>41.31</v>
      </c>
      <c r="N2579" s="17">
        <v>0.05</v>
      </c>
      <c r="O2579" s="16">
        <v>14.56</v>
      </c>
      <c r="P2579" s="16">
        <f t="shared" si="283"/>
        <v>39.244500000000002</v>
      </c>
      <c r="Q2579" s="16">
        <f t="shared" si="284"/>
        <v>14.56</v>
      </c>
      <c r="R2579" s="16">
        <f t="shared" si="285"/>
        <v>24.6845</v>
      </c>
      <c r="S2579" s="18">
        <f t="shared" si="286"/>
        <v>0.62899259768884797</v>
      </c>
      <c r="T2579" s="19">
        <f>YEAR(SalesDataTable[[#This Row],[Order Date]])</f>
        <v>2026</v>
      </c>
      <c r="U2579" s="18" t="str">
        <f>"Q"&amp;ROUNDUP(MONTH(SalesDataTable[[#This Row],[Order Date]])/3,0)</f>
        <v>Q4</v>
      </c>
      <c r="V2579" s="15">
        <f>MONTH(SalesDataTable[[#This Row],[Order Date]])</f>
        <v>12</v>
      </c>
      <c r="W2579" s="18" t="str">
        <f>TEXT(SalesDataTable[[#This Row],[Order Date]],"mmm")</f>
        <v>Dec</v>
      </c>
    </row>
    <row r="2580" spans="1:23" ht="15.6">
      <c r="A2580" s="11">
        <v>4942</v>
      </c>
      <c r="B2580" s="12">
        <v>46367</v>
      </c>
      <c r="C2580" s="11">
        <f t="shared" si="280"/>
        <v>2026</v>
      </c>
      <c r="D2580" s="13" t="str">
        <f t="shared" si="281"/>
        <v>Dec</v>
      </c>
      <c r="E2580" s="14" t="str">
        <f t="shared" si="282"/>
        <v>Q4</v>
      </c>
      <c r="F2580" s="11" t="s">
        <v>44</v>
      </c>
      <c r="G2580" s="11" t="s">
        <v>71</v>
      </c>
      <c r="H2580" s="11" t="s">
        <v>52</v>
      </c>
      <c r="I2580" s="11" t="s">
        <v>37</v>
      </c>
      <c r="J2580" s="11" t="s">
        <v>38</v>
      </c>
      <c r="K2580" s="11" t="s">
        <v>39</v>
      </c>
      <c r="L2580" s="15">
        <v>3</v>
      </c>
      <c r="M2580" s="16">
        <v>36.6</v>
      </c>
      <c r="N2580" s="17">
        <v>0.15</v>
      </c>
      <c r="O2580" s="16">
        <v>13.95</v>
      </c>
      <c r="P2580" s="16">
        <f t="shared" si="283"/>
        <v>93.33</v>
      </c>
      <c r="Q2580" s="16">
        <f t="shared" si="284"/>
        <v>41.85</v>
      </c>
      <c r="R2580" s="16">
        <f t="shared" si="285"/>
        <v>51.48</v>
      </c>
      <c r="S2580" s="18">
        <f t="shared" si="286"/>
        <v>0.55159112825458101</v>
      </c>
      <c r="T2580" s="19">
        <f>YEAR(SalesDataTable[[#This Row],[Order Date]])</f>
        <v>2026</v>
      </c>
      <c r="U2580" s="18" t="str">
        <f>"Q"&amp;ROUNDUP(MONTH(SalesDataTable[[#This Row],[Order Date]])/3,0)</f>
        <v>Q4</v>
      </c>
      <c r="V2580" s="15">
        <f>MONTH(SalesDataTable[[#This Row],[Order Date]])</f>
        <v>12</v>
      </c>
      <c r="W2580" s="18" t="str">
        <f>TEXT(SalesDataTable[[#This Row],[Order Date]],"mmm")</f>
        <v>Dec</v>
      </c>
    </row>
    <row r="2581" spans="1:23" ht="15.6">
      <c r="A2581" s="11">
        <v>19</v>
      </c>
      <c r="B2581" s="12">
        <v>46368</v>
      </c>
      <c r="C2581" s="11">
        <f t="shared" si="280"/>
        <v>2026</v>
      </c>
      <c r="D2581" s="13" t="str">
        <f t="shared" si="281"/>
        <v>Dec</v>
      </c>
      <c r="E2581" s="14" t="str">
        <f t="shared" si="282"/>
        <v>Q4</v>
      </c>
      <c r="F2581" s="11" t="s">
        <v>30</v>
      </c>
      <c r="G2581" s="11" t="s">
        <v>31</v>
      </c>
      <c r="H2581" s="11" t="s">
        <v>26</v>
      </c>
      <c r="I2581" s="11" t="s">
        <v>37</v>
      </c>
      <c r="J2581" s="11" t="s">
        <v>28</v>
      </c>
      <c r="K2581" s="11" t="s">
        <v>46</v>
      </c>
      <c r="L2581" s="15">
        <v>5</v>
      </c>
      <c r="M2581" s="16">
        <v>49.59</v>
      </c>
      <c r="N2581" s="17">
        <v>0</v>
      </c>
      <c r="O2581" s="16">
        <v>22.63</v>
      </c>
      <c r="P2581" s="16">
        <f t="shared" si="283"/>
        <v>247.95</v>
      </c>
      <c r="Q2581" s="16">
        <f t="shared" si="284"/>
        <v>113.15</v>
      </c>
      <c r="R2581" s="16">
        <f t="shared" si="285"/>
        <v>134.80000000000001</v>
      </c>
      <c r="S2581" s="18">
        <f t="shared" si="286"/>
        <v>0.54365799556362204</v>
      </c>
      <c r="T2581" s="19">
        <f>YEAR(SalesDataTable[[#This Row],[Order Date]])</f>
        <v>2026</v>
      </c>
      <c r="U2581" s="18" t="str">
        <f>"Q"&amp;ROUNDUP(MONTH(SalesDataTable[[#This Row],[Order Date]])/3,0)</f>
        <v>Q4</v>
      </c>
      <c r="V2581" s="15">
        <f>MONTH(SalesDataTable[[#This Row],[Order Date]])</f>
        <v>12</v>
      </c>
      <c r="W2581" s="18" t="str">
        <f>TEXT(SalesDataTable[[#This Row],[Order Date]],"mmm")</f>
        <v>Dec</v>
      </c>
    </row>
    <row r="2582" spans="1:23" ht="15.6">
      <c r="A2582" s="11">
        <v>4963</v>
      </c>
      <c r="B2582" s="12">
        <v>46368</v>
      </c>
      <c r="C2582" s="11">
        <f t="shared" si="280"/>
        <v>2026</v>
      </c>
      <c r="D2582" s="13" t="str">
        <f t="shared" si="281"/>
        <v>Dec</v>
      </c>
      <c r="E2582" s="14" t="str">
        <f t="shared" si="282"/>
        <v>Q4</v>
      </c>
      <c r="F2582" s="11" t="s">
        <v>24</v>
      </c>
      <c r="G2582" s="11" t="s">
        <v>25</v>
      </c>
      <c r="H2582" s="11" t="s">
        <v>26</v>
      </c>
      <c r="I2582" s="11" t="s">
        <v>37</v>
      </c>
      <c r="J2582" s="11" t="s">
        <v>33</v>
      </c>
      <c r="K2582" s="11" t="s">
        <v>70</v>
      </c>
      <c r="L2582" s="15">
        <v>5</v>
      </c>
      <c r="M2582" s="16">
        <v>72.3</v>
      </c>
      <c r="N2582" s="17">
        <v>0.05</v>
      </c>
      <c r="O2582" s="16">
        <v>31.73</v>
      </c>
      <c r="P2582" s="16">
        <f t="shared" si="283"/>
        <v>343.42500000000001</v>
      </c>
      <c r="Q2582" s="16">
        <f t="shared" si="284"/>
        <v>158.65</v>
      </c>
      <c r="R2582" s="16">
        <f t="shared" si="285"/>
        <v>184.77500000000001</v>
      </c>
      <c r="S2582" s="18">
        <f t="shared" si="286"/>
        <v>0.53803596127247599</v>
      </c>
      <c r="T2582" s="19">
        <f>YEAR(SalesDataTable[[#This Row],[Order Date]])</f>
        <v>2026</v>
      </c>
      <c r="U2582" s="18" t="str">
        <f>"Q"&amp;ROUNDUP(MONTH(SalesDataTable[[#This Row],[Order Date]])/3,0)</f>
        <v>Q4</v>
      </c>
      <c r="V2582" s="15">
        <f>MONTH(SalesDataTable[[#This Row],[Order Date]])</f>
        <v>12</v>
      </c>
      <c r="W2582" s="18" t="str">
        <f>TEXT(SalesDataTable[[#This Row],[Order Date]],"mmm")</f>
        <v>Dec</v>
      </c>
    </row>
    <row r="2583" spans="1:23" ht="15.6">
      <c r="A2583" s="11">
        <v>5110</v>
      </c>
      <c r="B2583" s="12">
        <v>46368</v>
      </c>
      <c r="C2583" s="11">
        <f t="shared" si="280"/>
        <v>2026</v>
      </c>
      <c r="D2583" s="13" t="str">
        <f t="shared" si="281"/>
        <v>Dec</v>
      </c>
      <c r="E2583" s="14" t="str">
        <f t="shared" si="282"/>
        <v>Q4</v>
      </c>
      <c r="F2583" s="11" t="s">
        <v>44</v>
      </c>
      <c r="G2583" s="11" t="s">
        <v>45</v>
      </c>
      <c r="H2583" s="11" t="s">
        <v>26</v>
      </c>
      <c r="I2583" s="11" t="s">
        <v>37</v>
      </c>
      <c r="J2583" s="11" t="s">
        <v>28</v>
      </c>
      <c r="K2583" s="11" t="s">
        <v>46</v>
      </c>
      <c r="L2583" s="15">
        <v>1</v>
      </c>
      <c r="M2583" s="16">
        <v>51.57</v>
      </c>
      <c r="N2583" s="17">
        <v>0.1</v>
      </c>
      <c r="O2583" s="16">
        <v>23.11</v>
      </c>
      <c r="P2583" s="16">
        <f t="shared" si="283"/>
        <v>46.412999999999997</v>
      </c>
      <c r="Q2583" s="16">
        <f t="shared" si="284"/>
        <v>23.11</v>
      </c>
      <c r="R2583" s="16">
        <f t="shared" si="285"/>
        <v>23.303000000000001</v>
      </c>
      <c r="S2583" s="18">
        <f t="shared" si="286"/>
        <v>0.50207915885635501</v>
      </c>
      <c r="T2583" s="19">
        <f>YEAR(SalesDataTable[[#This Row],[Order Date]])</f>
        <v>2026</v>
      </c>
      <c r="U2583" s="18" t="str">
        <f>"Q"&amp;ROUNDUP(MONTH(SalesDataTable[[#This Row],[Order Date]])/3,0)</f>
        <v>Q4</v>
      </c>
      <c r="V2583" s="15">
        <f>MONTH(SalesDataTable[[#This Row],[Order Date]])</f>
        <v>12</v>
      </c>
      <c r="W2583" s="18" t="str">
        <f>TEXT(SalesDataTable[[#This Row],[Order Date]],"mmm")</f>
        <v>Dec</v>
      </c>
    </row>
    <row r="2584" spans="1:23" ht="15.6">
      <c r="A2584" s="11">
        <v>10</v>
      </c>
      <c r="B2584" s="12">
        <v>46369</v>
      </c>
      <c r="C2584" s="11">
        <f t="shared" si="280"/>
        <v>2026</v>
      </c>
      <c r="D2584" s="13" t="str">
        <f t="shared" si="281"/>
        <v>Dec</v>
      </c>
      <c r="E2584" s="14" t="str">
        <f t="shared" si="282"/>
        <v>Q4</v>
      </c>
      <c r="F2584" s="11" t="s">
        <v>24</v>
      </c>
      <c r="G2584" s="11" t="s">
        <v>25</v>
      </c>
      <c r="H2584" s="11" t="s">
        <v>26</v>
      </c>
      <c r="I2584" s="11" t="s">
        <v>27</v>
      </c>
      <c r="J2584" s="11" t="s">
        <v>38</v>
      </c>
      <c r="K2584" s="11" t="s">
        <v>39</v>
      </c>
      <c r="L2584" s="15">
        <v>3</v>
      </c>
      <c r="M2584" s="16">
        <v>35.380000000000003</v>
      </c>
      <c r="N2584" s="17">
        <v>0</v>
      </c>
      <c r="O2584" s="16">
        <v>13.51</v>
      </c>
      <c r="P2584" s="16">
        <f t="shared" si="283"/>
        <v>106.14</v>
      </c>
      <c r="Q2584" s="16">
        <f t="shared" si="284"/>
        <v>40.53</v>
      </c>
      <c r="R2584" s="16">
        <f t="shared" si="285"/>
        <v>65.61</v>
      </c>
      <c r="S2584" s="18">
        <f t="shared" si="286"/>
        <v>0.61814584511023196</v>
      </c>
      <c r="T2584" s="19">
        <f>YEAR(SalesDataTable[[#This Row],[Order Date]])</f>
        <v>2026</v>
      </c>
      <c r="U2584" s="18" t="str">
        <f>"Q"&amp;ROUNDUP(MONTH(SalesDataTable[[#This Row],[Order Date]])/3,0)</f>
        <v>Q4</v>
      </c>
      <c r="V2584" s="15">
        <f>MONTH(SalesDataTable[[#This Row],[Order Date]])</f>
        <v>12</v>
      </c>
      <c r="W2584" s="18" t="str">
        <f>TEXT(SalesDataTable[[#This Row],[Order Date]],"mmm")</f>
        <v>Dec</v>
      </c>
    </row>
    <row r="2585" spans="1:23" ht="15.6">
      <c r="A2585" s="11">
        <v>216</v>
      </c>
      <c r="B2585" s="12">
        <v>46369</v>
      </c>
      <c r="C2585" s="11">
        <f t="shared" si="280"/>
        <v>2026</v>
      </c>
      <c r="D2585" s="13" t="str">
        <f t="shared" si="281"/>
        <v>Dec</v>
      </c>
      <c r="E2585" s="14" t="str">
        <f t="shared" si="282"/>
        <v>Q4</v>
      </c>
      <c r="F2585" s="11" t="s">
        <v>35</v>
      </c>
      <c r="G2585" s="11" t="s">
        <v>36</v>
      </c>
      <c r="H2585" s="11" t="s">
        <v>26</v>
      </c>
      <c r="I2585" s="11" t="s">
        <v>40</v>
      </c>
      <c r="J2585" s="11" t="s">
        <v>28</v>
      </c>
      <c r="K2585" s="11" t="s">
        <v>29</v>
      </c>
      <c r="L2585" s="15">
        <v>1</v>
      </c>
      <c r="M2585" s="16">
        <v>83.08</v>
      </c>
      <c r="N2585" s="17">
        <v>0.15</v>
      </c>
      <c r="O2585" s="16">
        <v>42.91</v>
      </c>
      <c r="P2585" s="16">
        <f t="shared" si="283"/>
        <v>70.617999999999995</v>
      </c>
      <c r="Q2585" s="16">
        <f t="shared" si="284"/>
        <v>42.91</v>
      </c>
      <c r="R2585" s="16">
        <f t="shared" si="285"/>
        <v>27.707999999999998</v>
      </c>
      <c r="S2585" s="18">
        <f t="shared" si="286"/>
        <v>0.39236455294684103</v>
      </c>
      <c r="T2585" s="19">
        <f>YEAR(SalesDataTable[[#This Row],[Order Date]])</f>
        <v>2026</v>
      </c>
      <c r="U2585" s="18" t="str">
        <f>"Q"&amp;ROUNDUP(MONTH(SalesDataTable[[#This Row],[Order Date]])/3,0)</f>
        <v>Q4</v>
      </c>
      <c r="V2585" s="15">
        <f>MONTH(SalesDataTable[[#This Row],[Order Date]])</f>
        <v>12</v>
      </c>
      <c r="W2585" s="18" t="str">
        <f>TEXT(SalesDataTable[[#This Row],[Order Date]],"mmm")</f>
        <v>Dec</v>
      </c>
    </row>
    <row r="2586" spans="1:23" ht="15.6">
      <c r="A2586" s="11">
        <v>1937</v>
      </c>
      <c r="B2586" s="12">
        <v>46369</v>
      </c>
      <c r="C2586" s="11">
        <f t="shared" si="280"/>
        <v>2026</v>
      </c>
      <c r="D2586" s="13" t="str">
        <f t="shared" si="281"/>
        <v>Dec</v>
      </c>
      <c r="E2586" s="14" t="str">
        <f t="shared" si="282"/>
        <v>Q4</v>
      </c>
      <c r="F2586" s="11" t="s">
        <v>30</v>
      </c>
      <c r="G2586" s="11" t="s">
        <v>67</v>
      </c>
      <c r="H2586" s="11" t="s">
        <v>32</v>
      </c>
      <c r="I2586" s="11" t="s">
        <v>40</v>
      </c>
      <c r="J2586" s="11" t="s">
        <v>47</v>
      </c>
      <c r="K2586" s="11" t="s">
        <v>75</v>
      </c>
      <c r="L2586" s="15">
        <v>3</v>
      </c>
      <c r="M2586" s="16">
        <v>120.5</v>
      </c>
      <c r="N2586" s="17">
        <v>0.15</v>
      </c>
      <c r="O2586" s="16">
        <v>61.44</v>
      </c>
      <c r="P2586" s="16">
        <f t="shared" si="283"/>
        <v>307.27499999999998</v>
      </c>
      <c r="Q2586" s="16">
        <f t="shared" si="284"/>
        <v>184.32</v>
      </c>
      <c r="R2586" s="16">
        <f t="shared" si="285"/>
        <v>122.955</v>
      </c>
      <c r="S2586" s="18">
        <f t="shared" si="286"/>
        <v>0.40014644862094201</v>
      </c>
      <c r="T2586" s="19">
        <f>YEAR(SalesDataTable[[#This Row],[Order Date]])</f>
        <v>2026</v>
      </c>
      <c r="U2586" s="18" t="str">
        <f>"Q"&amp;ROUNDUP(MONTH(SalesDataTable[[#This Row],[Order Date]])/3,0)</f>
        <v>Q4</v>
      </c>
      <c r="V2586" s="15">
        <f>MONTH(SalesDataTable[[#This Row],[Order Date]])</f>
        <v>12</v>
      </c>
      <c r="W2586" s="18" t="str">
        <f>TEXT(SalesDataTable[[#This Row],[Order Date]],"mmm")</f>
        <v>Dec</v>
      </c>
    </row>
    <row r="2587" spans="1:23" ht="15.6">
      <c r="A2587" s="11">
        <v>4720</v>
      </c>
      <c r="B2587" s="12">
        <v>46369</v>
      </c>
      <c r="C2587" s="11">
        <f t="shared" si="280"/>
        <v>2026</v>
      </c>
      <c r="D2587" s="13" t="str">
        <f t="shared" si="281"/>
        <v>Dec</v>
      </c>
      <c r="E2587" s="14" t="str">
        <f t="shared" si="282"/>
        <v>Q4</v>
      </c>
      <c r="F2587" s="11" t="s">
        <v>24</v>
      </c>
      <c r="G2587" s="11" t="s">
        <v>25</v>
      </c>
      <c r="H2587" s="11" t="s">
        <v>26</v>
      </c>
      <c r="I2587" s="11" t="s">
        <v>37</v>
      </c>
      <c r="J2587" s="11" t="s">
        <v>33</v>
      </c>
      <c r="K2587" s="11" t="s">
        <v>70</v>
      </c>
      <c r="L2587" s="15">
        <v>3</v>
      </c>
      <c r="M2587" s="16">
        <v>73.040000000000006</v>
      </c>
      <c r="N2587" s="17">
        <v>0.1</v>
      </c>
      <c r="O2587" s="16">
        <v>31.78</v>
      </c>
      <c r="P2587" s="16">
        <f t="shared" si="283"/>
        <v>197.208</v>
      </c>
      <c r="Q2587" s="16">
        <f t="shared" si="284"/>
        <v>95.34</v>
      </c>
      <c r="R2587" s="16">
        <f t="shared" si="285"/>
        <v>101.86799999999999</v>
      </c>
      <c r="S2587" s="18">
        <f t="shared" si="286"/>
        <v>0.51655105269563095</v>
      </c>
      <c r="T2587" s="19">
        <f>YEAR(SalesDataTable[[#This Row],[Order Date]])</f>
        <v>2026</v>
      </c>
      <c r="U2587" s="18" t="str">
        <f>"Q"&amp;ROUNDUP(MONTH(SalesDataTable[[#This Row],[Order Date]])/3,0)</f>
        <v>Q4</v>
      </c>
      <c r="V2587" s="15">
        <f>MONTH(SalesDataTable[[#This Row],[Order Date]])</f>
        <v>12</v>
      </c>
      <c r="W2587" s="18" t="str">
        <f>TEXT(SalesDataTable[[#This Row],[Order Date]],"mmm")</f>
        <v>Dec</v>
      </c>
    </row>
    <row r="2588" spans="1:23" ht="15.6">
      <c r="A2588" s="11">
        <v>91</v>
      </c>
      <c r="B2588" s="12">
        <v>46370</v>
      </c>
      <c r="C2588" s="11">
        <f t="shared" si="280"/>
        <v>2026</v>
      </c>
      <c r="D2588" s="13" t="str">
        <f t="shared" si="281"/>
        <v>Dec</v>
      </c>
      <c r="E2588" s="14" t="str">
        <f t="shared" si="282"/>
        <v>Q4</v>
      </c>
      <c r="F2588" s="11" t="s">
        <v>30</v>
      </c>
      <c r="G2588" s="11" t="s">
        <v>31</v>
      </c>
      <c r="H2588" s="11" t="s">
        <v>26</v>
      </c>
      <c r="I2588" s="11" t="s">
        <v>27</v>
      </c>
      <c r="J2588" s="11" t="s">
        <v>47</v>
      </c>
      <c r="K2588" s="11" t="s">
        <v>48</v>
      </c>
      <c r="L2588" s="15">
        <v>2</v>
      </c>
      <c r="M2588" s="16">
        <v>339.95</v>
      </c>
      <c r="N2588" s="17">
        <v>0</v>
      </c>
      <c r="O2588" s="16">
        <v>195.78</v>
      </c>
      <c r="P2588" s="16">
        <f t="shared" si="283"/>
        <v>679.9</v>
      </c>
      <c r="Q2588" s="16">
        <f t="shared" si="284"/>
        <v>391.56</v>
      </c>
      <c r="R2588" s="16">
        <f t="shared" si="285"/>
        <v>288.33999999999997</v>
      </c>
      <c r="S2588" s="18">
        <f t="shared" si="286"/>
        <v>0.42409177820267702</v>
      </c>
      <c r="T2588" s="19">
        <f>YEAR(SalesDataTable[[#This Row],[Order Date]])</f>
        <v>2026</v>
      </c>
      <c r="U2588" s="18" t="str">
        <f>"Q"&amp;ROUNDUP(MONTH(SalesDataTable[[#This Row],[Order Date]])/3,0)</f>
        <v>Q4</v>
      </c>
      <c r="V2588" s="15">
        <f>MONTH(SalesDataTable[[#This Row],[Order Date]])</f>
        <v>12</v>
      </c>
      <c r="W2588" s="18" t="str">
        <f>TEXT(SalesDataTable[[#This Row],[Order Date]],"mmm")</f>
        <v>Dec</v>
      </c>
    </row>
    <row r="2589" spans="1:23" ht="15.6">
      <c r="A2589" s="11">
        <v>505</v>
      </c>
      <c r="B2589" s="12">
        <v>46370</v>
      </c>
      <c r="C2589" s="11">
        <f t="shared" si="280"/>
        <v>2026</v>
      </c>
      <c r="D2589" s="13" t="str">
        <f t="shared" si="281"/>
        <v>Dec</v>
      </c>
      <c r="E2589" s="14" t="str">
        <f t="shared" si="282"/>
        <v>Q4</v>
      </c>
      <c r="F2589" s="11" t="s">
        <v>24</v>
      </c>
      <c r="G2589" s="11" t="s">
        <v>74</v>
      </c>
      <c r="H2589" s="11" t="s">
        <v>52</v>
      </c>
      <c r="I2589" s="11" t="s">
        <v>27</v>
      </c>
      <c r="J2589" s="11" t="s">
        <v>47</v>
      </c>
      <c r="K2589" s="11" t="s">
        <v>53</v>
      </c>
      <c r="L2589" s="15">
        <v>2</v>
      </c>
      <c r="M2589" s="16">
        <v>199.43</v>
      </c>
      <c r="N2589" s="17">
        <v>0.05</v>
      </c>
      <c r="O2589" s="16">
        <v>106.58</v>
      </c>
      <c r="P2589" s="16">
        <f t="shared" si="283"/>
        <v>378.91699999999997</v>
      </c>
      <c r="Q2589" s="16">
        <f t="shared" si="284"/>
        <v>213.16</v>
      </c>
      <c r="R2589" s="16">
        <f t="shared" si="285"/>
        <v>165.75700000000001</v>
      </c>
      <c r="S2589" s="18">
        <f t="shared" si="286"/>
        <v>0.43744936226139203</v>
      </c>
      <c r="T2589" s="19">
        <f>YEAR(SalesDataTable[[#This Row],[Order Date]])</f>
        <v>2026</v>
      </c>
      <c r="U2589" s="18" t="str">
        <f>"Q"&amp;ROUNDUP(MONTH(SalesDataTable[[#This Row],[Order Date]])/3,0)</f>
        <v>Q4</v>
      </c>
      <c r="V2589" s="15">
        <f>MONTH(SalesDataTable[[#This Row],[Order Date]])</f>
        <v>12</v>
      </c>
      <c r="W2589" s="18" t="str">
        <f>TEXT(SalesDataTable[[#This Row],[Order Date]],"mmm")</f>
        <v>Dec</v>
      </c>
    </row>
    <row r="2590" spans="1:23" ht="15.6">
      <c r="A2590" s="11">
        <v>640</v>
      </c>
      <c r="B2590" s="12">
        <v>46370</v>
      </c>
      <c r="C2590" s="11">
        <f t="shared" si="280"/>
        <v>2026</v>
      </c>
      <c r="D2590" s="13" t="str">
        <f t="shared" si="281"/>
        <v>Dec</v>
      </c>
      <c r="E2590" s="14" t="str">
        <f t="shared" si="282"/>
        <v>Q4</v>
      </c>
      <c r="F2590" s="11" t="s">
        <v>24</v>
      </c>
      <c r="G2590" s="11" t="s">
        <v>74</v>
      </c>
      <c r="H2590" s="11" t="s">
        <v>26</v>
      </c>
      <c r="I2590" s="11" t="s">
        <v>27</v>
      </c>
      <c r="J2590" s="11" t="s">
        <v>58</v>
      </c>
      <c r="K2590" s="11" t="s">
        <v>69</v>
      </c>
      <c r="L2590" s="15">
        <v>2</v>
      </c>
      <c r="M2590" s="16">
        <v>51.77</v>
      </c>
      <c r="N2590" s="17">
        <v>0.05</v>
      </c>
      <c r="O2590" s="16">
        <v>21.76</v>
      </c>
      <c r="P2590" s="16">
        <f t="shared" si="283"/>
        <v>98.363</v>
      </c>
      <c r="Q2590" s="16">
        <f t="shared" si="284"/>
        <v>43.52</v>
      </c>
      <c r="R2590" s="16">
        <f t="shared" si="285"/>
        <v>54.843000000000004</v>
      </c>
      <c r="S2590" s="18">
        <f t="shared" si="286"/>
        <v>0.55755721155312499</v>
      </c>
      <c r="T2590" s="19">
        <f>YEAR(SalesDataTable[[#This Row],[Order Date]])</f>
        <v>2026</v>
      </c>
      <c r="U2590" s="18" t="str">
        <f>"Q"&amp;ROUNDUP(MONTH(SalesDataTable[[#This Row],[Order Date]])/3,0)</f>
        <v>Q4</v>
      </c>
      <c r="V2590" s="15">
        <f>MONTH(SalesDataTable[[#This Row],[Order Date]])</f>
        <v>12</v>
      </c>
      <c r="W2590" s="18" t="str">
        <f>TEXT(SalesDataTable[[#This Row],[Order Date]],"mmm")</f>
        <v>Dec</v>
      </c>
    </row>
    <row r="2591" spans="1:23" ht="15.6">
      <c r="A2591" s="11">
        <v>1408</v>
      </c>
      <c r="B2591" s="12">
        <v>46370</v>
      </c>
      <c r="C2591" s="11">
        <f t="shared" si="280"/>
        <v>2026</v>
      </c>
      <c r="D2591" s="13" t="str">
        <f t="shared" si="281"/>
        <v>Dec</v>
      </c>
      <c r="E2591" s="14" t="str">
        <f t="shared" si="282"/>
        <v>Q4</v>
      </c>
      <c r="F2591" s="11" t="s">
        <v>30</v>
      </c>
      <c r="G2591" s="11" t="s">
        <v>31</v>
      </c>
      <c r="H2591" s="11" t="s">
        <v>26</v>
      </c>
      <c r="I2591" s="11" t="s">
        <v>37</v>
      </c>
      <c r="J2591" s="11" t="s">
        <v>38</v>
      </c>
      <c r="K2591" s="11" t="s">
        <v>72</v>
      </c>
      <c r="L2591" s="15">
        <v>1</v>
      </c>
      <c r="M2591" s="16">
        <v>161.53</v>
      </c>
      <c r="N2591" s="17">
        <v>0</v>
      </c>
      <c r="O2591" s="16">
        <v>87.43</v>
      </c>
      <c r="P2591" s="16">
        <f t="shared" si="283"/>
        <v>161.53</v>
      </c>
      <c r="Q2591" s="16">
        <f t="shared" si="284"/>
        <v>87.43</v>
      </c>
      <c r="R2591" s="16">
        <f t="shared" si="285"/>
        <v>74.099999999999994</v>
      </c>
      <c r="S2591" s="18">
        <f t="shared" si="286"/>
        <v>0.45873831486411198</v>
      </c>
      <c r="T2591" s="19">
        <f>YEAR(SalesDataTable[[#This Row],[Order Date]])</f>
        <v>2026</v>
      </c>
      <c r="U2591" s="18" t="str">
        <f>"Q"&amp;ROUNDUP(MONTH(SalesDataTable[[#This Row],[Order Date]])/3,0)</f>
        <v>Q4</v>
      </c>
      <c r="V2591" s="15">
        <f>MONTH(SalesDataTable[[#This Row],[Order Date]])</f>
        <v>12</v>
      </c>
      <c r="W2591" s="18" t="str">
        <f>TEXT(SalesDataTable[[#This Row],[Order Date]],"mmm")</f>
        <v>Dec</v>
      </c>
    </row>
    <row r="2592" spans="1:23" ht="15.6">
      <c r="A2592" s="11">
        <v>2074</v>
      </c>
      <c r="B2592" s="12">
        <v>46370</v>
      </c>
      <c r="C2592" s="11">
        <f t="shared" si="280"/>
        <v>2026</v>
      </c>
      <c r="D2592" s="13" t="str">
        <f t="shared" si="281"/>
        <v>Dec</v>
      </c>
      <c r="E2592" s="14" t="str">
        <f t="shared" si="282"/>
        <v>Q4</v>
      </c>
      <c r="F2592" s="11" t="s">
        <v>30</v>
      </c>
      <c r="G2592" s="11" t="s">
        <v>67</v>
      </c>
      <c r="H2592" s="11" t="s">
        <v>32</v>
      </c>
      <c r="I2592" s="11" t="s">
        <v>40</v>
      </c>
      <c r="J2592" s="11" t="s">
        <v>33</v>
      </c>
      <c r="K2592" s="11" t="s">
        <v>41</v>
      </c>
      <c r="L2592" s="15">
        <v>4</v>
      </c>
      <c r="M2592" s="16">
        <v>145.85</v>
      </c>
      <c r="N2592" s="17">
        <v>0.1</v>
      </c>
      <c r="O2592" s="16">
        <v>79.47</v>
      </c>
      <c r="P2592" s="16">
        <f t="shared" si="283"/>
        <v>525.05999999999995</v>
      </c>
      <c r="Q2592" s="16">
        <f t="shared" si="284"/>
        <v>317.88</v>
      </c>
      <c r="R2592" s="16">
        <f t="shared" si="285"/>
        <v>207.18</v>
      </c>
      <c r="S2592" s="18">
        <f t="shared" si="286"/>
        <v>0.39458347617415102</v>
      </c>
      <c r="T2592" s="19">
        <f>YEAR(SalesDataTable[[#This Row],[Order Date]])</f>
        <v>2026</v>
      </c>
      <c r="U2592" s="18" t="str">
        <f>"Q"&amp;ROUNDUP(MONTH(SalesDataTable[[#This Row],[Order Date]])/3,0)</f>
        <v>Q4</v>
      </c>
      <c r="V2592" s="15">
        <f>MONTH(SalesDataTable[[#This Row],[Order Date]])</f>
        <v>12</v>
      </c>
      <c r="W2592" s="18" t="str">
        <f>TEXT(SalesDataTable[[#This Row],[Order Date]],"mmm")</f>
        <v>Dec</v>
      </c>
    </row>
    <row r="2593" spans="1:23" ht="15.6">
      <c r="A2593" s="11">
        <v>2639</v>
      </c>
      <c r="B2593" s="12">
        <v>46370</v>
      </c>
      <c r="C2593" s="11">
        <f t="shared" si="280"/>
        <v>2026</v>
      </c>
      <c r="D2593" s="13" t="str">
        <f t="shared" si="281"/>
        <v>Dec</v>
      </c>
      <c r="E2593" s="14" t="str">
        <f t="shared" si="282"/>
        <v>Q4</v>
      </c>
      <c r="F2593" s="11" t="s">
        <v>44</v>
      </c>
      <c r="G2593" s="11" t="s">
        <v>71</v>
      </c>
      <c r="H2593" s="11" t="s">
        <v>26</v>
      </c>
      <c r="I2593" s="11" t="s">
        <v>27</v>
      </c>
      <c r="J2593" s="11" t="s">
        <v>47</v>
      </c>
      <c r="K2593" s="11" t="s">
        <v>53</v>
      </c>
      <c r="L2593" s="15">
        <v>1</v>
      </c>
      <c r="M2593" s="16">
        <v>197.18</v>
      </c>
      <c r="N2593" s="17">
        <v>0</v>
      </c>
      <c r="O2593" s="16">
        <v>105.28</v>
      </c>
      <c r="P2593" s="16">
        <f t="shared" si="283"/>
        <v>197.18</v>
      </c>
      <c r="Q2593" s="16">
        <f t="shared" si="284"/>
        <v>105.28</v>
      </c>
      <c r="R2593" s="16">
        <f t="shared" si="285"/>
        <v>91.9</v>
      </c>
      <c r="S2593" s="18">
        <f t="shared" si="286"/>
        <v>0.46607160969672401</v>
      </c>
      <c r="T2593" s="19">
        <f>YEAR(SalesDataTable[[#This Row],[Order Date]])</f>
        <v>2026</v>
      </c>
      <c r="U2593" s="18" t="str">
        <f>"Q"&amp;ROUNDUP(MONTH(SalesDataTable[[#This Row],[Order Date]])/3,0)</f>
        <v>Q4</v>
      </c>
      <c r="V2593" s="15">
        <f>MONTH(SalesDataTable[[#This Row],[Order Date]])</f>
        <v>12</v>
      </c>
      <c r="W2593" s="18" t="str">
        <f>TEXT(SalesDataTable[[#This Row],[Order Date]],"mmm")</f>
        <v>Dec</v>
      </c>
    </row>
    <row r="2594" spans="1:23" ht="15.6">
      <c r="A2594" s="11">
        <v>2694</v>
      </c>
      <c r="B2594" s="12">
        <v>46370</v>
      </c>
      <c r="C2594" s="11">
        <f t="shared" si="280"/>
        <v>2026</v>
      </c>
      <c r="D2594" s="13" t="str">
        <f t="shared" si="281"/>
        <v>Dec</v>
      </c>
      <c r="E2594" s="14" t="str">
        <f t="shared" si="282"/>
        <v>Q4</v>
      </c>
      <c r="F2594" s="11" t="s">
        <v>44</v>
      </c>
      <c r="G2594" s="11" t="s">
        <v>55</v>
      </c>
      <c r="H2594" s="11" t="s">
        <v>26</v>
      </c>
      <c r="I2594" s="11" t="s">
        <v>37</v>
      </c>
      <c r="J2594" s="11" t="s">
        <v>47</v>
      </c>
      <c r="K2594" s="11" t="s">
        <v>75</v>
      </c>
      <c r="L2594" s="15">
        <v>1</v>
      </c>
      <c r="M2594" s="16">
        <v>124.9</v>
      </c>
      <c r="N2594" s="17">
        <v>0</v>
      </c>
      <c r="O2594" s="16">
        <v>62.16</v>
      </c>
      <c r="P2594" s="16">
        <f t="shared" si="283"/>
        <v>124.9</v>
      </c>
      <c r="Q2594" s="16">
        <f t="shared" si="284"/>
        <v>62.16</v>
      </c>
      <c r="R2594" s="16">
        <f t="shared" si="285"/>
        <v>62.74</v>
      </c>
      <c r="S2594" s="18">
        <f t="shared" si="286"/>
        <v>0.50232185748598901</v>
      </c>
      <c r="T2594" s="19">
        <f>YEAR(SalesDataTable[[#This Row],[Order Date]])</f>
        <v>2026</v>
      </c>
      <c r="U2594" s="18" t="str">
        <f>"Q"&amp;ROUNDUP(MONTH(SalesDataTable[[#This Row],[Order Date]])/3,0)</f>
        <v>Q4</v>
      </c>
      <c r="V2594" s="15">
        <f>MONTH(SalesDataTable[[#This Row],[Order Date]])</f>
        <v>12</v>
      </c>
      <c r="W2594" s="18" t="str">
        <f>TEXT(SalesDataTable[[#This Row],[Order Date]],"mmm")</f>
        <v>Dec</v>
      </c>
    </row>
    <row r="2595" spans="1:23" ht="15.6">
      <c r="A2595" s="11">
        <v>2797</v>
      </c>
      <c r="B2595" s="12">
        <v>46370</v>
      </c>
      <c r="C2595" s="11">
        <f t="shared" si="280"/>
        <v>2026</v>
      </c>
      <c r="D2595" s="13" t="str">
        <f t="shared" si="281"/>
        <v>Dec</v>
      </c>
      <c r="E2595" s="14" t="str">
        <f t="shared" si="282"/>
        <v>Q4</v>
      </c>
      <c r="F2595" s="11" t="s">
        <v>35</v>
      </c>
      <c r="G2595" s="11" t="s">
        <v>76</v>
      </c>
      <c r="H2595" s="11" t="s">
        <v>43</v>
      </c>
      <c r="I2595" s="11" t="s">
        <v>37</v>
      </c>
      <c r="J2595" s="11" t="s">
        <v>33</v>
      </c>
      <c r="K2595" s="11" t="s">
        <v>70</v>
      </c>
      <c r="L2595" s="15">
        <v>2</v>
      </c>
      <c r="M2595" s="16">
        <v>70.239999999999995</v>
      </c>
      <c r="N2595" s="17">
        <v>0.1</v>
      </c>
      <c r="O2595" s="16">
        <v>32.130000000000003</v>
      </c>
      <c r="P2595" s="16">
        <f t="shared" si="283"/>
        <v>126.432</v>
      </c>
      <c r="Q2595" s="16">
        <f t="shared" si="284"/>
        <v>64.260000000000005</v>
      </c>
      <c r="R2595" s="16">
        <f t="shared" si="285"/>
        <v>62.171999999999997</v>
      </c>
      <c r="S2595" s="18">
        <f t="shared" si="286"/>
        <v>0.49174259681093402</v>
      </c>
      <c r="T2595" s="19">
        <f>YEAR(SalesDataTable[[#This Row],[Order Date]])</f>
        <v>2026</v>
      </c>
      <c r="U2595" s="18" t="str">
        <f>"Q"&amp;ROUNDUP(MONTH(SalesDataTable[[#This Row],[Order Date]])/3,0)</f>
        <v>Q4</v>
      </c>
      <c r="V2595" s="15">
        <f>MONTH(SalesDataTable[[#This Row],[Order Date]])</f>
        <v>12</v>
      </c>
      <c r="W2595" s="18" t="str">
        <f>TEXT(SalesDataTable[[#This Row],[Order Date]],"mmm")</f>
        <v>Dec</v>
      </c>
    </row>
    <row r="2596" spans="1:23" ht="15.6">
      <c r="A2596" s="11">
        <v>2811</v>
      </c>
      <c r="B2596" s="12">
        <v>46370</v>
      </c>
      <c r="C2596" s="11">
        <f t="shared" si="280"/>
        <v>2026</v>
      </c>
      <c r="D2596" s="13" t="str">
        <f t="shared" si="281"/>
        <v>Dec</v>
      </c>
      <c r="E2596" s="14" t="str">
        <f t="shared" si="282"/>
        <v>Q4</v>
      </c>
      <c r="F2596" s="11" t="s">
        <v>30</v>
      </c>
      <c r="G2596" s="11" t="s">
        <v>65</v>
      </c>
      <c r="H2596" s="11" t="s">
        <v>43</v>
      </c>
      <c r="I2596" s="11" t="s">
        <v>40</v>
      </c>
      <c r="J2596" s="11" t="s">
        <v>33</v>
      </c>
      <c r="K2596" s="11" t="s">
        <v>41</v>
      </c>
      <c r="L2596" s="15">
        <v>5</v>
      </c>
      <c r="M2596" s="16">
        <v>145.6</v>
      </c>
      <c r="N2596" s="17">
        <v>0.15</v>
      </c>
      <c r="O2596" s="16">
        <v>81.180000000000007</v>
      </c>
      <c r="P2596" s="16">
        <f t="shared" si="283"/>
        <v>618.79999999999995</v>
      </c>
      <c r="Q2596" s="16">
        <f t="shared" si="284"/>
        <v>405.9</v>
      </c>
      <c r="R2596" s="16">
        <f t="shared" si="285"/>
        <v>212.9</v>
      </c>
      <c r="S2596" s="18">
        <f t="shared" si="286"/>
        <v>0.34405300581771198</v>
      </c>
      <c r="T2596" s="19">
        <f>YEAR(SalesDataTable[[#This Row],[Order Date]])</f>
        <v>2026</v>
      </c>
      <c r="U2596" s="18" t="str">
        <f>"Q"&amp;ROUNDUP(MONTH(SalesDataTable[[#This Row],[Order Date]])/3,0)</f>
        <v>Q4</v>
      </c>
      <c r="V2596" s="15">
        <f>MONTH(SalesDataTable[[#This Row],[Order Date]])</f>
        <v>12</v>
      </c>
      <c r="W2596" s="18" t="str">
        <f>TEXT(SalesDataTable[[#This Row],[Order Date]],"mmm")</f>
        <v>Dec</v>
      </c>
    </row>
    <row r="2597" spans="1:23" ht="15.6">
      <c r="A2597" s="11">
        <v>4037</v>
      </c>
      <c r="B2597" s="12">
        <v>46370</v>
      </c>
      <c r="C2597" s="11">
        <f t="shared" si="280"/>
        <v>2026</v>
      </c>
      <c r="D2597" s="13" t="str">
        <f t="shared" si="281"/>
        <v>Dec</v>
      </c>
      <c r="E2597" s="14" t="str">
        <f t="shared" si="282"/>
        <v>Q4</v>
      </c>
      <c r="F2597" s="11" t="s">
        <v>44</v>
      </c>
      <c r="G2597" s="11" t="s">
        <v>57</v>
      </c>
      <c r="H2597" s="11" t="s">
        <v>43</v>
      </c>
      <c r="I2597" s="11" t="s">
        <v>27</v>
      </c>
      <c r="J2597" s="11" t="s">
        <v>33</v>
      </c>
      <c r="K2597" s="11" t="s">
        <v>61</v>
      </c>
      <c r="L2597" s="15">
        <v>1</v>
      </c>
      <c r="M2597" s="16">
        <v>152.4</v>
      </c>
      <c r="N2597" s="17">
        <v>0.05</v>
      </c>
      <c r="O2597" s="16">
        <v>77.98</v>
      </c>
      <c r="P2597" s="16">
        <f t="shared" si="283"/>
        <v>144.78</v>
      </c>
      <c r="Q2597" s="16">
        <f t="shared" si="284"/>
        <v>77.98</v>
      </c>
      <c r="R2597" s="16">
        <f t="shared" si="285"/>
        <v>66.8</v>
      </c>
      <c r="S2597" s="18">
        <f t="shared" si="286"/>
        <v>0.46138969470921398</v>
      </c>
      <c r="T2597" s="19">
        <f>YEAR(SalesDataTable[[#This Row],[Order Date]])</f>
        <v>2026</v>
      </c>
      <c r="U2597" s="18" t="str">
        <f>"Q"&amp;ROUNDUP(MONTH(SalesDataTable[[#This Row],[Order Date]])/3,0)</f>
        <v>Q4</v>
      </c>
      <c r="V2597" s="15">
        <f>MONTH(SalesDataTable[[#This Row],[Order Date]])</f>
        <v>12</v>
      </c>
      <c r="W2597" s="18" t="str">
        <f>TEXT(SalesDataTable[[#This Row],[Order Date]],"mmm")</f>
        <v>Dec</v>
      </c>
    </row>
    <row r="2598" spans="1:23" ht="15.6">
      <c r="A2598" s="11">
        <v>4629</v>
      </c>
      <c r="B2598" s="12">
        <v>46370</v>
      </c>
      <c r="C2598" s="11">
        <f t="shared" si="280"/>
        <v>2026</v>
      </c>
      <c r="D2598" s="13" t="str">
        <f t="shared" si="281"/>
        <v>Dec</v>
      </c>
      <c r="E2598" s="14" t="str">
        <f t="shared" si="282"/>
        <v>Q4</v>
      </c>
      <c r="F2598" s="11" t="s">
        <v>35</v>
      </c>
      <c r="G2598" s="11" t="s">
        <v>36</v>
      </c>
      <c r="H2598" s="11" t="s">
        <v>26</v>
      </c>
      <c r="I2598" s="11" t="s">
        <v>37</v>
      </c>
      <c r="J2598" s="11" t="s">
        <v>38</v>
      </c>
      <c r="K2598" s="11" t="s">
        <v>39</v>
      </c>
      <c r="L2598" s="15">
        <v>1</v>
      </c>
      <c r="M2598" s="16">
        <v>36.17</v>
      </c>
      <c r="N2598" s="17">
        <v>0.05</v>
      </c>
      <c r="O2598" s="16">
        <v>13.87</v>
      </c>
      <c r="P2598" s="16">
        <f t="shared" si="283"/>
        <v>34.361499999999999</v>
      </c>
      <c r="Q2598" s="16">
        <f t="shared" si="284"/>
        <v>13.87</v>
      </c>
      <c r="R2598" s="16">
        <f t="shared" si="285"/>
        <v>20.491499999999998</v>
      </c>
      <c r="S2598" s="18">
        <f t="shared" si="286"/>
        <v>0.59635056676803999</v>
      </c>
      <c r="T2598" s="19">
        <f>YEAR(SalesDataTable[[#This Row],[Order Date]])</f>
        <v>2026</v>
      </c>
      <c r="U2598" s="18" t="str">
        <f>"Q"&amp;ROUNDUP(MONTH(SalesDataTable[[#This Row],[Order Date]])/3,0)</f>
        <v>Q4</v>
      </c>
      <c r="V2598" s="15">
        <f>MONTH(SalesDataTable[[#This Row],[Order Date]])</f>
        <v>12</v>
      </c>
      <c r="W2598" s="18" t="str">
        <f>TEXT(SalesDataTable[[#This Row],[Order Date]],"mmm")</f>
        <v>Dec</v>
      </c>
    </row>
    <row r="2599" spans="1:23" ht="15.6">
      <c r="A2599" s="11">
        <v>2455</v>
      </c>
      <c r="B2599" s="12">
        <v>46371</v>
      </c>
      <c r="C2599" s="11">
        <f t="shared" si="280"/>
        <v>2026</v>
      </c>
      <c r="D2599" s="13" t="str">
        <f t="shared" si="281"/>
        <v>Dec</v>
      </c>
      <c r="E2599" s="14" t="str">
        <f t="shared" si="282"/>
        <v>Q4</v>
      </c>
      <c r="F2599" s="11" t="s">
        <v>30</v>
      </c>
      <c r="G2599" s="11" t="s">
        <v>67</v>
      </c>
      <c r="H2599" s="11" t="s">
        <v>26</v>
      </c>
      <c r="I2599" s="11" t="s">
        <v>27</v>
      </c>
      <c r="J2599" s="11" t="s">
        <v>47</v>
      </c>
      <c r="K2599" s="11" t="s">
        <v>75</v>
      </c>
      <c r="L2599" s="15">
        <v>3</v>
      </c>
      <c r="M2599" s="16">
        <v>126.21</v>
      </c>
      <c r="N2599" s="17">
        <v>0.1</v>
      </c>
      <c r="O2599" s="16">
        <v>60.65</v>
      </c>
      <c r="P2599" s="16">
        <f t="shared" si="283"/>
        <v>340.767</v>
      </c>
      <c r="Q2599" s="16">
        <f t="shared" si="284"/>
        <v>181.95</v>
      </c>
      <c r="R2599" s="16">
        <f t="shared" si="285"/>
        <v>158.81700000000001</v>
      </c>
      <c r="S2599" s="18">
        <f t="shared" si="286"/>
        <v>0.466057452746305</v>
      </c>
      <c r="T2599" s="19">
        <f>YEAR(SalesDataTable[[#This Row],[Order Date]])</f>
        <v>2026</v>
      </c>
      <c r="U2599" s="18" t="str">
        <f>"Q"&amp;ROUNDUP(MONTH(SalesDataTable[[#This Row],[Order Date]])/3,0)</f>
        <v>Q4</v>
      </c>
      <c r="V2599" s="15">
        <f>MONTH(SalesDataTable[[#This Row],[Order Date]])</f>
        <v>12</v>
      </c>
      <c r="W2599" s="18" t="str">
        <f>TEXT(SalesDataTable[[#This Row],[Order Date]],"mmm")</f>
        <v>Dec</v>
      </c>
    </row>
    <row r="2600" spans="1:23" ht="15.6">
      <c r="A2600" s="11">
        <v>3184</v>
      </c>
      <c r="B2600" s="12">
        <v>46371</v>
      </c>
      <c r="C2600" s="11">
        <f t="shared" si="280"/>
        <v>2026</v>
      </c>
      <c r="D2600" s="13" t="str">
        <f t="shared" si="281"/>
        <v>Dec</v>
      </c>
      <c r="E2600" s="14" t="str">
        <f t="shared" si="282"/>
        <v>Q4</v>
      </c>
      <c r="F2600" s="11" t="s">
        <v>44</v>
      </c>
      <c r="G2600" s="11" t="s">
        <v>71</v>
      </c>
      <c r="H2600" s="11" t="s">
        <v>32</v>
      </c>
      <c r="I2600" s="11" t="s">
        <v>27</v>
      </c>
      <c r="J2600" s="11" t="s">
        <v>33</v>
      </c>
      <c r="K2600" s="11" t="s">
        <v>41</v>
      </c>
      <c r="L2600" s="15">
        <v>6</v>
      </c>
      <c r="M2600" s="16">
        <v>143.72999999999999</v>
      </c>
      <c r="N2600" s="17">
        <v>0.15</v>
      </c>
      <c r="O2600" s="16">
        <v>77.27</v>
      </c>
      <c r="P2600" s="16">
        <f t="shared" si="283"/>
        <v>733.02300000000002</v>
      </c>
      <c r="Q2600" s="16">
        <f t="shared" si="284"/>
        <v>463.62</v>
      </c>
      <c r="R2600" s="16">
        <f t="shared" si="285"/>
        <v>269.40300000000002</v>
      </c>
      <c r="S2600" s="18">
        <f t="shared" si="286"/>
        <v>0.36752325643260803</v>
      </c>
      <c r="T2600" s="19">
        <f>YEAR(SalesDataTable[[#This Row],[Order Date]])</f>
        <v>2026</v>
      </c>
      <c r="U2600" s="18" t="str">
        <f>"Q"&amp;ROUNDUP(MONTH(SalesDataTable[[#This Row],[Order Date]])/3,0)</f>
        <v>Q4</v>
      </c>
      <c r="V2600" s="15">
        <f>MONTH(SalesDataTable[[#This Row],[Order Date]])</f>
        <v>12</v>
      </c>
      <c r="W2600" s="18" t="str">
        <f>TEXT(SalesDataTable[[#This Row],[Order Date]],"mmm")</f>
        <v>Dec</v>
      </c>
    </row>
    <row r="2601" spans="1:23" ht="15.6">
      <c r="A2601" s="11">
        <v>3363</v>
      </c>
      <c r="B2601" s="12">
        <v>46371</v>
      </c>
      <c r="C2601" s="11">
        <f t="shared" si="280"/>
        <v>2026</v>
      </c>
      <c r="D2601" s="13" t="str">
        <f t="shared" si="281"/>
        <v>Dec</v>
      </c>
      <c r="E2601" s="14" t="str">
        <f t="shared" si="282"/>
        <v>Q4</v>
      </c>
      <c r="F2601" s="11" t="s">
        <v>30</v>
      </c>
      <c r="G2601" s="11" t="s">
        <v>67</v>
      </c>
      <c r="H2601" s="11" t="s">
        <v>52</v>
      </c>
      <c r="I2601" s="11" t="s">
        <v>37</v>
      </c>
      <c r="J2601" s="11" t="s">
        <v>33</v>
      </c>
      <c r="K2601" s="11" t="s">
        <v>41</v>
      </c>
      <c r="L2601" s="15">
        <v>4</v>
      </c>
      <c r="M2601" s="16">
        <v>146.38999999999999</v>
      </c>
      <c r="N2601" s="17">
        <v>0</v>
      </c>
      <c r="O2601" s="16">
        <v>78.95</v>
      </c>
      <c r="P2601" s="16">
        <f t="shared" si="283"/>
        <v>585.55999999999995</v>
      </c>
      <c r="Q2601" s="16">
        <f t="shared" si="284"/>
        <v>315.8</v>
      </c>
      <c r="R2601" s="16">
        <f t="shared" si="285"/>
        <v>269.76</v>
      </c>
      <c r="S2601" s="18">
        <f t="shared" si="286"/>
        <v>0.46068720541020602</v>
      </c>
      <c r="T2601" s="19">
        <f>YEAR(SalesDataTable[[#This Row],[Order Date]])</f>
        <v>2026</v>
      </c>
      <c r="U2601" s="18" t="str">
        <f>"Q"&amp;ROUNDUP(MONTH(SalesDataTable[[#This Row],[Order Date]])/3,0)</f>
        <v>Q4</v>
      </c>
      <c r="V2601" s="15">
        <f>MONTH(SalesDataTable[[#This Row],[Order Date]])</f>
        <v>12</v>
      </c>
      <c r="W2601" s="18" t="str">
        <f>TEXT(SalesDataTable[[#This Row],[Order Date]],"mmm")</f>
        <v>Dec</v>
      </c>
    </row>
    <row r="2602" spans="1:23" ht="15.6">
      <c r="A2602" s="11">
        <v>3373</v>
      </c>
      <c r="B2602" s="12">
        <v>46371</v>
      </c>
      <c r="C2602" s="11">
        <f t="shared" si="280"/>
        <v>2026</v>
      </c>
      <c r="D2602" s="13" t="str">
        <f t="shared" si="281"/>
        <v>Dec</v>
      </c>
      <c r="E2602" s="14" t="str">
        <f t="shared" si="282"/>
        <v>Q4</v>
      </c>
      <c r="F2602" s="11" t="s">
        <v>30</v>
      </c>
      <c r="G2602" s="11" t="s">
        <v>67</v>
      </c>
      <c r="H2602" s="11" t="s">
        <v>52</v>
      </c>
      <c r="I2602" s="11" t="s">
        <v>27</v>
      </c>
      <c r="J2602" s="11" t="s">
        <v>33</v>
      </c>
      <c r="K2602" s="11" t="s">
        <v>34</v>
      </c>
      <c r="L2602" s="15">
        <v>2</v>
      </c>
      <c r="M2602" s="16">
        <v>89.84</v>
      </c>
      <c r="N2602" s="17">
        <v>0.05</v>
      </c>
      <c r="O2602" s="16">
        <v>45.17</v>
      </c>
      <c r="P2602" s="16">
        <f t="shared" si="283"/>
        <v>170.696</v>
      </c>
      <c r="Q2602" s="16">
        <f t="shared" si="284"/>
        <v>90.34</v>
      </c>
      <c r="R2602" s="16">
        <f t="shared" si="285"/>
        <v>80.355999999999995</v>
      </c>
      <c r="S2602" s="18">
        <f t="shared" si="286"/>
        <v>0.47075502647982398</v>
      </c>
      <c r="T2602" s="19">
        <f>YEAR(SalesDataTable[[#This Row],[Order Date]])</f>
        <v>2026</v>
      </c>
      <c r="U2602" s="18" t="str">
        <f>"Q"&amp;ROUNDUP(MONTH(SalesDataTable[[#This Row],[Order Date]])/3,0)</f>
        <v>Q4</v>
      </c>
      <c r="V2602" s="15">
        <f>MONTH(SalesDataTable[[#This Row],[Order Date]])</f>
        <v>12</v>
      </c>
      <c r="W2602" s="18" t="str">
        <f>TEXT(SalesDataTable[[#This Row],[Order Date]],"mmm")</f>
        <v>Dec</v>
      </c>
    </row>
    <row r="2603" spans="1:23" ht="15.6">
      <c r="A2603" s="11">
        <v>3799</v>
      </c>
      <c r="B2603" s="12">
        <v>46371</v>
      </c>
      <c r="C2603" s="11">
        <f t="shared" si="280"/>
        <v>2026</v>
      </c>
      <c r="D2603" s="13" t="str">
        <f t="shared" si="281"/>
        <v>Dec</v>
      </c>
      <c r="E2603" s="14" t="str">
        <f t="shared" si="282"/>
        <v>Q4</v>
      </c>
      <c r="F2603" s="11" t="s">
        <v>35</v>
      </c>
      <c r="G2603" s="11" t="s">
        <v>63</v>
      </c>
      <c r="H2603" s="11" t="s">
        <v>43</v>
      </c>
      <c r="I2603" s="11" t="s">
        <v>37</v>
      </c>
      <c r="J2603" s="11" t="s">
        <v>58</v>
      </c>
      <c r="K2603" s="11" t="s">
        <v>69</v>
      </c>
      <c r="L2603" s="15">
        <v>3</v>
      </c>
      <c r="M2603" s="16">
        <v>49.67</v>
      </c>
      <c r="N2603" s="17">
        <v>0.05</v>
      </c>
      <c r="O2603" s="16">
        <v>21.5</v>
      </c>
      <c r="P2603" s="16">
        <f t="shared" si="283"/>
        <v>141.55950000000001</v>
      </c>
      <c r="Q2603" s="16">
        <f t="shared" si="284"/>
        <v>64.5</v>
      </c>
      <c r="R2603" s="16">
        <f t="shared" si="285"/>
        <v>77.0595</v>
      </c>
      <c r="S2603" s="18">
        <f t="shared" si="286"/>
        <v>0.54436120500566898</v>
      </c>
      <c r="T2603" s="19">
        <f>YEAR(SalesDataTable[[#This Row],[Order Date]])</f>
        <v>2026</v>
      </c>
      <c r="U2603" s="18" t="str">
        <f>"Q"&amp;ROUNDUP(MONTH(SalesDataTable[[#This Row],[Order Date]])/3,0)</f>
        <v>Q4</v>
      </c>
      <c r="V2603" s="15">
        <f>MONTH(SalesDataTable[[#This Row],[Order Date]])</f>
        <v>12</v>
      </c>
      <c r="W2603" s="18" t="str">
        <f>TEXT(SalesDataTable[[#This Row],[Order Date]],"mmm")</f>
        <v>Dec</v>
      </c>
    </row>
    <row r="2604" spans="1:23" ht="15.6">
      <c r="A2604" s="11">
        <v>5002</v>
      </c>
      <c r="B2604" s="12">
        <v>46371</v>
      </c>
      <c r="C2604" s="11">
        <f t="shared" si="280"/>
        <v>2026</v>
      </c>
      <c r="D2604" s="13" t="str">
        <f t="shared" si="281"/>
        <v>Dec</v>
      </c>
      <c r="E2604" s="14" t="str">
        <f t="shared" si="282"/>
        <v>Q4</v>
      </c>
      <c r="F2604" s="11" t="s">
        <v>30</v>
      </c>
      <c r="G2604" s="11" t="s">
        <v>73</v>
      </c>
      <c r="H2604" s="11" t="s">
        <v>32</v>
      </c>
      <c r="I2604" s="11" t="s">
        <v>40</v>
      </c>
      <c r="J2604" s="11" t="s">
        <v>33</v>
      </c>
      <c r="K2604" s="11" t="s">
        <v>34</v>
      </c>
      <c r="L2604" s="15">
        <v>4</v>
      </c>
      <c r="M2604" s="16">
        <v>94.3</v>
      </c>
      <c r="N2604" s="17">
        <v>0.1</v>
      </c>
      <c r="O2604" s="16">
        <v>44.36</v>
      </c>
      <c r="P2604" s="16">
        <f t="shared" si="283"/>
        <v>339.48</v>
      </c>
      <c r="Q2604" s="16">
        <f t="shared" si="284"/>
        <v>177.44</v>
      </c>
      <c r="R2604" s="16">
        <f t="shared" si="285"/>
        <v>162.04</v>
      </c>
      <c r="S2604" s="18">
        <f t="shared" si="286"/>
        <v>0.47731825144338402</v>
      </c>
      <c r="T2604" s="19">
        <f>YEAR(SalesDataTable[[#This Row],[Order Date]])</f>
        <v>2026</v>
      </c>
      <c r="U2604" s="18" t="str">
        <f>"Q"&amp;ROUNDUP(MONTH(SalesDataTable[[#This Row],[Order Date]])/3,0)</f>
        <v>Q4</v>
      </c>
      <c r="V2604" s="15">
        <f>MONTH(SalesDataTable[[#This Row],[Order Date]])</f>
        <v>12</v>
      </c>
      <c r="W2604" s="18" t="str">
        <f>TEXT(SalesDataTable[[#This Row],[Order Date]],"mmm")</f>
        <v>Dec</v>
      </c>
    </row>
    <row r="2605" spans="1:23" ht="15.6">
      <c r="A2605" s="11">
        <v>2896</v>
      </c>
      <c r="B2605" s="12">
        <v>46372</v>
      </c>
      <c r="C2605" s="11">
        <f t="shared" si="280"/>
        <v>2026</v>
      </c>
      <c r="D2605" s="13" t="str">
        <f t="shared" si="281"/>
        <v>Dec</v>
      </c>
      <c r="E2605" s="14" t="str">
        <f t="shared" si="282"/>
        <v>Q4</v>
      </c>
      <c r="F2605" s="11" t="s">
        <v>30</v>
      </c>
      <c r="G2605" s="11" t="s">
        <v>67</v>
      </c>
      <c r="H2605" s="11" t="s">
        <v>43</v>
      </c>
      <c r="I2605" s="11" t="s">
        <v>40</v>
      </c>
      <c r="J2605" s="11" t="s">
        <v>58</v>
      </c>
      <c r="K2605" s="11" t="s">
        <v>66</v>
      </c>
      <c r="L2605" s="15">
        <v>2</v>
      </c>
      <c r="M2605" s="16">
        <v>36.020000000000003</v>
      </c>
      <c r="N2605" s="17">
        <v>0.1</v>
      </c>
      <c r="O2605" s="16">
        <v>13.59</v>
      </c>
      <c r="P2605" s="16">
        <f t="shared" si="283"/>
        <v>64.835999999999999</v>
      </c>
      <c r="Q2605" s="16">
        <f t="shared" si="284"/>
        <v>27.18</v>
      </c>
      <c r="R2605" s="16">
        <f t="shared" si="285"/>
        <v>37.655999999999999</v>
      </c>
      <c r="S2605" s="18">
        <f t="shared" si="286"/>
        <v>0.58078845086063302</v>
      </c>
      <c r="T2605" s="19">
        <f>YEAR(SalesDataTable[[#This Row],[Order Date]])</f>
        <v>2026</v>
      </c>
      <c r="U2605" s="18" t="str">
        <f>"Q"&amp;ROUNDUP(MONTH(SalesDataTable[[#This Row],[Order Date]])/3,0)</f>
        <v>Q4</v>
      </c>
      <c r="V2605" s="15">
        <f>MONTH(SalesDataTable[[#This Row],[Order Date]])</f>
        <v>12</v>
      </c>
      <c r="W2605" s="18" t="str">
        <f>TEXT(SalesDataTable[[#This Row],[Order Date]],"mmm")</f>
        <v>Dec</v>
      </c>
    </row>
    <row r="2606" spans="1:23" ht="15.6">
      <c r="A2606" s="11">
        <v>3334</v>
      </c>
      <c r="B2606" s="12">
        <v>46372</v>
      </c>
      <c r="C2606" s="11">
        <f t="shared" si="280"/>
        <v>2026</v>
      </c>
      <c r="D2606" s="13" t="str">
        <f t="shared" si="281"/>
        <v>Dec</v>
      </c>
      <c r="E2606" s="14" t="str">
        <f t="shared" si="282"/>
        <v>Q4</v>
      </c>
      <c r="F2606" s="11" t="s">
        <v>30</v>
      </c>
      <c r="G2606" s="11" t="s">
        <v>73</v>
      </c>
      <c r="H2606" s="11" t="s">
        <v>26</v>
      </c>
      <c r="I2606" s="11" t="s">
        <v>27</v>
      </c>
      <c r="J2606" s="11" t="s">
        <v>33</v>
      </c>
      <c r="K2606" s="11" t="s">
        <v>61</v>
      </c>
      <c r="L2606" s="15">
        <v>1</v>
      </c>
      <c r="M2606" s="16">
        <v>154.12</v>
      </c>
      <c r="N2606" s="17">
        <v>0</v>
      </c>
      <c r="O2606" s="16">
        <v>77.45</v>
      </c>
      <c r="P2606" s="16">
        <f t="shared" si="283"/>
        <v>154.12</v>
      </c>
      <c r="Q2606" s="16">
        <f t="shared" si="284"/>
        <v>77.45</v>
      </c>
      <c r="R2606" s="16">
        <f t="shared" si="285"/>
        <v>76.67</v>
      </c>
      <c r="S2606" s="18">
        <f t="shared" si="286"/>
        <v>0.49746950428237702</v>
      </c>
      <c r="T2606" s="19">
        <f>YEAR(SalesDataTable[[#This Row],[Order Date]])</f>
        <v>2026</v>
      </c>
      <c r="U2606" s="18" t="str">
        <f>"Q"&amp;ROUNDUP(MONTH(SalesDataTable[[#This Row],[Order Date]])/3,0)</f>
        <v>Q4</v>
      </c>
      <c r="V2606" s="15">
        <f>MONTH(SalesDataTable[[#This Row],[Order Date]])</f>
        <v>12</v>
      </c>
      <c r="W2606" s="18" t="str">
        <f>TEXT(SalesDataTable[[#This Row],[Order Date]],"mmm")</f>
        <v>Dec</v>
      </c>
    </row>
    <row r="2607" spans="1:23" ht="15.6">
      <c r="A2607" s="11">
        <v>3469</v>
      </c>
      <c r="B2607" s="12">
        <v>46372</v>
      </c>
      <c r="C2607" s="11">
        <f t="shared" si="280"/>
        <v>2026</v>
      </c>
      <c r="D2607" s="13" t="str">
        <f t="shared" si="281"/>
        <v>Dec</v>
      </c>
      <c r="E2607" s="14" t="str">
        <f t="shared" si="282"/>
        <v>Q4</v>
      </c>
      <c r="F2607" s="11" t="s">
        <v>24</v>
      </c>
      <c r="G2607" s="11" t="s">
        <v>60</v>
      </c>
      <c r="H2607" s="11" t="s">
        <v>26</v>
      </c>
      <c r="I2607" s="11" t="s">
        <v>27</v>
      </c>
      <c r="J2607" s="11" t="s">
        <v>33</v>
      </c>
      <c r="K2607" s="11" t="s">
        <v>61</v>
      </c>
      <c r="L2607" s="15">
        <v>1</v>
      </c>
      <c r="M2607" s="16">
        <v>150.88</v>
      </c>
      <c r="N2607" s="17">
        <v>0.05</v>
      </c>
      <c r="O2607" s="16">
        <v>81.02</v>
      </c>
      <c r="P2607" s="16">
        <f t="shared" si="283"/>
        <v>143.33600000000001</v>
      </c>
      <c r="Q2607" s="16">
        <f t="shared" si="284"/>
        <v>81.02</v>
      </c>
      <c r="R2607" s="16">
        <f t="shared" si="285"/>
        <v>62.316000000000003</v>
      </c>
      <c r="S2607" s="18">
        <f t="shared" si="286"/>
        <v>0.43475470223809798</v>
      </c>
      <c r="T2607" s="19">
        <f>YEAR(SalesDataTable[[#This Row],[Order Date]])</f>
        <v>2026</v>
      </c>
      <c r="U2607" s="18" t="str">
        <f>"Q"&amp;ROUNDUP(MONTH(SalesDataTable[[#This Row],[Order Date]])/3,0)</f>
        <v>Q4</v>
      </c>
      <c r="V2607" s="15">
        <f>MONTH(SalesDataTable[[#This Row],[Order Date]])</f>
        <v>12</v>
      </c>
      <c r="W2607" s="18" t="str">
        <f>TEXT(SalesDataTable[[#This Row],[Order Date]],"mmm")</f>
        <v>Dec</v>
      </c>
    </row>
    <row r="2608" spans="1:23" ht="15.6">
      <c r="A2608" s="11">
        <v>569</v>
      </c>
      <c r="B2608" s="12">
        <v>46373</v>
      </c>
      <c r="C2608" s="11">
        <f t="shared" si="280"/>
        <v>2026</v>
      </c>
      <c r="D2608" s="13" t="str">
        <f t="shared" si="281"/>
        <v>Dec</v>
      </c>
      <c r="E2608" s="14" t="str">
        <f t="shared" si="282"/>
        <v>Q4</v>
      </c>
      <c r="F2608" s="11" t="s">
        <v>35</v>
      </c>
      <c r="G2608" s="11" t="s">
        <v>36</v>
      </c>
      <c r="H2608" s="11" t="s">
        <v>52</v>
      </c>
      <c r="I2608" s="11" t="s">
        <v>37</v>
      </c>
      <c r="J2608" s="11" t="s">
        <v>28</v>
      </c>
      <c r="K2608" s="11" t="s">
        <v>50</v>
      </c>
      <c r="L2608" s="15">
        <v>2</v>
      </c>
      <c r="M2608" s="16">
        <v>40.479999999999997</v>
      </c>
      <c r="N2608" s="17">
        <v>0</v>
      </c>
      <c r="O2608" s="16">
        <v>16.23</v>
      </c>
      <c r="P2608" s="16">
        <f t="shared" si="283"/>
        <v>80.959999999999994</v>
      </c>
      <c r="Q2608" s="16">
        <f t="shared" si="284"/>
        <v>32.46</v>
      </c>
      <c r="R2608" s="16">
        <f t="shared" si="285"/>
        <v>48.5</v>
      </c>
      <c r="S2608" s="18">
        <f t="shared" si="286"/>
        <v>0.59906126482213395</v>
      </c>
      <c r="T2608" s="19">
        <f>YEAR(SalesDataTable[[#This Row],[Order Date]])</f>
        <v>2026</v>
      </c>
      <c r="U2608" s="18" t="str">
        <f>"Q"&amp;ROUNDUP(MONTH(SalesDataTable[[#This Row],[Order Date]])/3,0)</f>
        <v>Q4</v>
      </c>
      <c r="V2608" s="15">
        <f>MONTH(SalesDataTable[[#This Row],[Order Date]])</f>
        <v>12</v>
      </c>
      <c r="W2608" s="18" t="str">
        <f>TEXT(SalesDataTable[[#This Row],[Order Date]],"mmm")</f>
        <v>Dec</v>
      </c>
    </row>
    <row r="2609" spans="1:23" ht="15.6">
      <c r="A2609" s="11">
        <v>2404</v>
      </c>
      <c r="B2609" s="12">
        <v>46373</v>
      </c>
      <c r="C2609" s="11">
        <f t="shared" si="280"/>
        <v>2026</v>
      </c>
      <c r="D2609" s="13" t="str">
        <f t="shared" si="281"/>
        <v>Dec</v>
      </c>
      <c r="E2609" s="14" t="str">
        <f t="shared" si="282"/>
        <v>Q4</v>
      </c>
      <c r="F2609" s="11" t="s">
        <v>35</v>
      </c>
      <c r="G2609" s="11" t="s">
        <v>63</v>
      </c>
      <c r="H2609" s="11" t="s">
        <v>52</v>
      </c>
      <c r="I2609" s="11" t="s">
        <v>40</v>
      </c>
      <c r="J2609" s="11" t="s">
        <v>38</v>
      </c>
      <c r="K2609" s="11" t="s">
        <v>72</v>
      </c>
      <c r="L2609" s="15">
        <v>3</v>
      </c>
      <c r="M2609" s="16">
        <v>163.34</v>
      </c>
      <c r="N2609" s="17">
        <v>0.1</v>
      </c>
      <c r="O2609" s="16">
        <v>88.53</v>
      </c>
      <c r="P2609" s="16">
        <f t="shared" si="283"/>
        <v>441.01799999999997</v>
      </c>
      <c r="Q2609" s="16">
        <f t="shared" si="284"/>
        <v>265.58999999999997</v>
      </c>
      <c r="R2609" s="16">
        <f t="shared" si="285"/>
        <v>175.428</v>
      </c>
      <c r="S2609" s="18">
        <f t="shared" si="286"/>
        <v>0.39777968246194001</v>
      </c>
      <c r="T2609" s="19">
        <f>YEAR(SalesDataTable[[#This Row],[Order Date]])</f>
        <v>2026</v>
      </c>
      <c r="U2609" s="18" t="str">
        <f>"Q"&amp;ROUNDUP(MONTH(SalesDataTable[[#This Row],[Order Date]])/3,0)</f>
        <v>Q4</v>
      </c>
      <c r="V2609" s="15">
        <f>MONTH(SalesDataTable[[#This Row],[Order Date]])</f>
        <v>12</v>
      </c>
      <c r="W2609" s="18" t="str">
        <f>TEXT(SalesDataTable[[#This Row],[Order Date]],"mmm")</f>
        <v>Dec</v>
      </c>
    </row>
    <row r="2610" spans="1:23" ht="15.6">
      <c r="A2610" s="11">
        <v>4682</v>
      </c>
      <c r="B2610" s="12">
        <v>46373</v>
      </c>
      <c r="C2610" s="11">
        <f t="shared" si="280"/>
        <v>2026</v>
      </c>
      <c r="D2610" s="13" t="str">
        <f t="shared" si="281"/>
        <v>Dec</v>
      </c>
      <c r="E2610" s="14" t="str">
        <f t="shared" si="282"/>
        <v>Q4</v>
      </c>
      <c r="F2610" s="11" t="s">
        <v>44</v>
      </c>
      <c r="G2610" s="11" t="s">
        <v>45</v>
      </c>
      <c r="H2610" s="11" t="s">
        <v>43</v>
      </c>
      <c r="I2610" s="11" t="s">
        <v>37</v>
      </c>
      <c r="J2610" s="11" t="s">
        <v>58</v>
      </c>
      <c r="K2610" s="11" t="s">
        <v>59</v>
      </c>
      <c r="L2610" s="15">
        <v>2</v>
      </c>
      <c r="M2610" s="16">
        <v>40.89</v>
      </c>
      <c r="N2610" s="17">
        <v>0</v>
      </c>
      <c r="O2610" s="16">
        <v>14.95</v>
      </c>
      <c r="P2610" s="16">
        <f t="shared" si="283"/>
        <v>81.78</v>
      </c>
      <c r="Q2610" s="16">
        <f t="shared" si="284"/>
        <v>29.9</v>
      </c>
      <c r="R2610" s="16">
        <f t="shared" si="285"/>
        <v>51.88</v>
      </c>
      <c r="S2610" s="18">
        <f t="shared" si="286"/>
        <v>0.63438493519197803</v>
      </c>
      <c r="T2610" s="19">
        <f>YEAR(SalesDataTable[[#This Row],[Order Date]])</f>
        <v>2026</v>
      </c>
      <c r="U2610" s="18" t="str">
        <f>"Q"&amp;ROUNDUP(MONTH(SalesDataTable[[#This Row],[Order Date]])/3,0)</f>
        <v>Q4</v>
      </c>
      <c r="V2610" s="15">
        <f>MONTH(SalesDataTable[[#This Row],[Order Date]])</f>
        <v>12</v>
      </c>
      <c r="W2610" s="18" t="str">
        <f>TEXT(SalesDataTable[[#This Row],[Order Date]],"mmm")</f>
        <v>Dec</v>
      </c>
    </row>
    <row r="2611" spans="1:23" ht="15.6">
      <c r="A2611" s="11">
        <v>4888</v>
      </c>
      <c r="B2611" s="12">
        <v>46373</v>
      </c>
      <c r="C2611" s="11">
        <f t="shared" si="280"/>
        <v>2026</v>
      </c>
      <c r="D2611" s="13" t="str">
        <f t="shared" si="281"/>
        <v>Dec</v>
      </c>
      <c r="E2611" s="14" t="str">
        <f t="shared" si="282"/>
        <v>Q4</v>
      </c>
      <c r="F2611" s="11" t="s">
        <v>35</v>
      </c>
      <c r="G2611" s="11" t="s">
        <v>36</v>
      </c>
      <c r="H2611" s="11" t="s">
        <v>52</v>
      </c>
      <c r="I2611" s="11" t="s">
        <v>37</v>
      </c>
      <c r="J2611" s="11" t="s">
        <v>58</v>
      </c>
      <c r="K2611" s="11" t="s">
        <v>59</v>
      </c>
      <c r="L2611" s="15">
        <v>1</v>
      </c>
      <c r="M2611" s="16">
        <v>40.159999999999997</v>
      </c>
      <c r="N2611" s="17">
        <v>0.15</v>
      </c>
      <c r="O2611" s="16">
        <v>14.46</v>
      </c>
      <c r="P2611" s="16">
        <f t="shared" si="283"/>
        <v>34.136000000000003</v>
      </c>
      <c r="Q2611" s="16">
        <f t="shared" si="284"/>
        <v>14.46</v>
      </c>
      <c r="R2611" s="16">
        <f t="shared" si="285"/>
        <v>19.675999999999998</v>
      </c>
      <c r="S2611" s="18">
        <f t="shared" si="286"/>
        <v>0.576400281228029</v>
      </c>
      <c r="T2611" s="19">
        <f>YEAR(SalesDataTable[[#This Row],[Order Date]])</f>
        <v>2026</v>
      </c>
      <c r="U2611" s="18" t="str">
        <f>"Q"&amp;ROUNDUP(MONTH(SalesDataTable[[#This Row],[Order Date]])/3,0)</f>
        <v>Q4</v>
      </c>
      <c r="V2611" s="15">
        <f>MONTH(SalesDataTable[[#This Row],[Order Date]])</f>
        <v>12</v>
      </c>
      <c r="W2611" s="18" t="str">
        <f>TEXT(SalesDataTable[[#This Row],[Order Date]],"mmm")</f>
        <v>Dec</v>
      </c>
    </row>
    <row r="2612" spans="1:23" ht="15.6">
      <c r="A2612" s="11">
        <v>4923</v>
      </c>
      <c r="B2612" s="12">
        <v>46373</v>
      </c>
      <c r="C2612" s="11">
        <f t="shared" si="280"/>
        <v>2026</v>
      </c>
      <c r="D2612" s="13" t="str">
        <f t="shared" si="281"/>
        <v>Dec</v>
      </c>
      <c r="E2612" s="14" t="str">
        <f t="shared" si="282"/>
        <v>Q4</v>
      </c>
      <c r="F2612" s="11" t="s">
        <v>44</v>
      </c>
      <c r="G2612" s="11" t="s">
        <v>71</v>
      </c>
      <c r="H2612" s="11" t="s">
        <v>26</v>
      </c>
      <c r="I2612" s="11" t="s">
        <v>37</v>
      </c>
      <c r="J2612" s="11" t="s">
        <v>47</v>
      </c>
      <c r="K2612" s="11" t="s">
        <v>64</v>
      </c>
      <c r="L2612" s="15">
        <v>2</v>
      </c>
      <c r="M2612" s="16">
        <v>79.86</v>
      </c>
      <c r="N2612" s="17">
        <v>0</v>
      </c>
      <c r="O2612" s="16">
        <v>39.049999999999997</v>
      </c>
      <c r="P2612" s="16">
        <f t="shared" si="283"/>
        <v>159.72</v>
      </c>
      <c r="Q2612" s="16">
        <f t="shared" si="284"/>
        <v>78.099999999999994</v>
      </c>
      <c r="R2612" s="16">
        <f t="shared" si="285"/>
        <v>81.62</v>
      </c>
      <c r="S2612" s="18">
        <f t="shared" si="286"/>
        <v>0.51101928374655603</v>
      </c>
      <c r="T2612" s="19">
        <f>YEAR(SalesDataTable[[#This Row],[Order Date]])</f>
        <v>2026</v>
      </c>
      <c r="U2612" s="18" t="str">
        <f>"Q"&amp;ROUNDUP(MONTH(SalesDataTable[[#This Row],[Order Date]])/3,0)</f>
        <v>Q4</v>
      </c>
      <c r="V2612" s="15">
        <f>MONTH(SalesDataTable[[#This Row],[Order Date]])</f>
        <v>12</v>
      </c>
      <c r="W2612" s="18" t="str">
        <f>TEXT(SalesDataTable[[#This Row],[Order Date]],"mmm")</f>
        <v>Dec</v>
      </c>
    </row>
    <row r="2613" spans="1:23" ht="15.6">
      <c r="A2613" s="11">
        <v>131</v>
      </c>
      <c r="B2613" s="12">
        <v>46374</v>
      </c>
      <c r="C2613" s="11">
        <f t="shared" si="280"/>
        <v>2026</v>
      </c>
      <c r="D2613" s="13" t="str">
        <f t="shared" si="281"/>
        <v>Dec</v>
      </c>
      <c r="E2613" s="14" t="str">
        <f t="shared" si="282"/>
        <v>Q4</v>
      </c>
      <c r="F2613" s="11" t="s">
        <v>30</v>
      </c>
      <c r="G2613" s="11" t="s">
        <v>65</v>
      </c>
      <c r="H2613" s="11" t="s">
        <v>52</v>
      </c>
      <c r="I2613" s="11" t="s">
        <v>27</v>
      </c>
      <c r="J2613" s="11" t="s">
        <v>47</v>
      </c>
      <c r="K2613" s="11" t="s">
        <v>75</v>
      </c>
      <c r="L2613" s="15">
        <v>2</v>
      </c>
      <c r="M2613" s="16">
        <v>123.42</v>
      </c>
      <c r="N2613" s="17">
        <v>0.1</v>
      </c>
      <c r="O2613" s="16">
        <v>60.03</v>
      </c>
      <c r="P2613" s="16">
        <f t="shared" si="283"/>
        <v>222.15600000000001</v>
      </c>
      <c r="Q2613" s="16">
        <f t="shared" si="284"/>
        <v>120.06</v>
      </c>
      <c r="R2613" s="16">
        <f t="shared" si="285"/>
        <v>102.096</v>
      </c>
      <c r="S2613" s="18">
        <f t="shared" si="286"/>
        <v>0.459568951547561</v>
      </c>
      <c r="T2613" s="19">
        <f>YEAR(SalesDataTable[[#This Row],[Order Date]])</f>
        <v>2026</v>
      </c>
      <c r="U2613" s="18" t="str">
        <f>"Q"&amp;ROUNDUP(MONTH(SalesDataTable[[#This Row],[Order Date]])/3,0)</f>
        <v>Q4</v>
      </c>
      <c r="V2613" s="15">
        <f>MONTH(SalesDataTable[[#This Row],[Order Date]])</f>
        <v>12</v>
      </c>
      <c r="W2613" s="18" t="str">
        <f>TEXT(SalesDataTable[[#This Row],[Order Date]],"mmm")</f>
        <v>Dec</v>
      </c>
    </row>
    <row r="2614" spans="1:23" ht="15.6">
      <c r="A2614" s="11">
        <v>349</v>
      </c>
      <c r="B2614" s="12">
        <v>46374</v>
      </c>
      <c r="C2614" s="11">
        <f t="shared" si="280"/>
        <v>2026</v>
      </c>
      <c r="D2614" s="13" t="str">
        <f t="shared" si="281"/>
        <v>Dec</v>
      </c>
      <c r="E2614" s="14" t="str">
        <f t="shared" si="282"/>
        <v>Q4</v>
      </c>
      <c r="F2614" s="11" t="s">
        <v>35</v>
      </c>
      <c r="G2614" s="11" t="s">
        <v>36</v>
      </c>
      <c r="H2614" s="11" t="s">
        <v>26</v>
      </c>
      <c r="I2614" s="11" t="s">
        <v>27</v>
      </c>
      <c r="J2614" s="11" t="s">
        <v>38</v>
      </c>
      <c r="K2614" s="11" t="s">
        <v>56</v>
      </c>
      <c r="L2614" s="15">
        <v>1</v>
      </c>
      <c r="M2614" s="16">
        <v>47.61</v>
      </c>
      <c r="N2614" s="17">
        <v>0.05</v>
      </c>
      <c r="O2614" s="16">
        <v>18.18</v>
      </c>
      <c r="P2614" s="16">
        <f t="shared" si="283"/>
        <v>45.229500000000002</v>
      </c>
      <c r="Q2614" s="16">
        <f t="shared" si="284"/>
        <v>18.18</v>
      </c>
      <c r="R2614" s="16">
        <f t="shared" si="285"/>
        <v>27.049499999999998</v>
      </c>
      <c r="S2614" s="18">
        <f t="shared" si="286"/>
        <v>0.59804994527907696</v>
      </c>
      <c r="T2614" s="19">
        <f>YEAR(SalesDataTable[[#This Row],[Order Date]])</f>
        <v>2026</v>
      </c>
      <c r="U2614" s="18" t="str">
        <f>"Q"&amp;ROUNDUP(MONTH(SalesDataTable[[#This Row],[Order Date]])/3,0)</f>
        <v>Q4</v>
      </c>
      <c r="V2614" s="15">
        <f>MONTH(SalesDataTable[[#This Row],[Order Date]])</f>
        <v>12</v>
      </c>
      <c r="W2614" s="18" t="str">
        <f>TEXT(SalesDataTable[[#This Row],[Order Date]],"mmm")</f>
        <v>Dec</v>
      </c>
    </row>
    <row r="2615" spans="1:23" ht="15.6">
      <c r="A2615" s="11">
        <v>1131</v>
      </c>
      <c r="B2615" s="12">
        <v>46374</v>
      </c>
      <c r="C2615" s="11">
        <f t="shared" si="280"/>
        <v>2026</v>
      </c>
      <c r="D2615" s="13" t="str">
        <f t="shared" si="281"/>
        <v>Dec</v>
      </c>
      <c r="E2615" s="14" t="str">
        <f t="shared" si="282"/>
        <v>Q4</v>
      </c>
      <c r="F2615" s="11" t="s">
        <v>44</v>
      </c>
      <c r="G2615" s="11" t="s">
        <v>57</v>
      </c>
      <c r="H2615" s="11" t="s">
        <v>26</v>
      </c>
      <c r="I2615" s="11" t="s">
        <v>27</v>
      </c>
      <c r="J2615" s="11" t="s">
        <v>33</v>
      </c>
      <c r="K2615" s="11" t="s">
        <v>34</v>
      </c>
      <c r="L2615" s="15">
        <v>2</v>
      </c>
      <c r="M2615" s="16">
        <v>93.88</v>
      </c>
      <c r="N2615" s="17">
        <v>0.1</v>
      </c>
      <c r="O2615" s="16">
        <v>45.89</v>
      </c>
      <c r="P2615" s="16">
        <f t="shared" si="283"/>
        <v>168.98400000000001</v>
      </c>
      <c r="Q2615" s="16">
        <f t="shared" si="284"/>
        <v>91.78</v>
      </c>
      <c r="R2615" s="16">
        <f t="shared" si="285"/>
        <v>77.203999999999994</v>
      </c>
      <c r="S2615" s="18">
        <f t="shared" si="286"/>
        <v>0.456871656488188</v>
      </c>
      <c r="T2615" s="19">
        <f>YEAR(SalesDataTable[[#This Row],[Order Date]])</f>
        <v>2026</v>
      </c>
      <c r="U2615" s="18" t="str">
        <f>"Q"&amp;ROUNDUP(MONTH(SalesDataTable[[#This Row],[Order Date]])/3,0)</f>
        <v>Q4</v>
      </c>
      <c r="V2615" s="15">
        <f>MONTH(SalesDataTable[[#This Row],[Order Date]])</f>
        <v>12</v>
      </c>
      <c r="W2615" s="18" t="str">
        <f>TEXT(SalesDataTable[[#This Row],[Order Date]],"mmm")</f>
        <v>Dec</v>
      </c>
    </row>
    <row r="2616" spans="1:23" ht="15.6">
      <c r="A2616" s="11">
        <v>2738</v>
      </c>
      <c r="B2616" s="12">
        <v>46374</v>
      </c>
      <c r="C2616" s="11">
        <f t="shared" si="280"/>
        <v>2026</v>
      </c>
      <c r="D2616" s="13" t="str">
        <f t="shared" si="281"/>
        <v>Dec</v>
      </c>
      <c r="E2616" s="14" t="str">
        <f t="shared" si="282"/>
        <v>Q4</v>
      </c>
      <c r="F2616" s="11" t="s">
        <v>30</v>
      </c>
      <c r="G2616" s="11" t="s">
        <v>65</v>
      </c>
      <c r="H2616" s="11" t="s">
        <v>26</v>
      </c>
      <c r="I2616" s="11" t="s">
        <v>37</v>
      </c>
      <c r="J2616" s="11" t="s">
        <v>33</v>
      </c>
      <c r="K2616" s="11" t="s">
        <v>41</v>
      </c>
      <c r="L2616" s="15">
        <v>3</v>
      </c>
      <c r="M2616" s="16">
        <v>145.43</v>
      </c>
      <c r="N2616" s="17">
        <v>0.05</v>
      </c>
      <c r="O2616" s="16">
        <v>81.72</v>
      </c>
      <c r="P2616" s="16">
        <f t="shared" si="283"/>
        <v>414.47550000000001</v>
      </c>
      <c r="Q2616" s="16">
        <f t="shared" si="284"/>
        <v>245.16</v>
      </c>
      <c r="R2616" s="16">
        <f t="shared" si="285"/>
        <v>169.31549999999999</v>
      </c>
      <c r="S2616" s="18">
        <f t="shared" si="286"/>
        <v>0.40850544845232101</v>
      </c>
      <c r="T2616" s="19">
        <f>YEAR(SalesDataTable[[#This Row],[Order Date]])</f>
        <v>2026</v>
      </c>
      <c r="U2616" s="18" t="str">
        <f>"Q"&amp;ROUNDUP(MONTH(SalesDataTable[[#This Row],[Order Date]])/3,0)</f>
        <v>Q4</v>
      </c>
      <c r="V2616" s="15">
        <f>MONTH(SalesDataTable[[#This Row],[Order Date]])</f>
        <v>12</v>
      </c>
      <c r="W2616" s="18" t="str">
        <f>TEXT(SalesDataTable[[#This Row],[Order Date]],"mmm")</f>
        <v>Dec</v>
      </c>
    </row>
    <row r="2617" spans="1:23" ht="15.6">
      <c r="A2617" s="11">
        <v>4400</v>
      </c>
      <c r="B2617" s="12">
        <v>46374</v>
      </c>
      <c r="C2617" s="11">
        <f t="shared" si="280"/>
        <v>2026</v>
      </c>
      <c r="D2617" s="13" t="str">
        <f t="shared" si="281"/>
        <v>Dec</v>
      </c>
      <c r="E2617" s="14" t="str">
        <f t="shared" si="282"/>
        <v>Q4</v>
      </c>
      <c r="F2617" s="11" t="s">
        <v>44</v>
      </c>
      <c r="G2617" s="11" t="s">
        <v>45</v>
      </c>
      <c r="H2617" s="11" t="s">
        <v>26</v>
      </c>
      <c r="I2617" s="11" t="s">
        <v>27</v>
      </c>
      <c r="J2617" s="11" t="s">
        <v>38</v>
      </c>
      <c r="K2617" s="11" t="s">
        <v>39</v>
      </c>
      <c r="L2617" s="15">
        <v>2</v>
      </c>
      <c r="M2617" s="16">
        <v>36.89</v>
      </c>
      <c r="N2617" s="17">
        <v>0.1</v>
      </c>
      <c r="O2617" s="16">
        <v>13.74</v>
      </c>
      <c r="P2617" s="16">
        <f t="shared" si="283"/>
        <v>66.402000000000001</v>
      </c>
      <c r="Q2617" s="16">
        <f t="shared" si="284"/>
        <v>27.48</v>
      </c>
      <c r="R2617" s="16">
        <f t="shared" si="285"/>
        <v>38.921999999999997</v>
      </c>
      <c r="S2617" s="18">
        <f t="shared" si="286"/>
        <v>0.58615704346254605</v>
      </c>
      <c r="T2617" s="19">
        <f>YEAR(SalesDataTable[[#This Row],[Order Date]])</f>
        <v>2026</v>
      </c>
      <c r="U2617" s="18" t="str">
        <f>"Q"&amp;ROUNDUP(MONTH(SalesDataTable[[#This Row],[Order Date]])/3,0)</f>
        <v>Q4</v>
      </c>
      <c r="V2617" s="15">
        <f>MONTH(SalesDataTable[[#This Row],[Order Date]])</f>
        <v>12</v>
      </c>
      <c r="W2617" s="18" t="str">
        <f>TEXT(SalesDataTable[[#This Row],[Order Date]],"mmm")</f>
        <v>Dec</v>
      </c>
    </row>
    <row r="2618" spans="1:23" ht="15.6">
      <c r="A2618" s="11">
        <v>3122</v>
      </c>
      <c r="B2618" s="12">
        <v>46375</v>
      </c>
      <c r="C2618" s="11">
        <f t="shared" si="280"/>
        <v>2026</v>
      </c>
      <c r="D2618" s="13" t="str">
        <f t="shared" si="281"/>
        <v>Dec</v>
      </c>
      <c r="E2618" s="14" t="str">
        <f t="shared" si="282"/>
        <v>Q4</v>
      </c>
      <c r="F2618" s="11" t="s">
        <v>24</v>
      </c>
      <c r="G2618" s="11" t="s">
        <v>25</v>
      </c>
      <c r="H2618" s="11" t="s">
        <v>52</v>
      </c>
      <c r="I2618" s="11" t="s">
        <v>27</v>
      </c>
      <c r="J2618" s="11" t="s">
        <v>33</v>
      </c>
      <c r="K2618" s="11" t="s">
        <v>41</v>
      </c>
      <c r="L2618" s="15">
        <v>1</v>
      </c>
      <c r="M2618" s="16">
        <v>145.44</v>
      </c>
      <c r="N2618" s="17">
        <v>0.1</v>
      </c>
      <c r="O2618" s="16">
        <v>80.42</v>
      </c>
      <c r="P2618" s="16">
        <f t="shared" si="283"/>
        <v>130.89599999999999</v>
      </c>
      <c r="Q2618" s="16">
        <f t="shared" si="284"/>
        <v>80.42</v>
      </c>
      <c r="R2618" s="16">
        <f t="shared" si="285"/>
        <v>50.475999999999999</v>
      </c>
      <c r="S2618" s="18">
        <f t="shared" si="286"/>
        <v>0.38561911746730199</v>
      </c>
      <c r="T2618" s="19">
        <f>YEAR(SalesDataTable[[#This Row],[Order Date]])</f>
        <v>2026</v>
      </c>
      <c r="U2618" s="18" t="str">
        <f>"Q"&amp;ROUNDUP(MONTH(SalesDataTable[[#This Row],[Order Date]])/3,0)</f>
        <v>Q4</v>
      </c>
      <c r="V2618" s="15">
        <f>MONTH(SalesDataTable[[#This Row],[Order Date]])</f>
        <v>12</v>
      </c>
      <c r="W2618" s="18" t="str">
        <f>TEXT(SalesDataTable[[#This Row],[Order Date]],"mmm")</f>
        <v>Dec</v>
      </c>
    </row>
    <row r="2619" spans="1:23" ht="15.6">
      <c r="A2619" s="11">
        <v>4572</v>
      </c>
      <c r="B2619" s="12">
        <v>46375</v>
      </c>
      <c r="C2619" s="11">
        <f t="shared" si="280"/>
        <v>2026</v>
      </c>
      <c r="D2619" s="13" t="str">
        <f t="shared" si="281"/>
        <v>Dec</v>
      </c>
      <c r="E2619" s="14" t="str">
        <f t="shared" si="282"/>
        <v>Q4</v>
      </c>
      <c r="F2619" s="11" t="s">
        <v>24</v>
      </c>
      <c r="G2619" s="11" t="s">
        <v>74</v>
      </c>
      <c r="H2619" s="11" t="s">
        <v>26</v>
      </c>
      <c r="I2619" s="11" t="s">
        <v>37</v>
      </c>
      <c r="J2619" s="11" t="s">
        <v>58</v>
      </c>
      <c r="K2619" s="11" t="s">
        <v>69</v>
      </c>
      <c r="L2619" s="15">
        <v>2</v>
      </c>
      <c r="M2619" s="16">
        <v>51.56</v>
      </c>
      <c r="N2619" s="17">
        <v>0</v>
      </c>
      <c r="O2619" s="16">
        <v>21.9</v>
      </c>
      <c r="P2619" s="16">
        <f t="shared" si="283"/>
        <v>103.12</v>
      </c>
      <c r="Q2619" s="16">
        <f t="shared" si="284"/>
        <v>43.8</v>
      </c>
      <c r="R2619" s="16">
        <f t="shared" si="285"/>
        <v>59.32</v>
      </c>
      <c r="S2619" s="18">
        <f t="shared" si="286"/>
        <v>0.57525213343677295</v>
      </c>
      <c r="T2619" s="19">
        <f>YEAR(SalesDataTable[[#This Row],[Order Date]])</f>
        <v>2026</v>
      </c>
      <c r="U2619" s="18" t="str">
        <f>"Q"&amp;ROUNDUP(MONTH(SalesDataTable[[#This Row],[Order Date]])/3,0)</f>
        <v>Q4</v>
      </c>
      <c r="V2619" s="15">
        <f>MONTH(SalesDataTable[[#This Row],[Order Date]])</f>
        <v>12</v>
      </c>
      <c r="W2619" s="18" t="str">
        <f>TEXT(SalesDataTable[[#This Row],[Order Date]],"mmm")</f>
        <v>Dec</v>
      </c>
    </row>
    <row r="2620" spans="1:23" ht="15.6">
      <c r="A2620" s="11">
        <v>4783</v>
      </c>
      <c r="B2620" s="12">
        <v>46375</v>
      </c>
      <c r="C2620" s="11">
        <f t="shared" si="280"/>
        <v>2026</v>
      </c>
      <c r="D2620" s="13" t="str">
        <f t="shared" si="281"/>
        <v>Dec</v>
      </c>
      <c r="E2620" s="14" t="str">
        <f t="shared" si="282"/>
        <v>Q4</v>
      </c>
      <c r="F2620" s="11" t="s">
        <v>44</v>
      </c>
      <c r="G2620" s="11" t="s">
        <v>55</v>
      </c>
      <c r="H2620" s="11" t="s">
        <v>26</v>
      </c>
      <c r="I2620" s="11" t="s">
        <v>37</v>
      </c>
      <c r="J2620" s="11" t="s">
        <v>47</v>
      </c>
      <c r="K2620" s="11" t="s">
        <v>75</v>
      </c>
      <c r="L2620" s="15">
        <v>2</v>
      </c>
      <c r="M2620" s="16">
        <v>122</v>
      </c>
      <c r="N2620" s="17">
        <v>0.15</v>
      </c>
      <c r="O2620" s="16">
        <v>60.01</v>
      </c>
      <c r="P2620" s="16">
        <f t="shared" si="283"/>
        <v>207.4</v>
      </c>
      <c r="Q2620" s="16">
        <f t="shared" si="284"/>
        <v>120.02</v>
      </c>
      <c r="R2620" s="16">
        <f t="shared" si="285"/>
        <v>87.38</v>
      </c>
      <c r="S2620" s="18">
        <f t="shared" si="286"/>
        <v>0.42131147540983599</v>
      </c>
      <c r="T2620" s="19">
        <f>YEAR(SalesDataTable[[#This Row],[Order Date]])</f>
        <v>2026</v>
      </c>
      <c r="U2620" s="18" t="str">
        <f>"Q"&amp;ROUNDUP(MONTH(SalesDataTable[[#This Row],[Order Date]])/3,0)</f>
        <v>Q4</v>
      </c>
      <c r="V2620" s="15">
        <f>MONTH(SalesDataTable[[#This Row],[Order Date]])</f>
        <v>12</v>
      </c>
      <c r="W2620" s="18" t="str">
        <f>TEXT(SalesDataTable[[#This Row],[Order Date]],"mmm")</f>
        <v>Dec</v>
      </c>
    </row>
    <row r="2621" spans="1:23" ht="15.6">
      <c r="A2621" s="11">
        <v>5055</v>
      </c>
      <c r="B2621" s="12">
        <v>46375</v>
      </c>
      <c r="C2621" s="11">
        <f t="shared" si="280"/>
        <v>2026</v>
      </c>
      <c r="D2621" s="13" t="str">
        <f t="shared" si="281"/>
        <v>Dec</v>
      </c>
      <c r="E2621" s="14" t="str">
        <f t="shared" si="282"/>
        <v>Q4</v>
      </c>
      <c r="F2621" s="11" t="s">
        <v>35</v>
      </c>
      <c r="G2621" s="11" t="s">
        <v>42</v>
      </c>
      <c r="H2621" s="11" t="s">
        <v>52</v>
      </c>
      <c r="I2621" s="11" t="s">
        <v>37</v>
      </c>
      <c r="J2621" s="11" t="s">
        <v>33</v>
      </c>
      <c r="K2621" s="11" t="s">
        <v>70</v>
      </c>
      <c r="L2621" s="15">
        <v>1</v>
      </c>
      <c r="M2621" s="16">
        <v>71.89</v>
      </c>
      <c r="N2621" s="17">
        <v>0.15</v>
      </c>
      <c r="O2621" s="16">
        <v>32.409999999999997</v>
      </c>
      <c r="P2621" s="16">
        <f t="shared" si="283"/>
        <v>61.106499999999997</v>
      </c>
      <c r="Q2621" s="16">
        <f t="shared" si="284"/>
        <v>32.409999999999997</v>
      </c>
      <c r="R2621" s="16">
        <f t="shared" si="285"/>
        <v>28.6965</v>
      </c>
      <c r="S2621" s="18">
        <f t="shared" si="286"/>
        <v>0.46961452545964799</v>
      </c>
      <c r="T2621" s="19">
        <f>YEAR(SalesDataTable[[#This Row],[Order Date]])</f>
        <v>2026</v>
      </c>
      <c r="U2621" s="18" t="str">
        <f>"Q"&amp;ROUNDUP(MONTH(SalesDataTable[[#This Row],[Order Date]])/3,0)</f>
        <v>Q4</v>
      </c>
      <c r="V2621" s="15">
        <f>MONTH(SalesDataTable[[#This Row],[Order Date]])</f>
        <v>12</v>
      </c>
      <c r="W2621" s="18" t="str">
        <f>TEXT(SalesDataTable[[#This Row],[Order Date]],"mmm")</f>
        <v>Dec</v>
      </c>
    </row>
    <row r="2622" spans="1:23" ht="15.6">
      <c r="A2622" s="11">
        <v>5100</v>
      </c>
      <c r="B2622" s="12">
        <v>46375</v>
      </c>
      <c r="C2622" s="11">
        <f t="shared" si="280"/>
        <v>2026</v>
      </c>
      <c r="D2622" s="13" t="str">
        <f t="shared" si="281"/>
        <v>Dec</v>
      </c>
      <c r="E2622" s="14" t="str">
        <f t="shared" si="282"/>
        <v>Q4</v>
      </c>
      <c r="F2622" s="11" t="s">
        <v>35</v>
      </c>
      <c r="G2622" s="11" t="s">
        <v>49</v>
      </c>
      <c r="H2622" s="11" t="s">
        <v>26</v>
      </c>
      <c r="I2622" s="11" t="s">
        <v>27</v>
      </c>
      <c r="J2622" s="11" t="s">
        <v>33</v>
      </c>
      <c r="K2622" s="11" t="s">
        <v>70</v>
      </c>
      <c r="L2622" s="15">
        <v>2</v>
      </c>
      <c r="M2622" s="16">
        <v>70.59</v>
      </c>
      <c r="N2622" s="17">
        <v>0.15</v>
      </c>
      <c r="O2622" s="16">
        <v>31.56</v>
      </c>
      <c r="P2622" s="16">
        <f t="shared" si="283"/>
        <v>120.003</v>
      </c>
      <c r="Q2622" s="16">
        <f t="shared" si="284"/>
        <v>63.12</v>
      </c>
      <c r="R2622" s="16">
        <f t="shared" si="285"/>
        <v>56.883000000000003</v>
      </c>
      <c r="S2622" s="18">
        <f t="shared" si="286"/>
        <v>0.47401314967125802</v>
      </c>
      <c r="T2622" s="19">
        <f>YEAR(SalesDataTable[[#This Row],[Order Date]])</f>
        <v>2026</v>
      </c>
      <c r="U2622" s="18" t="str">
        <f>"Q"&amp;ROUNDUP(MONTH(SalesDataTable[[#This Row],[Order Date]])/3,0)</f>
        <v>Q4</v>
      </c>
      <c r="V2622" s="15">
        <f>MONTH(SalesDataTable[[#This Row],[Order Date]])</f>
        <v>12</v>
      </c>
      <c r="W2622" s="18" t="str">
        <f>TEXT(SalesDataTable[[#This Row],[Order Date]],"mmm")</f>
        <v>Dec</v>
      </c>
    </row>
    <row r="2623" spans="1:23" ht="15.6">
      <c r="A2623" s="11">
        <v>488</v>
      </c>
      <c r="B2623" s="12">
        <v>46376</v>
      </c>
      <c r="C2623" s="11">
        <f t="shared" si="280"/>
        <v>2026</v>
      </c>
      <c r="D2623" s="13" t="str">
        <f t="shared" si="281"/>
        <v>Dec</v>
      </c>
      <c r="E2623" s="14" t="str">
        <f t="shared" si="282"/>
        <v>Q4</v>
      </c>
      <c r="F2623" s="11" t="s">
        <v>44</v>
      </c>
      <c r="G2623" s="11" t="s">
        <v>55</v>
      </c>
      <c r="H2623" s="11" t="s">
        <v>26</v>
      </c>
      <c r="I2623" s="11" t="s">
        <v>27</v>
      </c>
      <c r="J2623" s="11" t="s">
        <v>33</v>
      </c>
      <c r="K2623" s="11" t="s">
        <v>41</v>
      </c>
      <c r="L2623" s="15">
        <v>4</v>
      </c>
      <c r="M2623" s="16">
        <v>141.91</v>
      </c>
      <c r="N2623" s="17">
        <v>0.05</v>
      </c>
      <c r="O2623" s="16">
        <v>80.260000000000005</v>
      </c>
      <c r="P2623" s="16">
        <f t="shared" si="283"/>
        <v>539.25800000000004</v>
      </c>
      <c r="Q2623" s="16">
        <f t="shared" si="284"/>
        <v>321.04000000000002</v>
      </c>
      <c r="R2623" s="16">
        <f t="shared" si="285"/>
        <v>218.21799999999999</v>
      </c>
      <c r="S2623" s="18">
        <f t="shared" si="286"/>
        <v>0.404663444955847</v>
      </c>
      <c r="T2623" s="19">
        <f>YEAR(SalesDataTable[[#This Row],[Order Date]])</f>
        <v>2026</v>
      </c>
      <c r="U2623" s="18" t="str">
        <f>"Q"&amp;ROUNDUP(MONTH(SalesDataTable[[#This Row],[Order Date]])/3,0)</f>
        <v>Q4</v>
      </c>
      <c r="V2623" s="15">
        <f>MONTH(SalesDataTable[[#This Row],[Order Date]])</f>
        <v>12</v>
      </c>
      <c r="W2623" s="18" t="str">
        <f>TEXT(SalesDataTable[[#This Row],[Order Date]],"mmm")</f>
        <v>Dec</v>
      </c>
    </row>
    <row r="2624" spans="1:23" ht="15.6">
      <c r="A2624" s="11">
        <v>710</v>
      </c>
      <c r="B2624" s="12">
        <v>46376</v>
      </c>
      <c r="C2624" s="11">
        <f t="shared" si="280"/>
        <v>2026</v>
      </c>
      <c r="D2624" s="13" t="str">
        <f t="shared" si="281"/>
        <v>Dec</v>
      </c>
      <c r="E2624" s="14" t="str">
        <f t="shared" si="282"/>
        <v>Q4</v>
      </c>
      <c r="F2624" s="11" t="s">
        <v>30</v>
      </c>
      <c r="G2624" s="11" t="s">
        <v>51</v>
      </c>
      <c r="H2624" s="11" t="s">
        <v>32</v>
      </c>
      <c r="I2624" s="11" t="s">
        <v>40</v>
      </c>
      <c r="J2624" s="11" t="s">
        <v>33</v>
      </c>
      <c r="K2624" s="11" t="s">
        <v>41</v>
      </c>
      <c r="L2624" s="15">
        <v>3</v>
      </c>
      <c r="M2624" s="16">
        <v>140.4</v>
      </c>
      <c r="N2624" s="17">
        <v>0.2</v>
      </c>
      <c r="O2624" s="16">
        <v>81.760000000000005</v>
      </c>
      <c r="P2624" s="16">
        <f t="shared" si="283"/>
        <v>336.96</v>
      </c>
      <c r="Q2624" s="16">
        <f t="shared" si="284"/>
        <v>245.28</v>
      </c>
      <c r="R2624" s="16">
        <f t="shared" si="285"/>
        <v>91.68</v>
      </c>
      <c r="S2624" s="18">
        <f t="shared" si="286"/>
        <v>0.27207977207977202</v>
      </c>
      <c r="T2624" s="19">
        <f>YEAR(SalesDataTable[[#This Row],[Order Date]])</f>
        <v>2026</v>
      </c>
      <c r="U2624" s="18" t="str">
        <f>"Q"&amp;ROUNDUP(MONTH(SalesDataTable[[#This Row],[Order Date]])/3,0)</f>
        <v>Q4</v>
      </c>
      <c r="V2624" s="15">
        <f>MONTH(SalesDataTable[[#This Row],[Order Date]])</f>
        <v>12</v>
      </c>
      <c r="W2624" s="18" t="str">
        <f>TEXT(SalesDataTable[[#This Row],[Order Date]],"mmm")</f>
        <v>Dec</v>
      </c>
    </row>
    <row r="2625" spans="1:23" ht="15.6">
      <c r="A2625" s="11">
        <v>1009</v>
      </c>
      <c r="B2625" s="12">
        <v>46376</v>
      </c>
      <c r="C2625" s="11">
        <f t="shared" si="280"/>
        <v>2026</v>
      </c>
      <c r="D2625" s="13" t="str">
        <f t="shared" si="281"/>
        <v>Dec</v>
      </c>
      <c r="E2625" s="14" t="str">
        <f t="shared" si="282"/>
        <v>Q4</v>
      </c>
      <c r="F2625" s="11" t="s">
        <v>44</v>
      </c>
      <c r="G2625" s="11" t="s">
        <v>71</v>
      </c>
      <c r="H2625" s="11" t="s">
        <v>52</v>
      </c>
      <c r="I2625" s="11" t="s">
        <v>27</v>
      </c>
      <c r="J2625" s="11" t="s">
        <v>33</v>
      </c>
      <c r="K2625" s="11" t="s">
        <v>70</v>
      </c>
      <c r="L2625" s="15">
        <v>2</v>
      </c>
      <c r="M2625" s="16">
        <v>72.349999999999994</v>
      </c>
      <c r="N2625" s="17">
        <v>0.15</v>
      </c>
      <c r="O2625" s="16">
        <v>32.44</v>
      </c>
      <c r="P2625" s="16">
        <f t="shared" si="283"/>
        <v>122.995</v>
      </c>
      <c r="Q2625" s="16">
        <f t="shared" si="284"/>
        <v>64.88</v>
      </c>
      <c r="R2625" s="16">
        <f t="shared" si="285"/>
        <v>58.115000000000002</v>
      </c>
      <c r="S2625" s="18">
        <f t="shared" si="286"/>
        <v>0.47249888206837698</v>
      </c>
      <c r="T2625" s="19">
        <f>YEAR(SalesDataTable[[#This Row],[Order Date]])</f>
        <v>2026</v>
      </c>
      <c r="U2625" s="18" t="str">
        <f>"Q"&amp;ROUNDUP(MONTH(SalesDataTable[[#This Row],[Order Date]])/3,0)</f>
        <v>Q4</v>
      </c>
      <c r="V2625" s="15">
        <f>MONTH(SalesDataTable[[#This Row],[Order Date]])</f>
        <v>12</v>
      </c>
      <c r="W2625" s="18" t="str">
        <f>TEXT(SalesDataTable[[#This Row],[Order Date]],"mmm")</f>
        <v>Dec</v>
      </c>
    </row>
    <row r="2626" spans="1:23" ht="15.6">
      <c r="A2626" s="11">
        <v>1231</v>
      </c>
      <c r="B2626" s="12">
        <v>46376</v>
      </c>
      <c r="C2626" s="11">
        <f t="shared" ref="C2626:C2689" si="287">YEAR(B2626)</f>
        <v>2026</v>
      </c>
      <c r="D2626" s="13" t="str">
        <f t="shared" ref="D2626:D2689" si="288">TEXT(B2626,"MMM")</f>
        <v>Dec</v>
      </c>
      <c r="E2626" s="14" t="str">
        <f t="shared" ref="E2626:E2689" si="289">"Q"&amp;ROUNDUP(MONTH(B2626)/3,0)</f>
        <v>Q4</v>
      </c>
      <c r="F2626" s="11" t="s">
        <v>44</v>
      </c>
      <c r="G2626" s="11" t="s">
        <v>57</v>
      </c>
      <c r="H2626" s="11" t="s">
        <v>26</v>
      </c>
      <c r="I2626" s="11" t="s">
        <v>37</v>
      </c>
      <c r="J2626" s="11" t="s">
        <v>47</v>
      </c>
      <c r="K2626" s="11" t="s">
        <v>75</v>
      </c>
      <c r="L2626" s="15">
        <v>4</v>
      </c>
      <c r="M2626" s="16">
        <v>120.8</v>
      </c>
      <c r="N2626" s="17">
        <v>0.1</v>
      </c>
      <c r="O2626" s="16">
        <v>59.93</v>
      </c>
      <c r="P2626" s="16">
        <f t="shared" ref="P2626:P2689" si="290">L2626*M2626*(1-N2626)</f>
        <v>434.88</v>
      </c>
      <c r="Q2626" s="16">
        <f t="shared" ref="Q2626:Q2689" si="291">L2626*O2626</f>
        <v>239.72</v>
      </c>
      <c r="R2626" s="16">
        <f t="shared" ref="R2626:R2689" si="292">P2626-Q2626</f>
        <v>195.16</v>
      </c>
      <c r="S2626" s="18">
        <f t="shared" ref="S2626:S2689" si="293">IFERROR(R2626/P2626,0)</f>
        <v>0.448767476085357</v>
      </c>
      <c r="T2626" s="19">
        <f>YEAR(SalesDataTable[[#This Row],[Order Date]])</f>
        <v>2026</v>
      </c>
      <c r="U2626" s="18" t="str">
        <f>"Q"&amp;ROUNDUP(MONTH(SalesDataTable[[#This Row],[Order Date]])/3,0)</f>
        <v>Q4</v>
      </c>
      <c r="V2626" s="15">
        <f>MONTH(SalesDataTable[[#This Row],[Order Date]])</f>
        <v>12</v>
      </c>
      <c r="W2626" s="18" t="str">
        <f>TEXT(SalesDataTable[[#This Row],[Order Date]],"mmm")</f>
        <v>Dec</v>
      </c>
    </row>
    <row r="2627" spans="1:23" ht="15.6">
      <c r="A2627" s="11">
        <v>1445</v>
      </c>
      <c r="B2627" s="12">
        <v>46376</v>
      </c>
      <c r="C2627" s="11">
        <f t="shared" si="287"/>
        <v>2026</v>
      </c>
      <c r="D2627" s="13" t="str">
        <f t="shared" si="288"/>
        <v>Dec</v>
      </c>
      <c r="E2627" s="14" t="str">
        <f t="shared" si="289"/>
        <v>Q4</v>
      </c>
      <c r="F2627" s="11" t="s">
        <v>44</v>
      </c>
      <c r="G2627" s="11" t="s">
        <v>55</v>
      </c>
      <c r="H2627" s="11" t="s">
        <v>26</v>
      </c>
      <c r="I2627" s="11" t="s">
        <v>37</v>
      </c>
      <c r="J2627" s="11" t="s">
        <v>33</v>
      </c>
      <c r="K2627" s="11" t="s">
        <v>70</v>
      </c>
      <c r="L2627" s="15">
        <v>1</v>
      </c>
      <c r="M2627" s="16">
        <v>71.23</v>
      </c>
      <c r="N2627" s="17">
        <v>0</v>
      </c>
      <c r="O2627" s="16">
        <v>31.63</v>
      </c>
      <c r="P2627" s="16">
        <f t="shared" si="290"/>
        <v>71.23</v>
      </c>
      <c r="Q2627" s="16">
        <f t="shared" si="291"/>
        <v>31.63</v>
      </c>
      <c r="R2627" s="16">
        <f t="shared" si="292"/>
        <v>39.6</v>
      </c>
      <c r="S2627" s="18">
        <f t="shared" si="293"/>
        <v>0.55594552856942303</v>
      </c>
      <c r="T2627" s="19">
        <f>YEAR(SalesDataTable[[#This Row],[Order Date]])</f>
        <v>2026</v>
      </c>
      <c r="U2627" s="18" t="str">
        <f>"Q"&amp;ROUNDUP(MONTH(SalesDataTable[[#This Row],[Order Date]])/3,0)</f>
        <v>Q4</v>
      </c>
      <c r="V2627" s="15">
        <f>MONTH(SalesDataTable[[#This Row],[Order Date]])</f>
        <v>12</v>
      </c>
      <c r="W2627" s="18" t="str">
        <f>TEXT(SalesDataTable[[#This Row],[Order Date]],"mmm")</f>
        <v>Dec</v>
      </c>
    </row>
    <row r="2628" spans="1:23" ht="15.6">
      <c r="A2628" s="11">
        <v>2842</v>
      </c>
      <c r="B2628" s="12">
        <v>46376</v>
      </c>
      <c r="C2628" s="11">
        <f t="shared" si="287"/>
        <v>2026</v>
      </c>
      <c r="D2628" s="13" t="str">
        <f t="shared" si="288"/>
        <v>Dec</v>
      </c>
      <c r="E2628" s="14" t="str">
        <f t="shared" si="289"/>
        <v>Q4</v>
      </c>
      <c r="F2628" s="11" t="s">
        <v>35</v>
      </c>
      <c r="G2628" s="11" t="s">
        <v>63</v>
      </c>
      <c r="H2628" s="11" t="s">
        <v>32</v>
      </c>
      <c r="I2628" s="11" t="s">
        <v>40</v>
      </c>
      <c r="J2628" s="11" t="s">
        <v>28</v>
      </c>
      <c r="K2628" s="11" t="s">
        <v>46</v>
      </c>
      <c r="L2628" s="15">
        <v>5</v>
      </c>
      <c r="M2628" s="16">
        <v>51.02</v>
      </c>
      <c r="N2628" s="17">
        <v>0.05</v>
      </c>
      <c r="O2628" s="16">
        <v>22.56</v>
      </c>
      <c r="P2628" s="16">
        <f t="shared" si="290"/>
        <v>242.345</v>
      </c>
      <c r="Q2628" s="16">
        <f t="shared" si="291"/>
        <v>112.8</v>
      </c>
      <c r="R2628" s="16">
        <f t="shared" si="292"/>
        <v>129.54499999999999</v>
      </c>
      <c r="S2628" s="18">
        <f t="shared" si="293"/>
        <v>0.53454785533021099</v>
      </c>
      <c r="T2628" s="19">
        <f>YEAR(SalesDataTable[[#This Row],[Order Date]])</f>
        <v>2026</v>
      </c>
      <c r="U2628" s="18" t="str">
        <f>"Q"&amp;ROUNDUP(MONTH(SalesDataTable[[#This Row],[Order Date]])/3,0)</f>
        <v>Q4</v>
      </c>
      <c r="V2628" s="15">
        <f>MONTH(SalesDataTable[[#This Row],[Order Date]])</f>
        <v>12</v>
      </c>
      <c r="W2628" s="18" t="str">
        <f>TEXT(SalesDataTable[[#This Row],[Order Date]],"mmm")</f>
        <v>Dec</v>
      </c>
    </row>
    <row r="2629" spans="1:23" ht="15.6">
      <c r="A2629" s="11">
        <v>3783</v>
      </c>
      <c r="B2629" s="12">
        <v>46376</v>
      </c>
      <c r="C2629" s="11">
        <f t="shared" si="287"/>
        <v>2026</v>
      </c>
      <c r="D2629" s="13" t="str">
        <f t="shared" si="288"/>
        <v>Dec</v>
      </c>
      <c r="E2629" s="14" t="str">
        <f t="shared" si="289"/>
        <v>Q4</v>
      </c>
      <c r="F2629" s="11" t="s">
        <v>35</v>
      </c>
      <c r="G2629" s="11" t="s">
        <v>36</v>
      </c>
      <c r="H2629" s="11" t="s">
        <v>52</v>
      </c>
      <c r="I2629" s="11" t="s">
        <v>37</v>
      </c>
      <c r="J2629" s="11" t="s">
        <v>38</v>
      </c>
      <c r="K2629" s="11" t="s">
        <v>68</v>
      </c>
      <c r="L2629" s="15">
        <v>1</v>
      </c>
      <c r="M2629" s="16">
        <v>130.52000000000001</v>
      </c>
      <c r="N2629" s="17">
        <v>0.1</v>
      </c>
      <c r="O2629" s="16">
        <v>66.09</v>
      </c>
      <c r="P2629" s="16">
        <f t="shared" si="290"/>
        <v>117.468</v>
      </c>
      <c r="Q2629" s="16">
        <f t="shared" si="291"/>
        <v>66.09</v>
      </c>
      <c r="R2629" s="16">
        <f t="shared" si="292"/>
        <v>51.378</v>
      </c>
      <c r="S2629" s="18">
        <f t="shared" si="293"/>
        <v>0.43737869036673799</v>
      </c>
      <c r="T2629" s="19">
        <f>YEAR(SalesDataTable[[#This Row],[Order Date]])</f>
        <v>2026</v>
      </c>
      <c r="U2629" s="18" t="str">
        <f>"Q"&amp;ROUNDUP(MONTH(SalesDataTable[[#This Row],[Order Date]])/3,0)</f>
        <v>Q4</v>
      </c>
      <c r="V2629" s="15">
        <f>MONTH(SalesDataTable[[#This Row],[Order Date]])</f>
        <v>12</v>
      </c>
      <c r="W2629" s="18" t="str">
        <f>TEXT(SalesDataTable[[#This Row],[Order Date]],"mmm")</f>
        <v>Dec</v>
      </c>
    </row>
    <row r="2630" spans="1:23" ht="15.6">
      <c r="A2630" s="11">
        <v>4484</v>
      </c>
      <c r="B2630" s="12">
        <v>46376</v>
      </c>
      <c r="C2630" s="11">
        <f t="shared" si="287"/>
        <v>2026</v>
      </c>
      <c r="D2630" s="13" t="str">
        <f t="shared" si="288"/>
        <v>Dec</v>
      </c>
      <c r="E2630" s="14" t="str">
        <f t="shared" si="289"/>
        <v>Q4</v>
      </c>
      <c r="F2630" s="11" t="s">
        <v>30</v>
      </c>
      <c r="G2630" s="11" t="s">
        <v>73</v>
      </c>
      <c r="H2630" s="11" t="s">
        <v>26</v>
      </c>
      <c r="I2630" s="11" t="s">
        <v>27</v>
      </c>
      <c r="J2630" s="11" t="s">
        <v>28</v>
      </c>
      <c r="K2630" s="11" t="s">
        <v>29</v>
      </c>
      <c r="L2630" s="15">
        <v>2</v>
      </c>
      <c r="M2630" s="16">
        <v>79.87</v>
      </c>
      <c r="N2630" s="17">
        <v>0.15</v>
      </c>
      <c r="O2630" s="16">
        <v>41.9</v>
      </c>
      <c r="P2630" s="16">
        <f t="shared" si="290"/>
        <v>135.779</v>
      </c>
      <c r="Q2630" s="16">
        <f t="shared" si="291"/>
        <v>83.8</v>
      </c>
      <c r="R2630" s="16">
        <f t="shared" si="292"/>
        <v>51.978999999999999</v>
      </c>
      <c r="S2630" s="18">
        <f t="shared" si="293"/>
        <v>0.38282061290774</v>
      </c>
      <c r="T2630" s="19">
        <f>YEAR(SalesDataTable[[#This Row],[Order Date]])</f>
        <v>2026</v>
      </c>
      <c r="U2630" s="18" t="str">
        <f>"Q"&amp;ROUNDUP(MONTH(SalesDataTable[[#This Row],[Order Date]])/3,0)</f>
        <v>Q4</v>
      </c>
      <c r="V2630" s="15">
        <f>MONTH(SalesDataTable[[#This Row],[Order Date]])</f>
        <v>12</v>
      </c>
      <c r="W2630" s="18" t="str">
        <f>TEXT(SalesDataTable[[#This Row],[Order Date]],"mmm")</f>
        <v>Dec</v>
      </c>
    </row>
    <row r="2631" spans="1:23" ht="15.6">
      <c r="A2631" s="11">
        <v>4597</v>
      </c>
      <c r="B2631" s="12">
        <v>46376</v>
      </c>
      <c r="C2631" s="11">
        <f t="shared" si="287"/>
        <v>2026</v>
      </c>
      <c r="D2631" s="13" t="str">
        <f t="shared" si="288"/>
        <v>Dec</v>
      </c>
      <c r="E2631" s="14" t="str">
        <f t="shared" si="289"/>
        <v>Q4</v>
      </c>
      <c r="F2631" s="11" t="s">
        <v>44</v>
      </c>
      <c r="G2631" s="11" t="s">
        <v>71</v>
      </c>
      <c r="H2631" s="11" t="s">
        <v>26</v>
      </c>
      <c r="I2631" s="11" t="s">
        <v>27</v>
      </c>
      <c r="J2631" s="11" t="s">
        <v>33</v>
      </c>
      <c r="K2631" s="11" t="s">
        <v>70</v>
      </c>
      <c r="L2631" s="15">
        <v>3</v>
      </c>
      <c r="M2631" s="16">
        <v>71.3</v>
      </c>
      <c r="N2631" s="17">
        <v>0.1</v>
      </c>
      <c r="O2631" s="16">
        <v>32.93</v>
      </c>
      <c r="P2631" s="16">
        <f t="shared" si="290"/>
        <v>192.51</v>
      </c>
      <c r="Q2631" s="16">
        <f t="shared" si="291"/>
        <v>98.79</v>
      </c>
      <c r="R2631" s="16">
        <f t="shared" si="292"/>
        <v>93.72</v>
      </c>
      <c r="S2631" s="18">
        <f t="shared" si="293"/>
        <v>0.48683185289075898</v>
      </c>
      <c r="T2631" s="19">
        <f>YEAR(SalesDataTable[[#This Row],[Order Date]])</f>
        <v>2026</v>
      </c>
      <c r="U2631" s="18" t="str">
        <f>"Q"&amp;ROUNDUP(MONTH(SalesDataTable[[#This Row],[Order Date]])/3,0)</f>
        <v>Q4</v>
      </c>
      <c r="V2631" s="15">
        <f>MONTH(SalesDataTable[[#This Row],[Order Date]])</f>
        <v>12</v>
      </c>
      <c r="W2631" s="18" t="str">
        <f>TEXT(SalesDataTable[[#This Row],[Order Date]],"mmm")</f>
        <v>Dec</v>
      </c>
    </row>
    <row r="2632" spans="1:23" ht="15.6">
      <c r="A2632" s="11">
        <v>4917</v>
      </c>
      <c r="B2632" s="12">
        <v>46376</v>
      </c>
      <c r="C2632" s="11">
        <f t="shared" si="287"/>
        <v>2026</v>
      </c>
      <c r="D2632" s="13" t="str">
        <f t="shared" si="288"/>
        <v>Dec</v>
      </c>
      <c r="E2632" s="14" t="str">
        <f t="shared" si="289"/>
        <v>Q4</v>
      </c>
      <c r="F2632" s="11" t="s">
        <v>24</v>
      </c>
      <c r="G2632" s="11" t="s">
        <v>60</v>
      </c>
      <c r="H2632" s="11" t="s">
        <v>26</v>
      </c>
      <c r="I2632" s="11" t="s">
        <v>27</v>
      </c>
      <c r="J2632" s="11" t="s">
        <v>47</v>
      </c>
      <c r="K2632" s="11" t="s">
        <v>75</v>
      </c>
      <c r="L2632" s="15">
        <v>2</v>
      </c>
      <c r="M2632" s="16">
        <v>122.95</v>
      </c>
      <c r="N2632" s="17">
        <v>0.1</v>
      </c>
      <c r="O2632" s="16">
        <v>59.79</v>
      </c>
      <c r="P2632" s="16">
        <f t="shared" si="290"/>
        <v>221.31</v>
      </c>
      <c r="Q2632" s="16">
        <f t="shared" si="291"/>
        <v>119.58</v>
      </c>
      <c r="R2632" s="16">
        <f t="shared" si="292"/>
        <v>101.73</v>
      </c>
      <c r="S2632" s="18">
        <f t="shared" si="293"/>
        <v>0.45967195336857802</v>
      </c>
      <c r="T2632" s="19">
        <f>YEAR(SalesDataTable[[#This Row],[Order Date]])</f>
        <v>2026</v>
      </c>
      <c r="U2632" s="18" t="str">
        <f>"Q"&amp;ROUNDUP(MONTH(SalesDataTable[[#This Row],[Order Date]])/3,0)</f>
        <v>Q4</v>
      </c>
      <c r="V2632" s="15">
        <f>MONTH(SalesDataTable[[#This Row],[Order Date]])</f>
        <v>12</v>
      </c>
      <c r="W2632" s="18" t="str">
        <f>TEXT(SalesDataTable[[#This Row],[Order Date]],"mmm")</f>
        <v>Dec</v>
      </c>
    </row>
    <row r="2633" spans="1:23" ht="15.6">
      <c r="A2633" s="11">
        <v>629</v>
      </c>
      <c r="B2633" s="12">
        <v>46377</v>
      </c>
      <c r="C2633" s="11">
        <f t="shared" si="287"/>
        <v>2026</v>
      </c>
      <c r="D2633" s="13" t="str">
        <f t="shared" si="288"/>
        <v>Dec</v>
      </c>
      <c r="E2633" s="14" t="str">
        <f t="shared" si="289"/>
        <v>Q4</v>
      </c>
      <c r="F2633" s="11" t="s">
        <v>44</v>
      </c>
      <c r="G2633" s="11" t="s">
        <v>71</v>
      </c>
      <c r="H2633" s="11" t="s">
        <v>26</v>
      </c>
      <c r="I2633" s="11" t="s">
        <v>40</v>
      </c>
      <c r="J2633" s="11" t="s">
        <v>58</v>
      </c>
      <c r="K2633" s="11" t="s">
        <v>69</v>
      </c>
      <c r="L2633" s="15">
        <v>2</v>
      </c>
      <c r="M2633" s="16">
        <v>50.04</v>
      </c>
      <c r="N2633" s="17">
        <v>0.05</v>
      </c>
      <c r="O2633" s="16">
        <v>22.43</v>
      </c>
      <c r="P2633" s="16">
        <f t="shared" si="290"/>
        <v>95.075999999999993</v>
      </c>
      <c r="Q2633" s="16">
        <f t="shared" si="291"/>
        <v>44.86</v>
      </c>
      <c r="R2633" s="16">
        <f t="shared" si="292"/>
        <v>50.216000000000001</v>
      </c>
      <c r="S2633" s="18">
        <f t="shared" si="293"/>
        <v>0.52816694013210497</v>
      </c>
      <c r="T2633" s="19">
        <f>YEAR(SalesDataTable[[#This Row],[Order Date]])</f>
        <v>2026</v>
      </c>
      <c r="U2633" s="18" t="str">
        <f>"Q"&amp;ROUNDUP(MONTH(SalesDataTable[[#This Row],[Order Date]])/3,0)</f>
        <v>Q4</v>
      </c>
      <c r="V2633" s="15">
        <f>MONTH(SalesDataTable[[#This Row],[Order Date]])</f>
        <v>12</v>
      </c>
      <c r="W2633" s="18" t="str">
        <f>TEXT(SalesDataTable[[#This Row],[Order Date]],"mmm")</f>
        <v>Dec</v>
      </c>
    </row>
    <row r="2634" spans="1:23" ht="15.6">
      <c r="A2634" s="11">
        <v>1373</v>
      </c>
      <c r="B2634" s="12">
        <v>46377</v>
      </c>
      <c r="C2634" s="11">
        <f t="shared" si="287"/>
        <v>2026</v>
      </c>
      <c r="D2634" s="13" t="str">
        <f t="shared" si="288"/>
        <v>Dec</v>
      </c>
      <c r="E2634" s="14" t="str">
        <f t="shared" si="289"/>
        <v>Q4</v>
      </c>
      <c r="F2634" s="11" t="s">
        <v>30</v>
      </c>
      <c r="G2634" s="11" t="s">
        <v>31</v>
      </c>
      <c r="H2634" s="11" t="s">
        <v>52</v>
      </c>
      <c r="I2634" s="11" t="s">
        <v>27</v>
      </c>
      <c r="J2634" s="11" t="s">
        <v>47</v>
      </c>
      <c r="K2634" s="11" t="s">
        <v>64</v>
      </c>
      <c r="L2634" s="15">
        <v>1</v>
      </c>
      <c r="M2634" s="16">
        <v>80.92</v>
      </c>
      <c r="N2634" s="17">
        <v>0.05</v>
      </c>
      <c r="O2634" s="16">
        <v>40.14</v>
      </c>
      <c r="P2634" s="16">
        <f t="shared" si="290"/>
        <v>76.873999999999995</v>
      </c>
      <c r="Q2634" s="16">
        <f t="shared" si="291"/>
        <v>40.14</v>
      </c>
      <c r="R2634" s="16">
        <f t="shared" si="292"/>
        <v>36.734000000000002</v>
      </c>
      <c r="S2634" s="18">
        <f t="shared" si="293"/>
        <v>0.4778468663007</v>
      </c>
      <c r="T2634" s="19">
        <f>YEAR(SalesDataTable[[#This Row],[Order Date]])</f>
        <v>2026</v>
      </c>
      <c r="U2634" s="18" t="str">
        <f>"Q"&amp;ROUNDUP(MONTH(SalesDataTable[[#This Row],[Order Date]])/3,0)</f>
        <v>Q4</v>
      </c>
      <c r="V2634" s="15">
        <f>MONTH(SalesDataTable[[#This Row],[Order Date]])</f>
        <v>12</v>
      </c>
      <c r="W2634" s="18" t="str">
        <f>TEXT(SalesDataTable[[#This Row],[Order Date]],"mmm")</f>
        <v>Dec</v>
      </c>
    </row>
    <row r="2635" spans="1:23" ht="15.6">
      <c r="A2635" s="11">
        <v>1668</v>
      </c>
      <c r="B2635" s="12">
        <v>46377</v>
      </c>
      <c r="C2635" s="11">
        <f t="shared" si="287"/>
        <v>2026</v>
      </c>
      <c r="D2635" s="13" t="str">
        <f t="shared" si="288"/>
        <v>Dec</v>
      </c>
      <c r="E2635" s="14" t="str">
        <f t="shared" si="289"/>
        <v>Q4</v>
      </c>
      <c r="F2635" s="11" t="s">
        <v>35</v>
      </c>
      <c r="G2635" s="11" t="s">
        <v>49</v>
      </c>
      <c r="H2635" s="11" t="s">
        <v>26</v>
      </c>
      <c r="I2635" s="11" t="s">
        <v>40</v>
      </c>
      <c r="J2635" s="11" t="s">
        <v>28</v>
      </c>
      <c r="K2635" s="11" t="s">
        <v>46</v>
      </c>
      <c r="L2635" s="15">
        <v>6</v>
      </c>
      <c r="M2635" s="16">
        <v>50.35</v>
      </c>
      <c r="N2635" s="17">
        <v>0.15</v>
      </c>
      <c r="O2635" s="16">
        <v>22.91</v>
      </c>
      <c r="P2635" s="16">
        <f t="shared" si="290"/>
        <v>256.78500000000003</v>
      </c>
      <c r="Q2635" s="16">
        <f t="shared" si="291"/>
        <v>137.46</v>
      </c>
      <c r="R2635" s="16">
        <f t="shared" si="292"/>
        <v>119.325</v>
      </c>
      <c r="S2635" s="18">
        <f t="shared" si="293"/>
        <v>0.46468835796483399</v>
      </c>
      <c r="T2635" s="19">
        <f>YEAR(SalesDataTable[[#This Row],[Order Date]])</f>
        <v>2026</v>
      </c>
      <c r="U2635" s="18" t="str">
        <f>"Q"&amp;ROUNDUP(MONTH(SalesDataTable[[#This Row],[Order Date]])/3,0)</f>
        <v>Q4</v>
      </c>
      <c r="V2635" s="15">
        <f>MONTH(SalesDataTable[[#This Row],[Order Date]])</f>
        <v>12</v>
      </c>
      <c r="W2635" s="18" t="str">
        <f>TEXT(SalesDataTable[[#This Row],[Order Date]],"mmm")</f>
        <v>Dec</v>
      </c>
    </row>
    <row r="2636" spans="1:23" ht="15.6">
      <c r="A2636" s="11">
        <v>2646</v>
      </c>
      <c r="B2636" s="12">
        <v>46377</v>
      </c>
      <c r="C2636" s="11">
        <f t="shared" si="287"/>
        <v>2026</v>
      </c>
      <c r="D2636" s="13" t="str">
        <f t="shared" si="288"/>
        <v>Dec</v>
      </c>
      <c r="E2636" s="14" t="str">
        <f t="shared" si="289"/>
        <v>Q4</v>
      </c>
      <c r="F2636" s="11" t="s">
        <v>30</v>
      </c>
      <c r="G2636" s="11" t="s">
        <v>31</v>
      </c>
      <c r="H2636" s="11" t="s">
        <v>26</v>
      </c>
      <c r="I2636" s="11" t="s">
        <v>27</v>
      </c>
      <c r="J2636" s="11" t="s">
        <v>58</v>
      </c>
      <c r="K2636" s="11" t="s">
        <v>66</v>
      </c>
      <c r="L2636" s="15">
        <v>1</v>
      </c>
      <c r="M2636" s="16">
        <v>35.799999999999997</v>
      </c>
      <c r="N2636" s="17">
        <v>0.05</v>
      </c>
      <c r="O2636" s="16">
        <v>14.12</v>
      </c>
      <c r="P2636" s="16">
        <f t="shared" si="290"/>
        <v>34.01</v>
      </c>
      <c r="Q2636" s="16">
        <f t="shared" si="291"/>
        <v>14.12</v>
      </c>
      <c r="R2636" s="16">
        <f t="shared" si="292"/>
        <v>19.89</v>
      </c>
      <c r="S2636" s="18">
        <f t="shared" si="293"/>
        <v>0.58482799176712696</v>
      </c>
      <c r="T2636" s="19">
        <f>YEAR(SalesDataTable[[#This Row],[Order Date]])</f>
        <v>2026</v>
      </c>
      <c r="U2636" s="18" t="str">
        <f>"Q"&amp;ROUNDUP(MONTH(SalesDataTable[[#This Row],[Order Date]])/3,0)</f>
        <v>Q4</v>
      </c>
      <c r="V2636" s="15">
        <f>MONTH(SalesDataTable[[#This Row],[Order Date]])</f>
        <v>12</v>
      </c>
      <c r="W2636" s="18" t="str">
        <f>TEXT(SalesDataTable[[#This Row],[Order Date]],"mmm")</f>
        <v>Dec</v>
      </c>
    </row>
    <row r="2637" spans="1:23" ht="15.6">
      <c r="A2637" s="11">
        <v>3044</v>
      </c>
      <c r="B2637" s="12">
        <v>46377</v>
      </c>
      <c r="C2637" s="11">
        <f t="shared" si="287"/>
        <v>2026</v>
      </c>
      <c r="D2637" s="13" t="str">
        <f t="shared" si="288"/>
        <v>Dec</v>
      </c>
      <c r="E2637" s="14" t="str">
        <f t="shared" si="289"/>
        <v>Q4</v>
      </c>
      <c r="F2637" s="11" t="s">
        <v>30</v>
      </c>
      <c r="G2637" s="11" t="s">
        <v>51</v>
      </c>
      <c r="H2637" s="11" t="s">
        <v>32</v>
      </c>
      <c r="I2637" s="11" t="s">
        <v>40</v>
      </c>
      <c r="J2637" s="11" t="s">
        <v>28</v>
      </c>
      <c r="K2637" s="11" t="s">
        <v>50</v>
      </c>
      <c r="L2637" s="15">
        <v>4</v>
      </c>
      <c r="M2637" s="16">
        <v>40.64</v>
      </c>
      <c r="N2637" s="17">
        <v>0.1</v>
      </c>
      <c r="O2637" s="16">
        <v>16.260000000000002</v>
      </c>
      <c r="P2637" s="16">
        <f t="shared" si="290"/>
        <v>146.304</v>
      </c>
      <c r="Q2637" s="16">
        <f t="shared" si="291"/>
        <v>65.040000000000006</v>
      </c>
      <c r="R2637" s="16">
        <f t="shared" si="292"/>
        <v>81.263999999999996</v>
      </c>
      <c r="S2637" s="18">
        <f t="shared" si="293"/>
        <v>0.55544619422572195</v>
      </c>
      <c r="T2637" s="19">
        <f>YEAR(SalesDataTable[[#This Row],[Order Date]])</f>
        <v>2026</v>
      </c>
      <c r="U2637" s="18" t="str">
        <f>"Q"&amp;ROUNDUP(MONTH(SalesDataTable[[#This Row],[Order Date]])/3,0)</f>
        <v>Q4</v>
      </c>
      <c r="V2637" s="15">
        <f>MONTH(SalesDataTable[[#This Row],[Order Date]])</f>
        <v>12</v>
      </c>
      <c r="W2637" s="18" t="str">
        <f>TEXT(SalesDataTable[[#This Row],[Order Date]],"mmm")</f>
        <v>Dec</v>
      </c>
    </row>
    <row r="2638" spans="1:23" ht="15.6">
      <c r="A2638" s="11">
        <v>3065</v>
      </c>
      <c r="B2638" s="12">
        <v>46377</v>
      </c>
      <c r="C2638" s="11">
        <f t="shared" si="287"/>
        <v>2026</v>
      </c>
      <c r="D2638" s="13" t="str">
        <f t="shared" si="288"/>
        <v>Dec</v>
      </c>
      <c r="E2638" s="14" t="str">
        <f t="shared" si="289"/>
        <v>Q4</v>
      </c>
      <c r="F2638" s="11" t="s">
        <v>35</v>
      </c>
      <c r="G2638" s="11" t="s">
        <v>63</v>
      </c>
      <c r="H2638" s="11" t="s">
        <v>26</v>
      </c>
      <c r="I2638" s="11" t="s">
        <v>37</v>
      </c>
      <c r="J2638" s="11" t="s">
        <v>47</v>
      </c>
      <c r="K2638" s="11" t="s">
        <v>64</v>
      </c>
      <c r="L2638" s="15">
        <v>3</v>
      </c>
      <c r="M2638" s="16">
        <v>81.510000000000005</v>
      </c>
      <c r="N2638" s="17">
        <v>0.05</v>
      </c>
      <c r="O2638" s="16">
        <v>39.9</v>
      </c>
      <c r="P2638" s="16">
        <f t="shared" si="290"/>
        <v>232.30350000000001</v>
      </c>
      <c r="Q2638" s="16">
        <f t="shared" si="291"/>
        <v>119.7</v>
      </c>
      <c r="R2638" s="16">
        <f t="shared" si="292"/>
        <v>112.6035</v>
      </c>
      <c r="S2638" s="18">
        <f t="shared" si="293"/>
        <v>0.48472580051527397</v>
      </c>
      <c r="T2638" s="19">
        <f>YEAR(SalesDataTable[[#This Row],[Order Date]])</f>
        <v>2026</v>
      </c>
      <c r="U2638" s="18" t="str">
        <f>"Q"&amp;ROUNDUP(MONTH(SalesDataTable[[#This Row],[Order Date]])/3,0)</f>
        <v>Q4</v>
      </c>
      <c r="V2638" s="15">
        <f>MONTH(SalesDataTable[[#This Row],[Order Date]])</f>
        <v>12</v>
      </c>
      <c r="W2638" s="18" t="str">
        <f>TEXT(SalesDataTable[[#This Row],[Order Date]],"mmm")</f>
        <v>Dec</v>
      </c>
    </row>
    <row r="2639" spans="1:23" ht="15.6">
      <c r="A2639" s="11">
        <v>3365</v>
      </c>
      <c r="B2639" s="12">
        <v>46377</v>
      </c>
      <c r="C2639" s="11">
        <f t="shared" si="287"/>
        <v>2026</v>
      </c>
      <c r="D2639" s="13" t="str">
        <f t="shared" si="288"/>
        <v>Dec</v>
      </c>
      <c r="E2639" s="14" t="str">
        <f t="shared" si="289"/>
        <v>Q4</v>
      </c>
      <c r="F2639" s="11" t="s">
        <v>44</v>
      </c>
      <c r="G2639" s="11" t="s">
        <v>55</v>
      </c>
      <c r="H2639" s="11" t="s">
        <v>43</v>
      </c>
      <c r="I2639" s="11" t="s">
        <v>37</v>
      </c>
      <c r="J2639" s="11" t="s">
        <v>58</v>
      </c>
      <c r="K2639" s="11" t="s">
        <v>62</v>
      </c>
      <c r="L2639" s="15">
        <v>2</v>
      </c>
      <c r="M2639" s="16">
        <v>122.4</v>
      </c>
      <c r="N2639" s="17">
        <v>0.1</v>
      </c>
      <c r="O2639" s="16">
        <v>71.09</v>
      </c>
      <c r="P2639" s="16">
        <f t="shared" si="290"/>
        <v>220.32</v>
      </c>
      <c r="Q2639" s="16">
        <f t="shared" si="291"/>
        <v>142.18</v>
      </c>
      <c r="R2639" s="16">
        <f t="shared" si="292"/>
        <v>78.14</v>
      </c>
      <c r="S2639" s="18">
        <f t="shared" si="293"/>
        <v>0.35466594045025401</v>
      </c>
      <c r="T2639" s="19">
        <f>YEAR(SalesDataTable[[#This Row],[Order Date]])</f>
        <v>2026</v>
      </c>
      <c r="U2639" s="18" t="str">
        <f>"Q"&amp;ROUNDUP(MONTH(SalesDataTable[[#This Row],[Order Date]])/3,0)</f>
        <v>Q4</v>
      </c>
      <c r="V2639" s="15">
        <f>MONTH(SalesDataTable[[#This Row],[Order Date]])</f>
        <v>12</v>
      </c>
      <c r="W2639" s="18" t="str">
        <f>TEXT(SalesDataTable[[#This Row],[Order Date]],"mmm")</f>
        <v>Dec</v>
      </c>
    </row>
    <row r="2640" spans="1:23" ht="15.6">
      <c r="A2640" s="11">
        <v>4042</v>
      </c>
      <c r="B2640" s="12">
        <v>46377</v>
      </c>
      <c r="C2640" s="11">
        <f t="shared" si="287"/>
        <v>2026</v>
      </c>
      <c r="D2640" s="13" t="str">
        <f t="shared" si="288"/>
        <v>Dec</v>
      </c>
      <c r="E2640" s="14" t="str">
        <f t="shared" si="289"/>
        <v>Q4</v>
      </c>
      <c r="F2640" s="11" t="s">
        <v>24</v>
      </c>
      <c r="G2640" s="11" t="s">
        <v>60</v>
      </c>
      <c r="H2640" s="11" t="s">
        <v>52</v>
      </c>
      <c r="I2640" s="11" t="s">
        <v>27</v>
      </c>
      <c r="J2640" s="11" t="s">
        <v>38</v>
      </c>
      <c r="K2640" s="11" t="s">
        <v>56</v>
      </c>
      <c r="L2640" s="15">
        <v>1</v>
      </c>
      <c r="M2640" s="16">
        <v>45.94</v>
      </c>
      <c r="N2640" s="17">
        <v>0.05</v>
      </c>
      <c r="O2640" s="16">
        <v>18.100000000000001</v>
      </c>
      <c r="P2640" s="16">
        <f t="shared" si="290"/>
        <v>43.643000000000001</v>
      </c>
      <c r="Q2640" s="16">
        <f t="shared" si="291"/>
        <v>18.100000000000001</v>
      </c>
      <c r="R2640" s="16">
        <f t="shared" si="292"/>
        <v>25.542999999999999</v>
      </c>
      <c r="S2640" s="18">
        <f t="shared" si="293"/>
        <v>0.58527140664024002</v>
      </c>
      <c r="T2640" s="19">
        <f>YEAR(SalesDataTable[[#This Row],[Order Date]])</f>
        <v>2026</v>
      </c>
      <c r="U2640" s="18" t="str">
        <f>"Q"&amp;ROUNDUP(MONTH(SalesDataTable[[#This Row],[Order Date]])/3,0)</f>
        <v>Q4</v>
      </c>
      <c r="V2640" s="15">
        <f>MONTH(SalesDataTable[[#This Row],[Order Date]])</f>
        <v>12</v>
      </c>
      <c r="W2640" s="18" t="str">
        <f>TEXT(SalesDataTable[[#This Row],[Order Date]],"mmm")</f>
        <v>Dec</v>
      </c>
    </row>
    <row r="2641" spans="1:23" ht="15.6">
      <c r="A2641" s="11">
        <v>4635</v>
      </c>
      <c r="B2641" s="12">
        <v>46377</v>
      </c>
      <c r="C2641" s="11">
        <f t="shared" si="287"/>
        <v>2026</v>
      </c>
      <c r="D2641" s="13" t="str">
        <f t="shared" si="288"/>
        <v>Dec</v>
      </c>
      <c r="E2641" s="14" t="str">
        <f t="shared" si="289"/>
        <v>Q4</v>
      </c>
      <c r="F2641" s="11" t="s">
        <v>44</v>
      </c>
      <c r="G2641" s="11" t="s">
        <v>71</v>
      </c>
      <c r="H2641" s="11" t="s">
        <v>32</v>
      </c>
      <c r="I2641" s="11" t="s">
        <v>27</v>
      </c>
      <c r="J2641" s="11" t="s">
        <v>47</v>
      </c>
      <c r="K2641" s="11" t="s">
        <v>53</v>
      </c>
      <c r="L2641" s="15">
        <v>15</v>
      </c>
      <c r="M2641" s="16">
        <v>196.89</v>
      </c>
      <c r="N2641" s="17">
        <v>0.15</v>
      </c>
      <c r="O2641" s="16">
        <v>105.09</v>
      </c>
      <c r="P2641" s="16">
        <f t="shared" si="290"/>
        <v>2510.3474999999999</v>
      </c>
      <c r="Q2641" s="16">
        <f t="shared" si="291"/>
        <v>1576.35</v>
      </c>
      <c r="R2641" s="16">
        <f t="shared" si="292"/>
        <v>933.99749999999995</v>
      </c>
      <c r="S2641" s="18">
        <f t="shared" si="293"/>
        <v>0.372059047601975</v>
      </c>
      <c r="T2641" s="19">
        <f>YEAR(SalesDataTable[[#This Row],[Order Date]])</f>
        <v>2026</v>
      </c>
      <c r="U2641" s="18" t="str">
        <f>"Q"&amp;ROUNDUP(MONTH(SalesDataTable[[#This Row],[Order Date]])/3,0)</f>
        <v>Q4</v>
      </c>
      <c r="V2641" s="15">
        <f>MONTH(SalesDataTable[[#This Row],[Order Date]])</f>
        <v>12</v>
      </c>
      <c r="W2641" s="18" t="str">
        <f>TEXT(SalesDataTable[[#This Row],[Order Date]],"mmm")</f>
        <v>Dec</v>
      </c>
    </row>
    <row r="2642" spans="1:23" ht="15.6">
      <c r="A2642" s="11">
        <v>4748</v>
      </c>
      <c r="B2642" s="12">
        <v>46377</v>
      </c>
      <c r="C2642" s="11">
        <f t="shared" si="287"/>
        <v>2026</v>
      </c>
      <c r="D2642" s="13" t="str">
        <f t="shared" si="288"/>
        <v>Dec</v>
      </c>
      <c r="E2642" s="14" t="str">
        <f t="shared" si="289"/>
        <v>Q4</v>
      </c>
      <c r="F2642" s="11" t="s">
        <v>44</v>
      </c>
      <c r="G2642" s="11" t="s">
        <v>71</v>
      </c>
      <c r="H2642" s="11" t="s">
        <v>43</v>
      </c>
      <c r="I2642" s="11" t="s">
        <v>40</v>
      </c>
      <c r="J2642" s="11" t="s">
        <v>28</v>
      </c>
      <c r="K2642" s="11" t="s">
        <v>46</v>
      </c>
      <c r="L2642" s="15">
        <v>1</v>
      </c>
      <c r="M2642" s="16">
        <v>51.18</v>
      </c>
      <c r="N2642" s="17">
        <v>0.05</v>
      </c>
      <c r="O2642" s="16">
        <v>22.98</v>
      </c>
      <c r="P2642" s="16">
        <f t="shared" si="290"/>
        <v>48.621000000000002</v>
      </c>
      <c r="Q2642" s="16">
        <f t="shared" si="291"/>
        <v>22.98</v>
      </c>
      <c r="R2642" s="16">
        <f t="shared" si="292"/>
        <v>25.640999999999998</v>
      </c>
      <c r="S2642" s="18">
        <f t="shared" si="293"/>
        <v>0.52736471894860204</v>
      </c>
      <c r="T2642" s="19">
        <f>YEAR(SalesDataTable[[#This Row],[Order Date]])</f>
        <v>2026</v>
      </c>
      <c r="U2642" s="18" t="str">
        <f>"Q"&amp;ROUNDUP(MONTH(SalesDataTable[[#This Row],[Order Date]])/3,0)</f>
        <v>Q4</v>
      </c>
      <c r="V2642" s="15">
        <f>MONTH(SalesDataTable[[#This Row],[Order Date]])</f>
        <v>12</v>
      </c>
      <c r="W2642" s="18" t="str">
        <f>TEXT(SalesDataTable[[#This Row],[Order Date]],"mmm")</f>
        <v>Dec</v>
      </c>
    </row>
    <row r="2643" spans="1:23" ht="15.6">
      <c r="A2643" s="11">
        <v>342</v>
      </c>
      <c r="B2643" s="12">
        <v>46378</v>
      </c>
      <c r="C2643" s="11">
        <f t="shared" si="287"/>
        <v>2026</v>
      </c>
      <c r="D2643" s="13" t="str">
        <f t="shared" si="288"/>
        <v>Dec</v>
      </c>
      <c r="E2643" s="14" t="str">
        <f t="shared" si="289"/>
        <v>Q4</v>
      </c>
      <c r="F2643" s="11" t="s">
        <v>30</v>
      </c>
      <c r="G2643" s="11" t="s">
        <v>51</v>
      </c>
      <c r="H2643" s="11" t="s">
        <v>43</v>
      </c>
      <c r="I2643" s="11" t="s">
        <v>37</v>
      </c>
      <c r="J2643" s="11" t="s">
        <v>28</v>
      </c>
      <c r="K2643" s="11" t="s">
        <v>50</v>
      </c>
      <c r="L2643" s="15">
        <v>3</v>
      </c>
      <c r="M2643" s="16">
        <v>40.78</v>
      </c>
      <c r="N2643" s="17">
        <v>0.15</v>
      </c>
      <c r="O2643" s="16">
        <v>16.73</v>
      </c>
      <c r="P2643" s="16">
        <f t="shared" si="290"/>
        <v>103.989</v>
      </c>
      <c r="Q2643" s="16">
        <f t="shared" si="291"/>
        <v>50.19</v>
      </c>
      <c r="R2643" s="16">
        <f t="shared" si="292"/>
        <v>53.798999999999999</v>
      </c>
      <c r="S2643" s="18">
        <f t="shared" si="293"/>
        <v>0.517352796930445</v>
      </c>
      <c r="T2643" s="19">
        <f>YEAR(SalesDataTable[[#This Row],[Order Date]])</f>
        <v>2026</v>
      </c>
      <c r="U2643" s="18" t="str">
        <f>"Q"&amp;ROUNDUP(MONTH(SalesDataTable[[#This Row],[Order Date]])/3,0)</f>
        <v>Q4</v>
      </c>
      <c r="V2643" s="15">
        <f>MONTH(SalesDataTable[[#This Row],[Order Date]])</f>
        <v>12</v>
      </c>
      <c r="W2643" s="18" t="str">
        <f>TEXT(SalesDataTable[[#This Row],[Order Date]],"mmm")</f>
        <v>Dec</v>
      </c>
    </row>
    <row r="2644" spans="1:23" ht="15.6">
      <c r="A2644" s="11">
        <v>676</v>
      </c>
      <c r="B2644" s="12">
        <v>46378</v>
      </c>
      <c r="C2644" s="11">
        <f t="shared" si="287"/>
        <v>2026</v>
      </c>
      <c r="D2644" s="13" t="str">
        <f t="shared" si="288"/>
        <v>Dec</v>
      </c>
      <c r="E2644" s="14" t="str">
        <f t="shared" si="289"/>
        <v>Q4</v>
      </c>
      <c r="F2644" s="11" t="s">
        <v>35</v>
      </c>
      <c r="G2644" s="11" t="s">
        <v>42</v>
      </c>
      <c r="H2644" s="11" t="s">
        <v>52</v>
      </c>
      <c r="I2644" s="11" t="s">
        <v>27</v>
      </c>
      <c r="J2644" s="11" t="s">
        <v>47</v>
      </c>
      <c r="K2644" s="11" t="s">
        <v>53</v>
      </c>
      <c r="L2644" s="15">
        <v>1</v>
      </c>
      <c r="M2644" s="16">
        <v>195.63</v>
      </c>
      <c r="N2644" s="17">
        <v>0.05</v>
      </c>
      <c r="O2644" s="16">
        <v>102.13</v>
      </c>
      <c r="P2644" s="16">
        <f t="shared" si="290"/>
        <v>185.8485</v>
      </c>
      <c r="Q2644" s="16">
        <f t="shared" si="291"/>
        <v>102.13</v>
      </c>
      <c r="R2644" s="16">
        <f t="shared" si="292"/>
        <v>83.718500000000006</v>
      </c>
      <c r="S2644" s="18">
        <f t="shared" si="293"/>
        <v>0.45046637449320298</v>
      </c>
      <c r="T2644" s="19">
        <f>YEAR(SalesDataTable[[#This Row],[Order Date]])</f>
        <v>2026</v>
      </c>
      <c r="U2644" s="18" t="str">
        <f>"Q"&amp;ROUNDUP(MONTH(SalesDataTable[[#This Row],[Order Date]])/3,0)</f>
        <v>Q4</v>
      </c>
      <c r="V2644" s="15">
        <f>MONTH(SalesDataTable[[#This Row],[Order Date]])</f>
        <v>12</v>
      </c>
      <c r="W2644" s="18" t="str">
        <f>TEXT(SalesDataTable[[#This Row],[Order Date]],"mmm")</f>
        <v>Dec</v>
      </c>
    </row>
    <row r="2645" spans="1:23" ht="15.6">
      <c r="A2645" s="11">
        <v>1912</v>
      </c>
      <c r="B2645" s="12">
        <v>46378</v>
      </c>
      <c r="C2645" s="11">
        <f t="shared" si="287"/>
        <v>2026</v>
      </c>
      <c r="D2645" s="13" t="str">
        <f t="shared" si="288"/>
        <v>Dec</v>
      </c>
      <c r="E2645" s="14" t="str">
        <f t="shared" si="289"/>
        <v>Q4</v>
      </c>
      <c r="F2645" s="11" t="s">
        <v>35</v>
      </c>
      <c r="G2645" s="11" t="s">
        <v>49</v>
      </c>
      <c r="H2645" s="11" t="s">
        <v>32</v>
      </c>
      <c r="I2645" s="11" t="s">
        <v>27</v>
      </c>
      <c r="J2645" s="11" t="s">
        <v>38</v>
      </c>
      <c r="K2645" s="11" t="s">
        <v>68</v>
      </c>
      <c r="L2645" s="15">
        <v>10</v>
      </c>
      <c r="M2645" s="16">
        <v>134.86000000000001</v>
      </c>
      <c r="N2645" s="17">
        <v>0.1</v>
      </c>
      <c r="O2645" s="16">
        <v>65.3</v>
      </c>
      <c r="P2645" s="16">
        <f t="shared" si="290"/>
        <v>1213.74</v>
      </c>
      <c r="Q2645" s="16">
        <f t="shared" si="291"/>
        <v>653</v>
      </c>
      <c r="R2645" s="16">
        <f t="shared" si="292"/>
        <v>560.74</v>
      </c>
      <c r="S2645" s="18">
        <f t="shared" si="293"/>
        <v>0.46199350767050601</v>
      </c>
      <c r="T2645" s="19">
        <f>YEAR(SalesDataTable[[#This Row],[Order Date]])</f>
        <v>2026</v>
      </c>
      <c r="U2645" s="18" t="str">
        <f>"Q"&amp;ROUNDUP(MONTH(SalesDataTable[[#This Row],[Order Date]])/3,0)</f>
        <v>Q4</v>
      </c>
      <c r="V2645" s="15">
        <f>MONTH(SalesDataTable[[#This Row],[Order Date]])</f>
        <v>12</v>
      </c>
      <c r="W2645" s="18" t="str">
        <f>TEXT(SalesDataTable[[#This Row],[Order Date]],"mmm")</f>
        <v>Dec</v>
      </c>
    </row>
    <row r="2646" spans="1:23" ht="15.6">
      <c r="A2646" s="11">
        <v>2065</v>
      </c>
      <c r="B2646" s="12">
        <v>46378</v>
      </c>
      <c r="C2646" s="11">
        <f t="shared" si="287"/>
        <v>2026</v>
      </c>
      <c r="D2646" s="13" t="str">
        <f t="shared" si="288"/>
        <v>Dec</v>
      </c>
      <c r="E2646" s="14" t="str">
        <f t="shared" si="289"/>
        <v>Q4</v>
      </c>
      <c r="F2646" s="11" t="s">
        <v>44</v>
      </c>
      <c r="G2646" s="11" t="s">
        <v>45</v>
      </c>
      <c r="H2646" s="11" t="s">
        <v>26</v>
      </c>
      <c r="I2646" s="11" t="s">
        <v>37</v>
      </c>
      <c r="J2646" s="11" t="s">
        <v>28</v>
      </c>
      <c r="K2646" s="11" t="s">
        <v>29</v>
      </c>
      <c r="L2646" s="15">
        <v>1</v>
      </c>
      <c r="M2646" s="16">
        <v>83.15</v>
      </c>
      <c r="N2646" s="17">
        <v>0</v>
      </c>
      <c r="O2646" s="16">
        <v>42.3</v>
      </c>
      <c r="P2646" s="16">
        <f t="shared" si="290"/>
        <v>83.15</v>
      </c>
      <c r="Q2646" s="16">
        <f t="shared" si="291"/>
        <v>42.3</v>
      </c>
      <c r="R2646" s="16">
        <f t="shared" si="292"/>
        <v>40.85</v>
      </c>
      <c r="S2646" s="18">
        <f t="shared" si="293"/>
        <v>0.491280817799158</v>
      </c>
      <c r="T2646" s="19">
        <f>YEAR(SalesDataTable[[#This Row],[Order Date]])</f>
        <v>2026</v>
      </c>
      <c r="U2646" s="18" t="str">
        <f>"Q"&amp;ROUNDUP(MONTH(SalesDataTable[[#This Row],[Order Date]])/3,0)</f>
        <v>Q4</v>
      </c>
      <c r="V2646" s="15">
        <f>MONTH(SalesDataTable[[#This Row],[Order Date]])</f>
        <v>12</v>
      </c>
      <c r="W2646" s="18" t="str">
        <f>TEXT(SalesDataTable[[#This Row],[Order Date]],"mmm")</f>
        <v>Dec</v>
      </c>
    </row>
    <row r="2647" spans="1:23" ht="15.6">
      <c r="A2647" s="11">
        <v>3136</v>
      </c>
      <c r="B2647" s="12">
        <v>46378</v>
      </c>
      <c r="C2647" s="11">
        <f t="shared" si="287"/>
        <v>2026</v>
      </c>
      <c r="D2647" s="13" t="str">
        <f t="shared" si="288"/>
        <v>Dec</v>
      </c>
      <c r="E2647" s="14" t="str">
        <f t="shared" si="289"/>
        <v>Q4</v>
      </c>
      <c r="F2647" s="11" t="s">
        <v>30</v>
      </c>
      <c r="G2647" s="11" t="s">
        <v>51</v>
      </c>
      <c r="H2647" s="11" t="s">
        <v>52</v>
      </c>
      <c r="I2647" s="11" t="s">
        <v>40</v>
      </c>
      <c r="J2647" s="11" t="s">
        <v>28</v>
      </c>
      <c r="K2647" s="11" t="s">
        <v>29</v>
      </c>
      <c r="L2647" s="15">
        <v>1</v>
      </c>
      <c r="M2647" s="16">
        <v>81.599999999999994</v>
      </c>
      <c r="N2647" s="17">
        <v>0.15</v>
      </c>
      <c r="O2647" s="16">
        <v>42</v>
      </c>
      <c r="P2647" s="16">
        <f t="shared" si="290"/>
        <v>69.36</v>
      </c>
      <c r="Q2647" s="16">
        <f t="shared" si="291"/>
        <v>42</v>
      </c>
      <c r="R2647" s="16">
        <f t="shared" si="292"/>
        <v>27.36</v>
      </c>
      <c r="S2647" s="18">
        <f t="shared" si="293"/>
        <v>0.39446366782006898</v>
      </c>
      <c r="T2647" s="19">
        <f>YEAR(SalesDataTable[[#This Row],[Order Date]])</f>
        <v>2026</v>
      </c>
      <c r="U2647" s="18" t="str">
        <f>"Q"&amp;ROUNDUP(MONTH(SalesDataTable[[#This Row],[Order Date]])/3,0)</f>
        <v>Q4</v>
      </c>
      <c r="V2647" s="15">
        <f>MONTH(SalesDataTable[[#This Row],[Order Date]])</f>
        <v>12</v>
      </c>
      <c r="W2647" s="18" t="str">
        <f>TEXT(SalesDataTable[[#This Row],[Order Date]],"mmm")</f>
        <v>Dec</v>
      </c>
    </row>
    <row r="2648" spans="1:23" ht="15.6">
      <c r="A2648" s="11">
        <v>3423</v>
      </c>
      <c r="B2648" s="12">
        <v>46378</v>
      </c>
      <c r="C2648" s="11">
        <f t="shared" si="287"/>
        <v>2026</v>
      </c>
      <c r="D2648" s="13" t="str">
        <f t="shared" si="288"/>
        <v>Dec</v>
      </c>
      <c r="E2648" s="14" t="str">
        <f t="shared" si="289"/>
        <v>Q4</v>
      </c>
      <c r="F2648" s="11" t="s">
        <v>44</v>
      </c>
      <c r="G2648" s="11" t="s">
        <v>55</v>
      </c>
      <c r="H2648" s="11" t="s">
        <v>43</v>
      </c>
      <c r="I2648" s="11" t="s">
        <v>40</v>
      </c>
      <c r="J2648" s="11" t="s">
        <v>38</v>
      </c>
      <c r="K2648" s="11" t="s">
        <v>56</v>
      </c>
      <c r="L2648" s="15">
        <v>5</v>
      </c>
      <c r="M2648" s="16">
        <v>47.67</v>
      </c>
      <c r="N2648" s="17">
        <v>0.1</v>
      </c>
      <c r="O2648" s="16">
        <v>17.84</v>
      </c>
      <c r="P2648" s="16">
        <f t="shared" si="290"/>
        <v>214.51499999999999</v>
      </c>
      <c r="Q2648" s="16">
        <f t="shared" si="291"/>
        <v>89.2</v>
      </c>
      <c r="R2648" s="16">
        <f t="shared" si="292"/>
        <v>125.315</v>
      </c>
      <c r="S2648" s="18">
        <f t="shared" si="293"/>
        <v>0.58417826259235905</v>
      </c>
      <c r="T2648" s="19">
        <f>YEAR(SalesDataTable[[#This Row],[Order Date]])</f>
        <v>2026</v>
      </c>
      <c r="U2648" s="18" t="str">
        <f>"Q"&amp;ROUNDUP(MONTH(SalesDataTable[[#This Row],[Order Date]])/3,0)</f>
        <v>Q4</v>
      </c>
      <c r="V2648" s="15">
        <f>MONTH(SalesDataTable[[#This Row],[Order Date]])</f>
        <v>12</v>
      </c>
      <c r="W2648" s="18" t="str">
        <f>TEXT(SalesDataTable[[#This Row],[Order Date]],"mmm")</f>
        <v>Dec</v>
      </c>
    </row>
    <row r="2649" spans="1:23" ht="15.6">
      <c r="A2649" s="11">
        <v>3746</v>
      </c>
      <c r="B2649" s="12">
        <v>46378</v>
      </c>
      <c r="C2649" s="11">
        <f t="shared" si="287"/>
        <v>2026</v>
      </c>
      <c r="D2649" s="13" t="str">
        <f t="shared" si="288"/>
        <v>Dec</v>
      </c>
      <c r="E2649" s="14" t="str">
        <f t="shared" si="289"/>
        <v>Q4</v>
      </c>
      <c r="F2649" s="11" t="s">
        <v>44</v>
      </c>
      <c r="G2649" s="11" t="s">
        <v>55</v>
      </c>
      <c r="H2649" s="11" t="s">
        <v>43</v>
      </c>
      <c r="I2649" s="11" t="s">
        <v>40</v>
      </c>
      <c r="J2649" s="11" t="s">
        <v>28</v>
      </c>
      <c r="K2649" s="11" t="s">
        <v>46</v>
      </c>
      <c r="L2649" s="15">
        <v>2</v>
      </c>
      <c r="M2649" s="16">
        <v>50.96</v>
      </c>
      <c r="N2649" s="17">
        <v>0.15</v>
      </c>
      <c r="O2649" s="16">
        <v>22.59</v>
      </c>
      <c r="P2649" s="16">
        <f t="shared" si="290"/>
        <v>86.632000000000005</v>
      </c>
      <c r="Q2649" s="16">
        <f t="shared" si="291"/>
        <v>45.18</v>
      </c>
      <c r="R2649" s="16">
        <f t="shared" si="292"/>
        <v>41.451999999999998</v>
      </c>
      <c r="S2649" s="18">
        <f t="shared" si="293"/>
        <v>0.478483701172777</v>
      </c>
      <c r="T2649" s="19">
        <f>YEAR(SalesDataTable[[#This Row],[Order Date]])</f>
        <v>2026</v>
      </c>
      <c r="U2649" s="18" t="str">
        <f>"Q"&amp;ROUNDUP(MONTH(SalesDataTable[[#This Row],[Order Date]])/3,0)</f>
        <v>Q4</v>
      </c>
      <c r="V2649" s="15">
        <f>MONTH(SalesDataTable[[#This Row],[Order Date]])</f>
        <v>12</v>
      </c>
      <c r="W2649" s="18" t="str">
        <f>TEXT(SalesDataTable[[#This Row],[Order Date]],"mmm")</f>
        <v>Dec</v>
      </c>
    </row>
    <row r="2650" spans="1:23" ht="15.6">
      <c r="A2650" s="11">
        <v>1198</v>
      </c>
      <c r="B2650" s="12">
        <v>46379</v>
      </c>
      <c r="C2650" s="11">
        <f t="shared" si="287"/>
        <v>2026</v>
      </c>
      <c r="D2650" s="13" t="str">
        <f t="shared" si="288"/>
        <v>Dec</v>
      </c>
      <c r="E2650" s="14" t="str">
        <f t="shared" si="289"/>
        <v>Q4</v>
      </c>
      <c r="F2650" s="11" t="s">
        <v>44</v>
      </c>
      <c r="G2650" s="11" t="s">
        <v>55</v>
      </c>
      <c r="H2650" s="11" t="s">
        <v>43</v>
      </c>
      <c r="I2650" s="11" t="s">
        <v>37</v>
      </c>
      <c r="J2650" s="11" t="s">
        <v>38</v>
      </c>
      <c r="K2650" s="11" t="s">
        <v>56</v>
      </c>
      <c r="L2650" s="15">
        <v>5</v>
      </c>
      <c r="M2650" s="16">
        <v>47.69</v>
      </c>
      <c r="N2650" s="17">
        <v>0.05</v>
      </c>
      <c r="O2650" s="16">
        <v>18.23</v>
      </c>
      <c r="P2650" s="16">
        <f t="shared" si="290"/>
        <v>226.5275</v>
      </c>
      <c r="Q2650" s="16">
        <f t="shared" si="291"/>
        <v>91.15</v>
      </c>
      <c r="R2650" s="16">
        <f t="shared" si="292"/>
        <v>135.3775</v>
      </c>
      <c r="S2650" s="18">
        <f t="shared" si="293"/>
        <v>0.59762059794064704</v>
      </c>
      <c r="T2650" s="19">
        <f>YEAR(SalesDataTable[[#This Row],[Order Date]])</f>
        <v>2026</v>
      </c>
      <c r="U2650" s="18" t="str">
        <f>"Q"&amp;ROUNDUP(MONTH(SalesDataTable[[#This Row],[Order Date]])/3,0)</f>
        <v>Q4</v>
      </c>
      <c r="V2650" s="15">
        <f>MONTH(SalesDataTable[[#This Row],[Order Date]])</f>
        <v>12</v>
      </c>
      <c r="W2650" s="18" t="str">
        <f>TEXT(SalesDataTable[[#This Row],[Order Date]],"mmm")</f>
        <v>Dec</v>
      </c>
    </row>
    <row r="2651" spans="1:23" ht="15.6">
      <c r="A2651" s="11">
        <v>2123</v>
      </c>
      <c r="B2651" s="12">
        <v>46379</v>
      </c>
      <c r="C2651" s="11">
        <f t="shared" si="287"/>
        <v>2026</v>
      </c>
      <c r="D2651" s="13" t="str">
        <f t="shared" si="288"/>
        <v>Dec</v>
      </c>
      <c r="E2651" s="14" t="str">
        <f t="shared" si="289"/>
        <v>Q4</v>
      </c>
      <c r="F2651" s="11" t="s">
        <v>44</v>
      </c>
      <c r="G2651" s="11" t="s">
        <v>57</v>
      </c>
      <c r="H2651" s="11" t="s">
        <v>26</v>
      </c>
      <c r="I2651" s="11" t="s">
        <v>27</v>
      </c>
      <c r="J2651" s="11" t="s">
        <v>33</v>
      </c>
      <c r="K2651" s="11" t="s">
        <v>34</v>
      </c>
      <c r="L2651" s="15">
        <v>1</v>
      </c>
      <c r="M2651" s="16">
        <v>91.08</v>
      </c>
      <c r="N2651" s="17">
        <v>0.2</v>
      </c>
      <c r="O2651" s="16">
        <v>46.14</v>
      </c>
      <c r="P2651" s="16">
        <f t="shared" si="290"/>
        <v>72.864000000000004</v>
      </c>
      <c r="Q2651" s="16">
        <f t="shared" si="291"/>
        <v>46.14</v>
      </c>
      <c r="R2651" s="16">
        <f t="shared" si="292"/>
        <v>26.724</v>
      </c>
      <c r="S2651" s="18">
        <f t="shared" si="293"/>
        <v>0.36676548089591599</v>
      </c>
      <c r="T2651" s="19">
        <f>YEAR(SalesDataTable[[#This Row],[Order Date]])</f>
        <v>2026</v>
      </c>
      <c r="U2651" s="18" t="str">
        <f>"Q"&amp;ROUNDUP(MONTH(SalesDataTable[[#This Row],[Order Date]])/3,0)</f>
        <v>Q4</v>
      </c>
      <c r="V2651" s="15">
        <f>MONTH(SalesDataTable[[#This Row],[Order Date]])</f>
        <v>12</v>
      </c>
      <c r="W2651" s="18" t="str">
        <f>TEXT(SalesDataTable[[#This Row],[Order Date]],"mmm")</f>
        <v>Dec</v>
      </c>
    </row>
    <row r="2652" spans="1:23" ht="15.6">
      <c r="A2652" s="11">
        <v>2586</v>
      </c>
      <c r="B2652" s="12">
        <v>46379</v>
      </c>
      <c r="C2652" s="11">
        <f t="shared" si="287"/>
        <v>2026</v>
      </c>
      <c r="D2652" s="13" t="str">
        <f t="shared" si="288"/>
        <v>Dec</v>
      </c>
      <c r="E2652" s="14" t="str">
        <f t="shared" si="289"/>
        <v>Q4</v>
      </c>
      <c r="F2652" s="11" t="s">
        <v>30</v>
      </c>
      <c r="G2652" s="11" t="s">
        <v>73</v>
      </c>
      <c r="H2652" s="11" t="s">
        <v>43</v>
      </c>
      <c r="I2652" s="11" t="s">
        <v>37</v>
      </c>
      <c r="J2652" s="11" t="s">
        <v>33</v>
      </c>
      <c r="K2652" s="11" t="s">
        <v>41</v>
      </c>
      <c r="L2652" s="15">
        <v>1</v>
      </c>
      <c r="M2652" s="16">
        <v>143.84</v>
      </c>
      <c r="N2652" s="17">
        <v>0.15</v>
      </c>
      <c r="O2652" s="16">
        <v>78.17</v>
      </c>
      <c r="P2652" s="16">
        <f t="shared" si="290"/>
        <v>122.264</v>
      </c>
      <c r="Q2652" s="16">
        <f t="shared" si="291"/>
        <v>78.17</v>
      </c>
      <c r="R2652" s="16">
        <f t="shared" si="292"/>
        <v>44.094000000000001</v>
      </c>
      <c r="S2652" s="18">
        <f t="shared" si="293"/>
        <v>0.360645815612118</v>
      </c>
      <c r="T2652" s="19">
        <f>YEAR(SalesDataTable[[#This Row],[Order Date]])</f>
        <v>2026</v>
      </c>
      <c r="U2652" s="18" t="str">
        <f>"Q"&amp;ROUNDUP(MONTH(SalesDataTable[[#This Row],[Order Date]])/3,0)</f>
        <v>Q4</v>
      </c>
      <c r="V2652" s="15">
        <f>MONTH(SalesDataTable[[#This Row],[Order Date]])</f>
        <v>12</v>
      </c>
      <c r="W2652" s="18" t="str">
        <f>TEXT(SalesDataTable[[#This Row],[Order Date]],"mmm")</f>
        <v>Dec</v>
      </c>
    </row>
    <row r="2653" spans="1:23" ht="15.6">
      <c r="A2653" s="11">
        <v>3048</v>
      </c>
      <c r="B2653" s="12">
        <v>46379</v>
      </c>
      <c r="C2653" s="11">
        <f t="shared" si="287"/>
        <v>2026</v>
      </c>
      <c r="D2653" s="13" t="str">
        <f t="shared" si="288"/>
        <v>Dec</v>
      </c>
      <c r="E2653" s="14" t="str">
        <f t="shared" si="289"/>
        <v>Q4</v>
      </c>
      <c r="F2653" s="11" t="s">
        <v>30</v>
      </c>
      <c r="G2653" s="11" t="s">
        <v>51</v>
      </c>
      <c r="H2653" s="11" t="s">
        <v>26</v>
      </c>
      <c r="I2653" s="11" t="s">
        <v>37</v>
      </c>
      <c r="J2653" s="11" t="s">
        <v>28</v>
      </c>
      <c r="K2653" s="11" t="s">
        <v>54</v>
      </c>
      <c r="L2653" s="15">
        <v>1</v>
      </c>
      <c r="M2653" s="16">
        <v>102.66</v>
      </c>
      <c r="N2653" s="17">
        <v>0.05</v>
      </c>
      <c r="O2653" s="16">
        <v>49.2</v>
      </c>
      <c r="P2653" s="16">
        <f t="shared" si="290"/>
        <v>97.527000000000001</v>
      </c>
      <c r="Q2653" s="16">
        <f t="shared" si="291"/>
        <v>49.2</v>
      </c>
      <c r="R2653" s="16">
        <f t="shared" si="292"/>
        <v>48.326999999999998</v>
      </c>
      <c r="S2653" s="18">
        <f t="shared" si="293"/>
        <v>0.49552431634316602</v>
      </c>
      <c r="T2653" s="19">
        <f>YEAR(SalesDataTable[[#This Row],[Order Date]])</f>
        <v>2026</v>
      </c>
      <c r="U2653" s="18" t="str">
        <f>"Q"&amp;ROUNDUP(MONTH(SalesDataTable[[#This Row],[Order Date]])/3,0)</f>
        <v>Q4</v>
      </c>
      <c r="V2653" s="15">
        <f>MONTH(SalesDataTable[[#This Row],[Order Date]])</f>
        <v>12</v>
      </c>
      <c r="W2653" s="18" t="str">
        <f>TEXT(SalesDataTable[[#This Row],[Order Date]],"mmm")</f>
        <v>Dec</v>
      </c>
    </row>
    <row r="2654" spans="1:23" ht="15.6">
      <c r="A2654" s="11">
        <v>3838</v>
      </c>
      <c r="B2654" s="12">
        <v>46379</v>
      </c>
      <c r="C2654" s="11">
        <f t="shared" si="287"/>
        <v>2026</v>
      </c>
      <c r="D2654" s="13" t="str">
        <f t="shared" si="288"/>
        <v>Dec</v>
      </c>
      <c r="E2654" s="14" t="str">
        <f t="shared" si="289"/>
        <v>Q4</v>
      </c>
      <c r="F2654" s="11" t="s">
        <v>30</v>
      </c>
      <c r="G2654" s="11" t="s">
        <v>65</v>
      </c>
      <c r="H2654" s="11" t="s">
        <v>43</v>
      </c>
      <c r="I2654" s="11" t="s">
        <v>37</v>
      </c>
      <c r="J2654" s="11" t="s">
        <v>58</v>
      </c>
      <c r="K2654" s="11" t="s">
        <v>59</v>
      </c>
      <c r="L2654" s="15">
        <v>2</v>
      </c>
      <c r="M2654" s="16">
        <v>40.32</v>
      </c>
      <c r="N2654" s="17">
        <v>0</v>
      </c>
      <c r="O2654" s="16">
        <v>14.39</v>
      </c>
      <c r="P2654" s="16">
        <f t="shared" si="290"/>
        <v>80.64</v>
      </c>
      <c r="Q2654" s="16">
        <f t="shared" si="291"/>
        <v>28.78</v>
      </c>
      <c r="R2654" s="16">
        <f t="shared" si="292"/>
        <v>51.86</v>
      </c>
      <c r="S2654" s="18">
        <f t="shared" si="293"/>
        <v>0.64310515873015905</v>
      </c>
      <c r="T2654" s="19">
        <f>YEAR(SalesDataTable[[#This Row],[Order Date]])</f>
        <v>2026</v>
      </c>
      <c r="U2654" s="18" t="str">
        <f>"Q"&amp;ROUNDUP(MONTH(SalesDataTable[[#This Row],[Order Date]])/3,0)</f>
        <v>Q4</v>
      </c>
      <c r="V2654" s="15">
        <f>MONTH(SalesDataTable[[#This Row],[Order Date]])</f>
        <v>12</v>
      </c>
      <c r="W2654" s="18" t="str">
        <f>TEXT(SalesDataTable[[#This Row],[Order Date]],"mmm")</f>
        <v>Dec</v>
      </c>
    </row>
    <row r="2655" spans="1:23" ht="15.6">
      <c r="A2655" s="11">
        <v>4718</v>
      </c>
      <c r="B2655" s="12">
        <v>46379</v>
      </c>
      <c r="C2655" s="11">
        <f t="shared" si="287"/>
        <v>2026</v>
      </c>
      <c r="D2655" s="13" t="str">
        <f t="shared" si="288"/>
        <v>Dec</v>
      </c>
      <c r="E2655" s="14" t="str">
        <f t="shared" si="289"/>
        <v>Q4</v>
      </c>
      <c r="F2655" s="11" t="s">
        <v>24</v>
      </c>
      <c r="G2655" s="11" t="s">
        <v>25</v>
      </c>
      <c r="H2655" s="11" t="s">
        <v>43</v>
      </c>
      <c r="I2655" s="11" t="s">
        <v>27</v>
      </c>
      <c r="J2655" s="11" t="s">
        <v>33</v>
      </c>
      <c r="K2655" s="11" t="s">
        <v>61</v>
      </c>
      <c r="L2655" s="15">
        <v>1</v>
      </c>
      <c r="M2655" s="16">
        <v>157.58000000000001</v>
      </c>
      <c r="N2655" s="17">
        <v>0.1</v>
      </c>
      <c r="O2655" s="16">
        <v>80.37</v>
      </c>
      <c r="P2655" s="16">
        <f t="shared" si="290"/>
        <v>141.822</v>
      </c>
      <c r="Q2655" s="16">
        <f t="shared" si="291"/>
        <v>80.37</v>
      </c>
      <c r="R2655" s="16">
        <f t="shared" si="292"/>
        <v>61.451999999999998</v>
      </c>
      <c r="S2655" s="18">
        <f t="shared" si="293"/>
        <v>0.43330371874603402</v>
      </c>
      <c r="T2655" s="19">
        <f>YEAR(SalesDataTable[[#This Row],[Order Date]])</f>
        <v>2026</v>
      </c>
      <c r="U2655" s="18" t="str">
        <f>"Q"&amp;ROUNDUP(MONTH(SalesDataTable[[#This Row],[Order Date]])/3,0)</f>
        <v>Q4</v>
      </c>
      <c r="V2655" s="15">
        <f>MONTH(SalesDataTable[[#This Row],[Order Date]])</f>
        <v>12</v>
      </c>
      <c r="W2655" s="18" t="str">
        <f>TEXT(SalesDataTable[[#This Row],[Order Date]],"mmm")</f>
        <v>Dec</v>
      </c>
    </row>
    <row r="2656" spans="1:23" ht="15.6">
      <c r="A2656" s="11">
        <v>4844</v>
      </c>
      <c r="B2656" s="12">
        <v>46379</v>
      </c>
      <c r="C2656" s="11">
        <f t="shared" si="287"/>
        <v>2026</v>
      </c>
      <c r="D2656" s="13" t="str">
        <f t="shared" si="288"/>
        <v>Dec</v>
      </c>
      <c r="E2656" s="14" t="str">
        <f t="shared" si="289"/>
        <v>Q4</v>
      </c>
      <c r="F2656" s="11" t="s">
        <v>30</v>
      </c>
      <c r="G2656" s="11" t="s">
        <v>73</v>
      </c>
      <c r="H2656" s="11" t="s">
        <v>26</v>
      </c>
      <c r="I2656" s="11" t="s">
        <v>37</v>
      </c>
      <c r="J2656" s="11" t="s">
        <v>58</v>
      </c>
      <c r="K2656" s="11" t="s">
        <v>66</v>
      </c>
      <c r="L2656" s="15">
        <v>1</v>
      </c>
      <c r="M2656" s="16">
        <v>36.4</v>
      </c>
      <c r="N2656" s="17">
        <v>0</v>
      </c>
      <c r="O2656" s="16">
        <v>14.22</v>
      </c>
      <c r="P2656" s="16">
        <f t="shared" si="290"/>
        <v>36.4</v>
      </c>
      <c r="Q2656" s="16">
        <f t="shared" si="291"/>
        <v>14.22</v>
      </c>
      <c r="R2656" s="16">
        <f t="shared" si="292"/>
        <v>22.18</v>
      </c>
      <c r="S2656" s="18">
        <f t="shared" si="293"/>
        <v>0.60934065934065895</v>
      </c>
      <c r="T2656" s="19">
        <f>YEAR(SalesDataTable[[#This Row],[Order Date]])</f>
        <v>2026</v>
      </c>
      <c r="U2656" s="18" t="str">
        <f>"Q"&amp;ROUNDUP(MONTH(SalesDataTable[[#This Row],[Order Date]])/3,0)</f>
        <v>Q4</v>
      </c>
      <c r="V2656" s="15">
        <f>MONTH(SalesDataTable[[#This Row],[Order Date]])</f>
        <v>12</v>
      </c>
      <c r="W2656" s="18" t="str">
        <f>TEXT(SalesDataTable[[#This Row],[Order Date]],"mmm")</f>
        <v>Dec</v>
      </c>
    </row>
    <row r="2657" spans="1:23" ht="15.6">
      <c r="A2657" s="11">
        <v>678</v>
      </c>
      <c r="B2657" s="12">
        <v>46380</v>
      </c>
      <c r="C2657" s="11">
        <f t="shared" si="287"/>
        <v>2026</v>
      </c>
      <c r="D2657" s="13" t="str">
        <f t="shared" si="288"/>
        <v>Dec</v>
      </c>
      <c r="E2657" s="14" t="str">
        <f t="shared" si="289"/>
        <v>Q4</v>
      </c>
      <c r="F2657" s="11" t="s">
        <v>30</v>
      </c>
      <c r="G2657" s="11" t="s">
        <v>65</v>
      </c>
      <c r="H2657" s="11" t="s">
        <v>26</v>
      </c>
      <c r="I2657" s="11" t="s">
        <v>40</v>
      </c>
      <c r="J2657" s="11" t="s">
        <v>33</v>
      </c>
      <c r="K2657" s="11" t="s">
        <v>41</v>
      </c>
      <c r="L2657" s="15">
        <v>1</v>
      </c>
      <c r="M2657" s="16">
        <v>142.15</v>
      </c>
      <c r="N2657" s="17">
        <v>0.05</v>
      </c>
      <c r="O2657" s="16">
        <v>80.5</v>
      </c>
      <c r="P2657" s="16">
        <f t="shared" si="290"/>
        <v>135.04249999999999</v>
      </c>
      <c r="Q2657" s="16">
        <f t="shared" si="291"/>
        <v>80.5</v>
      </c>
      <c r="R2657" s="16">
        <f t="shared" si="292"/>
        <v>54.542499999999997</v>
      </c>
      <c r="S2657" s="18">
        <f t="shared" si="293"/>
        <v>0.40389136753244298</v>
      </c>
      <c r="T2657" s="19">
        <f>YEAR(SalesDataTable[[#This Row],[Order Date]])</f>
        <v>2026</v>
      </c>
      <c r="U2657" s="18" t="str">
        <f>"Q"&amp;ROUNDUP(MONTH(SalesDataTable[[#This Row],[Order Date]])/3,0)</f>
        <v>Q4</v>
      </c>
      <c r="V2657" s="15">
        <f>MONTH(SalesDataTable[[#This Row],[Order Date]])</f>
        <v>12</v>
      </c>
      <c r="W2657" s="18" t="str">
        <f>TEXT(SalesDataTable[[#This Row],[Order Date]],"mmm")</f>
        <v>Dec</v>
      </c>
    </row>
    <row r="2658" spans="1:23" ht="15.6">
      <c r="A2658" s="11">
        <v>1706</v>
      </c>
      <c r="B2658" s="12">
        <v>46380</v>
      </c>
      <c r="C2658" s="11">
        <f t="shared" si="287"/>
        <v>2026</v>
      </c>
      <c r="D2658" s="13" t="str">
        <f t="shared" si="288"/>
        <v>Dec</v>
      </c>
      <c r="E2658" s="14" t="str">
        <f t="shared" si="289"/>
        <v>Q4</v>
      </c>
      <c r="F2658" s="11" t="s">
        <v>24</v>
      </c>
      <c r="G2658" s="11" t="s">
        <v>25</v>
      </c>
      <c r="H2658" s="11" t="s">
        <v>26</v>
      </c>
      <c r="I2658" s="11" t="s">
        <v>27</v>
      </c>
      <c r="J2658" s="11" t="s">
        <v>47</v>
      </c>
      <c r="K2658" s="11" t="s">
        <v>48</v>
      </c>
      <c r="L2658" s="15">
        <v>2</v>
      </c>
      <c r="M2658" s="16">
        <v>332.38</v>
      </c>
      <c r="N2658" s="17">
        <v>0.05</v>
      </c>
      <c r="O2658" s="16">
        <v>192.16</v>
      </c>
      <c r="P2658" s="16">
        <f t="shared" si="290"/>
        <v>631.52200000000005</v>
      </c>
      <c r="Q2658" s="16">
        <f t="shared" si="291"/>
        <v>384.32</v>
      </c>
      <c r="R2658" s="16">
        <f t="shared" si="292"/>
        <v>247.202</v>
      </c>
      <c r="S2658" s="18">
        <f t="shared" si="293"/>
        <v>0.39143846136793298</v>
      </c>
      <c r="T2658" s="19">
        <f>YEAR(SalesDataTable[[#This Row],[Order Date]])</f>
        <v>2026</v>
      </c>
      <c r="U2658" s="18" t="str">
        <f>"Q"&amp;ROUNDUP(MONTH(SalesDataTable[[#This Row],[Order Date]])/3,0)</f>
        <v>Q4</v>
      </c>
      <c r="V2658" s="15">
        <f>MONTH(SalesDataTable[[#This Row],[Order Date]])</f>
        <v>12</v>
      </c>
      <c r="W2658" s="18" t="str">
        <f>TEXT(SalesDataTable[[#This Row],[Order Date]],"mmm")</f>
        <v>Dec</v>
      </c>
    </row>
    <row r="2659" spans="1:23" ht="15.6">
      <c r="A2659" s="11">
        <v>3034</v>
      </c>
      <c r="B2659" s="12">
        <v>46380</v>
      </c>
      <c r="C2659" s="11">
        <f t="shared" si="287"/>
        <v>2026</v>
      </c>
      <c r="D2659" s="13" t="str">
        <f t="shared" si="288"/>
        <v>Dec</v>
      </c>
      <c r="E2659" s="14" t="str">
        <f t="shared" si="289"/>
        <v>Q4</v>
      </c>
      <c r="F2659" s="11" t="s">
        <v>30</v>
      </c>
      <c r="G2659" s="11" t="s">
        <v>31</v>
      </c>
      <c r="H2659" s="11" t="s">
        <v>43</v>
      </c>
      <c r="I2659" s="11" t="s">
        <v>37</v>
      </c>
      <c r="J2659" s="11" t="s">
        <v>47</v>
      </c>
      <c r="K2659" s="11" t="s">
        <v>75</v>
      </c>
      <c r="L2659" s="15">
        <v>1</v>
      </c>
      <c r="M2659" s="16">
        <v>122.18</v>
      </c>
      <c r="N2659" s="17">
        <v>0.15</v>
      </c>
      <c r="O2659" s="16">
        <v>61.28</v>
      </c>
      <c r="P2659" s="16">
        <f t="shared" si="290"/>
        <v>103.85299999999999</v>
      </c>
      <c r="Q2659" s="16">
        <f t="shared" si="291"/>
        <v>61.28</v>
      </c>
      <c r="R2659" s="16">
        <f t="shared" si="292"/>
        <v>42.573</v>
      </c>
      <c r="S2659" s="18">
        <f t="shared" si="293"/>
        <v>0.40993519686479901</v>
      </c>
      <c r="T2659" s="19">
        <f>YEAR(SalesDataTable[[#This Row],[Order Date]])</f>
        <v>2026</v>
      </c>
      <c r="U2659" s="18" t="str">
        <f>"Q"&amp;ROUNDUP(MONTH(SalesDataTable[[#This Row],[Order Date]])/3,0)</f>
        <v>Q4</v>
      </c>
      <c r="V2659" s="15">
        <f>MONTH(SalesDataTable[[#This Row],[Order Date]])</f>
        <v>12</v>
      </c>
      <c r="W2659" s="18" t="str">
        <f>TEXT(SalesDataTable[[#This Row],[Order Date]],"mmm")</f>
        <v>Dec</v>
      </c>
    </row>
    <row r="2660" spans="1:23" ht="15.6">
      <c r="A2660" s="11">
        <v>3883</v>
      </c>
      <c r="B2660" s="12">
        <v>46380</v>
      </c>
      <c r="C2660" s="11">
        <f t="shared" si="287"/>
        <v>2026</v>
      </c>
      <c r="D2660" s="13" t="str">
        <f t="shared" si="288"/>
        <v>Dec</v>
      </c>
      <c r="E2660" s="14" t="str">
        <f t="shared" si="289"/>
        <v>Q4</v>
      </c>
      <c r="F2660" s="11" t="s">
        <v>24</v>
      </c>
      <c r="G2660" s="11" t="s">
        <v>25</v>
      </c>
      <c r="H2660" s="11" t="s">
        <v>26</v>
      </c>
      <c r="I2660" s="11" t="s">
        <v>37</v>
      </c>
      <c r="J2660" s="11" t="s">
        <v>47</v>
      </c>
      <c r="K2660" s="11" t="s">
        <v>75</v>
      </c>
      <c r="L2660" s="15">
        <v>1</v>
      </c>
      <c r="M2660" s="16">
        <v>125.66</v>
      </c>
      <c r="N2660" s="17">
        <v>0.15</v>
      </c>
      <c r="O2660" s="16">
        <v>60.6</v>
      </c>
      <c r="P2660" s="16">
        <f t="shared" si="290"/>
        <v>106.81100000000001</v>
      </c>
      <c r="Q2660" s="16">
        <f t="shared" si="291"/>
        <v>60.6</v>
      </c>
      <c r="R2660" s="16">
        <f t="shared" si="292"/>
        <v>46.210999999999999</v>
      </c>
      <c r="S2660" s="18">
        <f t="shared" si="293"/>
        <v>0.43264270533933802</v>
      </c>
      <c r="T2660" s="19">
        <f>YEAR(SalesDataTable[[#This Row],[Order Date]])</f>
        <v>2026</v>
      </c>
      <c r="U2660" s="18" t="str">
        <f>"Q"&amp;ROUNDUP(MONTH(SalesDataTable[[#This Row],[Order Date]])/3,0)</f>
        <v>Q4</v>
      </c>
      <c r="V2660" s="15">
        <f>MONTH(SalesDataTable[[#This Row],[Order Date]])</f>
        <v>12</v>
      </c>
      <c r="W2660" s="18" t="str">
        <f>TEXT(SalesDataTable[[#This Row],[Order Date]],"mmm")</f>
        <v>Dec</v>
      </c>
    </row>
    <row r="2661" spans="1:23" ht="15.6">
      <c r="A2661" s="11">
        <v>4342</v>
      </c>
      <c r="B2661" s="12">
        <v>46380</v>
      </c>
      <c r="C2661" s="11">
        <f t="shared" si="287"/>
        <v>2026</v>
      </c>
      <c r="D2661" s="13" t="str">
        <f t="shared" si="288"/>
        <v>Dec</v>
      </c>
      <c r="E2661" s="14" t="str">
        <f t="shared" si="289"/>
        <v>Q4</v>
      </c>
      <c r="F2661" s="11" t="s">
        <v>44</v>
      </c>
      <c r="G2661" s="11" t="s">
        <v>45</v>
      </c>
      <c r="H2661" s="11" t="s">
        <v>26</v>
      </c>
      <c r="I2661" s="11" t="s">
        <v>27</v>
      </c>
      <c r="J2661" s="11" t="s">
        <v>38</v>
      </c>
      <c r="K2661" s="11" t="s">
        <v>56</v>
      </c>
      <c r="L2661" s="15">
        <v>2</v>
      </c>
      <c r="M2661" s="16">
        <v>47.38</v>
      </c>
      <c r="N2661" s="17">
        <v>0.05</v>
      </c>
      <c r="O2661" s="16">
        <v>18.850000000000001</v>
      </c>
      <c r="P2661" s="16">
        <f t="shared" si="290"/>
        <v>90.022000000000006</v>
      </c>
      <c r="Q2661" s="16">
        <f t="shared" si="291"/>
        <v>37.700000000000003</v>
      </c>
      <c r="R2661" s="16">
        <f t="shared" si="292"/>
        <v>52.322000000000003</v>
      </c>
      <c r="S2661" s="18">
        <f t="shared" si="293"/>
        <v>0.58121348114905202</v>
      </c>
      <c r="T2661" s="19">
        <f>YEAR(SalesDataTable[[#This Row],[Order Date]])</f>
        <v>2026</v>
      </c>
      <c r="U2661" s="18" t="str">
        <f>"Q"&amp;ROUNDUP(MONTH(SalesDataTable[[#This Row],[Order Date]])/3,0)</f>
        <v>Q4</v>
      </c>
      <c r="V2661" s="15">
        <f>MONTH(SalesDataTable[[#This Row],[Order Date]])</f>
        <v>12</v>
      </c>
      <c r="W2661" s="18" t="str">
        <f>TEXT(SalesDataTable[[#This Row],[Order Date]],"mmm")</f>
        <v>Dec</v>
      </c>
    </row>
    <row r="2662" spans="1:23" ht="15.6">
      <c r="A2662" s="11">
        <v>4468</v>
      </c>
      <c r="B2662" s="12">
        <v>46380</v>
      </c>
      <c r="C2662" s="11">
        <f t="shared" si="287"/>
        <v>2026</v>
      </c>
      <c r="D2662" s="13" t="str">
        <f t="shared" si="288"/>
        <v>Dec</v>
      </c>
      <c r="E2662" s="14" t="str">
        <f t="shared" si="289"/>
        <v>Q4</v>
      </c>
      <c r="F2662" s="11" t="s">
        <v>24</v>
      </c>
      <c r="G2662" s="11" t="s">
        <v>25</v>
      </c>
      <c r="H2662" s="11" t="s">
        <v>26</v>
      </c>
      <c r="I2662" s="11" t="s">
        <v>40</v>
      </c>
      <c r="J2662" s="11" t="s">
        <v>47</v>
      </c>
      <c r="K2662" s="11" t="s">
        <v>64</v>
      </c>
      <c r="L2662" s="15">
        <v>1</v>
      </c>
      <c r="M2662" s="16">
        <v>80.8</v>
      </c>
      <c r="N2662" s="17">
        <v>0.05</v>
      </c>
      <c r="O2662" s="16">
        <v>38.33</v>
      </c>
      <c r="P2662" s="16">
        <f t="shared" si="290"/>
        <v>76.760000000000005</v>
      </c>
      <c r="Q2662" s="16">
        <f t="shared" si="291"/>
        <v>38.33</v>
      </c>
      <c r="R2662" s="16">
        <f t="shared" si="292"/>
        <v>38.43</v>
      </c>
      <c r="S2662" s="18">
        <f t="shared" si="293"/>
        <v>0.500651380927566</v>
      </c>
      <c r="T2662" s="19">
        <f>YEAR(SalesDataTable[[#This Row],[Order Date]])</f>
        <v>2026</v>
      </c>
      <c r="U2662" s="18" t="str">
        <f>"Q"&amp;ROUNDUP(MONTH(SalesDataTable[[#This Row],[Order Date]])/3,0)</f>
        <v>Q4</v>
      </c>
      <c r="V2662" s="15">
        <f>MONTH(SalesDataTable[[#This Row],[Order Date]])</f>
        <v>12</v>
      </c>
      <c r="W2662" s="18" t="str">
        <f>TEXT(SalesDataTable[[#This Row],[Order Date]],"mmm")</f>
        <v>Dec</v>
      </c>
    </row>
    <row r="2663" spans="1:23" ht="15.6">
      <c r="A2663" s="11">
        <v>7</v>
      </c>
      <c r="B2663" s="12">
        <v>46381</v>
      </c>
      <c r="C2663" s="11">
        <f t="shared" si="287"/>
        <v>2026</v>
      </c>
      <c r="D2663" s="13" t="str">
        <f t="shared" si="288"/>
        <v>Dec</v>
      </c>
      <c r="E2663" s="14" t="str">
        <f t="shared" si="289"/>
        <v>Q4</v>
      </c>
      <c r="F2663" s="11" t="s">
        <v>44</v>
      </c>
      <c r="G2663" s="11" t="s">
        <v>57</v>
      </c>
      <c r="H2663" s="11" t="s">
        <v>26</v>
      </c>
      <c r="I2663" s="11" t="s">
        <v>27</v>
      </c>
      <c r="J2663" s="11" t="s">
        <v>28</v>
      </c>
      <c r="K2663" s="11" t="s">
        <v>54</v>
      </c>
      <c r="L2663" s="15">
        <v>5</v>
      </c>
      <c r="M2663" s="16">
        <v>103.52</v>
      </c>
      <c r="N2663" s="17">
        <v>0.1</v>
      </c>
      <c r="O2663" s="16">
        <v>49.1</v>
      </c>
      <c r="P2663" s="16">
        <f t="shared" si="290"/>
        <v>465.84</v>
      </c>
      <c r="Q2663" s="16">
        <f t="shared" si="291"/>
        <v>245.5</v>
      </c>
      <c r="R2663" s="16">
        <f t="shared" si="292"/>
        <v>220.34</v>
      </c>
      <c r="S2663" s="18">
        <f t="shared" si="293"/>
        <v>0.47299501974927</v>
      </c>
      <c r="T2663" s="19">
        <f>YEAR(SalesDataTable[[#This Row],[Order Date]])</f>
        <v>2026</v>
      </c>
      <c r="U2663" s="18" t="str">
        <f>"Q"&amp;ROUNDUP(MONTH(SalesDataTable[[#This Row],[Order Date]])/3,0)</f>
        <v>Q4</v>
      </c>
      <c r="V2663" s="15">
        <f>MONTH(SalesDataTable[[#This Row],[Order Date]])</f>
        <v>12</v>
      </c>
      <c r="W2663" s="18" t="str">
        <f>TEXT(SalesDataTable[[#This Row],[Order Date]],"mmm")</f>
        <v>Dec</v>
      </c>
    </row>
    <row r="2664" spans="1:23" ht="15.6">
      <c r="A2664" s="11">
        <v>658</v>
      </c>
      <c r="B2664" s="12">
        <v>46381</v>
      </c>
      <c r="C2664" s="11">
        <f t="shared" si="287"/>
        <v>2026</v>
      </c>
      <c r="D2664" s="13" t="str">
        <f t="shared" si="288"/>
        <v>Dec</v>
      </c>
      <c r="E2664" s="14" t="str">
        <f t="shared" si="289"/>
        <v>Q4</v>
      </c>
      <c r="F2664" s="11" t="s">
        <v>30</v>
      </c>
      <c r="G2664" s="11" t="s">
        <v>51</v>
      </c>
      <c r="H2664" s="11" t="s">
        <v>43</v>
      </c>
      <c r="I2664" s="11" t="s">
        <v>40</v>
      </c>
      <c r="J2664" s="11" t="s">
        <v>33</v>
      </c>
      <c r="K2664" s="11" t="s">
        <v>61</v>
      </c>
      <c r="L2664" s="15">
        <v>2</v>
      </c>
      <c r="M2664" s="16">
        <v>153.38999999999999</v>
      </c>
      <c r="N2664" s="17">
        <v>0.05</v>
      </c>
      <c r="O2664" s="16">
        <v>78.06</v>
      </c>
      <c r="P2664" s="16">
        <f t="shared" si="290"/>
        <v>291.44099999999997</v>
      </c>
      <c r="Q2664" s="16">
        <f t="shared" si="291"/>
        <v>156.12</v>
      </c>
      <c r="R2664" s="16">
        <f t="shared" si="292"/>
        <v>135.321</v>
      </c>
      <c r="S2664" s="18">
        <f t="shared" si="293"/>
        <v>0.46431696295305003</v>
      </c>
      <c r="T2664" s="19">
        <f>YEAR(SalesDataTable[[#This Row],[Order Date]])</f>
        <v>2026</v>
      </c>
      <c r="U2664" s="18" t="str">
        <f>"Q"&amp;ROUNDUP(MONTH(SalesDataTable[[#This Row],[Order Date]])/3,0)</f>
        <v>Q4</v>
      </c>
      <c r="V2664" s="15">
        <f>MONTH(SalesDataTable[[#This Row],[Order Date]])</f>
        <v>12</v>
      </c>
      <c r="W2664" s="18" t="str">
        <f>TEXT(SalesDataTable[[#This Row],[Order Date]],"mmm")</f>
        <v>Dec</v>
      </c>
    </row>
    <row r="2665" spans="1:23" ht="15.6">
      <c r="A2665" s="11">
        <v>1192</v>
      </c>
      <c r="B2665" s="12">
        <v>46381</v>
      </c>
      <c r="C2665" s="11">
        <f t="shared" si="287"/>
        <v>2026</v>
      </c>
      <c r="D2665" s="13" t="str">
        <f t="shared" si="288"/>
        <v>Dec</v>
      </c>
      <c r="E2665" s="14" t="str">
        <f t="shared" si="289"/>
        <v>Q4</v>
      </c>
      <c r="F2665" s="11" t="s">
        <v>44</v>
      </c>
      <c r="G2665" s="11" t="s">
        <v>71</v>
      </c>
      <c r="H2665" s="11" t="s">
        <v>32</v>
      </c>
      <c r="I2665" s="11" t="s">
        <v>40</v>
      </c>
      <c r="J2665" s="11" t="s">
        <v>58</v>
      </c>
      <c r="K2665" s="11" t="s">
        <v>59</v>
      </c>
      <c r="L2665" s="15">
        <v>6</v>
      </c>
      <c r="M2665" s="16">
        <v>39.49</v>
      </c>
      <c r="N2665" s="17">
        <v>0.05</v>
      </c>
      <c r="O2665" s="16">
        <v>14.49</v>
      </c>
      <c r="P2665" s="16">
        <f t="shared" si="290"/>
        <v>225.09299999999999</v>
      </c>
      <c r="Q2665" s="16">
        <f t="shared" si="291"/>
        <v>86.94</v>
      </c>
      <c r="R2665" s="16">
        <f t="shared" si="292"/>
        <v>138.15299999999999</v>
      </c>
      <c r="S2665" s="18">
        <f t="shared" si="293"/>
        <v>0.61375964601298105</v>
      </c>
      <c r="T2665" s="19">
        <f>YEAR(SalesDataTable[[#This Row],[Order Date]])</f>
        <v>2026</v>
      </c>
      <c r="U2665" s="18" t="str">
        <f>"Q"&amp;ROUNDUP(MONTH(SalesDataTable[[#This Row],[Order Date]])/3,0)</f>
        <v>Q4</v>
      </c>
      <c r="V2665" s="15">
        <f>MONTH(SalesDataTable[[#This Row],[Order Date]])</f>
        <v>12</v>
      </c>
      <c r="W2665" s="18" t="str">
        <f>TEXT(SalesDataTable[[#This Row],[Order Date]],"mmm")</f>
        <v>Dec</v>
      </c>
    </row>
    <row r="2666" spans="1:23" ht="15.6">
      <c r="A2666" s="11">
        <v>3852</v>
      </c>
      <c r="B2666" s="12">
        <v>46381</v>
      </c>
      <c r="C2666" s="11">
        <f t="shared" si="287"/>
        <v>2026</v>
      </c>
      <c r="D2666" s="13" t="str">
        <f t="shared" si="288"/>
        <v>Dec</v>
      </c>
      <c r="E2666" s="14" t="str">
        <f t="shared" si="289"/>
        <v>Q4</v>
      </c>
      <c r="F2666" s="11" t="s">
        <v>35</v>
      </c>
      <c r="G2666" s="11" t="s">
        <v>36</v>
      </c>
      <c r="H2666" s="11" t="s">
        <v>43</v>
      </c>
      <c r="I2666" s="11" t="s">
        <v>40</v>
      </c>
      <c r="J2666" s="11" t="s">
        <v>58</v>
      </c>
      <c r="K2666" s="11" t="s">
        <v>66</v>
      </c>
      <c r="L2666" s="15">
        <v>1</v>
      </c>
      <c r="M2666" s="16">
        <v>35.54</v>
      </c>
      <c r="N2666" s="17">
        <v>0.1</v>
      </c>
      <c r="O2666" s="16">
        <v>13.63</v>
      </c>
      <c r="P2666" s="16">
        <f t="shared" si="290"/>
        <v>31.986000000000001</v>
      </c>
      <c r="Q2666" s="16">
        <f t="shared" si="291"/>
        <v>13.63</v>
      </c>
      <c r="R2666" s="16">
        <f t="shared" si="292"/>
        <v>18.356000000000002</v>
      </c>
      <c r="S2666" s="18">
        <f t="shared" si="293"/>
        <v>0.57387607078096703</v>
      </c>
      <c r="T2666" s="19">
        <f>YEAR(SalesDataTable[[#This Row],[Order Date]])</f>
        <v>2026</v>
      </c>
      <c r="U2666" s="18" t="str">
        <f>"Q"&amp;ROUNDUP(MONTH(SalesDataTable[[#This Row],[Order Date]])/3,0)</f>
        <v>Q4</v>
      </c>
      <c r="V2666" s="15">
        <f>MONTH(SalesDataTable[[#This Row],[Order Date]])</f>
        <v>12</v>
      </c>
      <c r="W2666" s="18" t="str">
        <f>TEXT(SalesDataTable[[#This Row],[Order Date]],"mmm")</f>
        <v>Dec</v>
      </c>
    </row>
    <row r="2667" spans="1:23" ht="15.6">
      <c r="A2667" s="11">
        <v>4507</v>
      </c>
      <c r="B2667" s="12">
        <v>46381</v>
      </c>
      <c r="C2667" s="11">
        <f t="shared" si="287"/>
        <v>2026</v>
      </c>
      <c r="D2667" s="13" t="str">
        <f t="shared" si="288"/>
        <v>Dec</v>
      </c>
      <c r="E2667" s="14" t="str">
        <f t="shared" si="289"/>
        <v>Q4</v>
      </c>
      <c r="F2667" s="11" t="s">
        <v>30</v>
      </c>
      <c r="G2667" s="11" t="s">
        <v>67</v>
      </c>
      <c r="H2667" s="11" t="s">
        <v>52</v>
      </c>
      <c r="I2667" s="11" t="s">
        <v>27</v>
      </c>
      <c r="J2667" s="11" t="s">
        <v>38</v>
      </c>
      <c r="K2667" s="11" t="s">
        <v>72</v>
      </c>
      <c r="L2667" s="15">
        <v>2</v>
      </c>
      <c r="M2667" s="16">
        <v>167.21</v>
      </c>
      <c r="N2667" s="17">
        <v>0.05</v>
      </c>
      <c r="O2667" s="16">
        <v>88.23</v>
      </c>
      <c r="P2667" s="16">
        <f t="shared" si="290"/>
        <v>317.69900000000001</v>
      </c>
      <c r="Q2667" s="16">
        <f t="shared" si="291"/>
        <v>176.46</v>
      </c>
      <c r="R2667" s="16">
        <f t="shared" si="292"/>
        <v>141.239</v>
      </c>
      <c r="S2667" s="18">
        <f t="shared" si="293"/>
        <v>0.44456860109726498</v>
      </c>
      <c r="T2667" s="19">
        <f>YEAR(SalesDataTable[[#This Row],[Order Date]])</f>
        <v>2026</v>
      </c>
      <c r="U2667" s="18" t="str">
        <f>"Q"&amp;ROUNDUP(MONTH(SalesDataTable[[#This Row],[Order Date]])/3,0)</f>
        <v>Q4</v>
      </c>
      <c r="V2667" s="15">
        <f>MONTH(SalesDataTable[[#This Row],[Order Date]])</f>
        <v>12</v>
      </c>
      <c r="W2667" s="18" t="str">
        <f>TEXT(SalesDataTable[[#This Row],[Order Date]],"mmm")</f>
        <v>Dec</v>
      </c>
    </row>
    <row r="2668" spans="1:23" ht="15.6">
      <c r="A2668" s="11">
        <v>260</v>
      </c>
      <c r="B2668" s="12">
        <v>46382</v>
      </c>
      <c r="C2668" s="11">
        <f t="shared" si="287"/>
        <v>2026</v>
      </c>
      <c r="D2668" s="13" t="str">
        <f t="shared" si="288"/>
        <v>Dec</v>
      </c>
      <c r="E2668" s="14" t="str">
        <f t="shared" si="289"/>
        <v>Q4</v>
      </c>
      <c r="F2668" s="11" t="s">
        <v>35</v>
      </c>
      <c r="G2668" s="11" t="s">
        <v>36</v>
      </c>
      <c r="H2668" s="11" t="s">
        <v>26</v>
      </c>
      <c r="I2668" s="11" t="s">
        <v>40</v>
      </c>
      <c r="J2668" s="11" t="s">
        <v>33</v>
      </c>
      <c r="K2668" s="11" t="s">
        <v>70</v>
      </c>
      <c r="L2668" s="15">
        <v>1</v>
      </c>
      <c r="M2668" s="16">
        <v>71.89</v>
      </c>
      <c r="N2668" s="17">
        <v>0.1</v>
      </c>
      <c r="O2668" s="16">
        <v>31.88</v>
      </c>
      <c r="P2668" s="16">
        <f t="shared" si="290"/>
        <v>64.700999999999993</v>
      </c>
      <c r="Q2668" s="16">
        <f t="shared" si="291"/>
        <v>31.88</v>
      </c>
      <c r="R2668" s="16">
        <f t="shared" si="292"/>
        <v>32.820999999999998</v>
      </c>
      <c r="S2668" s="18">
        <f t="shared" si="293"/>
        <v>0.50727191233520397</v>
      </c>
      <c r="T2668" s="19">
        <f>YEAR(SalesDataTable[[#This Row],[Order Date]])</f>
        <v>2026</v>
      </c>
      <c r="U2668" s="18" t="str">
        <f>"Q"&amp;ROUNDUP(MONTH(SalesDataTable[[#This Row],[Order Date]])/3,0)</f>
        <v>Q4</v>
      </c>
      <c r="V2668" s="15">
        <f>MONTH(SalesDataTable[[#This Row],[Order Date]])</f>
        <v>12</v>
      </c>
      <c r="W2668" s="18" t="str">
        <f>TEXT(SalesDataTable[[#This Row],[Order Date]],"mmm")</f>
        <v>Dec</v>
      </c>
    </row>
    <row r="2669" spans="1:23" ht="15.6">
      <c r="A2669" s="11">
        <v>1659</v>
      </c>
      <c r="B2669" s="12">
        <v>46382</v>
      </c>
      <c r="C2669" s="11">
        <f t="shared" si="287"/>
        <v>2026</v>
      </c>
      <c r="D2669" s="13" t="str">
        <f t="shared" si="288"/>
        <v>Dec</v>
      </c>
      <c r="E2669" s="14" t="str">
        <f t="shared" si="289"/>
        <v>Q4</v>
      </c>
      <c r="F2669" s="11" t="s">
        <v>24</v>
      </c>
      <c r="G2669" s="11" t="s">
        <v>74</v>
      </c>
      <c r="H2669" s="11" t="s">
        <v>43</v>
      </c>
      <c r="I2669" s="11" t="s">
        <v>37</v>
      </c>
      <c r="J2669" s="11" t="s">
        <v>38</v>
      </c>
      <c r="K2669" s="11" t="s">
        <v>68</v>
      </c>
      <c r="L2669" s="15">
        <v>1</v>
      </c>
      <c r="M2669" s="16">
        <v>133.56</v>
      </c>
      <c r="N2669" s="17">
        <v>0.05</v>
      </c>
      <c r="O2669" s="16">
        <v>68.739999999999995</v>
      </c>
      <c r="P2669" s="16">
        <f t="shared" si="290"/>
        <v>126.88200000000001</v>
      </c>
      <c r="Q2669" s="16">
        <f t="shared" si="291"/>
        <v>68.739999999999995</v>
      </c>
      <c r="R2669" s="16">
        <f t="shared" si="292"/>
        <v>58.142000000000003</v>
      </c>
      <c r="S2669" s="18">
        <f t="shared" si="293"/>
        <v>0.45823678693589298</v>
      </c>
      <c r="T2669" s="19">
        <f>YEAR(SalesDataTable[[#This Row],[Order Date]])</f>
        <v>2026</v>
      </c>
      <c r="U2669" s="18" t="str">
        <f>"Q"&amp;ROUNDUP(MONTH(SalesDataTable[[#This Row],[Order Date]])/3,0)</f>
        <v>Q4</v>
      </c>
      <c r="V2669" s="15">
        <f>MONTH(SalesDataTable[[#This Row],[Order Date]])</f>
        <v>12</v>
      </c>
      <c r="W2669" s="18" t="str">
        <f>TEXT(SalesDataTable[[#This Row],[Order Date]],"mmm")</f>
        <v>Dec</v>
      </c>
    </row>
    <row r="2670" spans="1:23" ht="15.6">
      <c r="A2670" s="11">
        <v>3188</v>
      </c>
      <c r="B2670" s="12">
        <v>46382</v>
      </c>
      <c r="C2670" s="11">
        <f t="shared" si="287"/>
        <v>2026</v>
      </c>
      <c r="D2670" s="13" t="str">
        <f t="shared" si="288"/>
        <v>Dec</v>
      </c>
      <c r="E2670" s="14" t="str">
        <f t="shared" si="289"/>
        <v>Q4</v>
      </c>
      <c r="F2670" s="11" t="s">
        <v>44</v>
      </c>
      <c r="G2670" s="11" t="s">
        <v>55</v>
      </c>
      <c r="H2670" s="11" t="s">
        <v>52</v>
      </c>
      <c r="I2670" s="11" t="s">
        <v>37</v>
      </c>
      <c r="J2670" s="11" t="s">
        <v>47</v>
      </c>
      <c r="K2670" s="11" t="s">
        <v>75</v>
      </c>
      <c r="L2670" s="15">
        <v>2</v>
      </c>
      <c r="M2670" s="16">
        <v>122.28</v>
      </c>
      <c r="N2670" s="17">
        <v>0.1</v>
      </c>
      <c r="O2670" s="16">
        <v>61.64</v>
      </c>
      <c r="P2670" s="16">
        <f t="shared" si="290"/>
        <v>220.10400000000001</v>
      </c>
      <c r="Q2670" s="16">
        <f t="shared" si="291"/>
        <v>123.28</v>
      </c>
      <c r="R2670" s="16">
        <f t="shared" si="292"/>
        <v>96.823999999999998</v>
      </c>
      <c r="S2670" s="18">
        <f t="shared" si="293"/>
        <v>0.439901137644023</v>
      </c>
      <c r="T2670" s="19">
        <f>YEAR(SalesDataTable[[#This Row],[Order Date]])</f>
        <v>2026</v>
      </c>
      <c r="U2670" s="18" t="str">
        <f>"Q"&amp;ROUNDUP(MONTH(SalesDataTable[[#This Row],[Order Date]])/3,0)</f>
        <v>Q4</v>
      </c>
      <c r="V2670" s="15">
        <f>MONTH(SalesDataTable[[#This Row],[Order Date]])</f>
        <v>12</v>
      </c>
      <c r="W2670" s="18" t="str">
        <f>TEXT(SalesDataTable[[#This Row],[Order Date]],"mmm")</f>
        <v>Dec</v>
      </c>
    </row>
    <row r="2671" spans="1:23" ht="15.6">
      <c r="A2671" s="11">
        <v>3673</v>
      </c>
      <c r="B2671" s="12">
        <v>46382</v>
      </c>
      <c r="C2671" s="11">
        <f t="shared" si="287"/>
        <v>2026</v>
      </c>
      <c r="D2671" s="13" t="str">
        <f t="shared" si="288"/>
        <v>Dec</v>
      </c>
      <c r="E2671" s="14" t="str">
        <f t="shared" si="289"/>
        <v>Q4</v>
      </c>
      <c r="F2671" s="11" t="s">
        <v>24</v>
      </c>
      <c r="G2671" s="11" t="s">
        <v>74</v>
      </c>
      <c r="H2671" s="11" t="s">
        <v>26</v>
      </c>
      <c r="I2671" s="11" t="s">
        <v>40</v>
      </c>
      <c r="J2671" s="11" t="s">
        <v>58</v>
      </c>
      <c r="K2671" s="11" t="s">
        <v>59</v>
      </c>
      <c r="L2671" s="15">
        <v>1</v>
      </c>
      <c r="M2671" s="16">
        <v>40.619999999999997</v>
      </c>
      <c r="N2671" s="17">
        <v>0</v>
      </c>
      <c r="O2671" s="16">
        <v>14.62</v>
      </c>
      <c r="P2671" s="16">
        <f t="shared" si="290"/>
        <v>40.619999999999997</v>
      </c>
      <c r="Q2671" s="16">
        <f t="shared" si="291"/>
        <v>14.62</v>
      </c>
      <c r="R2671" s="16">
        <f t="shared" si="292"/>
        <v>26</v>
      </c>
      <c r="S2671" s="18">
        <f t="shared" si="293"/>
        <v>0.640078778926637</v>
      </c>
      <c r="T2671" s="19">
        <f>YEAR(SalesDataTable[[#This Row],[Order Date]])</f>
        <v>2026</v>
      </c>
      <c r="U2671" s="18" t="str">
        <f>"Q"&amp;ROUNDUP(MONTH(SalesDataTable[[#This Row],[Order Date]])/3,0)</f>
        <v>Q4</v>
      </c>
      <c r="V2671" s="15">
        <f>MONTH(SalesDataTable[[#This Row],[Order Date]])</f>
        <v>12</v>
      </c>
      <c r="W2671" s="18" t="str">
        <f>TEXT(SalesDataTable[[#This Row],[Order Date]],"mmm")</f>
        <v>Dec</v>
      </c>
    </row>
    <row r="2672" spans="1:23" ht="15.6">
      <c r="A2672" s="11">
        <v>3805</v>
      </c>
      <c r="B2672" s="12">
        <v>46382</v>
      </c>
      <c r="C2672" s="11">
        <f t="shared" si="287"/>
        <v>2026</v>
      </c>
      <c r="D2672" s="13" t="str">
        <f t="shared" si="288"/>
        <v>Dec</v>
      </c>
      <c r="E2672" s="14" t="str">
        <f t="shared" si="289"/>
        <v>Q4</v>
      </c>
      <c r="F2672" s="11" t="s">
        <v>44</v>
      </c>
      <c r="G2672" s="11" t="s">
        <v>45</v>
      </c>
      <c r="H2672" s="11" t="s">
        <v>32</v>
      </c>
      <c r="I2672" s="11" t="s">
        <v>40</v>
      </c>
      <c r="J2672" s="11" t="s">
        <v>38</v>
      </c>
      <c r="K2672" s="11" t="s">
        <v>56</v>
      </c>
      <c r="L2672" s="15">
        <v>8</v>
      </c>
      <c r="M2672" s="16">
        <v>45.54</v>
      </c>
      <c r="N2672" s="17">
        <v>0.15</v>
      </c>
      <c r="O2672" s="16">
        <v>18.54</v>
      </c>
      <c r="P2672" s="16">
        <f t="shared" si="290"/>
        <v>309.67200000000003</v>
      </c>
      <c r="Q2672" s="16">
        <f t="shared" si="291"/>
        <v>148.32</v>
      </c>
      <c r="R2672" s="16">
        <f t="shared" si="292"/>
        <v>161.352</v>
      </c>
      <c r="S2672" s="18">
        <f t="shared" si="293"/>
        <v>0.52104161822831896</v>
      </c>
      <c r="T2672" s="19">
        <f>YEAR(SalesDataTable[[#This Row],[Order Date]])</f>
        <v>2026</v>
      </c>
      <c r="U2672" s="18" t="str">
        <f>"Q"&amp;ROUNDUP(MONTH(SalesDataTable[[#This Row],[Order Date]])/3,0)</f>
        <v>Q4</v>
      </c>
      <c r="V2672" s="15">
        <f>MONTH(SalesDataTable[[#This Row],[Order Date]])</f>
        <v>12</v>
      </c>
      <c r="W2672" s="18" t="str">
        <f>TEXT(SalesDataTable[[#This Row],[Order Date]],"mmm")</f>
        <v>Dec</v>
      </c>
    </row>
    <row r="2673" spans="1:23" ht="15.6">
      <c r="A2673" s="11">
        <v>3945</v>
      </c>
      <c r="B2673" s="12">
        <v>46382</v>
      </c>
      <c r="C2673" s="11">
        <f t="shared" si="287"/>
        <v>2026</v>
      </c>
      <c r="D2673" s="13" t="str">
        <f t="shared" si="288"/>
        <v>Dec</v>
      </c>
      <c r="E2673" s="14" t="str">
        <f t="shared" si="289"/>
        <v>Q4</v>
      </c>
      <c r="F2673" s="11" t="s">
        <v>44</v>
      </c>
      <c r="G2673" s="11" t="s">
        <v>71</v>
      </c>
      <c r="H2673" s="11" t="s">
        <v>32</v>
      </c>
      <c r="I2673" s="11" t="s">
        <v>40</v>
      </c>
      <c r="J2673" s="11" t="s">
        <v>28</v>
      </c>
      <c r="K2673" s="11" t="s">
        <v>46</v>
      </c>
      <c r="L2673" s="15">
        <v>4</v>
      </c>
      <c r="M2673" s="16">
        <v>50.96</v>
      </c>
      <c r="N2673" s="17">
        <v>0.1</v>
      </c>
      <c r="O2673" s="16">
        <v>22.14</v>
      </c>
      <c r="P2673" s="16">
        <f t="shared" si="290"/>
        <v>183.45599999999999</v>
      </c>
      <c r="Q2673" s="16">
        <f t="shared" si="291"/>
        <v>88.56</v>
      </c>
      <c r="R2673" s="16">
        <f t="shared" si="292"/>
        <v>94.896000000000001</v>
      </c>
      <c r="S2673" s="18">
        <f t="shared" si="293"/>
        <v>0.51726844583987397</v>
      </c>
      <c r="T2673" s="19">
        <f>YEAR(SalesDataTable[[#This Row],[Order Date]])</f>
        <v>2026</v>
      </c>
      <c r="U2673" s="18" t="str">
        <f>"Q"&amp;ROUNDUP(MONTH(SalesDataTable[[#This Row],[Order Date]])/3,0)</f>
        <v>Q4</v>
      </c>
      <c r="V2673" s="15">
        <f>MONTH(SalesDataTable[[#This Row],[Order Date]])</f>
        <v>12</v>
      </c>
      <c r="W2673" s="18" t="str">
        <f>TEXT(SalesDataTable[[#This Row],[Order Date]],"mmm")</f>
        <v>Dec</v>
      </c>
    </row>
    <row r="2674" spans="1:23" ht="15.6">
      <c r="A2674" s="11">
        <v>4266</v>
      </c>
      <c r="B2674" s="12">
        <v>46382</v>
      </c>
      <c r="C2674" s="11">
        <f t="shared" si="287"/>
        <v>2026</v>
      </c>
      <c r="D2674" s="13" t="str">
        <f t="shared" si="288"/>
        <v>Dec</v>
      </c>
      <c r="E2674" s="14" t="str">
        <f t="shared" si="289"/>
        <v>Q4</v>
      </c>
      <c r="F2674" s="11" t="s">
        <v>30</v>
      </c>
      <c r="G2674" s="11" t="s">
        <v>31</v>
      </c>
      <c r="H2674" s="11" t="s">
        <v>26</v>
      </c>
      <c r="I2674" s="11" t="s">
        <v>37</v>
      </c>
      <c r="J2674" s="11" t="s">
        <v>28</v>
      </c>
      <c r="K2674" s="11" t="s">
        <v>50</v>
      </c>
      <c r="L2674" s="15">
        <v>4</v>
      </c>
      <c r="M2674" s="16">
        <v>40.19</v>
      </c>
      <c r="N2674" s="17">
        <v>0.15</v>
      </c>
      <c r="O2674" s="16">
        <v>16.55</v>
      </c>
      <c r="P2674" s="16">
        <f t="shared" si="290"/>
        <v>136.64599999999999</v>
      </c>
      <c r="Q2674" s="16">
        <f t="shared" si="291"/>
        <v>66.2</v>
      </c>
      <c r="R2674" s="16">
        <f t="shared" si="292"/>
        <v>70.445999999999998</v>
      </c>
      <c r="S2674" s="18">
        <f t="shared" si="293"/>
        <v>0.51553649576277405</v>
      </c>
      <c r="T2674" s="19">
        <f>YEAR(SalesDataTable[[#This Row],[Order Date]])</f>
        <v>2026</v>
      </c>
      <c r="U2674" s="18" t="str">
        <f>"Q"&amp;ROUNDUP(MONTH(SalesDataTable[[#This Row],[Order Date]])/3,0)</f>
        <v>Q4</v>
      </c>
      <c r="V2674" s="15">
        <f>MONTH(SalesDataTable[[#This Row],[Order Date]])</f>
        <v>12</v>
      </c>
      <c r="W2674" s="18" t="str">
        <f>TEXT(SalesDataTable[[#This Row],[Order Date]],"mmm")</f>
        <v>Dec</v>
      </c>
    </row>
    <row r="2675" spans="1:23" ht="15.6">
      <c r="A2675" s="11">
        <v>606</v>
      </c>
      <c r="B2675" s="12">
        <v>46383</v>
      </c>
      <c r="C2675" s="11">
        <f t="shared" si="287"/>
        <v>2026</v>
      </c>
      <c r="D2675" s="13" t="str">
        <f t="shared" si="288"/>
        <v>Dec</v>
      </c>
      <c r="E2675" s="14" t="str">
        <f t="shared" si="289"/>
        <v>Q4</v>
      </c>
      <c r="F2675" s="11" t="s">
        <v>30</v>
      </c>
      <c r="G2675" s="11" t="s">
        <v>67</v>
      </c>
      <c r="H2675" s="11" t="s">
        <v>26</v>
      </c>
      <c r="I2675" s="11" t="s">
        <v>37</v>
      </c>
      <c r="J2675" s="11" t="s">
        <v>47</v>
      </c>
      <c r="K2675" s="11" t="s">
        <v>48</v>
      </c>
      <c r="L2675" s="15">
        <v>3</v>
      </c>
      <c r="M2675" s="16">
        <v>333.84</v>
      </c>
      <c r="N2675" s="17">
        <v>0</v>
      </c>
      <c r="O2675" s="16">
        <v>193.05</v>
      </c>
      <c r="P2675" s="16">
        <f t="shared" si="290"/>
        <v>1001.52</v>
      </c>
      <c r="Q2675" s="16">
        <f t="shared" si="291"/>
        <v>579.15</v>
      </c>
      <c r="R2675" s="16">
        <f t="shared" si="292"/>
        <v>422.37</v>
      </c>
      <c r="S2675" s="18">
        <f t="shared" si="293"/>
        <v>0.42172897196261699</v>
      </c>
      <c r="T2675" s="19">
        <f>YEAR(SalesDataTable[[#This Row],[Order Date]])</f>
        <v>2026</v>
      </c>
      <c r="U2675" s="18" t="str">
        <f>"Q"&amp;ROUNDUP(MONTH(SalesDataTable[[#This Row],[Order Date]])/3,0)</f>
        <v>Q4</v>
      </c>
      <c r="V2675" s="15">
        <f>MONTH(SalesDataTable[[#This Row],[Order Date]])</f>
        <v>12</v>
      </c>
      <c r="W2675" s="18" t="str">
        <f>TEXT(SalesDataTable[[#This Row],[Order Date]],"mmm")</f>
        <v>Dec</v>
      </c>
    </row>
    <row r="2676" spans="1:23" ht="15.6">
      <c r="A2676" s="11">
        <v>1166</v>
      </c>
      <c r="B2676" s="12">
        <v>46383</v>
      </c>
      <c r="C2676" s="11">
        <f t="shared" si="287"/>
        <v>2026</v>
      </c>
      <c r="D2676" s="13" t="str">
        <f t="shared" si="288"/>
        <v>Dec</v>
      </c>
      <c r="E2676" s="14" t="str">
        <f t="shared" si="289"/>
        <v>Q4</v>
      </c>
      <c r="F2676" s="11" t="s">
        <v>35</v>
      </c>
      <c r="G2676" s="11" t="s">
        <v>76</v>
      </c>
      <c r="H2676" s="11" t="s">
        <v>52</v>
      </c>
      <c r="I2676" s="11" t="s">
        <v>27</v>
      </c>
      <c r="J2676" s="11" t="s">
        <v>47</v>
      </c>
      <c r="K2676" s="11" t="s">
        <v>53</v>
      </c>
      <c r="L2676" s="15">
        <v>2</v>
      </c>
      <c r="M2676" s="16">
        <v>198.94</v>
      </c>
      <c r="N2676" s="17">
        <v>0.15</v>
      </c>
      <c r="O2676" s="16">
        <v>102.32</v>
      </c>
      <c r="P2676" s="16">
        <f t="shared" si="290"/>
        <v>338.19799999999998</v>
      </c>
      <c r="Q2676" s="16">
        <f t="shared" si="291"/>
        <v>204.64</v>
      </c>
      <c r="R2676" s="16">
        <f t="shared" si="292"/>
        <v>133.55799999999999</v>
      </c>
      <c r="S2676" s="18">
        <f t="shared" si="293"/>
        <v>0.39491067362905802</v>
      </c>
      <c r="T2676" s="19">
        <f>YEAR(SalesDataTable[[#This Row],[Order Date]])</f>
        <v>2026</v>
      </c>
      <c r="U2676" s="18" t="str">
        <f>"Q"&amp;ROUNDUP(MONTH(SalesDataTable[[#This Row],[Order Date]])/3,0)</f>
        <v>Q4</v>
      </c>
      <c r="V2676" s="15">
        <f>MONTH(SalesDataTable[[#This Row],[Order Date]])</f>
        <v>12</v>
      </c>
      <c r="W2676" s="18" t="str">
        <f>TEXT(SalesDataTable[[#This Row],[Order Date]],"mmm")</f>
        <v>Dec</v>
      </c>
    </row>
    <row r="2677" spans="1:23" ht="15.6">
      <c r="A2677" s="11">
        <v>1913</v>
      </c>
      <c r="B2677" s="12">
        <v>46383</v>
      </c>
      <c r="C2677" s="11">
        <f t="shared" si="287"/>
        <v>2026</v>
      </c>
      <c r="D2677" s="13" t="str">
        <f t="shared" si="288"/>
        <v>Dec</v>
      </c>
      <c r="E2677" s="14" t="str">
        <f t="shared" si="289"/>
        <v>Q4</v>
      </c>
      <c r="F2677" s="11" t="s">
        <v>35</v>
      </c>
      <c r="G2677" s="11" t="s">
        <v>49</v>
      </c>
      <c r="H2677" s="11" t="s">
        <v>52</v>
      </c>
      <c r="I2677" s="11" t="s">
        <v>37</v>
      </c>
      <c r="J2677" s="11" t="s">
        <v>58</v>
      </c>
      <c r="K2677" s="11" t="s">
        <v>66</v>
      </c>
      <c r="L2677" s="15">
        <v>3</v>
      </c>
      <c r="M2677" s="16">
        <v>35.979999999999997</v>
      </c>
      <c r="N2677" s="17">
        <v>0</v>
      </c>
      <c r="O2677" s="16">
        <v>13.6</v>
      </c>
      <c r="P2677" s="16">
        <f t="shared" si="290"/>
        <v>107.94</v>
      </c>
      <c r="Q2677" s="16">
        <f t="shared" si="291"/>
        <v>40.799999999999997</v>
      </c>
      <c r="R2677" s="16">
        <f t="shared" si="292"/>
        <v>67.14</v>
      </c>
      <c r="S2677" s="18">
        <f t="shared" si="293"/>
        <v>0.62201222901611997</v>
      </c>
      <c r="T2677" s="19">
        <f>YEAR(SalesDataTable[[#This Row],[Order Date]])</f>
        <v>2026</v>
      </c>
      <c r="U2677" s="18" t="str">
        <f>"Q"&amp;ROUNDUP(MONTH(SalesDataTable[[#This Row],[Order Date]])/3,0)</f>
        <v>Q4</v>
      </c>
      <c r="V2677" s="15">
        <f>MONTH(SalesDataTable[[#This Row],[Order Date]])</f>
        <v>12</v>
      </c>
      <c r="W2677" s="18" t="str">
        <f>TEXT(SalesDataTable[[#This Row],[Order Date]],"mmm")</f>
        <v>Dec</v>
      </c>
    </row>
    <row r="2678" spans="1:23" ht="15.6">
      <c r="A2678" s="11">
        <v>2402</v>
      </c>
      <c r="B2678" s="12">
        <v>46383</v>
      </c>
      <c r="C2678" s="11">
        <f t="shared" si="287"/>
        <v>2026</v>
      </c>
      <c r="D2678" s="13" t="str">
        <f t="shared" si="288"/>
        <v>Dec</v>
      </c>
      <c r="E2678" s="14" t="str">
        <f t="shared" si="289"/>
        <v>Q4</v>
      </c>
      <c r="F2678" s="11" t="s">
        <v>30</v>
      </c>
      <c r="G2678" s="11" t="s">
        <v>73</v>
      </c>
      <c r="H2678" s="11" t="s">
        <v>52</v>
      </c>
      <c r="I2678" s="11" t="s">
        <v>37</v>
      </c>
      <c r="J2678" s="11" t="s">
        <v>38</v>
      </c>
      <c r="K2678" s="11" t="s">
        <v>68</v>
      </c>
      <c r="L2678" s="15">
        <v>6</v>
      </c>
      <c r="M2678" s="16">
        <v>133.4</v>
      </c>
      <c r="N2678" s="17">
        <v>0.1</v>
      </c>
      <c r="O2678" s="16">
        <v>66.3</v>
      </c>
      <c r="P2678" s="16">
        <f t="shared" si="290"/>
        <v>720.36</v>
      </c>
      <c r="Q2678" s="16">
        <f t="shared" si="291"/>
        <v>397.8</v>
      </c>
      <c r="R2678" s="16">
        <f t="shared" si="292"/>
        <v>322.56</v>
      </c>
      <c r="S2678" s="18">
        <f t="shared" si="293"/>
        <v>0.447776111944028</v>
      </c>
      <c r="T2678" s="19">
        <f>YEAR(SalesDataTable[[#This Row],[Order Date]])</f>
        <v>2026</v>
      </c>
      <c r="U2678" s="18" t="str">
        <f>"Q"&amp;ROUNDUP(MONTH(SalesDataTable[[#This Row],[Order Date]])/3,0)</f>
        <v>Q4</v>
      </c>
      <c r="V2678" s="15">
        <f>MONTH(SalesDataTable[[#This Row],[Order Date]])</f>
        <v>12</v>
      </c>
      <c r="W2678" s="18" t="str">
        <f>TEXT(SalesDataTable[[#This Row],[Order Date]],"mmm")</f>
        <v>Dec</v>
      </c>
    </row>
    <row r="2679" spans="1:23" ht="15.6">
      <c r="A2679" s="11">
        <v>3192</v>
      </c>
      <c r="B2679" s="12">
        <v>46383</v>
      </c>
      <c r="C2679" s="11">
        <f t="shared" si="287"/>
        <v>2026</v>
      </c>
      <c r="D2679" s="13" t="str">
        <f t="shared" si="288"/>
        <v>Dec</v>
      </c>
      <c r="E2679" s="14" t="str">
        <f t="shared" si="289"/>
        <v>Q4</v>
      </c>
      <c r="F2679" s="11" t="s">
        <v>44</v>
      </c>
      <c r="G2679" s="11" t="s">
        <v>55</v>
      </c>
      <c r="H2679" s="11" t="s">
        <v>26</v>
      </c>
      <c r="I2679" s="11" t="s">
        <v>27</v>
      </c>
      <c r="J2679" s="11" t="s">
        <v>33</v>
      </c>
      <c r="K2679" s="11" t="s">
        <v>34</v>
      </c>
      <c r="L2679" s="15">
        <v>2</v>
      </c>
      <c r="M2679" s="16">
        <v>93.45</v>
      </c>
      <c r="N2679" s="17">
        <v>0</v>
      </c>
      <c r="O2679" s="16">
        <v>45.75</v>
      </c>
      <c r="P2679" s="16">
        <f t="shared" si="290"/>
        <v>186.9</v>
      </c>
      <c r="Q2679" s="16">
        <f t="shared" si="291"/>
        <v>91.5</v>
      </c>
      <c r="R2679" s="16">
        <f t="shared" si="292"/>
        <v>95.4</v>
      </c>
      <c r="S2679" s="18">
        <f t="shared" si="293"/>
        <v>0.51043338683788098</v>
      </c>
      <c r="T2679" s="19">
        <f>YEAR(SalesDataTable[[#This Row],[Order Date]])</f>
        <v>2026</v>
      </c>
      <c r="U2679" s="18" t="str">
        <f>"Q"&amp;ROUNDUP(MONTH(SalesDataTable[[#This Row],[Order Date]])/3,0)</f>
        <v>Q4</v>
      </c>
      <c r="V2679" s="15">
        <f>MONTH(SalesDataTable[[#This Row],[Order Date]])</f>
        <v>12</v>
      </c>
      <c r="W2679" s="18" t="str">
        <f>TEXT(SalesDataTable[[#This Row],[Order Date]],"mmm")</f>
        <v>Dec</v>
      </c>
    </row>
    <row r="2680" spans="1:23" ht="15.6">
      <c r="A2680" s="11">
        <v>3721</v>
      </c>
      <c r="B2680" s="12">
        <v>46383</v>
      </c>
      <c r="C2680" s="11">
        <f t="shared" si="287"/>
        <v>2026</v>
      </c>
      <c r="D2680" s="13" t="str">
        <f t="shared" si="288"/>
        <v>Dec</v>
      </c>
      <c r="E2680" s="14" t="str">
        <f t="shared" si="289"/>
        <v>Q4</v>
      </c>
      <c r="F2680" s="11" t="s">
        <v>35</v>
      </c>
      <c r="G2680" s="11" t="s">
        <v>49</v>
      </c>
      <c r="H2680" s="11" t="s">
        <v>52</v>
      </c>
      <c r="I2680" s="11" t="s">
        <v>37</v>
      </c>
      <c r="J2680" s="11" t="s">
        <v>58</v>
      </c>
      <c r="K2680" s="11" t="s">
        <v>69</v>
      </c>
      <c r="L2680" s="15">
        <v>1</v>
      </c>
      <c r="M2680" s="16">
        <v>49.79</v>
      </c>
      <c r="N2680" s="17">
        <v>0.2</v>
      </c>
      <c r="O2680" s="16">
        <v>21.87</v>
      </c>
      <c r="P2680" s="16">
        <f t="shared" si="290"/>
        <v>39.832000000000001</v>
      </c>
      <c r="Q2680" s="16">
        <f t="shared" si="291"/>
        <v>21.87</v>
      </c>
      <c r="R2680" s="16">
        <f t="shared" si="292"/>
        <v>17.962</v>
      </c>
      <c r="S2680" s="18">
        <f t="shared" si="293"/>
        <v>0.45094396465153602</v>
      </c>
      <c r="T2680" s="19">
        <f>YEAR(SalesDataTable[[#This Row],[Order Date]])</f>
        <v>2026</v>
      </c>
      <c r="U2680" s="18" t="str">
        <f>"Q"&amp;ROUNDUP(MONTH(SalesDataTable[[#This Row],[Order Date]])/3,0)</f>
        <v>Q4</v>
      </c>
      <c r="V2680" s="15">
        <f>MONTH(SalesDataTable[[#This Row],[Order Date]])</f>
        <v>12</v>
      </c>
      <c r="W2680" s="18" t="str">
        <f>TEXT(SalesDataTable[[#This Row],[Order Date]],"mmm")</f>
        <v>Dec</v>
      </c>
    </row>
    <row r="2681" spans="1:23" ht="15.6">
      <c r="A2681" s="11">
        <v>3882</v>
      </c>
      <c r="B2681" s="12">
        <v>46383</v>
      </c>
      <c r="C2681" s="11">
        <f t="shared" si="287"/>
        <v>2026</v>
      </c>
      <c r="D2681" s="13" t="str">
        <f t="shared" si="288"/>
        <v>Dec</v>
      </c>
      <c r="E2681" s="14" t="str">
        <f t="shared" si="289"/>
        <v>Q4</v>
      </c>
      <c r="F2681" s="11" t="s">
        <v>44</v>
      </c>
      <c r="G2681" s="11" t="s">
        <v>57</v>
      </c>
      <c r="H2681" s="11" t="s">
        <v>52</v>
      </c>
      <c r="I2681" s="11" t="s">
        <v>27</v>
      </c>
      <c r="J2681" s="11" t="s">
        <v>33</v>
      </c>
      <c r="K2681" s="11" t="s">
        <v>70</v>
      </c>
      <c r="L2681" s="15">
        <v>3</v>
      </c>
      <c r="M2681" s="16">
        <v>70.430000000000007</v>
      </c>
      <c r="N2681" s="17">
        <v>0.1</v>
      </c>
      <c r="O2681" s="16">
        <v>32.869999999999997</v>
      </c>
      <c r="P2681" s="16">
        <f t="shared" si="290"/>
        <v>190.161</v>
      </c>
      <c r="Q2681" s="16">
        <f t="shared" si="291"/>
        <v>98.61</v>
      </c>
      <c r="R2681" s="16">
        <f t="shared" si="292"/>
        <v>91.551000000000002</v>
      </c>
      <c r="S2681" s="18">
        <f t="shared" si="293"/>
        <v>0.48143941186678701</v>
      </c>
      <c r="T2681" s="19">
        <f>YEAR(SalesDataTable[[#This Row],[Order Date]])</f>
        <v>2026</v>
      </c>
      <c r="U2681" s="18" t="str">
        <f>"Q"&amp;ROUNDUP(MONTH(SalesDataTable[[#This Row],[Order Date]])/3,0)</f>
        <v>Q4</v>
      </c>
      <c r="V2681" s="15">
        <f>MONTH(SalesDataTable[[#This Row],[Order Date]])</f>
        <v>12</v>
      </c>
      <c r="W2681" s="18" t="str">
        <f>TEXT(SalesDataTable[[#This Row],[Order Date]],"mmm")</f>
        <v>Dec</v>
      </c>
    </row>
    <row r="2682" spans="1:23" ht="15.6">
      <c r="A2682" s="11">
        <v>4945</v>
      </c>
      <c r="B2682" s="12">
        <v>46383</v>
      </c>
      <c r="C2682" s="11">
        <f t="shared" si="287"/>
        <v>2026</v>
      </c>
      <c r="D2682" s="13" t="str">
        <f t="shared" si="288"/>
        <v>Dec</v>
      </c>
      <c r="E2682" s="14" t="str">
        <f t="shared" si="289"/>
        <v>Q4</v>
      </c>
      <c r="F2682" s="11" t="s">
        <v>35</v>
      </c>
      <c r="G2682" s="11" t="s">
        <v>36</v>
      </c>
      <c r="H2682" s="11" t="s">
        <v>26</v>
      </c>
      <c r="I2682" s="11" t="s">
        <v>40</v>
      </c>
      <c r="J2682" s="11" t="s">
        <v>47</v>
      </c>
      <c r="K2682" s="11" t="s">
        <v>64</v>
      </c>
      <c r="L2682" s="15">
        <v>2</v>
      </c>
      <c r="M2682" s="16">
        <v>82.04</v>
      </c>
      <c r="N2682" s="17">
        <v>0.1</v>
      </c>
      <c r="O2682" s="16">
        <v>38.880000000000003</v>
      </c>
      <c r="P2682" s="16">
        <f t="shared" si="290"/>
        <v>147.672</v>
      </c>
      <c r="Q2682" s="16">
        <f t="shared" si="291"/>
        <v>77.760000000000005</v>
      </c>
      <c r="R2682" s="16">
        <f t="shared" si="292"/>
        <v>69.912000000000006</v>
      </c>
      <c r="S2682" s="18">
        <f t="shared" si="293"/>
        <v>0.47342759629449099</v>
      </c>
      <c r="T2682" s="19">
        <f>YEAR(SalesDataTable[[#This Row],[Order Date]])</f>
        <v>2026</v>
      </c>
      <c r="U2682" s="18" t="str">
        <f>"Q"&amp;ROUNDUP(MONTH(SalesDataTable[[#This Row],[Order Date]])/3,0)</f>
        <v>Q4</v>
      </c>
      <c r="V2682" s="15">
        <f>MONTH(SalesDataTable[[#This Row],[Order Date]])</f>
        <v>12</v>
      </c>
      <c r="W2682" s="18" t="str">
        <f>TEXT(SalesDataTable[[#This Row],[Order Date]],"mmm")</f>
        <v>Dec</v>
      </c>
    </row>
    <row r="2683" spans="1:23" ht="15.6">
      <c r="A2683" s="11">
        <v>5084</v>
      </c>
      <c r="B2683" s="12">
        <v>46383</v>
      </c>
      <c r="C2683" s="11">
        <f t="shared" si="287"/>
        <v>2026</v>
      </c>
      <c r="D2683" s="13" t="str">
        <f t="shared" si="288"/>
        <v>Dec</v>
      </c>
      <c r="E2683" s="14" t="str">
        <f t="shared" si="289"/>
        <v>Q4</v>
      </c>
      <c r="F2683" s="11" t="s">
        <v>30</v>
      </c>
      <c r="G2683" s="11" t="s">
        <v>65</v>
      </c>
      <c r="H2683" s="11" t="s">
        <v>52</v>
      </c>
      <c r="I2683" s="11" t="s">
        <v>27</v>
      </c>
      <c r="J2683" s="11" t="s">
        <v>38</v>
      </c>
      <c r="K2683" s="11" t="s">
        <v>39</v>
      </c>
      <c r="L2683" s="15">
        <v>1</v>
      </c>
      <c r="M2683" s="16">
        <v>35.409999999999997</v>
      </c>
      <c r="N2683" s="17">
        <v>0.2</v>
      </c>
      <c r="O2683" s="16">
        <v>13.54</v>
      </c>
      <c r="P2683" s="16">
        <f t="shared" si="290"/>
        <v>28.327999999999999</v>
      </c>
      <c r="Q2683" s="16">
        <f t="shared" si="291"/>
        <v>13.54</v>
      </c>
      <c r="R2683" s="16">
        <f t="shared" si="292"/>
        <v>14.788</v>
      </c>
      <c r="S2683" s="18">
        <f t="shared" si="293"/>
        <v>0.52202767579779696</v>
      </c>
      <c r="T2683" s="19">
        <f>YEAR(SalesDataTable[[#This Row],[Order Date]])</f>
        <v>2026</v>
      </c>
      <c r="U2683" s="18" t="str">
        <f>"Q"&amp;ROUNDUP(MONTH(SalesDataTable[[#This Row],[Order Date]])/3,0)</f>
        <v>Q4</v>
      </c>
      <c r="V2683" s="15">
        <f>MONTH(SalesDataTable[[#This Row],[Order Date]])</f>
        <v>12</v>
      </c>
      <c r="W2683" s="18" t="str">
        <f>TEXT(SalesDataTable[[#This Row],[Order Date]],"mmm")</f>
        <v>Dec</v>
      </c>
    </row>
    <row r="2684" spans="1:23" ht="15.6">
      <c r="A2684" s="11">
        <v>246</v>
      </c>
      <c r="B2684" s="12">
        <v>46384</v>
      </c>
      <c r="C2684" s="11">
        <f t="shared" si="287"/>
        <v>2026</v>
      </c>
      <c r="D2684" s="13" t="str">
        <f t="shared" si="288"/>
        <v>Dec</v>
      </c>
      <c r="E2684" s="14" t="str">
        <f t="shared" si="289"/>
        <v>Q4</v>
      </c>
      <c r="F2684" s="11" t="s">
        <v>44</v>
      </c>
      <c r="G2684" s="11" t="s">
        <v>55</v>
      </c>
      <c r="H2684" s="11" t="s">
        <v>52</v>
      </c>
      <c r="I2684" s="11" t="s">
        <v>40</v>
      </c>
      <c r="J2684" s="11" t="s">
        <v>28</v>
      </c>
      <c r="K2684" s="11" t="s">
        <v>50</v>
      </c>
      <c r="L2684" s="15">
        <v>1</v>
      </c>
      <c r="M2684" s="16">
        <v>41.06</v>
      </c>
      <c r="N2684" s="17">
        <v>0.1</v>
      </c>
      <c r="O2684" s="16">
        <v>16.23</v>
      </c>
      <c r="P2684" s="16">
        <f t="shared" si="290"/>
        <v>36.954000000000001</v>
      </c>
      <c r="Q2684" s="16">
        <f t="shared" si="291"/>
        <v>16.23</v>
      </c>
      <c r="R2684" s="16">
        <f t="shared" si="292"/>
        <v>20.724</v>
      </c>
      <c r="S2684" s="18">
        <f t="shared" si="293"/>
        <v>0.56080532553985996</v>
      </c>
      <c r="T2684" s="19">
        <f>YEAR(SalesDataTable[[#This Row],[Order Date]])</f>
        <v>2026</v>
      </c>
      <c r="U2684" s="18" t="str">
        <f>"Q"&amp;ROUNDUP(MONTH(SalesDataTable[[#This Row],[Order Date]])/3,0)</f>
        <v>Q4</v>
      </c>
      <c r="V2684" s="15">
        <f>MONTH(SalesDataTable[[#This Row],[Order Date]])</f>
        <v>12</v>
      </c>
      <c r="W2684" s="18" t="str">
        <f>TEXT(SalesDataTable[[#This Row],[Order Date]],"mmm")</f>
        <v>Dec</v>
      </c>
    </row>
    <row r="2685" spans="1:23" ht="15.6">
      <c r="A2685" s="11">
        <v>537</v>
      </c>
      <c r="B2685" s="12">
        <v>46384</v>
      </c>
      <c r="C2685" s="11">
        <f t="shared" si="287"/>
        <v>2026</v>
      </c>
      <c r="D2685" s="13" t="str">
        <f t="shared" si="288"/>
        <v>Dec</v>
      </c>
      <c r="E2685" s="14" t="str">
        <f t="shared" si="289"/>
        <v>Q4</v>
      </c>
      <c r="F2685" s="11" t="s">
        <v>44</v>
      </c>
      <c r="G2685" s="11" t="s">
        <v>57</v>
      </c>
      <c r="H2685" s="11" t="s">
        <v>32</v>
      </c>
      <c r="I2685" s="11" t="s">
        <v>40</v>
      </c>
      <c r="J2685" s="11" t="s">
        <v>33</v>
      </c>
      <c r="K2685" s="11" t="s">
        <v>34</v>
      </c>
      <c r="L2685" s="15">
        <v>12</v>
      </c>
      <c r="M2685" s="16">
        <v>90.29</v>
      </c>
      <c r="N2685" s="17">
        <v>0.1</v>
      </c>
      <c r="O2685" s="16">
        <v>45.76</v>
      </c>
      <c r="P2685" s="16">
        <f t="shared" si="290"/>
        <v>975.13199999999995</v>
      </c>
      <c r="Q2685" s="16">
        <f t="shared" si="291"/>
        <v>549.12</v>
      </c>
      <c r="R2685" s="16">
        <f t="shared" si="292"/>
        <v>426.012</v>
      </c>
      <c r="S2685" s="18">
        <f t="shared" si="293"/>
        <v>0.43687623829389299</v>
      </c>
      <c r="T2685" s="19">
        <f>YEAR(SalesDataTable[[#This Row],[Order Date]])</f>
        <v>2026</v>
      </c>
      <c r="U2685" s="18" t="str">
        <f>"Q"&amp;ROUNDUP(MONTH(SalesDataTable[[#This Row],[Order Date]])/3,0)</f>
        <v>Q4</v>
      </c>
      <c r="V2685" s="15">
        <f>MONTH(SalesDataTable[[#This Row],[Order Date]])</f>
        <v>12</v>
      </c>
      <c r="W2685" s="18" t="str">
        <f>TEXT(SalesDataTable[[#This Row],[Order Date]],"mmm")</f>
        <v>Dec</v>
      </c>
    </row>
    <row r="2686" spans="1:23" ht="15.6">
      <c r="A2686" s="11">
        <v>968</v>
      </c>
      <c r="B2686" s="12">
        <v>46384</v>
      </c>
      <c r="C2686" s="11">
        <f t="shared" si="287"/>
        <v>2026</v>
      </c>
      <c r="D2686" s="13" t="str">
        <f t="shared" si="288"/>
        <v>Dec</v>
      </c>
      <c r="E2686" s="14" t="str">
        <f t="shared" si="289"/>
        <v>Q4</v>
      </c>
      <c r="F2686" s="11" t="s">
        <v>30</v>
      </c>
      <c r="G2686" s="11" t="s">
        <v>67</v>
      </c>
      <c r="H2686" s="11" t="s">
        <v>43</v>
      </c>
      <c r="I2686" s="11" t="s">
        <v>37</v>
      </c>
      <c r="J2686" s="11" t="s">
        <v>28</v>
      </c>
      <c r="K2686" s="11" t="s">
        <v>54</v>
      </c>
      <c r="L2686" s="15">
        <v>1</v>
      </c>
      <c r="M2686" s="16">
        <v>103.13</v>
      </c>
      <c r="N2686" s="17">
        <v>0.15</v>
      </c>
      <c r="O2686" s="16">
        <v>50.06</v>
      </c>
      <c r="P2686" s="16">
        <f t="shared" si="290"/>
        <v>87.660499999999999</v>
      </c>
      <c r="Q2686" s="16">
        <f t="shared" si="291"/>
        <v>50.06</v>
      </c>
      <c r="R2686" s="16">
        <f t="shared" si="292"/>
        <v>37.600499999999997</v>
      </c>
      <c r="S2686" s="18">
        <f t="shared" si="293"/>
        <v>0.42893321393329897</v>
      </c>
      <c r="T2686" s="19">
        <f>YEAR(SalesDataTable[[#This Row],[Order Date]])</f>
        <v>2026</v>
      </c>
      <c r="U2686" s="18" t="str">
        <f>"Q"&amp;ROUNDUP(MONTH(SalesDataTable[[#This Row],[Order Date]])/3,0)</f>
        <v>Q4</v>
      </c>
      <c r="V2686" s="15">
        <f>MONTH(SalesDataTable[[#This Row],[Order Date]])</f>
        <v>12</v>
      </c>
      <c r="W2686" s="18" t="str">
        <f>TEXT(SalesDataTable[[#This Row],[Order Date]],"mmm")</f>
        <v>Dec</v>
      </c>
    </row>
    <row r="2687" spans="1:23" ht="15.6">
      <c r="A2687" s="11">
        <v>1234</v>
      </c>
      <c r="B2687" s="12">
        <v>46384</v>
      </c>
      <c r="C2687" s="11">
        <f t="shared" si="287"/>
        <v>2026</v>
      </c>
      <c r="D2687" s="13" t="str">
        <f t="shared" si="288"/>
        <v>Dec</v>
      </c>
      <c r="E2687" s="14" t="str">
        <f t="shared" si="289"/>
        <v>Q4</v>
      </c>
      <c r="F2687" s="11" t="s">
        <v>44</v>
      </c>
      <c r="G2687" s="11" t="s">
        <v>71</v>
      </c>
      <c r="H2687" s="11" t="s">
        <v>26</v>
      </c>
      <c r="I2687" s="11" t="s">
        <v>27</v>
      </c>
      <c r="J2687" s="11" t="s">
        <v>28</v>
      </c>
      <c r="K2687" s="11" t="s">
        <v>29</v>
      </c>
      <c r="L2687" s="15">
        <v>1</v>
      </c>
      <c r="M2687" s="16">
        <v>81.39</v>
      </c>
      <c r="N2687" s="17">
        <v>0.05</v>
      </c>
      <c r="O2687" s="16">
        <v>43.54</v>
      </c>
      <c r="P2687" s="16">
        <f t="shared" si="290"/>
        <v>77.320499999999996</v>
      </c>
      <c r="Q2687" s="16">
        <f t="shared" si="291"/>
        <v>43.54</v>
      </c>
      <c r="R2687" s="16">
        <f t="shared" si="292"/>
        <v>33.780500000000004</v>
      </c>
      <c r="S2687" s="18">
        <f t="shared" si="293"/>
        <v>0.43688931137279202</v>
      </c>
      <c r="T2687" s="19">
        <f>YEAR(SalesDataTable[[#This Row],[Order Date]])</f>
        <v>2026</v>
      </c>
      <c r="U2687" s="18" t="str">
        <f>"Q"&amp;ROUNDUP(MONTH(SalesDataTable[[#This Row],[Order Date]])/3,0)</f>
        <v>Q4</v>
      </c>
      <c r="V2687" s="15">
        <f>MONTH(SalesDataTable[[#This Row],[Order Date]])</f>
        <v>12</v>
      </c>
      <c r="W2687" s="18" t="str">
        <f>TEXT(SalesDataTable[[#This Row],[Order Date]],"mmm")</f>
        <v>Dec</v>
      </c>
    </row>
    <row r="2688" spans="1:23" ht="15.6">
      <c r="A2688" s="11">
        <v>2061</v>
      </c>
      <c r="B2688" s="12">
        <v>46384</v>
      </c>
      <c r="C2688" s="11">
        <f t="shared" si="287"/>
        <v>2026</v>
      </c>
      <c r="D2688" s="13" t="str">
        <f t="shared" si="288"/>
        <v>Dec</v>
      </c>
      <c r="E2688" s="14" t="str">
        <f t="shared" si="289"/>
        <v>Q4</v>
      </c>
      <c r="F2688" s="11" t="s">
        <v>24</v>
      </c>
      <c r="G2688" s="11" t="s">
        <v>74</v>
      </c>
      <c r="H2688" s="11" t="s">
        <v>52</v>
      </c>
      <c r="I2688" s="11" t="s">
        <v>27</v>
      </c>
      <c r="J2688" s="11" t="s">
        <v>47</v>
      </c>
      <c r="K2688" s="11" t="s">
        <v>48</v>
      </c>
      <c r="L2688" s="15">
        <v>2</v>
      </c>
      <c r="M2688" s="16">
        <v>342.78</v>
      </c>
      <c r="N2688" s="17">
        <v>0</v>
      </c>
      <c r="O2688" s="16">
        <v>197.89</v>
      </c>
      <c r="P2688" s="16">
        <f t="shared" si="290"/>
        <v>685.56</v>
      </c>
      <c r="Q2688" s="16">
        <f t="shared" si="291"/>
        <v>395.78</v>
      </c>
      <c r="R2688" s="16">
        <f t="shared" si="292"/>
        <v>289.77999999999997</v>
      </c>
      <c r="S2688" s="18">
        <f t="shared" si="293"/>
        <v>0.42269093879456199</v>
      </c>
      <c r="T2688" s="19">
        <f>YEAR(SalesDataTable[[#This Row],[Order Date]])</f>
        <v>2026</v>
      </c>
      <c r="U2688" s="18" t="str">
        <f>"Q"&amp;ROUNDUP(MONTH(SalesDataTable[[#This Row],[Order Date]])/3,0)</f>
        <v>Q4</v>
      </c>
      <c r="V2688" s="15">
        <f>MONTH(SalesDataTable[[#This Row],[Order Date]])</f>
        <v>12</v>
      </c>
      <c r="W2688" s="18" t="str">
        <f>TEXT(SalesDataTable[[#This Row],[Order Date]],"mmm")</f>
        <v>Dec</v>
      </c>
    </row>
    <row r="2689" spans="1:23" ht="15.6">
      <c r="A2689" s="11">
        <v>2219</v>
      </c>
      <c r="B2689" s="12">
        <v>46384</v>
      </c>
      <c r="C2689" s="11">
        <f t="shared" si="287"/>
        <v>2026</v>
      </c>
      <c r="D2689" s="13" t="str">
        <f t="shared" si="288"/>
        <v>Dec</v>
      </c>
      <c r="E2689" s="14" t="str">
        <f t="shared" si="289"/>
        <v>Q4</v>
      </c>
      <c r="F2689" s="11" t="s">
        <v>30</v>
      </c>
      <c r="G2689" s="11" t="s">
        <v>73</v>
      </c>
      <c r="H2689" s="11" t="s">
        <v>26</v>
      </c>
      <c r="I2689" s="11" t="s">
        <v>27</v>
      </c>
      <c r="J2689" s="11" t="s">
        <v>33</v>
      </c>
      <c r="K2689" s="11" t="s">
        <v>41</v>
      </c>
      <c r="L2689" s="15">
        <v>1</v>
      </c>
      <c r="M2689" s="16">
        <v>147</v>
      </c>
      <c r="N2689" s="17">
        <v>0.15</v>
      </c>
      <c r="O2689" s="16">
        <v>79.58</v>
      </c>
      <c r="P2689" s="16">
        <f t="shared" si="290"/>
        <v>124.95</v>
      </c>
      <c r="Q2689" s="16">
        <f t="shared" si="291"/>
        <v>79.58</v>
      </c>
      <c r="R2689" s="16">
        <f t="shared" si="292"/>
        <v>45.37</v>
      </c>
      <c r="S2689" s="18">
        <f t="shared" si="293"/>
        <v>0.36310524209683898</v>
      </c>
      <c r="T2689" s="19">
        <f>YEAR(SalesDataTable[[#This Row],[Order Date]])</f>
        <v>2026</v>
      </c>
      <c r="U2689" s="18" t="str">
        <f>"Q"&amp;ROUNDUP(MONTH(SalesDataTable[[#This Row],[Order Date]])/3,0)</f>
        <v>Q4</v>
      </c>
      <c r="V2689" s="15">
        <f>MONTH(SalesDataTable[[#This Row],[Order Date]])</f>
        <v>12</v>
      </c>
      <c r="W2689" s="18" t="str">
        <f>TEXT(SalesDataTable[[#This Row],[Order Date]],"mmm")</f>
        <v>Dec</v>
      </c>
    </row>
    <row r="2690" spans="1:23" ht="15.6">
      <c r="A2690" s="11">
        <v>2651</v>
      </c>
      <c r="B2690" s="12">
        <v>46384</v>
      </c>
      <c r="C2690" s="11">
        <f t="shared" ref="C2690:C2708" si="294">YEAR(B2690)</f>
        <v>2026</v>
      </c>
      <c r="D2690" s="13" t="str">
        <f t="shared" ref="D2690:D2708" si="295">TEXT(B2690,"MMM")</f>
        <v>Dec</v>
      </c>
      <c r="E2690" s="14" t="str">
        <f t="shared" ref="E2690:E2708" si="296">"Q"&amp;ROUNDUP(MONTH(B2690)/3,0)</f>
        <v>Q4</v>
      </c>
      <c r="F2690" s="11" t="s">
        <v>24</v>
      </c>
      <c r="G2690" s="11" t="s">
        <v>74</v>
      </c>
      <c r="H2690" s="11" t="s">
        <v>26</v>
      </c>
      <c r="I2690" s="11" t="s">
        <v>37</v>
      </c>
      <c r="J2690" s="11" t="s">
        <v>38</v>
      </c>
      <c r="K2690" s="11" t="s">
        <v>56</v>
      </c>
      <c r="L2690" s="15">
        <v>1</v>
      </c>
      <c r="M2690" s="16">
        <v>45.69</v>
      </c>
      <c r="N2690" s="17">
        <v>0.2</v>
      </c>
      <c r="O2690" s="16">
        <v>18.829999999999998</v>
      </c>
      <c r="P2690" s="16">
        <f t="shared" ref="P2690:P2708" si="297">L2690*M2690*(1-N2690)</f>
        <v>36.552</v>
      </c>
      <c r="Q2690" s="16">
        <f t="shared" ref="Q2690:Q2708" si="298">L2690*O2690</f>
        <v>18.829999999999998</v>
      </c>
      <c r="R2690" s="16">
        <f t="shared" ref="R2690:R2708" si="299">P2690-Q2690</f>
        <v>17.722000000000001</v>
      </c>
      <c r="S2690" s="18">
        <f t="shared" ref="S2690:S2708" si="300">IFERROR(R2690/P2690,0)</f>
        <v>0.48484351061501402</v>
      </c>
      <c r="T2690" s="19">
        <f>YEAR(SalesDataTable[[#This Row],[Order Date]])</f>
        <v>2026</v>
      </c>
      <c r="U2690" s="18" t="str">
        <f>"Q"&amp;ROUNDUP(MONTH(SalesDataTable[[#This Row],[Order Date]])/3,0)</f>
        <v>Q4</v>
      </c>
      <c r="V2690" s="15">
        <f>MONTH(SalesDataTable[[#This Row],[Order Date]])</f>
        <v>12</v>
      </c>
      <c r="W2690" s="18" t="str">
        <f>TEXT(SalesDataTable[[#This Row],[Order Date]],"mmm")</f>
        <v>Dec</v>
      </c>
    </row>
    <row r="2691" spans="1:23" ht="15.6">
      <c r="A2691" s="11">
        <v>3173</v>
      </c>
      <c r="B2691" s="12">
        <v>46384</v>
      </c>
      <c r="C2691" s="11">
        <f t="shared" si="294"/>
        <v>2026</v>
      </c>
      <c r="D2691" s="13" t="str">
        <f t="shared" si="295"/>
        <v>Dec</v>
      </c>
      <c r="E2691" s="14" t="str">
        <f t="shared" si="296"/>
        <v>Q4</v>
      </c>
      <c r="F2691" s="11" t="s">
        <v>30</v>
      </c>
      <c r="G2691" s="11" t="s">
        <v>67</v>
      </c>
      <c r="H2691" s="11" t="s">
        <v>52</v>
      </c>
      <c r="I2691" s="11" t="s">
        <v>27</v>
      </c>
      <c r="J2691" s="11" t="s">
        <v>28</v>
      </c>
      <c r="K2691" s="11" t="s">
        <v>50</v>
      </c>
      <c r="L2691" s="15">
        <v>1</v>
      </c>
      <c r="M2691" s="16">
        <v>39.69</v>
      </c>
      <c r="N2691" s="17">
        <v>0</v>
      </c>
      <c r="O2691" s="16">
        <v>17.09</v>
      </c>
      <c r="P2691" s="16">
        <f t="shared" si="297"/>
        <v>39.69</v>
      </c>
      <c r="Q2691" s="16">
        <f t="shared" si="298"/>
        <v>17.09</v>
      </c>
      <c r="R2691" s="16">
        <f t="shared" si="299"/>
        <v>22.6</v>
      </c>
      <c r="S2691" s="18">
        <f t="shared" si="300"/>
        <v>0.56941295036533102</v>
      </c>
      <c r="T2691" s="19">
        <f>YEAR(SalesDataTable[[#This Row],[Order Date]])</f>
        <v>2026</v>
      </c>
      <c r="U2691" s="18" t="str">
        <f>"Q"&amp;ROUNDUP(MONTH(SalesDataTable[[#This Row],[Order Date]])/3,0)</f>
        <v>Q4</v>
      </c>
      <c r="V2691" s="15">
        <f>MONTH(SalesDataTable[[#This Row],[Order Date]])</f>
        <v>12</v>
      </c>
      <c r="W2691" s="18" t="str">
        <f>TEXT(SalesDataTable[[#This Row],[Order Date]],"mmm")</f>
        <v>Dec</v>
      </c>
    </row>
    <row r="2692" spans="1:23" ht="15.6">
      <c r="A2692" s="11">
        <v>3409</v>
      </c>
      <c r="B2692" s="12">
        <v>46384</v>
      </c>
      <c r="C2692" s="11">
        <f t="shared" si="294"/>
        <v>2026</v>
      </c>
      <c r="D2692" s="13" t="str">
        <f t="shared" si="295"/>
        <v>Dec</v>
      </c>
      <c r="E2692" s="14" t="str">
        <f t="shared" si="296"/>
        <v>Q4</v>
      </c>
      <c r="F2692" s="11" t="s">
        <v>44</v>
      </c>
      <c r="G2692" s="11" t="s">
        <v>45</v>
      </c>
      <c r="H2692" s="11" t="s">
        <v>26</v>
      </c>
      <c r="I2692" s="11" t="s">
        <v>37</v>
      </c>
      <c r="J2692" s="11" t="s">
        <v>47</v>
      </c>
      <c r="K2692" s="11" t="s">
        <v>75</v>
      </c>
      <c r="L2692" s="15">
        <v>5</v>
      </c>
      <c r="M2692" s="16">
        <v>122.42</v>
      </c>
      <c r="N2692" s="17">
        <v>0</v>
      </c>
      <c r="O2692" s="16">
        <v>60.8</v>
      </c>
      <c r="P2692" s="16">
        <f t="shared" si="297"/>
        <v>612.1</v>
      </c>
      <c r="Q2692" s="16">
        <f t="shared" si="298"/>
        <v>304</v>
      </c>
      <c r="R2692" s="16">
        <f t="shared" si="299"/>
        <v>308.10000000000002</v>
      </c>
      <c r="S2692" s="18">
        <f t="shared" si="300"/>
        <v>0.50334912595981096</v>
      </c>
      <c r="T2692" s="19">
        <f>YEAR(SalesDataTable[[#This Row],[Order Date]])</f>
        <v>2026</v>
      </c>
      <c r="U2692" s="18" t="str">
        <f>"Q"&amp;ROUNDUP(MONTH(SalesDataTable[[#This Row],[Order Date]])/3,0)</f>
        <v>Q4</v>
      </c>
      <c r="V2692" s="15">
        <f>MONTH(SalesDataTable[[#This Row],[Order Date]])</f>
        <v>12</v>
      </c>
      <c r="W2692" s="18" t="str">
        <f>TEXT(SalesDataTable[[#This Row],[Order Date]],"mmm")</f>
        <v>Dec</v>
      </c>
    </row>
    <row r="2693" spans="1:23" ht="15.6">
      <c r="A2693" s="11">
        <v>3535</v>
      </c>
      <c r="B2693" s="12">
        <v>46384</v>
      </c>
      <c r="C2693" s="11">
        <f t="shared" si="294"/>
        <v>2026</v>
      </c>
      <c r="D2693" s="13" t="str">
        <f t="shared" si="295"/>
        <v>Dec</v>
      </c>
      <c r="E2693" s="14" t="str">
        <f t="shared" si="296"/>
        <v>Q4</v>
      </c>
      <c r="F2693" s="11" t="s">
        <v>30</v>
      </c>
      <c r="G2693" s="11" t="s">
        <v>51</v>
      </c>
      <c r="H2693" s="11" t="s">
        <v>43</v>
      </c>
      <c r="I2693" s="11" t="s">
        <v>37</v>
      </c>
      <c r="J2693" s="11" t="s">
        <v>38</v>
      </c>
      <c r="K2693" s="11" t="s">
        <v>39</v>
      </c>
      <c r="L2693" s="15">
        <v>1</v>
      </c>
      <c r="M2693" s="16">
        <v>37.03</v>
      </c>
      <c r="N2693" s="17">
        <v>0.15</v>
      </c>
      <c r="O2693" s="16">
        <v>13.53</v>
      </c>
      <c r="P2693" s="16">
        <f t="shared" si="297"/>
        <v>31.4755</v>
      </c>
      <c r="Q2693" s="16">
        <f t="shared" si="298"/>
        <v>13.53</v>
      </c>
      <c r="R2693" s="16">
        <f t="shared" si="299"/>
        <v>17.945499999999999</v>
      </c>
      <c r="S2693" s="18">
        <f t="shared" si="300"/>
        <v>0.57014185636447401</v>
      </c>
      <c r="T2693" s="19">
        <f>YEAR(SalesDataTable[[#This Row],[Order Date]])</f>
        <v>2026</v>
      </c>
      <c r="U2693" s="18" t="str">
        <f>"Q"&amp;ROUNDUP(MONTH(SalesDataTable[[#This Row],[Order Date]])/3,0)</f>
        <v>Q4</v>
      </c>
      <c r="V2693" s="15">
        <f>MONTH(SalesDataTable[[#This Row],[Order Date]])</f>
        <v>12</v>
      </c>
      <c r="W2693" s="18" t="str">
        <f>TEXT(SalesDataTable[[#This Row],[Order Date]],"mmm")</f>
        <v>Dec</v>
      </c>
    </row>
    <row r="2694" spans="1:23" ht="15.6">
      <c r="A2694" s="11">
        <v>5134</v>
      </c>
      <c r="B2694" s="12">
        <v>46384</v>
      </c>
      <c r="C2694" s="11">
        <f t="shared" si="294"/>
        <v>2026</v>
      </c>
      <c r="D2694" s="13" t="str">
        <f t="shared" si="295"/>
        <v>Dec</v>
      </c>
      <c r="E2694" s="14" t="str">
        <f t="shared" si="296"/>
        <v>Q4</v>
      </c>
      <c r="F2694" s="11" t="s">
        <v>30</v>
      </c>
      <c r="G2694" s="11" t="s">
        <v>73</v>
      </c>
      <c r="H2694" s="11" t="s">
        <v>43</v>
      </c>
      <c r="I2694" s="11" t="s">
        <v>27</v>
      </c>
      <c r="J2694" s="11" t="s">
        <v>33</v>
      </c>
      <c r="K2694" s="11" t="s">
        <v>34</v>
      </c>
      <c r="L2694" s="15">
        <v>1</v>
      </c>
      <c r="M2694" s="16">
        <v>90.99</v>
      </c>
      <c r="N2694" s="17">
        <v>0.05</v>
      </c>
      <c r="O2694" s="16">
        <v>44.78</v>
      </c>
      <c r="P2694" s="16">
        <f t="shared" si="297"/>
        <v>86.4405</v>
      </c>
      <c r="Q2694" s="16">
        <f t="shared" si="298"/>
        <v>44.78</v>
      </c>
      <c r="R2694" s="16">
        <f t="shared" si="299"/>
        <v>41.660499999999999</v>
      </c>
      <c r="S2694" s="18">
        <f t="shared" si="300"/>
        <v>0.48195579618350198</v>
      </c>
      <c r="T2694" s="19">
        <f>YEAR(SalesDataTable[[#This Row],[Order Date]])</f>
        <v>2026</v>
      </c>
      <c r="U2694" s="18" t="str">
        <f>"Q"&amp;ROUNDUP(MONTH(SalesDataTable[[#This Row],[Order Date]])/3,0)</f>
        <v>Q4</v>
      </c>
      <c r="V2694" s="15">
        <f>MONTH(SalesDataTable[[#This Row],[Order Date]])</f>
        <v>12</v>
      </c>
      <c r="W2694" s="18" t="str">
        <f>TEXT(SalesDataTable[[#This Row],[Order Date]],"mmm")</f>
        <v>Dec</v>
      </c>
    </row>
    <row r="2695" spans="1:23" ht="15.6">
      <c r="A2695" s="11">
        <v>2011</v>
      </c>
      <c r="B2695" s="12">
        <v>46385</v>
      </c>
      <c r="C2695" s="11">
        <f t="shared" si="294"/>
        <v>2026</v>
      </c>
      <c r="D2695" s="13" t="str">
        <f t="shared" si="295"/>
        <v>Dec</v>
      </c>
      <c r="E2695" s="14" t="str">
        <f t="shared" si="296"/>
        <v>Q4</v>
      </c>
      <c r="F2695" s="11" t="s">
        <v>30</v>
      </c>
      <c r="G2695" s="11" t="s">
        <v>65</v>
      </c>
      <c r="H2695" s="11" t="s">
        <v>26</v>
      </c>
      <c r="I2695" s="11" t="s">
        <v>27</v>
      </c>
      <c r="J2695" s="11" t="s">
        <v>33</v>
      </c>
      <c r="K2695" s="11" t="s">
        <v>34</v>
      </c>
      <c r="L2695" s="15">
        <v>1</v>
      </c>
      <c r="M2695" s="16">
        <v>90.81</v>
      </c>
      <c r="N2695" s="17">
        <v>0.1</v>
      </c>
      <c r="O2695" s="16">
        <v>46.53</v>
      </c>
      <c r="P2695" s="16">
        <f t="shared" si="297"/>
        <v>81.728999999999999</v>
      </c>
      <c r="Q2695" s="16">
        <f t="shared" si="298"/>
        <v>46.53</v>
      </c>
      <c r="R2695" s="16">
        <f t="shared" si="299"/>
        <v>35.198999999999998</v>
      </c>
      <c r="S2695" s="18">
        <f t="shared" si="300"/>
        <v>0.43067944059024299</v>
      </c>
      <c r="T2695" s="19">
        <f>YEAR(SalesDataTable[[#This Row],[Order Date]])</f>
        <v>2026</v>
      </c>
      <c r="U2695" s="18" t="str">
        <f>"Q"&amp;ROUNDUP(MONTH(SalesDataTable[[#This Row],[Order Date]])/3,0)</f>
        <v>Q4</v>
      </c>
      <c r="V2695" s="15">
        <f>MONTH(SalesDataTable[[#This Row],[Order Date]])</f>
        <v>12</v>
      </c>
      <c r="W2695" s="18" t="str">
        <f>TEXT(SalesDataTable[[#This Row],[Order Date]],"mmm")</f>
        <v>Dec</v>
      </c>
    </row>
    <row r="2696" spans="1:23" ht="15.6">
      <c r="A2696" s="11">
        <v>2477</v>
      </c>
      <c r="B2696" s="12">
        <v>46385</v>
      </c>
      <c r="C2696" s="11">
        <f t="shared" si="294"/>
        <v>2026</v>
      </c>
      <c r="D2696" s="13" t="str">
        <f t="shared" si="295"/>
        <v>Dec</v>
      </c>
      <c r="E2696" s="14" t="str">
        <f t="shared" si="296"/>
        <v>Q4</v>
      </c>
      <c r="F2696" s="11" t="s">
        <v>24</v>
      </c>
      <c r="G2696" s="11" t="s">
        <v>74</v>
      </c>
      <c r="H2696" s="11" t="s">
        <v>43</v>
      </c>
      <c r="I2696" s="11" t="s">
        <v>37</v>
      </c>
      <c r="J2696" s="11" t="s">
        <v>28</v>
      </c>
      <c r="K2696" s="11" t="s">
        <v>50</v>
      </c>
      <c r="L2696" s="15">
        <v>1</v>
      </c>
      <c r="M2696" s="16">
        <v>41.28</v>
      </c>
      <c r="N2696" s="17">
        <v>0.15</v>
      </c>
      <c r="O2696" s="16">
        <v>16.41</v>
      </c>
      <c r="P2696" s="16">
        <f t="shared" si="297"/>
        <v>35.088000000000001</v>
      </c>
      <c r="Q2696" s="16">
        <f t="shared" si="298"/>
        <v>16.41</v>
      </c>
      <c r="R2696" s="16">
        <f t="shared" si="299"/>
        <v>18.678000000000001</v>
      </c>
      <c r="S2696" s="18">
        <f t="shared" si="300"/>
        <v>0.53231874145006797</v>
      </c>
      <c r="T2696" s="19">
        <f>YEAR(SalesDataTable[[#This Row],[Order Date]])</f>
        <v>2026</v>
      </c>
      <c r="U2696" s="18" t="str">
        <f>"Q"&amp;ROUNDUP(MONTH(SalesDataTable[[#This Row],[Order Date]])/3,0)</f>
        <v>Q4</v>
      </c>
      <c r="V2696" s="15">
        <f>MONTH(SalesDataTable[[#This Row],[Order Date]])</f>
        <v>12</v>
      </c>
      <c r="W2696" s="18" t="str">
        <f>TEXT(SalesDataTable[[#This Row],[Order Date]],"mmm")</f>
        <v>Dec</v>
      </c>
    </row>
    <row r="2697" spans="1:23" ht="15.6">
      <c r="A2697" s="11">
        <v>2745</v>
      </c>
      <c r="B2697" s="12">
        <v>46385</v>
      </c>
      <c r="C2697" s="11">
        <f t="shared" si="294"/>
        <v>2026</v>
      </c>
      <c r="D2697" s="13" t="str">
        <f t="shared" si="295"/>
        <v>Dec</v>
      </c>
      <c r="E2697" s="14" t="str">
        <f t="shared" si="296"/>
        <v>Q4</v>
      </c>
      <c r="F2697" s="11" t="s">
        <v>44</v>
      </c>
      <c r="G2697" s="11" t="s">
        <v>71</v>
      </c>
      <c r="H2697" s="11" t="s">
        <v>52</v>
      </c>
      <c r="I2697" s="11" t="s">
        <v>40</v>
      </c>
      <c r="J2697" s="11" t="s">
        <v>38</v>
      </c>
      <c r="K2697" s="11" t="s">
        <v>56</v>
      </c>
      <c r="L2697" s="15">
        <v>1</v>
      </c>
      <c r="M2697" s="16">
        <v>46.07</v>
      </c>
      <c r="N2697" s="17">
        <v>0</v>
      </c>
      <c r="O2697" s="16">
        <v>18.420000000000002</v>
      </c>
      <c r="P2697" s="16">
        <f t="shared" si="297"/>
        <v>46.07</v>
      </c>
      <c r="Q2697" s="16">
        <f t="shared" si="298"/>
        <v>18.420000000000002</v>
      </c>
      <c r="R2697" s="16">
        <f t="shared" si="299"/>
        <v>27.65</v>
      </c>
      <c r="S2697" s="18">
        <f t="shared" si="300"/>
        <v>0.60017364879531099</v>
      </c>
      <c r="T2697" s="19">
        <f>YEAR(SalesDataTable[[#This Row],[Order Date]])</f>
        <v>2026</v>
      </c>
      <c r="U2697" s="18" t="str">
        <f>"Q"&amp;ROUNDUP(MONTH(SalesDataTable[[#This Row],[Order Date]])/3,0)</f>
        <v>Q4</v>
      </c>
      <c r="V2697" s="15">
        <f>MONTH(SalesDataTable[[#This Row],[Order Date]])</f>
        <v>12</v>
      </c>
      <c r="W2697" s="18" t="str">
        <f>TEXT(SalesDataTable[[#This Row],[Order Date]],"mmm")</f>
        <v>Dec</v>
      </c>
    </row>
    <row r="2698" spans="1:23" ht="15.6">
      <c r="A2698" s="11">
        <v>4427</v>
      </c>
      <c r="B2698" s="12">
        <v>46385</v>
      </c>
      <c r="C2698" s="11">
        <f t="shared" si="294"/>
        <v>2026</v>
      </c>
      <c r="D2698" s="13" t="str">
        <f t="shared" si="295"/>
        <v>Dec</v>
      </c>
      <c r="E2698" s="14" t="str">
        <f t="shared" si="296"/>
        <v>Q4</v>
      </c>
      <c r="F2698" s="11" t="s">
        <v>30</v>
      </c>
      <c r="G2698" s="11" t="s">
        <v>67</v>
      </c>
      <c r="H2698" s="11" t="s">
        <v>43</v>
      </c>
      <c r="I2698" s="11" t="s">
        <v>40</v>
      </c>
      <c r="J2698" s="11" t="s">
        <v>33</v>
      </c>
      <c r="K2698" s="11" t="s">
        <v>41</v>
      </c>
      <c r="L2698" s="15">
        <v>1</v>
      </c>
      <c r="M2698" s="16">
        <v>147.29</v>
      </c>
      <c r="N2698" s="17">
        <v>0.1</v>
      </c>
      <c r="O2698" s="16">
        <v>78.2</v>
      </c>
      <c r="P2698" s="16">
        <f t="shared" si="297"/>
        <v>132.56100000000001</v>
      </c>
      <c r="Q2698" s="16">
        <f t="shared" si="298"/>
        <v>78.2</v>
      </c>
      <c r="R2698" s="16">
        <f t="shared" si="299"/>
        <v>54.360999999999997</v>
      </c>
      <c r="S2698" s="18">
        <f t="shared" si="300"/>
        <v>0.41008290522853602</v>
      </c>
      <c r="T2698" s="19">
        <f>YEAR(SalesDataTable[[#This Row],[Order Date]])</f>
        <v>2026</v>
      </c>
      <c r="U2698" s="18" t="str">
        <f>"Q"&amp;ROUNDUP(MONTH(SalesDataTable[[#This Row],[Order Date]])/3,0)</f>
        <v>Q4</v>
      </c>
      <c r="V2698" s="15">
        <f>MONTH(SalesDataTable[[#This Row],[Order Date]])</f>
        <v>12</v>
      </c>
      <c r="W2698" s="18" t="str">
        <f>TEXT(SalesDataTable[[#This Row],[Order Date]],"mmm")</f>
        <v>Dec</v>
      </c>
    </row>
    <row r="2699" spans="1:23" ht="15.6">
      <c r="A2699" s="11">
        <v>377</v>
      </c>
      <c r="B2699" s="12">
        <v>46386</v>
      </c>
      <c r="C2699" s="11">
        <f t="shared" si="294"/>
        <v>2026</v>
      </c>
      <c r="D2699" s="13" t="str">
        <f t="shared" si="295"/>
        <v>Dec</v>
      </c>
      <c r="E2699" s="14" t="str">
        <f t="shared" si="296"/>
        <v>Q4</v>
      </c>
      <c r="F2699" s="11" t="s">
        <v>44</v>
      </c>
      <c r="G2699" s="11" t="s">
        <v>71</v>
      </c>
      <c r="H2699" s="11" t="s">
        <v>26</v>
      </c>
      <c r="I2699" s="11" t="s">
        <v>37</v>
      </c>
      <c r="J2699" s="11" t="s">
        <v>28</v>
      </c>
      <c r="K2699" s="11" t="s">
        <v>50</v>
      </c>
      <c r="L2699" s="15">
        <v>1</v>
      </c>
      <c r="M2699" s="16">
        <v>40.82</v>
      </c>
      <c r="N2699" s="17">
        <v>0.1</v>
      </c>
      <c r="O2699" s="16">
        <v>17.2</v>
      </c>
      <c r="P2699" s="16">
        <f t="shared" si="297"/>
        <v>36.738</v>
      </c>
      <c r="Q2699" s="16">
        <f t="shared" si="298"/>
        <v>17.2</v>
      </c>
      <c r="R2699" s="16">
        <f t="shared" si="299"/>
        <v>19.538</v>
      </c>
      <c r="S2699" s="18">
        <f t="shared" si="300"/>
        <v>0.53181991398551898</v>
      </c>
      <c r="T2699" s="19">
        <f>YEAR(SalesDataTable[[#This Row],[Order Date]])</f>
        <v>2026</v>
      </c>
      <c r="U2699" s="18" t="str">
        <f>"Q"&amp;ROUNDUP(MONTH(SalesDataTable[[#This Row],[Order Date]])/3,0)</f>
        <v>Q4</v>
      </c>
      <c r="V2699" s="15">
        <f>MONTH(SalesDataTable[[#This Row],[Order Date]])</f>
        <v>12</v>
      </c>
      <c r="W2699" s="18" t="str">
        <f>TEXT(SalesDataTable[[#This Row],[Order Date]],"mmm")</f>
        <v>Dec</v>
      </c>
    </row>
    <row r="2700" spans="1:23" ht="15.6">
      <c r="A2700" s="11">
        <v>1530</v>
      </c>
      <c r="B2700" s="12">
        <v>46386</v>
      </c>
      <c r="C2700" s="11">
        <f t="shared" si="294"/>
        <v>2026</v>
      </c>
      <c r="D2700" s="13" t="str">
        <f t="shared" si="295"/>
        <v>Dec</v>
      </c>
      <c r="E2700" s="14" t="str">
        <f t="shared" si="296"/>
        <v>Q4</v>
      </c>
      <c r="F2700" s="11" t="s">
        <v>44</v>
      </c>
      <c r="G2700" s="11" t="s">
        <v>55</v>
      </c>
      <c r="H2700" s="11" t="s">
        <v>26</v>
      </c>
      <c r="I2700" s="11" t="s">
        <v>37</v>
      </c>
      <c r="J2700" s="11" t="s">
        <v>58</v>
      </c>
      <c r="K2700" s="11" t="s">
        <v>69</v>
      </c>
      <c r="L2700" s="15">
        <v>3</v>
      </c>
      <c r="M2700" s="16">
        <v>50.72</v>
      </c>
      <c r="N2700" s="17">
        <v>0</v>
      </c>
      <c r="O2700" s="16">
        <v>22.3</v>
      </c>
      <c r="P2700" s="16">
        <f t="shared" si="297"/>
        <v>152.16</v>
      </c>
      <c r="Q2700" s="16">
        <f t="shared" si="298"/>
        <v>66.900000000000006</v>
      </c>
      <c r="R2700" s="16">
        <f t="shared" si="299"/>
        <v>85.26</v>
      </c>
      <c r="S2700" s="18">
        <f t="shared" si="300"/>
        <v>0.56033123028391196</v>
      </c>
      <c r="T2700" s="19">
        <f>YEAR(SalesDataTable[[#This Row],[Order Date]])</f>
        <v>2026</v>
      </c>
      <c r="U2700" s="18" t="str">
        <f>"Q"&amp;ROUNDUP(MONTH(SalesDataTable[[#This Row],[Order Date]])/3,0)</f>
        <v>Q4</v>
      </c>
      <c r="V2700" s="15">
        <f>MONTH(SalesDataTable[[#This Row],[Order Date]])</f>
        <v>12</v>
      </c>
      <c r="W2700" s="18" t="str">
        <f>TEXT(SalesDataTable[[#This Row],[Order Date]],"mmm")</f>
        <v>Dec</v>
      </c>
    </row>
    <row r="2701" spans="1:23" ht="15.6">
      <c r="A2701" s="11">
        <v>2135</v>
      </c>
      <c r="B2701" s="12">
        <v>46386</v>
      </c>
      <c r="C2701" s="11">
        <f t="shared" si="294"/>
        <v>2026</v>
      </c>
      <c r="D2701" s="13" t="str">
        <f t="shared" si="295"/>
        <v>Dec</v>
      </c>
      <c r="E2701" s="14" t="str">
        <f t="shared" si="296"/>
        <v>Q4</v>
      </c>
      <c r="F2701" s="11" t="s">
        <v>30</v>
      </c>
      <c r="G2701" s="11" t="s">
        <v>67</v>
      </c>
      <c r="H2701" s="11" t="s">
        <v>52</v>
      </c>
      <c r="I2701" s="11" t="s">
        <v>40</v>
      </c>
      <c r="J2701" s="11" t="s">
        <v>47</v>
      </c>
      <c r="K2701" s="11" t="s">
        <v>53</v>
      </c>
      <c r="L2701" s="15">
        <v>3</v>
      </c>
      <c r="M2701" s="16">
        <v>194.7</v>
      </c>
      <c r="N2701" s="17">
        <v>0.1</v>
      </c>
      <c r="O2701" s="16">
        <v>102.62</v>
      </c>
      <c r="P2701" s="16">
        <f t="shared" si="297"/>
        <v>525.69000000000005</v>
      </c>
      <c r="Q2701" s="16">
        <f t="shared" si="298"/>
        <v>307.86</v>
      </c>
      <c r="R2701" s="16">
        <f t="shared" si="299"/>
        <v>217.83</v>
      </c>
      <c r="S2701" s="18">
        <f t="shared" si="300"/>
        <v>0.41436968555612602</v>
      </c>
      <c r="T2701" s="19">
        <f>YEAR(SalesDataTable[[#This Row],[Order Date]])</f>
        <v>2026</v>
      </c>
      <c r="U2701" s="18" t="str">
        <f>"Q"&amp;ROUNDUP(MONTH(SalesDataTable[[#This Row],[Order Date]])/3,0)</f>
        <v>Q4</v>
      </c>
      <c r="V2701" s="15">
        <f>MONTH(SalesDataTable[[#This Row],[Order Date]])</f>
        <v>12</v>
      </c>
      <c r="W2701" s="18" t="str">
        <f>TEXT(SalesDataTable[[#This Row],[Order Date]],"mmm")</f>
        <v>Dec</v>
      </c>
    </row>
    <row r="2702" spans="1:23" ht="15.6">
      <c r="A2702" s="11">
        <v>2916</v>
      </c>
      <c r="B2702" s="12">
        <v>46386</v>
      </c>
      <c r="C2702" s="11">
        <f t="shared" si="294"/>
        <v>2026</v>
      </c>
      <c r="D2702" s="13" t="str">
        <f t="shared" si="295"/>
        <v>Dec</v>
      </c>
      <c r="E2702" s="14" t="str">
        <f t="shared" si="296"/>
        <v>Q4</v>
      </c>
      <c r="F2702" s="11" t="s">
        <v>30</v>
      </c>
      <c r="G2702" s="11" t="s">
        <v>51</v>
      </c>
      <c r="H2702" s="11" t="s">
        <v>43</v>
      </c>
      <c r="I2702" s="11" t="s">
        <v>37</v>
      </c>
      <c r="J2702" s="11" t="s">
        <v>38</v>
      </c>
      <c r="K2702" s="11" t="s">
        <v>39</v>
      </c>
      <c r="L2702" s="15">
        <v>1</v>
      </c>
      <c r="M2702" s="16">
        <v>36.64</v>
      </c>
      <c r="N2702" s="17">
        <v>0.05</v>
      </c>
      <c r="O2702" s="16">
        <v>13.59</v>
      </c>
      <c r="P2702" s="16">
        <f t="shared" si="297"/>
        <v>34.808</v>
      </c>
      <c r="Q2702" s="16">
        <f t="shared" si="298"/>
        <v>13.59</v>
      </c>
      <c r="R2702" s="16">
        <f t="shared" si="299"/>
        <v>21.218</v>
      </c>
      <c r="S2702" s="18">
        <f t="shared" si="300"/>
        <v>0.60957251206619201</v>
      </c>
      <c r="T2702" s="19">
        <f>YEAR(SalesDataTable[[#This Row],[Order Date]])</f>
        <v>2026</v>
      </c>
      <c r="U2702" s="18" t="str">
        <f>"Q"&amp;ROUNDUP(MONTH(SalesDataTable[[#This Row],[Order Date]])/3,0)</f>
        <v>Q4</v>
      </c>
      <c r="V2702" s="15">
        <f>MONTH(SalesDataTable[[#This Row],[Order Date]])</f>
        <v>12</v>
      </c>
      <c r="W2702" s="18" t="str">
        <f>TEXT(SalesDataTable[[#This Row],[Order Date]],"mmm")</f>
        <v>Dec</v>
      </c>
    </row>
    <row r="2703" spans="1:23" ht="15.6">
      <c r="A2703" s="11">
        <v>3449</v>
      </c>
      <c r="B2703" s="12">
        <v>46386</v>
      </c>
      <c r="C2703" s="11">
        <f t="shared" si="294"/>
        <v>2026</v>
      </c>
      <c r="D2703" s="13" t="str">
        <f t="shared" si="295"/>
        <v>Dec</v>
      </c>
      <c r="E2703" s="14" t="str">
        <f t="shared" si="296"/>
        <v>Q4</v>
      </c>
      <c r="F2703" s="11" t="s">
        <v>35</v>
      </c>
      <c r="G2703" s="11" t="s">
        <v>63</v>
      </c>
      <c r="H2703" s="11" t="s">
        <v>52</v>
      </c>
      <c r="I2703" s="11" t="s">
        <v>27</v>
      </c>
      <c r="J2703" s="11" t="s">
        <v>47</v>
      </c>
      <c r="K2703" s="11" t="s">
        <v>53</v>
      </c>
      <c r="L2703" s="15">
        <v>6</v>
      </c>
      <c r="M2703" s="16">
        <v>192.9</v>
      </c>
      <c r="N2703" s="17">
        <v>0.2</v>
      </c>
      <c r="O2703" s="16">
        <v>106.89</v>
      </c>
      <c r="P2703" s="16">
        <f t="shared" si="297"/>
        <v>925.92</v>
      </c>
      <c r="Q2703" s="16">
        <f t="shared" si="298"/>
        <v>641.34</v>
      </c>
      <c r="R2703" s="16">
        <f t="shared" si="299"/>
        <v>284.58</v>
      </c>
      <c r="S2703" s="18">
        <f t="shared" si="300"/>
        <v>0.30734836702954899</v>
      </c>
      <c r="T2703" s="19">
        <f>YEAR(SalesDataTable[[#This Row],[Order Date]])</f>
        <v>2026</v>
      </c>
      <c r="U2703" s="18" t="str">
        <f>"Q"&amp;ROUNDUP(MONTH(SalesDataTable[[#This Row],[Order Date]])/3,0)</f>
        <v>Q4</v>
      </c>
      <c r="V2703" s="15">
        <f>MONTH(SalesDataTable[[#This Row],[Order Date]])</f>
        <v>12</v>
      </c>
      <c r="W2703" s="18" t="str">
        <f>TEXT(SalesDataTable[[#This Row],[Order Date]],"mmm")</f>
        <v>Dec</v>
      </c>
    </row>
    <row r="2704" spans="1:23" ht="15.6">
      <c r="A2704" s="11">
        <v>3498</v>
      </c>
      <c r="B2704" s="12">
        <v>46386</v>
      </c>
      <c r="C2704" s="11">
        <f t="shared" si="294"/>
        <v>2026</v>
      </c>
      <c r="D2704" s="13" t="str">
        <f t="shared" si="295"/>
        <v>Dec</v>
      </c>
      <c r="E2704" s="14" t="str">
        <f t="shared" si="296"/>
        <v>Q4</v>
      </c>
      <c r="F2704" s="11" t="s">
        <v>44</v>
      </c>
      <c r="G2704" s="11" t="s">
        <v>55</v>
      </c>
      <c r="H2704" s="11" t="s">
        <v>52</v>
      </c>
      <c r="I2704" s="11" t="s">
        <v>27</v>
      </c>
      <c r="J2704" s="11" t="s">
        <v>33</v>
      </c>
      <c r="K2704" s="11" t="s">
        <v>70</v>
      </c>
      <c r="L2704" s="15">
        <v>2</v>
      </c>
      <c r="M2704" s="16">
        <v>71.56</v>
      </c>
      <c r="N2704" s="17">
        <v>0.1</v>
      </c>
      <c r="O2704" s="16">
        <v>32.99</v>
      </c>
      <c r="P2704" s="16">
        <f t="shared" si="297"/>
        <v>128.80799999999999</v>
      </c>
      <c r="Q2704" s="16">
        <f t="shared" si="298"/>
        <v>65.98</v>
      </c>
      <c r="R2704" s="16">
        <f t="shared" si="299"/>
        <v>62.828000000000003</v>
      </c>
      <c r="S2704" s="18">
        <f t="shared" si="300"/>
        <v>0.48776473510962098</v>
      </c>
      <c r="T2704" s="19">
        <f>YEAR(SalesDataTable[[#This Row],[Order Date]])</f>
        <v>2026</v>
      </c>
      <c r="U2704" s="18" t="str">
        <f>"Q"&amp;ROUNDUP(MONTH(SalesDataTable[[#This Row],[Order Date]])/3,0)</f>
        <v>Q4</v>
      </c>
      <c r="V2704" s="15">
        <f>MONTH(SalesDataTable[[#This Row],[Order Date]])</f>
        <v>12</v>
      </c>
      <c r="W2704" s="18" t="str">
        <f>TEXT(SalesDataTable[[#This Row],[Order Date]],"mmm")</f>
        <v>Dec</v>
      </c>
    </row>
    <row r="2705" spans="1:23" ht="15.6">
      <c r="A2705" s="11">
        <v>4851</v>
      </c>
      <c r="B2705" s="12">
        <v>46386</v>
      </c>
      <c r="C2705" s="11">
        <f t="shared" si="294"/>
        <v>2026</v>
      </c>
      <c r="D2705" s="13" t="str">
        <f t="shared" si="295"/>
        <v>Dec</v>
      </c>
      <c r="E2705" s="14" t="str">
        <f t="shared" si="296"/>
        <v>Q4</v>
      </c>
      <c r="F2705" s="11" t="s">
        <v>44</v>
      </c>
      <c r="G2705" s="11" t="s">
        <v>71</v>
      </c>
      <c r="H2705" s="11" t="s">
        <v>52</v>
      </c>
      <c r="I2705" s="11" t="s">
        <v>37</v>
      </c>
      <c r="J2705" s="11" t="s">
        <v>28</v>
      </c>
      <c r="K2705" s="11" t="s">
        <v>50</v>
      </c>
      <c r="L2705" s="15">
        <v>1</v>
      </c>
      <c r="M2705" s="16">
        <v>40.270000000000003</v>
      </c>
      <c r="N2705" s="17">
        <v>0.1</v>
      </c>
      <c r="O2705" s="16">
        <v>16.63</v>
      </c>
      <c r="P2705" s="16">
        <f t="shared" si="297"/>
        <v>36.243000000000002</v>
      </c>
      <c r="Q2705" s="16">
        <f t="shared" si="298"/>
        <v>16.63</v>
      </c>
      <c r="R2705" s="16">
        <f t="shared" si="299"/>
        <v>19.613</v>
      </c>
      <c r="S2705" s="18">
        <f t="shared" si="300"/>
        <v>0.54115277432883602</v>
      </c>
      <c r="T2705" s="19">
        <f>YEAR(SalesDataTable[[#This Row],[Order Date]])</f>
        <v>2026</v>
      </c>
      <c r="U2705" s="18" t="str">
        <f>"Q"&amp;ROUNDUP(MONTH(SalesDataTable[[#This Row],[Order Date]])/3,0)</f>
        <v>Q4</v>
      </c>
      <c r="V2705" s="15">
        <f>MONTH(SalesDataTable[[#This Row],[Order Date]])</f>
        <v>12</v>
      </c>
      <c r="W2705" s="18" t="str">
        <f>TEXT(SalesDataTable[[#This Row],[Order Date]],"mmm")</f>
        <v>Dec</v>
      </c>
    </row>
    <row r="2706" spans="1:23" ht="15.6">
      <c r="A2706" s="11">
        <v>4926</v>
      </c>
      <c r="B2706" s="12">
        <v>46386</v>
      </c>
      <c r="C2706" s="11">
        <f t="shared" si="294"/>
        <v>2026</v>
      </c>
      <c r="D2706" s="13" t="str">
        <f t="shared" si="295"/>
        <v>Dec</v>
      </c>
      <c r="E2706" s="14" t="str">
        <f t="shared" si="296"/>
        <v>Q4</v>
      </c>
      <c r="F2706" s="11" t="s">
        <v>44</v>
      </c>
      <c r="G2706" s="11" t="s">
        <v>55</v>
      </c>
      <c r="H2706" s="11" t="s">
        <v>43</v>
      </c>
      <c r="I2706" s="11" t="s">
        <v>40</v>
      </c>
      <c r="J2706" s="11" t="s">
        <v>28</v>
      </c>
      <c r="K2706" s="11" t="s">
        <v>29</v>
      </c>
      <c r="L2706" s="15">
        <v>6</v>
      </c>
      <c r="M2706" s="16">
        <v>81.180000000000007</v>
      </c>
      <c r="N2706" s="17">
        <v>0.05</v>
      </c>
      <c r="O2706" s="16">
        <v>43.3</v>
      </c>
      <c r="P2706" s="16">
        <f t="shared" si="297"/>
        <v>462.726</v>
      </c>
      <c r="Q2706" s="16">
        <f t="shared" si="298"/>
        <v>259.8</v>
      </c>
      <c r="R2706" s="16">
        <f t="shared" si="299"/>
        <v>202.92599999999999</v>
      </c>
      <c r="S2706" s="18">
        <f t="shared" si="300"/>
        <v>0.43854462468069699</v>
      </c>
      <c r="T2706" s="19">
        <f>YEAR(SalesDataTable[[#This Row],[Order Date]])</f>
        <v>2026</v>
      </c>
      <c r="U2706" s="18" t="str">
        <f>"Q"&amp;ROUNDUP(MONTH(SalesDataTable[[#This Row],[Order Date]])/3,0)</f>
        <v>Q4</v>
      </c>
      <c r="V2706" s="15">
        <f>MONTH(SalesDataTable[[#This Row],[Order Date]])</f>
        <v>12</v>
      </c>
      <c r="W2706" s="18" t="str">
        <f>TEXT(SalesDataTable[[#This Row],[Order Date]],"mmm")</f>
        <v>Dec</v>
      </c>
    </row>
    <row r="2707" spans="1:23" ht="15.6">
      <c r="A2707" s="11">
        <v>5035</v>
      </c>
      <c r="B2707" s="12">
        <v>46386</v>
      </c>
      <c r="C2707" s="11">
        <f t="shared" si="294"/>
        <v>2026</v>
      </c>
      <c r="D2707" s="13" t="str">
        <f t="shared" si="295"/>
        <v>Dec</v>
      </c>
      <c r="E2707" s="14" t="str">
        <f t="shared" si="296"/>
        <v>Q4</v>
      </c>
      <c r="F2707" s="11" t="s">
        <v>30</v>
      </c>
      <c r="G2707" s="11" t="s">
        <v>67</v>
      </c>
      <c r="H2707" s="11" t="s">
        <v>26</v>
      </c>
      <c r="I2707" s="11" t="s">
        <v>37</v>
      </c>
      <c r="J2707" s="11" t="s">
        <v>28</v>
      </c>
      <c r="K2707" s="11" t="s">
        <v>54</v>
      </c>
      <c r="L2707" s="15">
        <v>2</v>
      </c>
      <c r="M2707" s="16">
        <v>101.73</v>
      </c>
      <c r="N2707" s="17">
        <v>0.1</v>
      </c>
      <c r="O2707" s="16">
        <v>49.3</v>
      </c>
      <c r="P2707" s="16">
        <f t="shared" si="297"/>
        <v>183.114</v>
      </c>
      <c r="Q2707" s="16">
        <f t="shared" si="298"/>
        <v>98.6</v>
      </c>
      <c r="R2707" s="16">
        <f t="shared" si="299"/>
        <v>84.513999999999996</v>
      </c>
      <c r="S2707" s="18">
        <f t="shared" si="300"/>
        <v>0.461537621372478</v>
      </c>
      <c r="T2707" s="19">
        <f>YEAR(SalesDataTable[[#This Row],[Order Date]])</f>
        <v>2026</v>
      </c>
      <c r="U2707" s="18" t="str">
        <f>"Q"&amp;ROUNDUP(MONTH(SalesDataTable[[#This Row],[Order Date]])/3,0)</f>
        <v>Q4</v>
      </c>
      <c r="V2707" s="15">
        <f>MONTH(SalesDataTable[[#This Row],[Order Date]])</f>
        <v>12</v>
      </c>
      <c r="W2707" s="18" t="str">
        <f>TEXT(SalesDataTable[[#This Row],[Order Date]],"mmm")</f>
        <v>Dec</v>
      </c>
    </row>
    <row r="2708" spans="1:23" ht="15.6">
      <c r="A2708" s="11">
        <v>5135</v>
      </c>
      <c r="B2708" s="12">
        <v>46386</v>
      </c>
      <c r="C2708" s="11">
        <f t="shared" si="294"/>
        <v>2026</v>
      </c>
      <c r="D2708" s="13" t="str">
        <f t="shared" si="295"/>
        <v>Dec</v>
      </c>
      <c r="E2708" s="14" t="str">
        <f t="shared" si="296"/>
        <v>Q4</v>
      </c>
      <c r="F2708" s="11" t="s">
        <v>35</v>
      </c>
      <c r="G2708" s="11" t="s">
        <v>63</v>
      </c>
      <c r="H2708" s="11" t="s">
        <v>26</v>
      </c>
      <c r="I2708" s="11" t="s">
        <v>37</v>
      </c>
      <c r="J2708" s="11" t="s">
        <v>28</v>
      </c>
      <c r="K2708" s="11" t="s">
        <v>46</v>
      </c>
      <c r="L2708" s="15">
        <v>5</v>
      </c>
      <c r="M2708" s="16">
        <v>51.78</v>
      </c>
      <c r="N2708" s="17">
        <v>0.15</v>
      </c>
      <c r="O2708" s="16">
        <v>22.37</v>
      </c>
      <c r="P2708" s="16">
        <f t="shared" si="297"/>
        <v>220.065</v>
      </c>
      <c r="Q2708" s="16">
        <f t="shared" si="298"/>
        <v>111.85</v>
      </c>
      <c r="R2708" s="16">
        <f t="shared" si="299"/>
        <v>108.215</v>
      </c>
      <c r="S2708" s="18">
        <f t="shared" si="300"/>
        <v>0.491741076500125</v>
      </c>
      <c r="T2708" s="19">
        <f>YEAR(SalesDataTable[[#This Row],[Order Date]])</f>
        <v>2026</v>
      </c>
      <c r="U2708" s="18" t="str">
        <f>"Q"&amp;ROUNDUP(MONTH(SalesDataTable[[#This Row],[Order Date]])/3,0)</f>
        <v>Q4</v>
      </c>
      <c r="V2708" s="15">
        <f>MONTH(SalesDataTable[[#This Row],[Order Date]])</f>
        <v>12</v>
      </c>
      <c r="W2708" s="18" t="str">
        <f>TEXT(SalesDataTable[[#This Row],[Order Date]],"mmm")</f>
        <v>Dec</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80"/>
  <sheetViews>
    <sheetView showGridLines="0" tabSelected="1" zoomScale="51" zoomScaleNormal="87" workbookViewId="0">
      <selection activeCell="Z60" sqref="Z60"/>
    </sheetView>
  </sheetViews>
  <sheetFormatPr defaultColWidth="8.88671875" defaultRowHeight="14.4"/>
  <cols>
    <col min="2" max="2" width="12.77734375"/>
    <col min="5" max="6" width="12.77734375"/>
    <col min="24" max="24" width="12.77734375"/>
  </cols>
  <sheetData>
    <row r="1" spans="1:33">
      <c r="A1" s="1"/>
      <c r="B1" s="1"/>
      <c r="C1" s="1"/>
      <c r="D1" s="1"/>
      <c r="E1" s="1"/>
      <c r="F1" s="1"/>
      <c r="G1" s="1"/>
      <c r="H1" s="1"/>
      <c r="I1" s="1"/>
      <c r="J1" s="1"/>
      <c r="K1" s="1"/>
      <c r="L1" s="1"/>
      <c r="M1" s="1"/>
      <c r="N1" s="1"/>
      <c r="O1" s="1"/>
      <c r="P1" s="1"/>
      <c r="Q1" s="1"/>
      <c r="R1" s="1"/>
      <c r="S1" s="1"/>
      <c r="T1" s="1"/>
      <c r="U1" s="1"/>
      <c r="V1" s="1"/>
      <c r="W1" s="2"/>
      <c r="X1" s="2"/>
      <c r="Y1" s="28"/>
      <c r="Z1" s="28"/>
      <c r="AA1" s="28"/>
      <c r="AB1" s="28"/>
      <c r="AC1" s="28"/>
      <c r="AD1" s="28"/>
      <c r="AE1" s="28"/>
      <c r="AF1" s="28"/>
      <c r="AG1" s="28"/>
    </row>
    <row r="2" spans="1:33">
      <c r="A2" s="1"/>
      <c r="B2" s="1"/>
      <c r="C2" s="1"/>
      <c r="D2" s="1"/>
      <c r="E2" s="1"/>
      <c r="F2" s="1"/>
      <c r="G2" s="1"/>
      <c r="H2" s="1"/>
      <c r="I2" s="1"/>
      <c r="J2" s="1"/>
      <c r="K2" s="1"/>
      <c r="L2" s="1"/>
      <c r="M2" s="1"/>
      <c r="N2" s="1"/>
      <c r="O2" s="1"/>
      <c r="P2" s="1"/>
      <c r="Q2" s="1"/>
      <c r="R2" s="1"/>
      <c r="S2" s="1"/>
      <c r="T2" s="1"/>
      <c r="U2" s="1"/>
      <c r="V2" s="1"/>
      <c r="W2" s="2"/>
      <c r="X2" s="2"/>
      <c r="Y2" s="28"/>
      <c r="Z2" s="28"/>
      <c r="AA2" s="28"/>
      <c r="AB2" s="28"/>
      <c r="AC2" s="28"/>
      <c r="AD2" s="28"/>
      <c r="AE2" s="28"/>
      <c r="AF2" s="28"/>
      <c r="AG2" s="28"/>
    </row>
    <row r="3" spans="1:33">
      <c r="A3" s="1"/>
      <c r="B3" s="1"/>
      <c r="C3" s="1"/>
      <c r="D3" s="1"/>
      <c r="E3" s="1"/>
      <c r="F3" s="1"/>
      <c r="G3" s="1"/>
      <c r="H3" s="1"/>
      <c r="I3" s="1"/>
      <c r="J3" s="1"/>
      <c r="K3" s="1"/>
      <c r="L3" s="1"/>
      <c r="M3" s="1"/>
      <c r="N3" s="1"/>
      <c r="O3" s="1"/>
      <c r="P3" s="1"/>
      <c r="Q3" s="1"/>
      <c r="R3" s="1"/>
      <c r="S3" s="1"/>
      <c r="T3" s="1"/>
      <c r="U3" s="1"/>
      <c r="V3" s="1"/>
      <c r="W3" s="2"/>
      <c r="X3" s="2"/>
      <c r="Y3" s="28"/>
      <c r="Z3" s="28"/>
      <c r="AA3" s="28"/>
      <c r="AB3" s="28"/>
      <c r="AC3" s="28"/>
      <c r="AD3" s="28"/>
      <c r="AE3" s="28"/>
      <c r="AF3" s="28"/>
      <c r="AG3" s="28"/>
    </row>
    <row r="4" spans="1:33">
      <c r="A4" s="1"/>
      <c r="B4" s="1"/>
      <c r="C4" s="1"/>
      <c r="D4" s="1"/>
      <c r="E4" s="1"/>
      <c r="F4" s="1"/>
      <c r="G4" s="1"/>
      <c r="H4" s="1"/>
      <c r="I4" s="1"/>
      <c r="J4" s="1"/>
      <c r="K4" s="1"/>
      <c r="L4" s="1"/>
      <c r="M4" s="1"/>
      <c r="N4" s="1"/>
      <c r="O4" s="1"/>
      <c r="P4" s="1"/>
      <c r="Q4" s="1"/>
      <c r="R4" s="1"/>
      <c r="S4" s="1"/>
      <c r="T4" s="1"/>
      <c r="U4" s="1"/>
      <c r="V4" s="1"/>
      <c r="W4" s="2"/>
      <c r="X4" s="2"/>
      <c r="Y4" s="28"/>
      <c r="Z4" s="28"/>
      <c r="AA4" s="28"/>
      <c r="AB4" s="28"/>
      <c r="AC4" s="28"/>
      <c r="AD4" s="28"/>
      <c r="AE4" s="28"/>
      <c r="AF4" s="28"/>
      <c r="AG4" s="28"/>
    </row>
    <row r="5" spans="1:33">
      <c r="A5" s="1"/>
      <c r="B5" s="1"/>
      <c r="C5" s="1"/>
      <c r="D5" s="1"/>
      <c r="E5" s="1"/>
      <c r="F5" s="1"/>
      <c r="G5" s="1"/>
      <c r="H5" s="1"/>
      <c r="I5" s="1"/>
      <c r="J5" s="1"/>
      <c r="K5" s="1"/>
      <c r="L5" s="1"/>
      <c r="M5" s="1"/>
      <c r="N5" s="1"/>
      <c r="O5" s="1"/>
      <c r="P5" s="1"/>
      <c r="Q5" s="1"/>
      <c r="R5" s="1"/>
      <c r="S5" s="1"/>
      <c r="T5" s="1"/>
      <c r="U5" s="1"/>
      <c r="V5" s="1"/>
      <c r="W5" s="2"/>
      <c r="X5" s="2"/>
      <c r="Y5" s="28"/>
      <c r="Z5" s="28"/>
      <c r="AA5" s="28"/>
      <c r="AB5" s="28"/>
      <c r="AC5" s="28"/>
      <c r="AD5" s="28"/>
      <c r="AE5" s="28"/>
      <c r="AF5" s="28"/>
      <c r="AG5" s="28"/>
    </row>
    <row r="6" spans="1:33">
      <c r="A6" s="1"/>
      <c r="B6" s="1"/>
      <c r="C6" s="1"/>
      <c r="D6" s="1"/>
      <c r="E6" s="1"/>
      <c r="F6" s="1"/>
      <c r="G6" s="1"/>
      <c r="H6" s="1"/>
      <c r="I6" s="1"/>
      <c r="J6" s="1"/>
      <c r="K6" s="1"/>
      <c r="L6" s="1"/>
      <c r="M6" s="1"/>
      <c r="N6" s="1"/>
      <c r="O6" s="1"/>
      <c r="P6" s="1"/>
      <c r="Q6" s="1"/>
      <c r="R6" s="1"/>
      <c r="S6" s="1"/>
      <c r="T6" s="1"/>
      <c r="U6" s="1"/>
      <c r="V6" s="1"/>
      <c r="W6" s="2"/>
      <c r="X6" s="2"/>
      <c r="Y6" s="28"/>
      <c r="Z6" s="28"/>
      <c r="AA6" s="28"/>
      <c r="AB6" s="28"/>
      <c r="AC6" s="28"/>
      <c r="AD6" s="28"/>
      <c r="AE6" s="28"/>
      <c r="AF6" s="28"/>
      <c r="AG6" s="28"/>
    </row>
    <row r="7" spans="1:33">
      <c r="A7" s="1"/>
      <c r="B7" s="1"/>
      <c r="C7" s="1"/>
      <c r="D7" s="1"/>
      <c r="E7" s="1"/>
      <c r="F7" s="1"/>
      <c r="G7" s="1"/>
      <c r="H7" s="1"/>
      <c r="I7" s="1"/>
      <c r="J7" s="1"/>
      <c r="K7" s="1"/>
      <c r="L7" s="1"/>
      <c r="M7" s="1"/>
      <c r="N7" s="1"/>
      <c r="O7" s="1"/>
      <c r="P7" s="1"/>
      <c r="Q7" s="1"/>
      <c r="R7" s="1"/>
      <c r="S7" s="1"/>
      <c r="T7" s="1"/>
      <c r="U7" s="1"/>
      <c r="V7" s="1"/>
      <c r="W7" s="2"/>
      <c r="X7" s="2"/>
      <c r="Y7" s="28"/>
      <c r="Z7" s="28"/>
      <c r="AA7" s="28"/>
      <c r="AB7" s="28"/>
      <c r="AC7" s="28"/>
      <c r="AD7" s="28"/>
      <c r="AE7" s="28"/>
      <c r="AF7" s="28"/>
      <c r="AG7" s="28"/>
    </row>
    <row r="8" spans="1:33">
      <c r="A8" s="1"/>
      <c r="B8" s="1"/>
      <c r="C8" s="1"/>
      <c r="D8" s="1"/>
      <c r="E8" s="1"/>
      <c r="F8" s="1">
        <f>GETPIVOTDATA("Revenue",'PIvot Table'!$A$3)</f>
        <v>55552.428000000051</v>
      </c>
      <c r="G8" s="1"/>
      <c r="H8" s="1"/>
      <c r="I8" s="1"/>
      <c r="J8" s="1"/>
      <c r="K8" s="1"/>
      <c r="L8" s="1"/>
      <c r="M8" s="1"/>
      <c r="N8" s="1"/>
      <c r="O8" s="1"/>
      <c r="P8" s="1"/>
      <c r="Q8" s="1"/>
      <c r="R8" s="1"/>
      <c r="S8" s="1"/>
      <c r="T8" s="1"/>
      <c r="U8" s="1"/>
      <c r="V8" s="1"/>
      <c r="W8" s="2"/>
      <c r="X8" s="2"/>
      <c r="Y8" s="28"/>
      <c r="Z8" s="28"/>
      <c r="AA8" s="28"/>
      <c r="AB8" s="28"/>
      <c r="AC8" s="28"/>
      <c r="AD8" s="28"/>
      <c r="AE8" s="28"/>
      <c r="AF8" s="28"/>
      <c r="AG8" s="28"/>
    </row>
    <row r="9" spans="1:33">
      <c r="A9" s="1"/>
      <c r="B9" s="1"/>
      <c r="C9" s="1"/>
      <c r="D9" s="1"/>
      <c r="E9" s="1"/>
      <c r="F9" s="1"/>
      <c r="G9" s="1"/>
      <c r="H9" s="1"/>
      <c r="I9" s="1"/>
      <c r="J9" s="1"/>
      <c r="K9" s="1"/>
      <c r="L9" s="1"/>
      <c r="M9" s="1"/>
      <c r="N9" s="1"/>
      <c r="O9" s="1"/>
      <c r="P9" s="1"/>
      <c r="Q9" s="1"/>
      <c r="R9" s="1"/>
      <c r="S9" s="1"/>
      <c r="T9" s="1"/>
      <c r="U9" s="1"/>
      <c r="V9" s="1"/>
      <c r="W9" s="2"/>
      <c r="X9" s="2"/>
      <c r="Y9" s="28"/>
      <c r="Z9" s="28"/>
      <c r="AA9" s="28"/>
      <c r="AB9" s="28"/>
      <c r="AC9" s="28"/>
      <c r="AD9" s="28"/>
      <c r="AE9" s="28"/>
      <c r="AF9" s="28"/>
      <c r="AG9" s="28"/>
    </row>
    <row r="10" spans="1:33">
      <c r="A10" s="1"/>
      <c r="B10" s="1"/>
      <c r="C10" s="1"/>
      <c r="D10" s="1"/>
      <c r="E10" s="1"/>
      <c r="F10" s="1"/>
      <c r="G10" s="1"/>
      <c r="H10" s="1"/>
      <c r="I10" s="1"/>
      <c r="J10" s="1"/>
      <c r="K10" s="1"/>
      <c r="L10" s="1"/>
      <c r="M10" s="1"/>
      <c r="N10" s="1"/>
      <c r="O10" s="1"/>
      <c r="P10" s="1"/>
      <c r="Q10" s="1"/>
      <c r="R10" s="1"/>
      <c r="S10" s="1"/>
      <c r="T10" s="1"/>
      <c r="U10" s="1"/>
      <c r="V10" s="1"/>
      <c r="W10" s="2"/>
      <c r="X10" s="2"/>
      <c r="Y10" s="28"/>
      <c r="Z10" s="28"/>
      <c r="AA10" s="28"/>
      <c r="AB10" s="28"/>
      <c r="AC10" s="28"/>
      <c r="AD10" s="28"/>
      <c r="AE10" s="28"/>
      <c r="AF10" s="28"/>
      <c r="AG10" s="28"/>
    </row>
    <row r="11" spans="1:33">
      <c r="A11" s="1"/>
      <c r="B11" s="1"/>
      <c r="C11" s="1"/>
      <c r="D11" s="1"/>
      <c r="E11" s="3"/>
      <c r="F11" s="1"/>
      <c r="G11" s="1"/>
      <c r="H11" s="1"/>
      <c r="I11" s="1"/>
      <c r="J11" s="1"/>
      <c r="K11" s="1"/>
      <c r="L11" s="1"/>
      <c r="M11" s="1"/>
      <c r="N11" s="1"/>
      <c r="O11" s="1"/>
      <c r="P11" s="1"/>
      <c r="Q11" s="1"/>
      <c r="R11" s="1"/>
      <c r="S11" s="1"/>
      <c r="T11" s="1"/>
      <c r="U11" s="1"/>
      <c r="V11" s="1"/>
      <c r="W11" s="2"/>
      <c r="X11" s="2"/>
      <c r="Y11" s="28"/>
      <c r="Z11" s="28"/>
      <c r="AA11" s="28"/>
      <c r="AB11" s="28"/>
      <c r="AC11" s="28"/>
      <c r="AD11" s="28"/>
      <c r="AE11" s="28"/>
      <c r="AF11" s="28"/>
      <c r="AG11" s="28"/>
    </row>
    <row r="12" spans="1:33">
      <c r="A12" s="1"/>
      <c r="B12" s="1"/>
      <c r="C12" s="1"/>
      <c r="D12" s="1"/>
      <c r="E12" s="1"/>
      <c r="F12" s="1"/>
      <c r="G12" s="1"/>
      <c r="H12" s="1"/>
      <c r="I12" s="1"/>
      <c r="J12" s="1"/>
      <c r="K12" s="1"/>
      <c r="L12" s="1"/>
      <c r="M12" s="1"/>
      <c r="N12" s="1"/>
      <c r="O12" s="1"/>
      <c r="P12" s="1"/>
      <c r="Q12" s="1"/>
      <c r="R12" s="1"/>
      <c r="S12" s="1"/>
      <c r="T12" s="1"/>
      <c r="U12" s="1"/>
      <c r="V12" s="1"/>
      <c r="W12" s="2"/>
      <c r="X12" s="4"/>
      <c r="Y12" s="28"/>
      <c r="Z12" s="28"/>
      <c r="AA12" s="28"/>
      <c r="AB12" s="28"/>
      <c r="AC12" s="28"/>
      <c r="AD12" s="28"/>
      <c r="AE12" s="28"/>
      <c r="AF12" s="28"/>
      <c r="AG12" s="28"/>
    </row>
    <row r="13" spans="1:33">
      <c r="A13" s="1"/>
      <c r="B13" s="1"/>
      <c r="C13" s="1"/>
      <c r="D13" s="1"/>
      <c r="E13" s="1"/>
      <c r="F13" s="1"/>
      <c r="G13" s="1"/>
      <c r="H13" s="1"/>
      <c r="I13" s="1"/>
      <c r="J13" s="1"/>
      <c r="K13" s="1"/>
      <c r="L13" s="1"/>
      <c r="M13" s="1"/>
      <c r="N13" s="1"/>
      <c r="O13" s="1"/>
      <c r="P13" s="1"/>
      <c r="Q13" s="1"/>
      <c r="R13" s="1"/>
      <c r="S13" s="1"/>
      <c r="T13" s="1"/>
      <c r="U13" s="1" t="s">
        <v>93</v>
      </c>
      <c r="V13" s="1"/>
      <c r="W13" s="2"/>
      <c r="X13" s="2"/>
      <c r="Y13" s="28"/>
      <c r="Z13" s="28"/>
      <c r="AA13" s="28"/>
      <c r="AB13" s="28"/>
      <c r="AC13" s="28"/>
      <c r="AD13" s="28"/>
      <c r="AE13" s="28"/>
      <c r="AF13" s="28"/>
      <c r="AG13" s="28"/>
    </row>
    <row r="14" spans="1:33">
      <c r="A14" s="1"/>
      <c r="B14" s="1"/>
      <c r="C14" s="1"/>
      <c r="D14" s="1"/>
      <c r="E14" s="1"/>
      <c r="F14" s="1"/>
      <c r="G14" s="1"/>
      <c r="H14" s="1"/>
      <c r="I14" s="1"/>
      <c r="J14" s="1"/>
      <c r="K14" s="1"/>
      <c r="L14" s="1"/>
      <c r="M14" s="1"/>
      <c r="N14" s="1"/>
      <c r="O14" s="1"/>
      <c r="P14" s="1"/>
      <c r="Q14" s="1"/>
      <c r="R14" s="1"/>
      <c r="S14" s="1"/>
      <c r="T14" s="1"/>
      <c r="U14" s="1"/>
      <c r="V14" s="1"/>
      <c r="W14" s="2"/>
      <c r="X14" s="2"/>
      <c r="Y14" s="28"/>
      <c r="Z14" s="28"/>
      <c r="AA14" s="28"/>
      <c r="AB14" s="28"/>
      <c r="AC14" s="28"/>
      <c r="AD14" s="28"/>
      <c r="AE14" s="28"/>
      <c r="AF14" s="28"/>
      <c r="AG14" s="28"/>
    </row>
    <row r="15" spans="1:33">
      <c r="A15" s="1"/>
      <c r="B15" s="1"/>
      <c r="C15" s="1"/>
      <c r="D15" s="1"/>
      <c r="E15" s="1"/>
      <c r="F15" s="1"/>
      <c r="G15" s="1"/>
      <c r="H15" s="1"/>
      <c r="I15" s="1"/>
      <c r="J15" s="1"/>
      <c r="K15" s="1"/>
      <c r="L15" s="1"/>
      <c r="M15" s="1"/>
      <c r="N15" s="1"/>
      <c r="O15" s="1"/>
      <c r="P15" s="1"/>
      <c r="Q15" s="1"/>
      <c r="R15" s="1"/>
      <c r="S15" s="1"/>
      <c r="T15" s="1"/>
      <c r="U15" s="1"/>
      <c r="V15" s="1"/>
      <c r="W15" s="2"/>
      <c r="X15" s="2"/>
      <c r="Y15" s="28"/>
      <c r="Z15" s="28"/>
      <c r="AA15" s="28"/>
      <c r="AB15" s="28"/>
      <c r="AC15" s="28"/>
      <c r="AD15" s="28"/>
      <c r="AE15" s="28"/>
      <c r="AF15" s="28"/>
      <c r="AG15" s="28"/>
    </row>
    <row r="16" spans="1:33">
      <c r="A16" s="1"/>
      <c r="B16" s="1">
        <f>'PIvot Table'!A4</f>
        <v>55552.428000000051</v>
      </c>
      <c r="C16" s="1"/>
      <c r="D16" s="1"/>
      <c r="E16" s="1"/>
      <c r="F16" s="1"/>
      <c r="G16" s="1"/>
      <c r="H16" s="1"/>
      <c r="I16" s="1"/>
      <c r="J16" s="1"/>
      <c r="K16" s="1"/>
      <c r="L16" s="1"/>
      <c r="M16" s="1"/>
      <c r="N16" s="1"/>
      <c r="O16" s="1"/>
      <c r="P16" s="1"/>
      <c r="Q16" s="1"/>
      <c r="R16" s="1"/>
      <c r="S16" s="1"/>
      <c r="T16" s="1"/>
      <c r="U16" s="1"/>
      <c r="V16" s="1"/>
      <c r="W16" s="2"/>
      <c r="X16" s="2"/>
      <c r="Y16" s="28"/>
      <c r="Z16" s="28"/>
      <c r="AA16" s="28"/>
      <c r="AB16" s="28"/>
      <c r="AC16" s="28"/>
      <c r="AD16" s="28"/>
      <c r="AE16" s="28"/>
      <c r="AF16" s="28"/>
      <c r="AG16" s="28"/>
    </row>
    <row r="17" spans="1:33">
      <c r="A17" s="1"/>
      <c r="B17" s="1"/>
      <c r="C17" s="1"/>
      <c r="D17" s="1"/>
      <c r="E17" s="1"/>
      <c r="F17" s="1"/>
      <c r="G17" s="1"/>
      <c r="H17" s="1"/>
      <c r="I17" s="1"/>
      <c r="J17" s="1"/>
      <c r="K17" s="1"/>
      <c r="L17" s="1"/>
      <c r="M17" s="1"/>
      <c r="N17" s="1"/>
      <c r="O17" s="1"/>
      <c r="P17" s="1"/>
      <c r="Q17" s="1"/>
      <c r="R17" s="1"/>
      <c r="S17" s="1"/>
      <c r="T17" s="1"/>
      <c r="U17" s="1"/>
      <c r="V17" s="1"/>
      <c r="W17" s="2"/>
      <c r="X17" s="2"/>
      <c r="Y17" s="28"/>
      <c r="Z17" s="28"/>
      <c r="AA17" s="28"/>
      <c r="AB17" s="28"/>
      <c r="AC17" s="28"/>
      <c r="AD17" s="28"/>
      <c r="AE17" s="28"/>
      <c r="AF17" s="28"/>
      <c r="AG17" s="28"/>
    </row>
    <row r="18" spans="1:33">
      <c r="A18" s="1"/>
      <c r="B18" s="1"/>
      <c r="C18" s="1"/>
      <c r="D18" s="1"/>
      <c r="E18" s="1"/>
      <c r="F18" s="1"/>
      <c r="G18" s="1"/>
      <c r="H18" s="1"/>
      <c r="I18" s="1"/>
      <c r="J18" s="1"/>
      <c r="K18" s="1"/>
      <c r="L18" s="1"/>
      <c r="M18" s="1"/>
      <c r="N18" s="1"/>
      <c r="O18" s="1"/>
      <c r="P18" s="1"/>
      <c r="Q18" s="1"/>
      <c r="R18" s="1"/>
      <c r="S18" s="1"/>
      <c r="T18" s="1"/>
      <c r="U18" s="1"/>
      <c r="V18" s="1"/>
      <c r="W18" s="2"/>
      <c r="X18" s="2"/>
      <c r="Y18" s="28"/>
      <c r="Z18" s="28"/>
      <c r="AA18" s="28"/>
      <c r="AB18" s="28"/>
      <c r="AC18" s="28"/>
      <c r="AD18" s="28"/>
      <c r="AE18" s="28"/>
      <c r="AF18" s="28"/>
      <c r="AG18" s="28"/>
    </row>
    <row r="19" spans="1:33">
      <c r="A19" s="1"/>
      <c r="B19" s="1"/>
      <c r="C19" s="1"/>
      <c r="D19" s="1"/>
      <c r="E19" s="1"/>
      <c r="F19" s="1"/>
      <c r="G19" s="1"/>
      <c r="H19" s="1"/>
      <c r="I19" s="1"/>
      <c r="J19" s="1"/>
      <c r="K19" s="1"/>
      <c r="L19" s="1"/>
      <c r="M19" s="1"/>
      <c r="N19" s="1"/>
      <c r="O19" s="1"/>
      <c r="P19" s="1"/>
      <c r="Q19" s="1"/>
      <c r="R19" s="1"/>
      <c r="S19" s="1"/>
      <c r="T19" s="1"/>
      <c r="U19" s="1"/>
      <c r="V19" s="1"/>
      <c r="W19" s="2"/>
      <c r="X19" s="2"/>
      <c r="Y19" s="28"/>
      <c r="Z19" s="28"/>
      <c r="AA19" s="28"/>
      <c r="AB19" s="28"/>
      <c r="AC19" s="28"/>
      <c r="AD19" s="28"/>
      <c r="AE19" s="28"/>
      <c r="AF19" s="28"/>
      <c r="AG19" s="28"/>
    </row>
    <row r="20" spans="1:33">
      <c r="A20" s="1"/>
      <c r="B20" s="1"/>
      <c r="C20" s="1"/>
      <c r="D20" s="1"/>
      <c r="E20" s="1"/>
      <c r="F20" s="1"/>
      <c r="G20" s="1"/>
      <c r="H20" s="1"/>
      <c r="I20" s="1"/>
      <c r="J20" s="1"/>
      <c r="K20" s="1"/>
      <c r="L20" s="1"/>
      <c r="M20" s="1"/>
      <c r="N20" s="1"/>
      <c r="O20" s="1"/>
      <c r="P20" s="1"/>
      <c r="Q20" s="1"/>
      <c r="R20" s="1"/>
      <c r="S20" s="1"/>
      <c r="T20" s="1"/>
      <c r="U20" s="1"/>
      <c r="V20" s="1"/>
      <c r="W20" s="2"/>
      <c r="X20" s="2"/>
      <c r="Y20" s="28"/>
      <c r="Z20" s="28"/>
      <c r="AA20" s="28"/>
      <c r="AB20" s="28"/>
      <c r="AC20" s="28"/>
      <c r="AD20" s="28"/>
      <c r="AE20" s="28"/>
      <c r="AF20" s="28"/>
      <c r="AG20" s="28"/>
    </row>
    <row r="21" spans="1:33">
      <c r="A21" s="1"/>
      <c r="B21" s="1"/>
      <c r="C21" s="1"/>
      <c r="D21" s="1"/>
      <c r="E21" s="1"/>
      <c r="F21" s="1"/>
      <c r="G21" s="1"/>
      <c r="H21" s="1"/>
      <c r="I21" s="1"/>
      <c r="J21" s="1"/>
      <c r="K21" s="1"/>
      <c r="L21" s="1"/>
      <c r="M21" s="1"/>
      <c r="N21" s="1"/>
      <c r="O21" s="1"/>
      <c r="P21" s="1"/>
      <c r="Q21" s="1"/>
      <c r="R21" s="1"/>
      <c r="S21" s="1"/>
      <c r="T21" s="1"/>
      <c r="U21" s="1"/>
      <c r="V21" s="1"/>
      <c r="W21" s="2"/>
      <c r="X21" s="2"/>
      <c r="Y21" s="28"/>
      <c r="Z21" s="28"/>
      <c r="AA21" s="28"/>
      <c r="AB21" s="28"/>
      <c r="AC21" s="28"/>
      <c r="AD21" s="28"/>
      <c r="AE21" s="28"/>
      <c r="AF21" s="28"/>
      <c r="AG21" s="28"/>
    </row>
    <row r="22" spans="1:33">
      <c r="A22" s="1"/>
      <c r="B22" s="1"/>
      <c r="C22" s="1"/>
      <c r="D22" s="1"/>
      <c r="E22" s="1"/>
      <c r="F22" s="1"/>
      <c r="G22" s="1"/>
      <c r="H22" s="1"/>
      <c r="I22" s="1"/>
      <c r="J22" s="1"/>
      <c r="K22" s="1"/>
      <c r="L22" s="1"/>
      <c r="M22" s="1"/>
      <c r="N22" s="1"/>
      <c r="O22" s="1"/>
      <c r="P22" s="1"/>
      <c r="Q22" s="1"/>
      <c r="R22" s="1"/>
      <c r="S22" s="1"/>
      <c r="T22" s="1"/>
      <c r="U22" s="1"/>
      <c r="V22" s="1"/>
      <c r="W22" s="2"/>
      <c r="X22" s="2"/>
      <c r="Y22" s="28"/>
      <c r="Z22" s="28"/>
      <c r="AA22" s="28"/>
      <c r="AB22" s="28"/>
      <c r="AC22" s="28"/>
      <c r="AD22" s="28"/>
      <c r="AE22" s="28"/>
      <c r="AF22" s="28"/>
      <c r="AG22" s="28"/>
    </row>
    <row r="23" spans="1:33">
      <c r="A23" s="1"/>
      <c r="B23" s="1"/>
      <c r="C23" s="1"/>
      <c r="D23" s="1"/>
      <c r="E23" s="1"/>
      <c r="F23" s="1"/>
      <c r="G23" s="1"/>
      <c r="H23" s="1"/>
      <c r="I23" s="1"/>
      <c r="J23" s="1"/>
      <c r="K23" s="1"/>
      <c r="L23" s="1"/>
      <c r="M23" s="1"/>
      <c r="N23" s="1"/>
      <c r="O23" s="1"/>
      <c r="P23" s="1"/>
      <c r="Q23" s="1"/>
      <c r="R23" s="1"/>
      <c r="S23" s="1"/>
      <c r="T23" s="1"/>
      <c r="U23" s="1"/>
      <c r="V23" s="1"/>
      <c r="W23" s="2"/>
      <c r="X23" s="2"/>
      <c r="Y23" s="28"/>
      <c r="Z23" s="28"/>
      <c r="AA23" s="28"/>
      <c r="AB23" s="28"/>
      <c r="AC23" s="28"/>
      <c r="AD23" s="28"/>
      <c r="AE23" s="28"/>
      <c r="AF23" s="28"/>
      <c r="AG23" s="28"/>
    </row>
    <row r="24" spans="1:33">
      <c r="A24" s="1"/>
      <c r="B24" s="1"/>
      <c r="C24" s="1"/>
      <c r="D24" s="1"/>
      <c r="E24" s="1"/>
      <c r="F24" s="1"/>
      <c r="G24" s="1"/>
      <c r="H24" s="1"/>
      <c r="I24" s="1"/>
      <c r="J24" s="1"/>
      <c r="K24" s="1"/>
      <c r="L24" s="1"/>
      <c r="M24" s="1"/>
      <c r="N24" s="1"/>
      <c r="O24" s="1"/>
      <c r="P24" s="1"/>
      <c r="Q24" s="1"/>
      <c r="R24" s="1"/>
      <c r="S24" s="1"/>
      <c r="T24" s="1"/>
      <c r="U24" s="1"/>
      <c r="V24" s="1"/>
      <c r="W24" s="2"/>
      <c r="X24" s="2"/>
      <c r="Y24" s="28"/>
      <c r="Z24" s="28"/>
      <c r="AA24" s="28"/>
      <c r="AB24" s="28"/>
      <c r="AC24" s="28"/>
      <c r="AD24" s="28"/>
      <c r="AE24" s="28"/>
      <c r="AF24" s="28"/>
      <c r="AG24" s="28"/>
    </row>
    <row r="25" spans="1:33">
      <c r="A25" s="1"/>
      <c r="B25" s="1"/>
      <c r="C25" s="1"/>
      <c r="D25" s="1"/>
      <c r="E25" s="1"/>
      <c r="F25" s="1"/>
      <c r="G25" s="1"/>
      <c r="H25" s="1"/>
      <c r="I25" s="1"/>
      <c r="J25" s="1"/>
      <c r="K25" s="1"/>
      <c r="L25" s="1"/>
      <c r="M25" s="1"/>
      <c r="N25" s="1"/>
      <c r="O25" s="1"/>
      <c r="P25" s="1"/>
      <c r="Q25" s="1"/>
      <c r="R25" s="1"/>
      <c r="S25" s="1"/>
      <c r="T25" s="1"/>
      <c r="U25" s="1"/>
      <c r="V25" s="1"/>
      <c r="W25" s="2"/>
      <c r="X25" s="2"/>
      <c r="Y25" s="28"/>
      <c r="Z25" s="28"/>
      <c r="AA25" s="28"/>
      <c r="AB25" s="28"/>
      <c r="AC25" s="28"/>
      <c r="AD25" s="28"/>
      <c r="AE25" s="28"/>
      <c r="AF25" s="28"/>
      <c r="AG25" s="28"/>
    </row>
    <row r="26" spans="1:33">
      <c r="A26" s="1"/>
      <c r="B26" s="1"/>
      <c r="C26" s="1"/>
      <c r="D26" s="1"/>
      <c r="E26" s="1"/>
      <c r="F26" s="1"/>
      <c r="G26" s="1"/>
      <c r="H26" s="1"/>
      <c r="I26" s="1"/>
      <c r="J26" s="1"/>
      <c r="K26" s="1"/>
      <c r="L26" s="1"/>
      <c r="M26" s="1"/>
      <c r="N26" s="1"/>
      <c r="O26" s="1"/>
      <c r="P26" s="1"/>
      <c r="Q26" s="1"/>
      <c r="R26" s="1"/>
      <c r="S26" s="1"/>
      <c r="T26" s="1"/>
      <c r="U26" s="1"/>
      <c r="V26" s="1"/>
      <c r="W26" s="2"/>
      <c r="X26" s="2"/>
      <c r="Y26" s="28"/>
      <c r="Z26" s="28"/>
      <c r="AA26" s="28"/>
      <c r="AB26" s="28"/>
      <c r="AC26" s="28"/>
      <c r="AD26" s="28"/>
      <c r="AE26" s="28"/>
      <c r="AF26" s="28"/>
      <c r="AG26" s="28"/>
    </row>
    <row r="27" spans="1:33">
      <c r="A27" s="1"/>
      <c r="B27" s="1"/>
      <c r="C27" s="1"/>
      <c r="D27" s="1"/>
      <c r="E27" s="1"/>
      <c r="F27" s="1"/>
      <c r="G27" s="1"/>
      <c r="H27" s="1"/>
      <c r="I27" s="1"/>
      <c r="J27" s="1"/>
      <c r="K27" s="1"/>
      <c r="L27" s="1"/>
      <c r="M27" s="1"/>
      <c r="N27" s="1"/>
      <c r="O27" s="1"/>
      <c r="P27" s="1"/>
      <c r="Q27" s="1"/>
      <c r="R27" s="1"/>
      <c r="S27" s="1"/>
      <c r="T27" s="1"/>
      <c r="U27" s="1"/>
      <c r="V27" s="1"/>
      <c r="W27" s="2"/>
      <c r="X27" s="2"/>
      <c r="Y27" s="28"/>
      <c r="Z27" s="28"/>
      <c r="AA27" s="28"/>
      <c r="AB27" s="28"/>
      <c r="AC27" s="28"/>
      <c r="AD27" s="28"/>
      <c r="AE27" s="28"/>
      <c r="AF27" s="28"/>
      <c r="AG27" s="28"/>
    </row>
    <row r="28" spans="1:33">
      <c r="A28" s="1"/>
      <c r="B28" s="1"/>
      <c r="C28" s="1"/>
      <c r="D28" s="1"/>
      <c r="E28" s="1"/>
      <c r="F28" s="1"/>
      <c r="G28" s="1"/>
      <c r="H28" s="1"/>
      <c r="I28" s="1"/>
      <c r="J28" s="1"/>
      <c r="K28" s="1"/>
      <c r="L28" s="1"/>
      <c r="M28" s="1"/>
      <c r="N28" s="1"/>
      <c r="O28" s="1"/>
      <c r="P28" s="1"/>
      <c r="Q28" s="1"/>
      <c r="R28" s="1"/>
      <c r="S28" s="1"/>
      <c r="T28" s="1"/>
      <c r="U28" s="1"/>
      <c r="V28" s="1"/>
      <c r="W28" s="2"/>
      <c r="X28" s="2"/>
      <c r="Y28" s="28"/>
      <c r="Z28" s="28"/>
      <c r="AA28" s="28"/>
      <c r="AB28" s="28"/>
      <c r="AC28" s="28"/>
      <c r="AD28" s="28"/>
      <c r="AE28" s="28"/>
      <c r="AF28" s="28"/>
      <c r="AG28" s="28"/>
    </row>
    <row r="29" spans="1:33">
      <c r="A29" s="1"/>
      <c r="B29" s="1"/>
      <c r="C29" s="1"/>
      <c r="D29" s="1"/>
      <c r="E29" s="1"/>
      <c r="F29" s="1"/>
      <c r="G29" s="1"/>
      <c r="H29" s="1"/>
      <c r="I29" s="1"/>
      <c r="J29" s="1"/>
      <c r="K29" s="1"/>
      <c r="L29" s="1"/>
      <c r="M29" s="1"/>
      <c r="N29" s="1"/>
      <c r="O29" s="1"/>
      <c r="P29" s="1"/>
      <c r="Q29" s="1"/>
      <c r="R29" s="1"/>
      <c r="S29" s="1"/>
      <c r="T29" s="1"/>
      <c r="U29" s="1"/>
      <c r="V29" s="1"/>
      <c r="W29" s="2"/>
      <c r="X29" s="2"/>
      <c r="Y29" s="28"/>
      <c r="Z29" s="28"/>
      <c r="AA29" s="28"/>
      <c r="AB29" s="28"/>
      <c r="AC29" s="28"/>
      <c r="AD29" s="28"/>
      <c r="AE29" s="28"/>
      <c r="AF29" s="28"/>
      <c r="AG29" s="28"/>
    </row>
    <row r="30" spans="1:33">
      <c r="A30" s="1"/>
      <c r="B30" s="1"/>
      <c r="C30" s="1"/>
      <c r="D30" s="1"/>
      <c r="E30" s="1"/>
      <c r="F30" s="1"/>
      <c r="G30" s="1"/>
      <c r="H30" s="1"/>
      <c r="I30" s="1"/>
      <c r="J30" s="1"/>
      <c r="K30" s="1"/>
      <c r="L30" s="1"/>
      <c r="M30" s="1"/>
      <c r="N30" s="1"/>
      <c r="O30" s="1"/>
      <c r="P30" s="1"/>
      <c r="Q30" s="1"/>
      <c r="R30" s="1"/>
      <c r="S30" s="1"/>
      <c r="T30" s="1"/>
      <c r="U30" s="1"/>
      <c r="V30" s="1"/>
      <c r="W30" s="2"/>
      <c r="X30" s="2"/>
      <c r="Y30" s="28"/>
      <c r="Z30" s="28"/>
      <c r="AA30" s="28"/>
      <c r="AB30" s="28"/>
      <c r="AC30" s="28"/>
      <c r="AD30" s="28"/>
      <c r="AE30" s="28"/>
      <c r="AF30" s="28"/>
      <c r="AG30" s="28"/>
    </row>
    <row r="31" spans="1:33">
      <c r="A31" s="1"/>
      <c r="B31" s="1"/>
      <c r="C31" s="1"/>
      <c r="D31" s="1"/>
      <c r="E31" s="1"/>
      <c r="F31" s="1"/>
      <c r="G31" s="1"/>
      <c r="H31" s="1"/>
      <c r="I31" s="1"/>
      <c r="J31" s="1"/>
      <c r="K31" s="1"/>
      <c r="L31" s="1"/>
      <c r="M31" s="1"/>
      <c r="N31" s="1"/>
      <c r="O31" s="1"/>
      <c r="P31" s="1"/>
      <c r="Q31" s="1"/>
      <c r="R31" s="1"/>
      <c r="S31" s="1"/>
      <c r="T31" s="1"/>
      <c r="U31" s="1"/>
      <c r="V31" s="1"/>
      <c r="W31" s="2"/>
      <c r="X31" s="2"/>
      <c r="Y31" s="28"/>
      <c r="Z31" s="28"/>
      <c r="AA31" s="28"/>
      <c r="AB31" s="28"/>
      <c r="AC31" s="28"/>
      <c r="AD31" s="28"/>
      <c r="AE31" s="28"/>
      <c r="AF31" s="28"/>
      <c r="AG31" s="28"/>
    </row>
    <row r="32" spans="1:33">
      <c r="A32" s="1"/>
      <c r="B32" s="1"/>
      <c r="C32" s="1"/>
      <c r="D32" s="1"/>
      <c r="E32" s="1"/>
      <c r="F32" s="1"/>
      <c r="G32" s="1"/>
      <c r="H32" s="1"/>
      <c r="I32" s="1"/>
      <c r="J32" s="1"/>
      <c r="K32" s="1"/>
      <c r="L32" s="1"/>
      <c r="M32" s="1"/>
      <c r="N32" s="1"/>
      <c r="O32" s="1"/>
      <c r="P32" s="1"/>
      <c r="Q32" s="1"/>
      <c r="R32" s="1"/>
      <c r="S32" s="1"/>
      <c r="T32" s="1"/>
      <c r="U32" s="1"/>
      <c r="V32" s="1"/>
      <c r="W32" s="2"/>
      <c r="X32" s="2"/>
      <c r="Y32" s="28"/>
      <c r="Z32" s="28"/>
      <c r="AA32" s="28"/>
      <c r="AB32" s="28"/>
      <c r="AC32" s="28"/>
      <c r="AD32" s="28"/>
      <c r="AE32" s="28"/>
      <c r="AF32" s="28"/>
      <c r="AG32" s="28"/>
    </row>
    <row r="33" spans="1:33">
      <c r="A33" s="1"/>
      <c r="B33" s="1"/>
      <c r="C33" s="1"/>
      <c r="D33" s="1"/>
      <c r="E33" s="1"/>
      <c r="F33" s="1"/>
      <c r="G33" s="1"/>
      <c r="H33" s="1"/>
      <c r="I33" s="1"/>
      <c r="J33" s="1"/>
      <c r="K33" s="1"/>
      <c r="L33" s="1"/>
      <c r="M33" s="1"/>
      <c r="N33" s="1"/>
      <c r="O33" s="1"/>
      <c r="P33" s="1"/>
      <c r="Q33" s="1"/>
      <c r="R33" s="1"/>
      <c r="S33" s="1"/>
      <c r="T33" s="1"/>
      <c r="U33" s="1"/>
      <c r="V33" s="1"/>
      <c r="W33" s="2"/>
      <c r="X33" s="2"/>
      <c r="Y33" s="28"/>
      <c r="Z33" s="28"/>
      <c r="AA33" s="28"/>
      <c r="AB33" s="28"/>
      <c r="AC33" s="28"/>
      <c r="AD33" s="28"/>
      <c r="AE33" s="28"/>
      <c r="AF33" s="28"/>
      <c r="AG33" s="28"/>
    </row>
    <row r="34" spans="1:33">
      <c r="A34" s="1"/>
      <c r="B34" s="1"/>
      <c r="C34" s="1"/>
      <c r="D34" s="1"/>
      <c r="E34" s="1"/>
      <c r="F34" s="1"/>
      <c r="G34" s="1"/>
      <c r="H34" s="1"/>
      <c r="I34" s="1"/>
      <c r="J34" s="1"/>
      <c r="K34" s="1"/>
      <c r="L34" s="1"/>
      <c r="M34" s="1"/>
      <c r="N34" s="1"/>
      <c r="O34" s="1"/>
      <c r="P34" s="1"/>
      <c r="Q34" s="1"/>
      <c r="R34" s="1"/>
      <c r="S34" s="1"/>
      <c r="T34" s="1"/>
      <c r="U34" s="1"/>
      <c r="V34" s="1"/>
      <c r="W34" s="2"/>
      <c r="X34" s="2"/>
      <c r="Y34" s="28"/>
      <c r="Z34" s="28"/>
      <c r="AA34" s="28"/>
      <c r="AB34" s="28"/>
      <c r="AC34" s="28"/>
      <c r="AD34" s="28"/>
      <c r="AE34" s="28"/>
      <c r="AF34" s="28"/>
      <c r="AG34" s="28"/>
    </row>
    <row r="35" spans="1:33">
      <c r="A35" s="1"/>
      <c r="B35" s="1"/>
      <c r="C35" s="1"/>
      <c r="D35" s="1"/>
      <c r="E35" s="1"/>
      <c r="F35" s="1"/>
      <c r="G35" s="1"/>
      <c r="H35" s="1"/>
      <c r="I35" s="1"/>
      <c r="J35" s="1"/>
      <c r="K35" s="1"/>
      <c r="L35" s="1"/>
      <c r="M35" s="1"/>
      <c r="N35" s="1"/>
      <c r="O35" s="1"/>
      <c r="P35" s="1"/>
      <c r="Q35" s="1"/>
      <c r="R35" s="1"/>
      <c r="S35" s="1"/>
      <c r="T35" s="1"/>
      <c r="U35" s="1"/>
      <c r="V35" s="1"/>
      <c r="W35" s="2"/>
      <c r="X35" s="2"/>
      <c r="Y35" s="28"/>
      <c r="Z35" s="28"/>
      <c r="AA35" s="28"/>
      <c r="AB35" s="28"/>
      <c r="AC35" s="28"/>
      <c r="AD35" s="28"/>
      <c r="AE35" s="28"/>
      <c r="AF35" s="28"/>
      <c r="AG35" s="28"/>
    </row>
    <row r="36" spans="1:33">
      <c r="A36" s="1"/>
      <c r="B36" s="1"/>
      <c r="C36" s="1"/>
      <c r="D36" s="1"/>
      <c r="E36" s="1"/>
      <c r="F36" s="1"/>
      <c r="G36" s="1"/>
      <c r="H36" s="1"/>
      <c r="I36" s="1"/>
      <c r="J36" s="1"/>
      <c r="K36" s="1"/>
      <c r="L36" s="1"/>
      <c r="M36" s="1"/>
      <c r="N36" s="1"/>
      <c r="O36" s="1"/>
      <c r="P36" s="1"/>
      <c r="Q36" s="1"/>
      <c r="R36" s="1"/>
      <c r="S36" s="1"/>
      <c r="T36" s="1"/>
      <c r="U36" s="1"/>
      <c r="V36" s="1"/>
      <c r="W36" s="2"/>
      <c r="X36" s="2"/>
      <c r="Y36" s="28"/>
      <c r="Z36" s="28"/>
      <c r="AA36" s="28"/>
      <c r="AB36" s="28"/>
      <c r="AC36" s="28"/>
      <c r="AD36" s="28"/>
      <c r="AE36" s="28"/>
      <c r="AF36" s="28"/>
      <c r="AG36" s="28"/>
    </row>
    <row r="37" spans="1:33">
      <c r="A37" s="1"/>
      <c r="B37" s="1"/>
      <c r="C37" s="1"/>
      <c r="D37" s="1"/>
      <c r="E37" s="1"/>
      <c r="F37" s="1"/>
      <c r="G37" s="1"/>
      <c r="H37" s="1"/>
      <c r="I37" s="1"/>
      <c r="J37" s="1"/>
      <c r="K37" s="1"/>
      <c r="L37" s="1"/>
      <c r="M37" s="1"/>
      <c r="N37" s="1"/>
      <c r="O37" s="1"/>
      <c r="P37" s="1"/>
      <c r="Q37" s="1"/>
      <c r="R37" s="1"/>
      <c r="S37" s="1"/>
      <c r="T37" s="1"/>
      <c r="U37" s="1"/>
      <c r="V37" s="1"/>
      <c r="W37" s="2"/>
      <c r="X37" s="2"/>
      <c r="Y37" s="28"/>
      <c r="Z37" s="28"/>
      <c r="AA37" s="28"/>
      <c r="AB37" s="28"/>
      <c r="AC37" s="28"/>
      <c r="AD37" s="28"/>
      <c r="AE37" s="28"/>
      <c r="AF37" s="28"/>
      <c r="AG37" s="28"/>
    </row>
    <row r="38" spans="1:33">
      <c r="A38" s="1"/>
      <c r="B38" s="1"/>
      <c r="C38" s="1"/>
      <c r="D38" s="1"/>
      <c r="E38" s="1"/>
      <c r="F38" s="1"/>
      <c r="G38" s="1"/>
      <c r="H38" s="1"/>
      <c r="I38" s="1"/>
      <c r="J38" s="1"/>
      <c r="K38" s="1"/>
      <c r="L38" s="1"/>
      <c r="M38" s="1"/>
      <c r="N38" s="1"/>
      <c r="O38" s="1"/>
      <c r="P38" s="1"/>
      <c r="Q38" s="1"/>
      <c r="R38" s="1"/>
      <c r="S38" s="1"/>
      <c r="T38" s="1"/>
      <c r="U38" s="1"/>
      <c r="V38" s="1"/>
      <c r="W38" s="2"/>
      <c r="X38" s="2"/>
      <c r="Y38" s="28"/>
      <c r="Z38" s="28"/>
      <c r="AA38" s="28"/>
      <c r="AB38" s="28"/>
      <c r="AC38" s="28"/>
      <c r="AD38" s="28"/>
      <c r="AE38" s="28"/>
      <c r="AF38" s="28"/>
      <c r="AG38" s="28"/>
    </row>
    <row r="39" spans="1:33">
      <c r="A39" s="1"/>
      <c r="B39" s="1"/>
      <c r="C39" s="1"/>
      <c r="D39" s="1"/>
      <c r="E39" s="1"/>
      <c r="F39" s="1"/>
      <c r="G39" s="1"/>
      <c r="H39" s="1"/>
      <c r="I39" s="1"/>
      <c r="J39" s="1"/>
      <c r="K39" s="1"/>
      <c r="L39" s="1"/>
      <c r="M39" s="1"/>
      <c r="N39" s="1"/>
      <c r="O39" s="1"/>
      <c r="P39" s="1"/>
      <c r="Q39" s="1"/>
      <c r="R39" s="1"/>
      <c r="S39" s="1"/>
      <c r="T39" s="1"/>
      <c r="U39" s="1"/>
      <c r="V39" s="1"/>
      <c r="W39" s="2"/>
      <c r="X39" s="2"/>
      <c r="Y39" s="28"/>
      <c r="Z39" s="28"/>
      <c r="AA39" s="28"/>
      <c r="AB39" s="28"/>
      <c r="AC39" s="28"/>
      <c r="AD39" s="28"/>
      <c r="AE39" s="28"/>
      <c r="AF39" s="28"/>
      <c r="AG39" s="28"/>
    </row>
    <row r="40" spans="1:33">
      <c r="A40" s="1"/>
      <c r="B40" s="1"/>
      <c r="C40" s="1"/>
      <c r="D40" s="1"/>
      <c r="E40" s="1"/>
      <c r="F40" s="1"/>
      <c r="G40" s="1"/>
      <c r="H40" s="1"/>
      <c r="I40" s="1"/>
      <c r="J40" s="1"/>
      <c r="K40" s="1"/>
      <c r="L40" s="1"/>
      <c r="M40" s="1"/>
      <c r="N40" s="1"/>
      <c r="O40" s="1"/>
      <c r="P40" s="1"/>
      <c r="Q40" s="1"/>
      <c r="R40" s="1"/>
      <c r="S40" s="1"/>
      <c r="T40" s="1"/>
      <c r="U40" s="1"/>
      <c r="V40" s="1"/>
      <c r="W40" s="2"/>
      <c r="X40" s="2"/>
      <c r="Y40" s="28"/>
      <c r="Z40" s="28"/>
      <c r="AA40" s="28"/>
      <c r="AB40" s="28"/>
      <c r="AC40" s="28"/>
      <c r="AD40" s="28"/>
      <c r="AE40" s="28"/>
      <c r="AF40" s="28"/>
      <c r="AG40" s="28"/>
    </row>
    <row r="41" spans="1:33">
      <c r="A41" s="1"/>
      <c r="B41" s="1"/>
      <c r="C41" s="1"/>
      <c r="D41" s="1"/>
      <c r="E41" s="1"/>
      <c r="F41" s="1"/>
      <c r="G41" s="1"/>
      <c r="H41" s="1"/>
      <c r="I41" s="1"/>
      <c r="J41" s="1"/>
      <c r="K41" s="1"/>
      <c r="L41" s="1"/>
      <c r="M41" s="1"/>
      <c r="N41" s="1"/>
      <c r="O41" s="1"/>
      <c r="P41" s="1"/>
      <c r="Q41" s="1"/>
      <c r="R41" s="1"/>
      <c r="S41" s="1"/>
      <c r="T41" s="1"/>
      <c r="U41" s="1"/>
      <c r="V41" s="1"/>
      <c r="W41" s="2"/>
      <c r="X41" s="2"/>
      <c r="Y41" s="28"/>
      <c r="Z41" s="28"/>
      <c r="AA41" s="28"/>
      <c r="AB41" s="28"/>
      <c r="AC41" s="28"/>
      <c r="AD41" s="28"/>
      <c r="AE41" s="28"/>
      <c r="AF41" s="28"/>
      <c r="AG41" s="28"/>
    </row>
    <row r="42" spans="1:33">
      <c r="A42" s="1"/>
      <c r="B42" s="1"/>
      <c r="C42" s="1"/>
      <c r="D42" s="1"/>
      <c r="E42" s="1"/>
      <c r="F42" s="1"/>
      <c r="G42" s="1"/>
      <c r="H42" s="1"/>
      <c r="I42" s="1"/>
      <c r="J42" s="1"/>
      <c r="K42" s="1"/>
      <c r="L42" s="1"/>
      <c r="M42" s="1"/>
      <c r="N42" s="1"/>
      <c r="O42" s="1"/>
      <c r="P42" s="1"/>
      <c r="Q42" s="1"/>
      <c r="R42" s="1"/>
      <c r="S42" s="1"/>
      <c r="T42" s="1"/>
      <c r="U42" s="1"/>
      <c r="V42" s="1"/>
      <c r="W42" s="2"/>
      <c r="X42" s="2"/>
      <c r="Y42" s="28"/>
      <c r="Z42" s="28"/>
      <c r="AA42" s="28"/>
      <c r="AB42" s="28"/>
      <c r="AC42" s="28"/>
      <c r="AD42" s="28"/>
      <c r="AE42" s="28"/>
      <c r="AF42" s="28"/>
      <c r="AG42" s="28"/>
    </row>
    <row r="43" spans="1:33">
      <c r="A43" s="1"/>
      <c r="B43" s="1"/>
      <c r="C43" s="1"/>
      <c r="D43" s="1"/>
      <c r="E43" s="1"/>
      <c r="F43" s="1"/>
      <c r="G43" s="1"/>
      <c r="H43" s="1"/>
      <c r="I43" s="1"/>
      <c r="J43" s="1"/>
      <c r="K43" s="1"/>
      <c r="L43" s="1"/>
      <c r="M43" s="1"/>
      <c r="N43" s="1"/>
      <c r="O43" s="1"/>
      <c r="P43" s="1"/>
      <c r="Q43" s="1"/>
      <c r="R43" s="1"/>
      <c r="S43" s="1"/>
      <c r="T43" s="1"/>
      <c r="U43" s="1"/>
      <c r="V43" s="1"/>
      <c r="W43" s="2"/>
      <c r="X43" s="2"/>
      <c r="Y43" s="28"/>
      <c r="Z43" s="28"/>
      <c r="AA43" s="28"/>
      <c r="AB43" s="28"/>
      <c r="AC43" s="28"/>
      <c r="AD43" s="28"/>
      <c r="AE43" s="28"/>
      <c r="AF43" s="28"/>
      <c r="AG43" s="28"/>
    </row>
    <row r="44" spans="1:33">
      <c r="A44" s="1"/>
      <c r="B44" s="1"/>
      <c r="C44" s="1"/>
      <c r="D44" s="1"/>
      <c r="E44" s="1"/>
      <c r="F44" s="1"/>
      <c r="G44" s="1"/>
      <c r="H44" s="1"/>
      <c r="I44" s="1"/>
      <c r="J44" s="1"/>
      <c r="K44" s="1"/>
      <c r="L44" s="1"/>
      <c r="M44" s="1"/>
      <c r="N44" s="1"/>
      <c r="O44" s="1"/>
      <c r="P44" s="1"/>
      <c r="Q44" s="1"/>
      <c r="R44" s="1"/>
      <c r="S44" s="1"/>
      <c r="T44" s="1"/>
      <c r="U44" s="1"/>
      <c r="V44" s="1"/>
      <c r="W44" s="2"/>
      <c r="X44" s="2"/>
      <c r="Y44" s="28"/>
      <c r="Z44" s="28"/>
      <c r="AA44" s="28"/>
      <c r="AB44" s="28"/>
      <c r="AC44" s="28"/>
      <c r="AD44" s="28"/>
      <c r="AE44" s="28"/>
      <c r="AF44" s="28"/>
      <c r="AG44" s="28"/>
    </row>
    <row r="45" spans="1:33">
      <c r="A45" s="1"/>
      <c r="B45" s="1"/>
      <c r="C45" s="1"/>
      <c r="D45" s="1"/>
      <c r="E45" s="1"/>
      <c r="F45" s="1"/>
      <c r="G45" s="1"/>
      <c r="H45" s="1"/>
      <c r="I45" s="1"/>
      <c r="J45" s="1"/>
      <c r="K45" s="1"/>
      <c r="L45" s="1"/>
      <c r="M45" s="1"/>
      <c r="N45" s="1"/>
      <c r="O45" s="1"/>
      <c r="P45" s="1"/>
      <c r="Q45" s="1"/>
      <c r="R45" s="1"/>
      <c r="S45" s="1"/>
      <c r="T45" s="1"/>
      <c r="U45" s="1"/>
      <c r="V45" s="1"/>
      <c r="W45" s="2"/>
      <c r="X45" s="2"/>
      <c r="Y45" s="28"/>
      <c r="Z45" s="28"/>
      <c r="AA45" s="28"/>
      <c r="AB45" s="28"/>
      <c r="AC45" s="28"/>
      <c r="AD45" s="28"/>
      <c r="AE45" s="28"/>
      <c r="AF45" s="28"/>
      <c r="AG45" s="28"/>
    </row>
    <row r="46" spans="1:33">
      <c r="A46" s="1"/>
      <c r="B46" s="1"/>
      <c r="C46" s="1"/>
      <c r="D46" s="1"/>
      <c r="E46" s="1"/>
      <c r="F46" s="1"/>
      <c r="G46" s="1"/>
      <c r="H46" s="1"/>
      <c r="I46" s="1"/>
      <c r="J46" s="1"/>
      <c r="K46" s="1"/>
      <c r="L46" s="1"/>
      <c r="M46" s="1"/>
      <c r="N46" s="1"/>
      <c r="O46" s="1"/>
      <c r="P46" s="1"/>
      <c r="Q46" s="1"/>
      <c r="R46" s="1"/>
      <c r="S46" s="1"/>
      <c r="T46" s="1"/>
      <c r="U46" s="1"/>
      <c r="V46" s="1"/>
      <c r="W46" s="2"/>
      <c r="X46" s="2"/>
      <c r="Y46" s="28"/>
      <c r="Z46" s="28"/>
      <c r="AA46" s="28"/>
      <c r="AB46" s="28"/>
      <c r="AC46" s="28"/>
      <c r="AD46" s="28"/>
      <c r="AE46" s="28"/>
      <c r="AF46" s="28"/>
      <c r="AG46" s="28"/>
    </row>
    <row r="47" spans="1:33">
      <c r="A47" s="1"/>
      <c r="B47" s="1"/>
      <c r="C47" s="1"/>
      <c r="D47" s="1"/>
      <c r="E47" s="1"/>
      <c r="F47" s="1"/>
      <c r="G47" s="1"/>
      <c r="H47" s="1"/>
      <c r="I47" s="1"/>
      <c r="J47" s="1"/>
      <c r="K47" s="1"/>
      <c r="L47" s="1"/>
      <c r="M47" s="1"/>
      <c r="N47" s="1"/>
      <c r="O47" s="1"/>
      <c r="P47" s="1"/>
      <c r="Q47" s="1"/>
      <c r="R47" s="1"/>
      <c r="S47" s="1"/>
      <c r="T47" s="1"/>
      <c r="U47" s="1"/>
      <c r="V47" s="1"/>
      <c r="W47" s="2"/>
      <c r="X47" s="2"/>
      <c r="Y47" s="28"/>
      <c r="Z47" s="28"/>
      <c r="AA47" s="28"/>
      <c r="AB47" s="28"/>
      <c r="AC47" s="28"/>
      <c r="AD47" s="28"/>
      <c r="AE47" s="28"/>
      <c r="AF47" s="28"/>
      <c r="AG47" s="28"/>
    </row>
    <row r="48" spans="1:33">
      <c r="A48" s="1"/>
      <c r="B48" s="1"/>
      <c r="C48" s="1"/>
      <c r="D48" s="1"/>
      <c r="E48" s="1"/>
      <c r="F48" s="1"/>
      <c r="G48" s="1"/>
      <c r="H48" s="1"/>
      <c r="I48" s="1"/>
      <c r="J48" s="1"/>
      <c r="K48" s="1"/>
      <c r="L48" s="1"/>
      <c r="M48" s="1"/>
      <c r="N48" s="1"/>
      <c r="O48" s="1"/>
      <c r="P48" s="1"/>
      <c r="Q48" s="1"/>
      <c r="R48" s="1"/>
      <c r="S48" s="1"/>
      <c r="T48" s="1"/>
      <c r="U48" s="1"/>
      <c r="V48" s="1"/>
      <c r="W48" s="28"/>
      <c r="X48" s="28"/>
      <c r="Y48" s="28"/>
      <c r="Z48" s="28"/>
      <c r="AA48" s="28"/>
      <c r="AB48" s="28"/>
      <c r="AC48" s="28"/>
      <c r="AD48" s="28"/>
      <c r="AE48" s="28"/>
      <c r="AF48" s="28"/>
      <c r="AG48" s="28"/>
    </row>
    <row r="49" spans="1:33">
      <c r="A49" s="1"/>
      <c r="B49" s="1"/>
      <c r="C49" s="1"/>
      <c r="D49" s="1"/>
      <c r="E49" s="1"/>
      <c r="F49" s="1"/>
      <c r="G49" s="1"/>
      <c r="H49" s="1"/>
      <c r="I49" s="1"/>
      <c r="J49" s="1"/>
      <c r="K49" s="1"/>
      <c r="L49" s="1"/>
      <c r="M49" s="1"/>
      <c r="N49" s="1"/>
      <c r="O49" s="1"/>
      <c r="P49" s="1"/>
      <c r="Q49" s="1"/>
      <c r="R49" s="1"/>
      <c r="S49" s="1"/>
      <c r="T49" s="1"/>
      <c r="U49" s="1"/>
      <c r="V49" s="1"/>
      <c r="W49" s="28"/>
      <c r="X49" s="28"/>
      <c r="Y49" s="28"/>
      <c r="Z49" s="28"/>
      <c r="AA49" s="28"/>
      <c r="AB49" s="28"/>
      <c r="AC49" s="28"/>
      <c r="AD49" s="28"/>
      <c r="AE49" s="28"/>
      <c r="AF49" s="28"/>
      <c r="AG49" s="28"/>
    </row>
    <row r="50" spans="1:33">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row>
    <row r="51" spans="1:33">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row>
    <row r="52" spans="1:33">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row>
    <row r="53" spans="1:3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row>
    <row r="54" spans="1:33">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row>
    <row r="55" spans="1:33">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row>
    <row r="56" spans="1:33">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row>
    <row r="57" spans="1:33">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row>
    <row r="58" spans="1:33">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row>
    <row r="59" spans="1:33">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row>
    <row r="60" spans="1:33">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row>
    <row r="61" spans="1:33">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row>
    <row r="62" spans="1:33">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row>
    <row r="63" spans="1:3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row>
    <row r="64" spans="1:33">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row>
    <row r="65" spans="1:33">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row>
    <row r="66" spans="1:33">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row>
    <row r="67" spans="1:33">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row>
    <row r="68" spans="1:33">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row>
    <row r="69" spans="1:33">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row>
    <row r="70" spans="1:33">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row>
    <row r="71" spans="1:33">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row>
    <row r="72" spans="1:33">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row>
    <row r="73" spans="1:3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row>
    <row r="74" spans="1:33">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row>
    <row r="75" spans="1:33">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row>
    <row r="76" spans="1:33">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row>
    <row r="77" spans="1:33">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row>
    <row r="78" spans="1:33">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row>
    <row r="79" spans="1:33">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row>
    <row r="80" spans="1:33">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row>
  </sheetData>
  <pageMargins left="0.75" right="0.75" top="1" bottom="1" header="0.5" footer="0.5"/>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Data</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sanketspatil1412005@outlook.com</cp:lastModifiedBy>
  <dcterms:created xsi:type="dcterms:W3CDTF">2026-09-07T01:30:00Z</dcterms:created>
  <dcterms:modified xsi:type="dcterms:W3CDTF">2026-10-13T09:49:11Z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1033-12.1.0.29162</vt:lpwstr>
  </property>
  <property fmtid="{D5CDD505-2E9C-101B-9397-08002B2CF9AE}" pid="3" name="CalculationRule">
    <vt:i4>0</vt:i4>
  </property>
  <property fmtid="{D5CDD505-2E9C-101B-9397-08002B2CF9AE}" pid="4" name="ICV">
    <vt:lpwstr>05C80F521BCF4363B0DA23AEA2705F6B_13</vt:lpwstr>
  </property>
</Properties>
</file>